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E:\1- SDA 20240911\Seguimiento PAAC\2do Cuatrimestre 2024\Matriz de Seguimiento\"/>
    </mc:Choice>
  </mc:AlternateContent>
  <xr:revisionPtr revIDLastSave="0" documentId="13_ncr:1_{3C3455C8-AFDB-4B35-80A3-887DE1330A4D}" xr6:coauthVersionLast="47" xr6:coauthVersionMax="47" xr10:uidLastSave="{00000000-0000-0000-0000-000000000000}"/>
  <bookViews>
    <workbookView xWindow="60" yWindow="30" windowWidth="20370" windowHeight="10890" firstSheet="2" activeTab="2" xr2:uid="{3F93FF8D-EE39-4E27-AA9A-ADB7B0F06197}"/>
  </bookViews>
  <sheets>
    <sheet name="Lista" sheetId="3" state="hidden" r:id="rId1"/>
    <sheet name="Desagregado" sheetId="4" state="hidden" r:id="rId2"/>
    <sheet name="PTEP" sheetId="1" r:id="rId3"/>
    <sheet name="RESUMEN " sheetId="8" r:id="rId4"/>
    <sheet name="ReporteRiesgosGestión" sheetId="11" r:id="rId5"/>
    <sheet name="ReporteRiesgosCorrupción" sheetId="12" r:id="rId6"/>
    <sheet name="Lista " sheetId="7" state="hidden" r:id="rId7"/>
    <sheet name="ResumenPorcentajes" sheetId="10" state="hidden" r:id="rId8"/>
    <sheet name="Distribución" sheetId="5" state="hidden" r:id="rId9"/>
  </sheets>
  <externalReferences>
    <externalReference r:id="rId10"/>
    <externalReference r:id="rId11"/>
    <externalReference r:id="rId12"/>
    <externalReference r:id="rId13"/>
    <externalReference r:id="rId14"/>
    <externalReference r:id="rId15"/>
    <externalReference r:id="rId16"/>
  </externalReferences>
  <definedNames>
    <definedName name="_1_SE" localSheetId="6">#REF!</definedName>
    <definedName name="_1_SE" localSheetId="3">#REF!</definedName>
    <definedName name="_1_SE">#REF!</definedName>
    <definedName name="_xlnm._FilterDatabase" localSheetId="1" hidden="1">Desagregado!$A$1:$H$64</definedName>
    <definedName name="_xlnm._FilterDatabase" localSheetId="8" hidden="1">Distribución!$A$2:$F$12</definedName>
    <definedName name="_xlnm._FilterDatabase" localSheetId="2" hidden="1">PTEP!$A$6:$AF$63</definedName>
    <definedName name="_xlnm._FilterDatabase" localSheetId="7" hidden="1">ResumenPorcentajes!$A$6:$AG$63</definedName>
    <definedName name="A" localSheetId="6">#REF!</definedName>
    <definedName name="A" localSheetId="3">#REF!</definedName>
    <definedName name="A">#REF!</definedName>
    <definedName name="AA" localSheetId="6">#REF!</definedName>
    <definedName name="AA" localSheetId="3">#REF!</definedName>
    <definedName name="AA">#REF!</definedName>
    <definedName name="accion" localSheetId="6">#REF!</definedName>
    <definedName name="accion" localSheetId="3">#REF!</definedName>
    <definedName name="accion">#REF!</definedName>
    <definedName name="ACCIONES">#REF!</definedName>
    <definedName name="actividades">#REF!</definedName>
    <definedName name="ACTIVIDADES_DE_GESTION_Y_CONTROL">#REF!</definedName>
    <definedName name="ACTIVIDADES2012">#REF!</definedName>
    <definedName name="AGENTE">#REF!</definedName>
    <definedName name="ANUALIZACION">#REF!</definedName>
    <definedName name="AÑO">#REF!</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 localSheetId="6">#REF!</definedName>
    <definedName name="CAUSA" localSheetId="3">#REF!</definedName>
    <definedName name="CAUSA">#REF!</definedName>
    <definedName name="CAUSAS">[2]CAUSAS!$C$6:$O$11</definedName>
    <definedName name="CAUSASDERIESGO" localSheetId="6">#REF!</definedName>
    <definedName name="CAUSASDERIESGO" localSheetId="3">#REF!</definedName>
    <definedName name="CAUSASDERIESGO">#REF!</definedName>
    <definedName name="CAUSASDERIESGO1" localSheetId="6">#REF!</definedName>
    <definedName name="CAUSASDERIESGO1" localSheetId="3">#REF!</definedName>
    <definedName name="CAUSASDERIESGO1">#REF!</definedName>
    <definedName name="CIRCUNSTANCIAS_ECONOMICAS_Y_DE_MERCADO" localSheetId="6">#REF!</definedName>
    <definedName name="CIRCUNSTANCIAS_ECONOMICAS_Y_DE_MERCADO" localSheetId="3">#REF!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 localSheetId="6">#REF!</definedName>
    <definedName name="CLAVECONT" localSheetId="3">#REF!</definedName>
    <definedName name="CLAVECONT">#REF!</definedName>
    <definedName name="CLAVECONTROL">'[2]NO BORRAR'!$B$41:$B$57</definedName>
    <definedName name="CLAVEOBJ" localSheetId="6">#REF!</definedName>
    <definedName name="CLAVEOBJ" localSheetId="3">#REF!</definedName>
    <definedName name="CLAVEOBJ">#REF!</definedName>
    <definedName name="CLAVEPOL" localSheetId="6">#REF!</definedName>
    <definedName name="CLAVEPOL" localSheetId="3">#REF!</definedName>
    <definedName name="CLAVEPOL">#REF!</definedName>
    <definedName name="CLAVEPOLITICA">'[2]NO BORRAR'!$B$3:$B$17</definedName>
    <definedName name="CLAVEPROC" localSheetId="6">#REF!</definedName>
    <definedName name="CLAVEPROC" localSheetId="3">#REF!</definedName>
    <definedName name="CLAVEPROC">#REF!</definedName>
    <definedName name="CLAVEPROCEDIMIENTO">'[2]NO BORRAR'!$B$22:$B$38</definedName>
    <definedName name="CLAVERIESGO" localSheetId="6">#REF!</definedName>
    <definedName name="CLAVERIESGO" localSheetId="3">#REF!</definedName>
    <definedName name="CLAVERIESGO">#REF!</definedName>
    <definedName name="CLIENTE" localSheetId="6">#REF!</definedName>
    <definedName name="CLIENTE" localSheetId="3">#REF!</definedName>
    <definedName name="CLIENTE">#REF!</definedName>
    <definedName name="CLIENTES" localSheetId="6">#REF!</definedName>
    <definedName name="CLIENTES" localSheetId="3">#REF!</definedName>
    <definedName name="CLIENTES">#REF!</definedName>
    <definedName name="CODIGO">#REF!</definedName>
    <definedName name="CODIGO_RIESGO">#REF!</definedName>
    <definedName name="CODIGO1">#REF!</definedName>
    <definedName name="COMPONENTES">#REF!</definedName>
    <definedName name="COMPORTAMIENTO_HUMANO">#REF!</definedName>
    <definedName name="COMPORTAMIENTO_ORGANIZACIONAL">#REF!</definedName>
    <definedName name="concepto_de_gasto">#REF!</definedName>
    <definedName name="CONECTORES">#REF!</definedName>
    <definedName name="CONFLICTOS_SOCIALES">#REF!</definedName>
    <definedName name="CONTEXTO_ECONOMICO_DE_MERCADO">#REF!</definedName>
    <definedName name="CONTEXTO_POLITICO">#REF!</definedName>
    <definedName name="CONTROL">'[2]NO BORRAR'!$C$41:$C$53</definedName>
    <definedName name="CONTROLES" localSheetId="6">#REF!</definedName>
    <definedName name="CONTROLES" localSheetId="3">#REF!</definedName>
    <definedName name="CONTROLES">#REF!</definedName>
    <definedName name="COSTO_DE_ACTIVIDADES" localSheetId="6">#REF!</definedName>
    <definedName name="COSTO_DE_ACTIVIDADES" localSheetId="3">#REF!</definedName>
    <definedName name="COSTO_DE_ACTIVIDADES">#REF!</definedName>
    <definedName name="CRONOGRAMA_DE_ACTIVIDADES" localSheetId="6">#REF!</definedName>
    <definedName name="CRONOGRAMA_DE_ACTIVIDADES" localSheetId="3">#REF!</definedName>
    <definedName name="CRONOGRAMA_DE_ACTIVIDADES">#REF!</definedName>
    <definedName name="Cual_serà_el_nombre_del_procedimiento?">#REF!</definedName>
    <definedName name="DAÑOS_A_ACTIVOS">#REF!</definedName>
    <definedName name="DATO">#REF!</definedName>
    <definedName name="Datos">#REF!</definedName>
    <definedName name="DEFINICIÓN_DE_CAMBIO">#REF!</definedName>
    <definedName name="Desde">[3]Listas!$A$2:$A$14</definedName>
    <definedName name="DESEMPEÑO" localSheetId="6">#REF!</definedName>
    <definedName name="DESEMPEÑO" localSheetId="3">#REF!</definedName>
    <definedName name="DESEMPEÑO">#REF!</definedName>
    <definedName name="DIRECCION_ACTIVIDADES_MARITIMAS" localSheetId="6">#REF!</definedName>
    <definedName name="DIRECCION_ACTIVIDADES_MARITIMAS" localSheetId="3">#REF!</definedName>
    <definedName name="DIRECCION_ACTIVIDADES_MARITIMAS">#REF!</definedName>
    <definedName name="EFECTORIESGO1" localSheetId="6">#REF!</definedName>
    <definedName name="EFECTORIESGO1" localSheetId="3">#REF!</definedName>
    <definedName name="EFECTORIESGO1">#REF!</definedName>
    <definedName name="eje_del_Plan">#REF!</definedName>
    <definedName name="EJECUCION_Y__ADMINISTRACION_DEL_PROCESO">#REF!</definedName>
    <definedName name="EJECUCION_Y_ADMINISTRACION_DEL_PROCESO">#REF!</definedName>
    <definedName name="ENTORNO">#REF!</definedName>
    <definedName name="ESTABILIDAD_POLITICA">#REF!</definedName>
    <definedName name="ESTADO_DE_CONTRATO">#REF!</definedName>
    <definedName name="EVENTOS">#REF!</definedName>
    <definedName name="EVENTOS_NATUALES">#REF!</definedName>
    <definedName name="EVENTOS_NATURALES">#REF!</definedName>
    <definedName name="EVENTOS_NATURALES_">#REF!</definedName>
    <definedName name="FACTOR">[1]DATOS!$A$16:$E$16</definedName>
    <definedName name="FACTOR_DEL_RIESGO" localSheetId="6">#REF!</definedName>
    <definedName name="FACTOR_DEL_RIESGO" localSheetId="3">#REF!</definedName>
    <definedName name="FACTOR_DEL_RIESGO">#REF!</definedName>
    <definedName name="FACTORES" localSheetId="6">#REF!</definedName>
    <definedName name="FACTORES" localSheetId="3">#REF!</definedName>
    <definedName name="FACTORES">#REF!</definedName>
    <definedName name="FALLAS_TECNOLOGICAS" localSheetId="6">#REF!</definedName>
    <definedName name="FALLAS_TECNOLOGICAS" localSheetId="3">#REF!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[4]FUENTES!#REF!</definedName>
    <definedName name="FUENTES_DE_FINANCIACIÓN" localSheetId="6">#REF!</definedName>
    <definedName name="FUENTES_DE_FINANCIACIÓN" localSheetId="3">#REF!</definedName>
    <definedName name="FUENTES_DE_FINANCIACIÓN">#REF!</definedName>
    <definedName name="FUENTES_DE_RIESGO" localSheetId="6">#REF!</definedName>
    <definedName name="FUENTES_DE_RIESGO" localSheetId="3">#REF!</definedName>
    <definedName name="FUENTES_DE_RIESGO">#REF!</definedName>
    <definedName name="FUENTES_RIESGO" localSheetId="6">#REF!</definedName>
    <definedName name="FUENTES_RIESGO" localSheetId="3">#REF!</definedName>
    <definedName name="FUENTES_RIESGO">#REF!</definedName>
    <definedName name="Fut">#REF!</definedName>
    <definedName name="GENTE">#REF!</definedName>
    <definedName name="GESTION">#REF!</definedName>
    <definedName name="GESTION_ADMINISTRATIVA">[5]Contexto!#REF!</definedName>
    <definedName name="GESTION_CONTROL" localSheetId="6">#REF!</definedName>
    <definedName name="GESTION_CONTROL" localSheetId="3">#REF!</definedName>
    <definedName name="GESTION_CONTROL">#REF!</definedName>
    <definedName name="GESTION_TECNICA" localSheetId="6">#REF!</definedName>
    <definedName name="GESTION_TECNICA" localSheetId="3">#REF!</definedName>
    <definedName name="GESTION_TECNICA">#REF!</definedName>
    <definedName name="GRAVEDAD" localSheetId="6">#REF!</definedName>
    <definedName name="GRAVEDAD" localSheetId="3">#REF!</definedName>
    <definedName name="GRAVEDAD">#REF!</definedName>
    <definedName name="GRUPO_VULNERABLE">#REF!</definedName>
    <definedName name="GRUPOS_DE_EDAD">#REF!</definedName>
    <definedName name="Hasta">[3]Listas!$B$2:$B$14</definedName>
    <definedName name="IMPACTO" localSheetId="6">#REF!</definedName>
    <definedName name="IMPACTO" localSheetId="3">#REF!</definedName>
    <definedName name="IMPACTO">#REF!</definedName>
    <definedName name="IMPACTORIESGO" localSheetId="6">#REF!</definedName>
    <definedName name="IMPACTORIESGO" localSheetId="3">#REF!</definedName>
    <definedName name="IMPACTORIESGO">#REF!</definedName>
    <definedName name="INGRESOS_Y_DERECHOS" localSheetId="6">#REF!</definedName>
    <definedName name="INGRESOS_Y_DERECHOS" localSheetId="3">#REF!</definedName>
    <definedName name="INGRESOS_Y_DERECHOS">#REF!</definedName>
    <definedName name="INSTALACIONES">#REF!</definedName>
    <definedName name="INSTALACIONES_">#REF!</definedName>
    <definedName name="INTANGIBLES">#REF!</definedName>
    <definedName name="LET">#REF!</definedName>
    <definedName name="MACROPROCESO">#REF!</definedName>
    <definedName name="manejo_del_riesgo">#REF!</definedName>
    <definedName name="MERCADO">#REF!</definedName>
    <definedName name="meta_de_gestion">#REF!</definedName>
    <definedName name="meta_de_impacto">#REF!</definedName>
    <definedName name="MODALIDAD_DE_SELECCIÓN">#REF!</definedName>
    <definedName name="MOTIVO">#REF!</definedName>
    <definedName name="NOMBRE">[4]FUENTES!#REF!</definedName>
    <definedName name="NOMBRE_RIESGO" localSheetId="6">#REF!</definedName>
    <definedName name="NOMBRE_RIESGO" localSheetId="3">#REF!</definedName>
    <definedName name="NOMBRE_RIESGO">#REF!</definedName>
    <definedName name="NUM" localSheetId="6">#REF!</definedName>
    <definedName name="NUM" localSheetId="3">#REF!</definedName>
    <definedName name="NUM">#REF!</definedName>
    <definedName name="OBJETIVOS" localSheetId="6">#REF!</definedName>
    <definedName name="OBJETIVOS" localSheetId="3">#REF!</definedName>
    <definedName name="OBJETIVOS">#REF!</definedName>
    <definedName name="OBJETIVOS_ESTRATÉGICOS_UPRA">#REF!</definedName>
    <definedName name="OBJETIVOS_Y_FUNCIONES_DE_LA_SED">#REF!</definedName>
    <definedName name="ocurrencia">#REF!</definedName>
    <definedName name="OPERACIÓN">[1]DATOS!$E$16:$E$27</definedName>
    <definedName name="Optimización_de_la_capacidad_del_Sistema_Distrital_de_Gestión_del_Riesgo_en_el_manejo_de_emergencias_y_desastres" localSheetId="6">#REF!</definedName>
    <definedName name="Optimización_de_la_capacidad_del_Sistema_Distrital_de_Gestión_del_Riesgo_en_el_manejo_de_emergencias_y_desastres" localSheetId="3">#REF!</definedName>
    <definedName name="Optimización_de_la_capacidad_del_Sistema_Distrital_de_Gestión_del_Riesgo_en_el_manejo_de_emergencias_y_desastres">#REF!</definedName>
    <definedName name="OTROS" localSheetId="6">#REF!</definedName>
    <definedName name="OTROS" localSheetId="3">#REF!</definedName>
    <definedName name="OTROS">#REF!</definedName>
    <definedName name="PARTICIPACIÓN" localSheetId="6">#REF!</definedName>
    <definedName name="PARTICIPACIÓN" localSheetId="3">#REF!</definedName>
    <definedName name="PARTICIPACIÓN">#REF!</definedName>
    <definedName name="PERIODO">'[6]INFO GENERAL'!$A$328:$A$333</definedName>
    <definedName name="PERSONA" localSheetId="6">#REF!</definedName>
    <definedName name="PERSONA" localSheetId="3">#REF!</definedName>
    <definedName name="PERSONA">#REF!</definedName>
    <definedName name="PERSONAS" localSheetId="6">#REF!</definedName>
    <definedName name="PERSONAS" localSheetId="3">#REF!</definedName>
    <definedName name="PERSONAS">#REF!</definedName>
    <definedName name="PESO" localSheetId="6">#REF!</definedName>
    <definedName name="PESO" localSheetId="3">#REF!</definedName>
    <definedName name="PESO">#REF!</definedName>
    <definedName name="POLITICA">'[2]NO BORRAR'!$C$3:$C$17</definedName>
    <definedName name="POLITICAS_GUBERNAMENTALES" localSheetId="6">#REF!</definedName>
    <definedName name="POLITICAS_GUBERNAMENTALES" localSheetId="3">#REF!</definedName>
    <definedName name="POLITICAS_GUBERNAMENTALES">#REF!</definedName>
    <definedName name="PROCEDIMIENTO" localSheetId="6">#REF!</definedName>
    <definedName name="PROCEDIMIENTO" localSheetId="3">#REF!</definedName>
    <definedName name="PROCEDIMIENTO">#REF!</definedName>
    <definedName name="PROCESO" localSheetId="6">#REF!</definedName>
    <definedName name="PROCESO" localSheetId="3">#REF!</definedName>
    <definedName name="PROCESO">#REF!</definedName>
    <definedName name="PROCESOS">[1]DATOS!$A$4:$A$7</definedName>
    <definedName name="PRODUCTO">[1]DATOS!$D$16:$D$27</definedName>
    <definedName name="PRODUCTO_PMR" localSheetId="6">#REF!</definedName>
    <definedName name="PRODUCTO_PMR" localSheetId="3">#REF!</definedName>
    <definedName name="PRODUCTO_PMR">#REF!</definedName>
    <definedName name="programa_plan" localSheetId="6">#REF!</definedName>
    <definedName name="programa_plan" localSheetId="3">#REF!</definedName>
    <definedName name="programa_plan">#REF!</definedName>
    <definedName name="PROYECTO_DE_INVERSIÓN" localSheetId="6">#REF!</definedName>
    <definedName name="PROYECTO_DE_INVERSIÓN" localSheetId="3">#REF!</definedName>
    <definedName name="PROYECTO_DE_INVERSIÓN">#REF!</definedName>
    <definedName name="proyectos_prioritarios">#REF!</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 localSheetId="6">#REF!</definedName>
    <definedName name="RIESGO_ASOCIADO" localSheetId="3">#REF!</definedName>
    <definedName name="RIESGO_ASOCIADO">#REF!</definedName>
    <definedName name="RIESGO_ASOCIADO_POR_CAUSA" localSheetId="6">#REF!</definedName>
    <definedName name="RIESGO_ASOCIADO_POR_CAUSA" localSheetId="3">#REF!</definedName>
    <definedName name="RIESGO_ASOCIADO_POR_CAUSA">#REF!</definedName>
    <definedName name="RIESGO_ASOCIADO_POR_IMPACTO" localSheetId="6">#REF!</definedName>
    <definedName name="RIESGO_ASOCIADO_POR_IMPACTO" localSheetId="3">#REF!</definedName>
    <definedName name="RIESGO_ASOCIADO_POR_IMPACTO">#REF!</definedName>
    <definedName name="RIESGOESPECIFICO">#REF!</definedName>
    <definedName name="RIESGOESPECIFICO2">#REF!</definedName>
    <definedName name="RIESGOS">#REF!</definedName>
    <definedName name="SE">#REF!</definedName>
    <definedName name="SI_NO">'[7]NO BORRAR'!$F$1:$F$2</definedName>
    <definedName name="SINO" localSheetId="6">#REF!</definedName>
    <definedName name="SINO" localSheetId="3">#REF!</definedName>
    <definedName name="SINO">#REF!</definedName>
    <definedName name="SISTEMAS" localSheetId="6">#REF!</definedName>
    <definedName name="SISTEMAS" localSheetId="3">#REF!</definedName>
    <definedName name="SISTEMAS">#REF!</definedName>
    <definedName name="SISTEMAS_DE_INFORMACION" localSheetId="6">#REF!</definedName>
    <definedName name="SISTEMAS_DE_INFORMACION" localSheetId="3">#REF!</definedName>
    <definedName name="SISTEMAS_DE_INFORMACION">#REF!</definedName>
    <definedName name="STAKEHOLDERS">#REF!</definedName>
    <definedName name="TECNOLOGIA">#REF!</definedName>
    <definedName name="TECNOLOGIA_">#REF!</definedName>
    <definedName name="TIPO_DE_CONTRATO">#REF!</definedName>
    <definedName name="TIPOACCION">'[2]NO BORRAR'!$I$1:$I$9</definedName>
    <definedName name="_xlnm.Print_Titles" localSheetId="2">PTEP!$1:$6</definedName>
    <definedName name="_xlnm.Print_Titles" localSheetId="7">ResumenPorcentajes!$1:$6</definedName>
    <definedName name="TOTAL_PUNTAJE_RIESGO" localSheetId="6">#REF!</definedName>
    <definedName name="TOTAL_PUNTAJE_RIESGO" localSheetId="3">#REF!</definedName>
    <definedName name="TOTAL_PUNTAJE_RIESGO">#REF!</definedName>
    <definedName name="TRATAMIENTO" localSheetId="6">#REF!</definedName>
    <definedName name="TRATAMIENTO" localSheetId="3">#REF!</definedName>
    <definedName name="TRATAMIENTO">#REF!</definedName>
    <definedName name="TRATAMIENTO_RIESGO">'[7]NO BORRAR'!$G$1:$G$5</definedName>
    <definedName name="UNIDAD_DE_MEDIDA" localSheetId="6">#REF!</definedName>
    <definedName name="UNIDAD_DE_MEDIDA" localSheetId="3">#REF!</definedName>
    <definedName name="UNIDAD_DE_MEDIDA">#REF!</definedName>
    <definedName name="USUARIO" localSheetId="6">#REF!</definedName>
    <definedName name="USUARIO" localSheetId="3">#REF!</definedName>
    <definedName name="USUARIO">#REF!</definedName>
    <definedName name="VALORES_ETICOS" localSheetId="6">#REF!</definedName>
    <definedName name="VALORES_ETICOS" localSheetId="3">#REF!</definedName>
    <definedName name="VALORES_ETICOS">#REF!</definedName>
    <definedName name="X">#REF!</definedName>
    <definedName name="xxx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59" i="10" l="1"/>
  <c r="AG37" i="10"/>
  <c r="D11" i="8"/>
  <c r="D10" i="8"/>
  <c r="D8" i="8"/>
  <c r="D7" i="8"/>
  <c r="D5" i="8"/>
  <c r="D4" i="8"/>
  <c r="D3" i="8"/>
  <c r="AC7" i="10"/>
  <c r="AC53" i="10"/>
  <c r="AC39" i="10"/>
  <c r="AC31" i="10"/>
  <c r="AC26" i="10"/>
  <c r="H12" i="8"/>
  <c r="H11" i="8"/>
  <c r="H10" i="8"/>
  <c r="H9" i="8"/>
  <c r="H8" i="8"/>
  <c r="H7" i="8"/>
  <c r="H6" i="8"/>
  <c r="H5" i="8"/>
  <c r="H4" i="8"/>
  <c r="H3" i="8"/>
  <c r="J11" i="8" l="1"/>
  <c r="J10" i="8"/>
  <c r="J9" i="8"/>
  <c r="J8" i="8"/>
  <c r="J7" i="8"/>
  <c r="J5" i="8"/>
  <c r="J4" i="8"/>
  <c r="J3" i="8"/>
  <c r="I11" i="8"/>
  <c r="I10" i="8"/>
  <c r="I9" i="8"/>
  <c r="I8" i="8"/>
  <c r="I7" i="8"/>
  <c r="I6" i="8"/>
  <c r="I5" i="8"/>
  <c r="I4" i="8"/>
  <c r="I3" i="8"/>
  <c r="I12" i="8" s="1"/>
  <c r="AG53" i="10"/>
  <c r="AG46" i="10"/>
  <c r="AF46" i="10"/>
  <c r="AG43" i="10"/>
  <c r="AF43" i="10"/>
  <c r="AG39" i="10"/>
  <c r="AG31" i="10"/>
  <c r="AF31" i="10"/>
  <c r="AG26" i="10"/>
  <c r="AF26" i="10"/>
  <c r="AF7" i="10"/>
  <c r="AG7" i="10"/>
  <c r="F2" i="4"/>
  <c r="AF10" i="1" l="1"/>
  <c r="D12" i="5"/>
  <c r="K3" i="8"/>
  <c r="K5" i="8"/>
  <c r="K4" i="8"/>
  <c r="K7" i="8"/>
  <c r="K8" i="8"/>
  <c r="K9" i="8"/>
  <c r="K10" i="8"/>
  <c r="K11" i="8"/>
  <c r="AF53" i="10"/>
  <c r="AF39" i="10"/>
  <c r="AF37" i="10"/>
  <c r="AE22" i="10"/>
  <c r="AE25" i="10"/>
  <c r="AE27" i="10"/>
  <c r="AE32" i="10"/>
  <c r="AE34" i="10"/>
  <c r="AE36" i="10"/>
  <c r="AE39" i="10"/>
  <c r="AE52" i="10"/>
  <c r="AE59" i="10"/>
  <c r="Y8" i="10"/>
  <c r="Z8" i="10"/>
  <c r="AA8" i="10"/>
  <c r="AE8" i="10" s="1"/>
  <c r="Y9" i="10"/>
  <c r="Z9" i="10"/>
  <c r="AA9" i="10"/>
  <c r="Y10" i="10"/>
  <c r="Z10" i="10"/>
  <c r="AA10" i="10"/>
  <c r="AE10" i="10" s="1"/>
  <c r="Y11" i="10"/>
  <c r="Z11" i="10"/>
  <c r="AA11" i="10"/>
  <c r="AE11" i="10" s="1"/>
  <c r="Y12" i="10"/>
  <c r="Z12" i="10"/>
  <c r="AA12" i="10"/>
  <c r="AE12" i="10" s="1"/>
  <c r="Y13" i="10"/>
  <c r="Z13" i="10"/>
  <c r="AA13" i="10"/>
  <c r="AE13" i="10" s="1"/>
  <c r="Y14" i="10"/>
  <c r="Z14" i="10"/>
  <c r="AA14" i="10"/>
  <c r="AE14" i="10" s="1"/>
  <c r="Y15" i="10"/>
  <c r="Z15" i="10"/>
  <c r="AA15" i="10"/>
  <c r="AE15" i="10" s="1"/>
  <c r="Y16" i="10"/>
  <c r="Z16" i="10"/>
  <c r="AA16" i="10"/>
  <c r="AE16" i="10" s="1"/>
  <c r="Y17" i="10"/>
  <c r="Z17" i="10"/>
  <c r="AA17" i="10"/>
  <c r="AE17" i="10" s="1"/>
  <c r="Y18" i="10"/>
  <c r="Z18" i="10"/>
  <c r="AA18" i="10"/>
  <c r="AE18" i="10" s="1"/>
  <c r="Y19" i="10"/>
  <c r="Z19" i="10"/>
  <c r="AA19" i="10"/>
  <c r="AE19" i="10" s="1"/>
  <c r="Y20" i="10"/>
  <c r="Z20" i="10"/>
  <c r="AA20" i="10"/>
  <c r="AE20" i="10" s="1"/>
  <c r="Y21" i="10"/>
  <c r="Z21" i="10"/>
  <c r="AA21" i="10"/>
  <c r="AE21" i="10" s="1"/>
  <c r="Y22" i="10"/>
  <c r="Z22" i="10"/>
  <c r="AA22" i="10"/>
  <c r="Y23" i="10"/>
  <c r="Z23" i="10"/>
  <c r="AA23" i="10"/>
  <c r="AE23" i="10" s="1"/>
  <c r="Y24" i="10"/>
  <c r="Z24" i="10"/>
  <c r="AA24" i="10"/>
  <c r="AE24" i="10" s="1"/>
  <c r="Y25" i="10"/>
  <c r="Z25" i="10"/>
  <c r="AA25" i="10"/>
  <c r="Y26" i="10"/>
  <c r="Z26" i="10"/>
  <c r="AA26" i="10"/>
  <c r="Y27" i="10"/>
  <c r="Z27" i="10"/>
  <c r="AA27" i="10"/>
  <c r="Y28" i="10"/>
  <c r="Z28" i="10"/>
  <c r="AA28" i="10"/>
  <c r="AE28" i="10" s="1"/>
  <c r="Y29" i="10"/>
  <c r="Z29" i="10"/>
  <c r="AA29" i="10"/>
  <c r="AE29" i="10" s="1"/>
  <c r="Y30" i="10"/>
  <c r="Z30" i="10"/>
  <c r="AA30" i="10"/>
  <c r="AE30" i="10" s="1"/>
  <c r="Y31" i="10"/>
  <c r="Z31" i="10"/>
  <c r="AA31" i="10"/>
  <c r="AE31" i="10" s="1"/>
  <c r="Y32" i="10"/>
  <c r="Z32" i="10"/>
  <c r="AA32" i="10"/>
  <c r="Y33" i="10"/>
  <c r="Z33" i="10"/>
  <c r="AA33" i="10"/>
  <c r="AE33" i="10" s="1"/>
  <c r="Y34" i="10"/>
  <c r="Z34" i="10"/>
  <c r="AA34" i="10"/>
  <c r="Y35" i="10"/>
  <c r="Z35" i="10"/>
  <c r="AA35" i="10"/>
  <c r="AE35" i="10" s="1"/>
  <c r="Y36" i="10"/>
  <c r="Z36" i="10"/>
  <c r="AA36" i="10"/>
  <c r="Y37" i="10"/>
  <c r="Z37" i="10"/>
  <c r="AA37" i="10"/>
  <c r="AC37" i="10" s="1"/>
  <c r="D6" i="8" s="1"/>
  <c r="Y38" i="10"/>
  <c r="Z38" i="10"/>
  <c r="AA38" i="10"/>
  <c r="AE38" i="10" s="1"/>
  <c r="Y39" i="10"/>
  <c r="Z39" i="10"/>
  <c r="AA39" i="10"/>
  <c r="Y40" i="10"/>
  <c r="Z40" i="10"/>
  <c r="AA40" i="10"/>
  <c r="AE40" i="10" s="1"/>
  <c r="Y41" i="10"/>
  <c r="Z41" i="10"/>
  <c r="AA41" i="10"/>
  <c r="AE41" i="10" s="1"/>
  <c r="Y42" i="10"/>
  <c r="Z42" i="10"/>
  <c r="AA42" i="10"/>
  <c r="AE42" i="10" s="1"/>
  <c r="Y43" i="10"/>
  <c r="Z43" i="10"/>
  <c r="AA43" i="10"/>
  <c r="AE43" i="10" s="1"/>
  <c r="Y44" i="10"/>
  <c r="Z44" i="10"/>
  <c r="AA44" i="10"/>
  <c r="AE44" i="10" s="1"/>
  <c r="Y45" i="10"/>
  <c r="Z45" i="10"/>
  <c r="AA45" i="10"/>
  <c r="AE45" i="10" s="1"/>
  <c r="Y46" i="10"/>
  <c r="Z46" i="10"/>
  <c r="AA46" i="10"/>
  <c r="AE46" i="10" s="1"/>
  <c r="Y47" i="10"/>
  <c r="Z47" i="10"/>
  <c r="AA47" i="10"/>
  <c r="AE47" i="10" s="1"/>
  <c r="Y48" i="10"/>
  <c r="Z48" i="10"/>
  <c r="AA48" i="10"/>
  <c r="AC46" i="10" s="1"/>
  <c r="D9" i="8" s="1"/>
  <c r="Y49" i="10"/>
  <c r="Z49" i="10"/>
  <c r="AA49" i="10"/>
  <c r="AE49" i="10" s="1"/>
  <c r="Y50" i="10"/>
  <c r="Z50" i="10"/>
  <c r="AA50" i="10"/>
  <c r="AE50" i="10" s="1"/>
  <c r="Y51" i="10"/>
  <c r="Z51" i="10"/>
  <c r="AA51" i="10"/>
  <c r="AE51" i="10" s="1"/>
  <c r="Y52" i="10"/>
  <c r="Z52" i="10"/>
  <c r="AA52" i="10"/>
  <c r="Y53" i="10"/>
  <c r="Z53" i="10"/>
  <c r="AA53" i="10"/>
  <c r="AE53" i="10" s="1"/>
  <c r="Y54" i="10"/>
  <c r="Z54" i="10"/>
  <c r="AA54" i="10"/>
  <c r="AE54" i="10" s="1"/>
  <c r="Y55" i="10"/>
  <c r="Z55" i="10"/>
  <c r="AA55" i="10"/>
  <c r="Y56" i="10"/>
  <c r="Z56" i="10"/>
  <c r="AA56" i="10"/>
  <c r="AE56" i="10" s="1"/>
  <c r="Y57" i="10"/>
  <c r="Z57" i="10"/>
  <c r="AA57" i="10"/>
  <c r="AE57" i="10" s="1"/>
  <c r="Y58" i="10"/>
  <c r="Z58" i="10"/>
  <c r="AA58" i="10"/>
  <c r="AE58" i="10" s="1"/>
  <c r="Y59" i="10"/>
  <c r="Z59" i="10"/>
  <c r="AA59" i="10"/>
  <c r="AC59" i="10" s="1"/>
  <c r="Y60" i="10"/>
  <c r="Z60" i="10"/>
  <c r="AA60" i="10"/>
  <c r="AE60" i="10" s="1"/>
  <c r="Y61" i="10"/>
  <c r="Z61" i="10"/>
  <c r="AA61" i="10"/>
  <c r="AE61" i="10" s="1"/>
  <c r="Y62" i="10"/>
  <c r="Z62" i="10"/>
  <c r="AA62" i="10"/>
  <c r="AE62" i="10" s="1"/>
  <c r="Z7" i="10"/>
  <c r="AA7" i="10"/>
  <c r="AE7" i="10" s="1"/>
  <c r="Y7" i="10"/>
  <c r="Y42" i="1"/>
  <c r="Y41" i="1"/>
  <c r="D12" i="8" l="1"/>
  <c r="AE48" i="10"/>
  <c r="AG59" i="10"/>
  <c r="AE55" i="10"/>
  <c r="AE37" i="10"/>
  <c r="AE9" i="10"/>
  <c r="AE26" i="10"/>
  <c r="AC43" i="10"/>
  <c r="F9" i="8"/>
  <c r="F5" i="8"/>
  <c r="V59" i="10"/>
  <c r="F11" i="8" s="1"/>
  <c r="W53" i="10"/>
  <c r="G10" i="8" s="1"/>
  <c r="V53" i="10"/>
  <c r="F10" i="8" s="1"/>
  <c r="W46" i="10"/>
  <c r="G9" i="8" s="1"/>
  <c r="V46" i="10"/>
  <c r="W43" i="10"/>
  <c r="G8" i="8" s="1"/>
  <c r="V43" i="10"/>
  <c r="F8" i="8" s="1"/>
  <c r="W39" i="10"/>
  <c r="G7" i="8" s="1"/>
  <c r="V39" i="10"/>
  <c r="F7" i="8" s="1"/>
  <c r="W37" i="10"/>
  <c r="G6" i="8" s="1"/>
  <c r="V37" i="10"/>
  <c r="F6" i="8" s="1"/>
  <c r="W31" i="10"/>
  <c r="G5" i="8" s="1"/>
  <c r="V31" i="10"/>
  <c r="W26" i="10"/>
  <c r="G4" i="8" s="1"/>
  <c r="V26" i="10"/>
  <c r="F4" i="8" s="1"/>
  <c r="W7" i="10"/>
  <c r="G3" i="8" s="1"/>
  <c r="V7" i="10"/>
  <c r="F3" i="8" s="1"/>
  <c r="G11" i="8"/>
  <c r="P27" i="10"/>
  <c r="O8" i="10"/>
  <c r="O9" i="10"/>
  <c r="O10" i="10"/>
  <c r="O11" i="10"/>
  <c r="O12" i="10"/>
  <c r="O13" i="10"/>
  <c r="O14" i="10"/>
  <c r="O15" i="10"/>
  <c r="O16" i="10"/>
  <c r="O17" i="10"/>
  <c r="O18" i="10"/>
  <c r="O19" i="10"/>
  <c r="O20" i="10"/>
  <c r="O21" i="10"/>
  <c r="O22" i="10"/>
  <c r="O23" i="10"/>
  <c r="O24" i="10"/>
  <c r="O25" i="10"/>
  <c r="O26" i="10"/>
  <c r="O27" i="10"/>
  <c r="O28" i="10"/>
  <c r="O29" i="10"/>
  <c r="O30" i="10"/>
  <c r="O31" i="10"/>
  <c r="O32" i="10"/>
  <c r="O33" i="10"/>
  <c r="O34" i="10"/>
  <c r="O35" i="10"/>
  <c r="O36" i="10"/>
  <c r="O37" i="10"/>
  <c r="O38" i="10"/>
  <c r="O39" i="10"/>
  <c r="O40" i="10"/>
  <c r="O41" i="10"/>
  <c r="O42" i="10"/>
  <c r="O43" i="10"/>
  <c r="O44" i="10"/>
  <c r="O45" i="10"/>
  <c r="O46" i="10"/>
  <c r="O47" i="10"/>
  <c r="O48" i="10"/>
  <c r="O49" i="10"/>
  <c r="O50" i="10"/>
  <c r="O51" i="10"/>
  <c r="O52" i="10"/>
  <c r="O53" i="10"/>
  <c r="O54" i="10"/>
  <c r="O55" i="10"/>
  <c r="O56" i="10"/>
  <c r="O57" i="10"/>
  <c r="O58" i="10"/>
  <c r="O59" i="10"/>
  <c r="O60" i="10"/>
  <c r="O61" i="10"/>
  <c r="O62" i="10"/>
  <c r="O7" i="10"/>
  <c r="AG64" i="10" l="1"/>
  <c r="J6" i="8"/>
  <c r="F12" i="8"/>
  <c r="G12" i="8"/>
  <c r="Q8" i="10"/>
  <c r="Q9" i="10"/>
  <c r="Q10" i="10"/>
  <c r="Q11" i="10"/>
  <c r="Q12" i="10"/>
  <c r="Q13" i="10"/>
  <c r="Q14" i="10"/>
  <c r="Q15" i="10"/>
  <c r="Q16" i="10"/>
  <c r="Q17" i="10"/>
  <c r="Q18" i="10"/>
  <c r="Q19" i="10"/>
  <c r="Q20" i="10"/>
  <c r="Q21" i="10"/>
  <c r="Q22" i="10"/>
  <c r="Q24" i="10"/>
  <c r="Q25" i="10"/>
  <c r="Q26" i="10"/>
  <c r="Q27" i="10"/>
  <c r="Q28" i="10"/>
  <c r="Q29" i="10"/>
  <c r="Q30" i="10"/>
  <c r="Q31" i="10"/>
  <c r="Q32" i="10"/>
  <c r="Q33" i="10"/>
  <c r="Q34" i="10"/>
  <c r="Q35" i="10"/>
  <c r="Q36" i="10"/>
  <c r="Q37" i="10"/>
  <c r="Q38" i="10"/>
  <c r="Q39" i="10"/>
  <c r="Q40" i="10"/>
  <c r="Q41" i="10"/>
  <c r="Q42" i="10"/>
  <c r="Q43" i="10"/>
  <c r="Q44" i="10"/>
  <c r="Q45" i="10"/>
  <c r="Q46" i="10"/>
  <c r="Q47" i="10"/>
  <c r="Q48" i="10"/>
  <c r="Q49" i="10"/>
  <c r="Q50" i="10"/>
  <c r="Q51" i="10"/>
  <c r="Q52" i="10"/>
  <c r="Q53" i="10"/>
  <c r="Q54" i="10"/>
  <c r="Q55" i="10"/>
  <c r="Q56" i="10"/>
  <c r="Q57" i="10"/>
  <c r="Q58" i="10"/>
  <c r="Q59" i="10"/>
  <c r="Q60" i="10"/>
  <c r="Q61" i="10"/>
  <c r="Q62" i="10"/>
  <c r="Q7" i="10"/>
  <c r="P44" i="1"/>
  <c r="P43" i="1"/>
  <c r="P42" i="1"/>
  <c r="P41" i="1"/>
  <c r="P39" i="1"/>
  <c r="P24" i="1"/>
  <c r="P19" i="1"/>
  <c r="P18" i="1"/>
  <c r="P13" i="1"/>
  <c r="P8" i="10"/>
  <c r="P9" i="10"/>
  <c r="P10" i="10"/>
  <c r="P11" i="10"/>
  <c r="P12" i="10"/>
  <c r="P13" i="10"/>
  <c r="P14" i="10"/>
  <c r="P15" i="10"/>
  <c r="P16" i="10"/>
  <c r="P17" i="10"/>
  <c r="P18" i="10"/>
  <c r="P19" i="10"/>
  <c r="P20" i="10"/>
  <c r="P21" i="10"/>
  <c r="P22" i="10"/>
  <c r="P23" i="10"/>
  <c r="P24" i="10"/>
  <c r="P25" i="10"/>
  <c r="P26" i="10"/>
  <c r="P28" i="10"/>
  <c r="P29" i="10"/>
  <c r="P30" i="10"/>
  <c r="P31" i="10"/>
  <c r="P32" i="10"/>
  <c r="P33" i="10"/>
  <c r="P34" i="10"/>
  <c r="P35" i="10"/>
  <c r="P36" i="10"/>
  <c r="P37" i="10"/>
  <c r="P38" i="10"/>
  <c r="P39" i="10"/>
  <c r="P40" i="10"/>
  <c r="P41" i="10"/>
  <c r="P42" i="10"/>
  <c r="P43" i="10"/>
  <c r="P44" i="10"/>
  <c r="P45" i="10"/>
  <c r="P46" i="10"/>
  <c r="P47" i="10"/>
  <c r="P48" i="10"/>
  <c r="P49" i="10"/>
  <c r="P50" i="10"/>
  <c r="P51" i="10"/>
  <c r="P52" i="10"/>
  <c r="P53" i="10"/>
  <c r="P54" i="10"/>
  <c r="P55" i="10"/>
  <c r="P56" i="10"/>
  <c r="P57" i="10"/>
  <c r="P58" i="10"/>
  <c r="P59" i="10"/>
  <c r="P60" i="10"/>
  <c r="P61" i="10"/>
  <c r="P62" i="10"/>
  <c r="P7" i="10"/>
  <c r="E63" i="10"/>
  <c r="C12" i="8"/>
  <c r="E63" i="1"/>
  <c r="J12" i="8" l="1"/>
  <c r="K12" i="8" s="1"/>
  <c r="K6" i="8"/>
  <c r="S37" i="10"/>
  <c r="E6" i="8" s="1"/>
  <c r="S59" i="10"/>
  <c r="S39" i="10"/>
  <c r="E7" i="8" s="1"/>
  <c r="S7" i="10"/>
  <c r="S43" i="10"/>
  <c r="E8" i="8" s="1"/>
  <c r="S31" i="10"/>
  <c r="E5" i="8" s="1"/>
  <c r="S46" i="10"/>
  <c r="E9" i="8" s="1"/>
  <c r="S26" i="10"/>
  <c r="E4" i="8" s="1"/>
  <c r="S53" i="10"/>
  <c r="E10" i="8" s="1"/>
  <c r="E11" i="8"/>
  <c r="E11" i="5"/>
  <c r="F11" i="5" s="1"/>
  <c r="E10" i="5"/>
  <c r="F10" i="5" s="1"/>
  <c r="E9" i="5"/>
  <c r="F9" i="5" s="1"/>
  <c r="E8" i="5"/>
  <c r="F8" i="5" s="1"/>
  <c r="E7" i="5"/>
  <c r="F7" i="5" s="1"/>
  <c r="E6" i="5"/>
  <c r="F6" i="5" s="1"/>
  <c r="E5" i="5"/>
  <c r="F5" i="5" s="1"/>
  <c r="E4" i="5"/>
  <c r="F4" i="5" s="1"/>
  <c r="E3" i="5"/>
  <c r="E12" i="5" l="1"/>
  <c r="F12" i="5" s="1"/>
  <c r="F3" i="5"/>
  <c r="C64" i="4"/>
  <c r="F62" i="4"/>
  <c r="F63" i="4"/>
  <c r="F61" i="4"/>
  <c r="F56" i="4"/>
  <c r="F57" i="4"/>
  <c r="F58" i="4"/>
  <c r="F59" i="4"/>
  <c r="F60" i="4"/>
  <c r="F55" i="4"/>
  <c r="F48" i="4"/>
  <c r="F49" i="4"/>
  <c r="F50" i="4"/>
  <c r="F51" i="4"/>
  <c r="F52" i="4"/>
  <c r="F53" i="4"/>
  <c r="F54" i="4"/>
  <c r="F47" i="4"/>
  <c r="F45" i="4"/>
  <c r="F46" i="4"/>
  <c r="F44" i="4"/>
  <c r="F41" i="4"/>
  <c r="F42" i="4"/>
  <c r="F43" i="4"/>
  <c r="F40" i="4"/>
  <c r="F39" i="4"/>
  <c r="F38" i="4"/>
  <c r="F33" i="4"/>
  <c r="F34" i="4"/>
  <c r="F35" i="4"/>
  <c r="F36" i="4"/>
  <c r="F37" i="4"/>
  <c r="F32" i="4"/>
  <c r="F31" i="4"/>
  <c r="F23" i="4"/>
  <c r="F24" i="4"/>
  <c r="F25" i="4"/>
  <c r="F26" i="4"/>
  <c r="F27" i="4"/>
  <c r="F28" i="4"/>
  <c r="F29" i="4"/>
  <c r="F30" i="4"/>
  <c r="F22" i="4"/>
  <c r="F3" i="4"/>
  <c r="F4" i="4"/>
  <c r="F5" i="4"/>
  <c r="F6" i="4"/>
  <c r="F7" i="4"/>
  <c r="F8" i="4"/>
  <c r="F9" i="4"/>
  <c r="F10" i="4"/>
  <c r="F11" i="4"/>
  <c r="F12" i="4"/>
  <c r="F13" i="4"/>
  <c r="F14" i="4"/>
  <c r="F15" i="4"/>
  <c r="F16" i="4"/>
  <c r="F17" i="4"/>
  <c r="F18" i="4"/>
  <c r="F19" i="4"/>
  <c r="F20" i="4"/>
  <c r="F21" i="4"/>
  <c r="G61" i="4" l="1"/>
  <c r="F64" i="4"/>
  <c r="G55" i="4"/>
  <c r="G47" i="4"/>
  <c r="G44" i="4"/>
  <c r="G38" i="4"/>
  <c r="G40" i="4"/>
  <c r="G32" i="4"/>
  <c r="G22" i="4"/>
  <c r="G2" i="4"/>
  <c r="G64" i="4" l="1"/>
  <c r="E12" i="8"/>
  <c r="E3"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NATALIA.MORENO</author>
    <author>DPSIA</author>
  </authors>
  <commentList>
    <comment ref="P6" authorId="0" shapeId="0" xr:uid="{EE84EFA4-15D3-4793-8FC8-479EA37FE7E9}">
      <text>
        <r>
          <rPr>
            <b/>
            <sz val="9"/>
            <color indexed="81"/>
            <rFont val="Tahoma"/>
            <family val="2"/>
          </rPr>
          <t xml:space="preserve">DPSIA:  </t>
        </r>
        <r>
          <rPr>
            <sz val="9"/>
            <color indexed="81"/>
            <rFont val="Tahoma"/>
            <family val="2"/>
          </rPr>
          <t xml:space="preserve">Tenga en cuenta la formula del indicador para expresar en esta casilla el resultado del indicador
</t>
        </r>
      </text>
    </comment>
    <comment ref="Q6" authorId="1" shapeId="0" xr:uid="{CEA66506-7929-4E31-A7DA-6003F690C629}">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 ref="Y6" authorId="0" shapeId="0" xr:uid="{D99D9B5A-7D02-465F-AF51-BF94E6B921E6}">
      <text>
        <r>
          <rPr>
            <b/>
            <sz val="9"/>
            <color indexed="81"/>
            <rFont val="Tahoma"/>
            <family val="2"/>
          </rPr>
          <t xml:space="preserve">DPSIA:  </t>
        </r>
        <r>
          <rPr>
            <sz val="9"/>
            <color indexed="81"/>
            <rFont val="Tahoma"/>
            <family val="2"/>
          </rPr>
          <t xml:space="preserve">Tenga en cuenta la formula del indicador para expresar en esta casilla el resultado del indicador
</t>
        </r>
      </text>
    </comment>
    <comment ref="Z6" authorId="1" shapeId="0" xr:uid="{BCCCCAAB-22D0-48AD-8916-ABD5C835BFBA}">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List>
</comments>
</file>

<file path=xl/sharedStrings.xml><?xml version="1.0" encoding="utf-8"?>
<sst xmlns="http://schemas.openxmlformats.org/spreadsheetml/2006/main" count="8553" uniqueCount="2445">
  <si>
    <t>ACTIVIDAD</t>
  </si>
  <si>
    <t>META</t>
  </si>
  <si>
    <t>NOMBRE DEL INDICADOR</t>
  </si>
  <si>
    <t>FORMULA DEL INDICADOR</t>
  </si>
  <si>
    <t>DOCUMENTOS DE VERIFICACIÓN</t>
  </si>
  <si>
    <t>1. MECANISMOS PARA LA TRANSPARENCIA Y ACCESO A LA INFORMACIÓN</t>
  </si>
  <si>
    <t>ID ACTIVIDAD</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</si>
  <si>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</si>
  <si>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</si>
  <si>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Porcentaje de asignación de las solicitudes de acceso a la información</t>
  </si>
  <si>
    <t>(No. de solicitudes de acceso de información asignadas, con seguimiento y publicadas / No. total de solicitudes de acceso de información ingresadas a la entidad) x 100</t>
  </si>
  <si>
    <t>1.1 Lineamiento de transparencia activa</t>
  </si>
  <si>
    <t>1.2 Lineamientos de transparencia pasiva</t>
  </si>
  <si>
    <t>1.3 Elaboración de instrumentos de gestión de información</t>
  </si>
  <si>
    <t>1.4 Criterio diferencial de
accesibilidad</t>
  </si>
  <si>
    <t>1.5 Monitoreo de Acceso a la Información Pública</t>
  </si>
  <si>
    <t>Porcentaje de actividades de gestión realizadas para la aprobación de la Tabla de Retención Documental de la SDA.</t>
  </si>
  <si>
    <t>(No. de actividades de gestión realizadas para la aprobación de la Tabla de Retención Documental de la SDA / No. De actividades de gestión programadas para la aprobación de la Tabla de Retención Documental de la SDA) x 100</t>
  </si>
  <si>
    <t>100% de actividades de gestión realizadas para la aprobación de la Tabla de Retención Documental de la SDA.</t>
  </si>
  <si>
    <t>Capacitaciones sobre la producción y publicación de documentos accesibles en la sede electronica de la SDA, conforme la Resolución 1519 de 2020</t>
  </si>
  <si>
    <t>N° de capacitaciones realizadas / N° de capacitaciones programadas.</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</si>
  <si>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</si>
  <si>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No. De estrategias de contenido o alternativas de solución para mejorar el posicionamiento de la sede electrónica y de las plataformas virtuales de la DPSIA</t>
  </si>
  <si>
    <t>COMPONENTE PROGRAMA</t>
  </si>
  <si>
    <t>SUBCOMPONENTE PROGRAMA</t>
  </si>
  <si>
    <t>2. RENDICIÓN DE CUENTAS</t>
  </si>
  <si>
    <t>DIMENSIÓN MIPG ASOCIADA</t>
  </si>
  <si>
    <t>POLÍTICA MIPG ASOCIADA</t>
  </si>
  <si>
    <t>Dimensión 3:  Gestión con valores para resultados
Dimensión 5: Información y comunicación</t>
  </si>
  <si>
    <t>•  Participación Ciudadana en la gestión pública
•  Transparencia y Acceso a la Información Pública</t>
  </si>
  <si>
    <t>2.1 Información de calidad y en lenguaje comprensible</t>
  </si>
  <si>
    <t>Seguimiento al cumplimiento del plan de comunicaciones</t>
  </si>
  <si>
    <t>Actualizar los indicadores ambientales dispuestos en el Observatorio Ambiental de Bogotá-OAB y en el Observatorio Regional Ambiental y de Desarrollo Sostenible del Río Bogotá-ORARBO.</t>
  </si>
  <si>
    <t>(No. de indicadores actualizados / No. total de indicadores que requieren actualización, según su periodicidad de medición ) x 100</t>
  </si>
  <si>
    <t>Porcentaje de elaboración de informes normados de gestión, el estado y calidad de los recursos naturales</t>
  </si>
  <si>
    <t>1.1.1</t>
  </si>
  <si>
    <t>1.1.2</t>
  </si>
  <si>
    <t>2.1.1</t>
  </si>
  <si>
    <t>1.2.1</t>
  </si>
  <si>
    <t>1.3.1</t>
  </si>
  <si>
    <t>1.3.2</t>
  </si>
  <si>
    <t>1.4.1</t>
  </si>
  <si>
    <t>1.5.1</t>
  </si>
  <si>
    <t>1.5.2</t>
  </si>
  <si>
    <t>1.5.3</t>
  </si>
  <si>
    <t>1.5.4</t>
  </si>
  <si>
    <t>2.2 Diálogo de doble vía con la ciudadanía y sus organizaciones</t>
  </si>
  <si>
    <t>Vincular nuevos grupos, colectivos u organizaciones al programa de Voluntariado Ambiental</t>
  </si>
  <si>
    <t>Socializar el Plan Institucional de Participación Ciudadana a través de las 20 Comisiones Ambientales Locales del D.C.</t>
  </si>
  <si>
    <t xml:space="preserve">Hacer presencia institucional en ferias y eventos de servicio al ciudadano, organizadas por la Alcaldía Mayor de Bogotá y/o otras entidades. </t>
  </si>
  <si>
    <t>Porcentaje de participación de las ferias de servicio al ciudadano</t>
  </si>
  <si>
    <t>(No. de participaciones en ferias de servicio al ciudadano de la SDA, durante el cuatrimestre / No. de ferias de servicio al ciudadano convocadas e invitadas a la SDA organizadas por la Alcaldía Mayor de Bogotá y/o otras entidades) x 100</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</si>
  <si>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</si>
  <si>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Atender las preguntas, comentarios y/u observaciones realizadas por la ciudadanía dirigidas al sector ambiente, en el proceso de rendición de cuentas distrital.</t>
  </si>
  <si>
    <t>2.1.2</t>
  </si>
  <si>
    <t>2.2.1</t>
  </si>
  <si>
    <t>2.1.3</t>
  </si>
  <si>
    <t>2.2.2</t>
  </si>
  <si>
    <t>2.2.3</t>
  </si>
  <si>
    <t>2.2.4</t>
  </si>
  <si>
    <t>2.2.5</t>
  </si>
  <si>
    <t>2.2.6</t>
  </si>
  <si>
    <t>2.2.7</t>
  </si>
  <si>
    <t>Desarrollar procesos de participación y realizar las actividades de educación ambiental, conforme al plan de acción programado para la vigencia 2023</t>
  </si>
  <si>
    <t>3. MECANISMOS PARA MEJORAR LA ATENCIÓN AL CIUDADANO</t>
  </si>
  <si>
    <t>3.1 Estructura administrativa y Direccionamiento estratégico</t>
  </si>
  <si>
    <t>3.2 Fortalecimiento de los canales de atención</t>
  </si>
  <si>
    <t>3.3 Talento Humano</t>
  </si>
  <si>
    <t>3.4 Normativo y procedimental</t>
  </si>
  <si>
    <t>3.5 Relacionamiento con el ciudadano</t>
  </si>
  <si>
    <t>•  Servicio al ciudadano</t>
  </si>
  <si>
    <t>Realizar visitas de seguimiento al servicio prestado en los diferentes puntos de atención presenciales de la SDA.</t>
  </si>
  <si>
    <t>Realización de visitas de seguimieno al servicio prestado por la SDA</t>
  </si>
  <si>
    <t>No. de visitas de seguimiento al servicio prestado realizadas</t>
  </si>
  <si>
    <t>Implementar acciones del  modelo de servicio al ciudadano para la SDA, acorde a los lineamientos dados por la Secretaria General.</t>
  </si>
  <si>
    <t>Porcentaje de implementación del modelo de servicio al ciudadano para la SDA</t>
  </si>
  <si>
    <t>Realizar actividades de entrenamiento a los servidores del grupo servicio a la ciudadania, en cumplimiento a la política distrital de servicio al ciudadano.</t>
  </si>
  <si>
    <t>Cumplimiento del número de entrenamientos al personal de servicio a la ciudadanía</t>
  </si>
  <si>
    <t>30 entrenamientos para el personal de servicio al ciudadano y correspondencia.</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</si>
  <si>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</si>
  <si>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Porcentaje de PQRSF con seguimiento semestral realizado 
Realización del informe mensual de seguimiento a la atención de PQRSF</t>
  </si>
  <si>
    <t xml:space="preserve">100% de los PQRSF que ingresan a la entidad con seguimiento semanal.
Un (1) informe mensual de la gestión y a la atención de las PQRSF realizado y publicado. </t>
  </si>
  <si>
    <t>Medir el porcentaje de satisfacción del servicio prestado por el grupo servicio a la ciudadanía, mediante la aplicación de una encuesta de percepción a una muestra del 60% de los usuarios atendidos por los canales presencial y telefónico de la SDA.</t>
  </si>
  <si>
    <t>Porcentaje de satisfacción de atención en la sala de Servicio a la Ciudadanía y vía telefónica de la SDA</t>
  </si>
  <si>
    <t>(Sumatoria de los resultados de satisfacción de los usuarios encuestados / No. total de encuestas diligenciadas por los ciudadanos) x 100</t>
  </si>
  <si>
    <t>Dar respuesta oportuna y de fondo a las solicitudes reiteradas o allegadas al Defensor del Ciudadano de la SDA.</t>
  </si>
  <si>
    <t>Porcentaje de atención de las solicitudes reiteradas allegadas al defensor del Ciudadano</t>
  </si>
  <si>
    <t>(No. de respuestas atendidas efectivamente por el defensor ciudadano  / No.de solicitudes recibidas por el defensor del ciudadano de la SDA) x 100</t>
  </si>
  <si>
    <t>Atender el 100% de las solicitudes reiteradas allegadas al defensor del Ciudadano</t>
  </si>
  <si>
    <t>3.1.1</t>
  </si>
  <si>
    <t>3.2.1</t>
  </si>
  <si>
    <t>3.3.1</t>
  </si>
  <si>
    <t>3.4.1</t>
  </si>
  <si>
    <t>3.5.1</t>
  </si>
  <si>
    <t>3.5.2</t>
  </si>
  <si>
    <t>4. RACIONALIZACIÓN DE TRÁMITES</t>
  </si>
  <si>
    <t>4.1  Racionalización de Trámites</t>
  </si>
  <si>
    <t>5. APERTURA DE INFORMACIÓN Y DATOS ABIERTOS</t>
  </si>
  <si>
    <t>6. PARTICIPACIÓN E INNOVACIÓN EN LA GESTIÓN PÚBLICA</t>
  </si>
  <si>
    <t>6.1 Ciudadanía en la toma de decisiones públicas</t>
  </si>
  <si>
    <t>6.2 Iniciativas de innovación por articulación institucional</t>
  </si>
  <si>
    <t>6.3 Redes de innovación pública</t>
  </si>
  <si>
    <t>7. PROMOCIÓN DE LA INTEGRIDAD Y LA ÉTICA PÚBLICA</t>
  </si>
  <si>
    <t>7.3 Participación en las estrategias distritales de Integridad</t>
  </si>
  <si>
    <t xml:space="preserve">7.4 Gestión preventiva de conflicto de interés </t>
  </si>
  <si>
    <t>8. GESTIÓN DE RIESGOS DE CORRUPCIÓN - MAPAS DE RIESGO</t>
  </si>
  <si>
    <t>Dimensión 1: Talento Humano
Dimensión 7: Control Interno</t>
  </si>
  <si>
    <t>•  Gestión estratégica del talento humano
•  Integridad
•  Control Interno</t>
  </si>
  <si>
    <t>7.1 Programa Gestión de Integridad</t>
  </si>
  <si>
    <t>Porcentaje de ejecución del Plan de gestión de Integridad</t>
  </si>
  <si>
    <t>Elaborar informe de resultados de la gestión de Integridad del 2023, presentarlo ante Comité Institucional de Gestión y Desempeño y publicarlo en la página web.</t>
  </si>
  <si>
    <t>8.1 Política de Administración de Riesgos</t>
  </si>
  <si>
    <t>8.2 Construcción del mapa de riesgo anticorrupción (Incluidos los riesgos de lavado de activos)</t>
  </si>
  <si>
    <t>8.3 Consulta y divulgación</t>
  </si>
  <si>
    <t>8.4 Monitoreo y revisión</t>
  </si>
  <si>
    <t>8.5 Seguimiento</t>
  </si>
  <si>
    <t>4.1.1</t>
  </si>
  <si>
    <t>5.1.1</t>
  </si>
  <si>
    <t>5.1 Apertura de datos para los ciudadanos y grupos de interés</t>
  </si>
  <si>
    <t>5.2.1</t>
  </si>
  <si>
    <t>6.1.1</t>
  </si>
  <si>
    <t>6.2.1</t>
  </si>
  <si>
    <t>6.3.1</t>
  </si>
  <si>
    <t>7.1.1</t>
  </si>
  <si>
    <t>7.1.2</t>
  </si>
  <si>
    <t>7.2.1</t>
  </si>
  <si>
    <t>7.3.1</t>
  </si>
  <si>
    <t>7.4.1</t>
  </si>
  <si>
    <t>8.1.1</t>
  </si>
  <si>
    <t>8.2.1</t>
  </si>
  <si>
    <t>8.3.1</t>
  </si>
  <si>
    <t>8.4.1</t>
  </si>
  <si>
    <t>8.5.1</t>
  </si>
  <si>
    <t>9. MEDIDAS DE DEBIDA DILIGENCIA Y PREVENCIÓN DE LAVADO DE ACTIVOS</t>
  </si>
  <si>
    <t>9.1 Adecuación institucional para cumplir con la debida diligencia</t>
  </si>
  <si>
    <t>9.2 Construcción del plan de trabajo para adaptar y/o desarrollar la debida diligencia</t>
  </si>
  <si>
    <t>9.3 Gestión de la debida diligencia</t>
  </si>
  <si>
    <t>9.1.1</t>
  </si>
  <si>
    <t>9.2.1</t>
  </si>
  <si>
    <t>9.3.1</t>
  </si>
  <si>
    <t>Control de cambios</t>
  </si>
  <si>
    <t xml:space="preserve">VERSIÓN </t>
  </si>
  <si>
    <t>DESCRIPCIÓN</t>
  </si>
  <si>
    <t xml:space="preserve">Dimensión 2: Direccionamiento Estratégico y Planeación
Dimensión 3: Gestión con valores para resultados
Dimensión 4: Evaluación de Resultados
Dimensión 7: Control Interno </t>
  </si>
  <si>
    <t>•  Transparencia, acceso a la información pública y lucha contra la corrupción
•  Participación ciudadana en la gestión pública
•  Control Interno</t>
  </si>
  <si>
    <t>Revisar la Política de administración de riesgos de la entidad, para verificar si requiere de actualización o ajuste.</t>
  </si>
  <si>
    <t>Seguimiento a la revisión de la Política de administración de riesgos</t>
  </si>
  <si>
    <t xml:space="preserve">No. de revisiones realizadas a la Política de administración de riesgos de la entidad de la SDA </t>
  </si>
  <si>
    <t>Una (1) revisión anual a la Política de Administración del riesgo de la SDA.</t>
  </si>
  <si>
    <t>Socializar la Política de administración de riesgos de la entidad, en los procesos que conforman el mapa de proceso de la SDA.</t>
  </si>
  <si>
    <t>Socialización de la Política de administración de riesgos en los procesos</t>
  </si>
  <si>
    <t>No. de procesos socializados con la Política de administración de riesgos de la entidad</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</si>
  <si>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</si>
  <si>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</si>
  <si>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</si>
  <si>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</si>
  <si>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8.1.2</t>
  </si>
  <si>
    <t>7.4.2</t>
  </si>
  <si>
    <t>Realizar divulgación del Mapa de riesgos  de  gestión y de corrupción de la SDA.</t>
  </si>
  <si>
    <t>Divulgación del mapa de riesgos  de  gestión y de corrupción de la SDA</t>
  </si>
  <si>
    <t>No. de divulgaciones realizadas del mapa de riesgos  de  gestión y de corrupción de la SDA</t>
  </si>
  <si>
    <t>Realizar monitoreo cuatrimestral al mapa de riesgos, conforme a la politica de administración de riesgos de la SDA, los procedimientos internos y el esquema de lineas de defensa.</t>
  </si>
  <si>
    <t># de actividades ejecutadas del plan de trabajo / # de actividades programadas del plan de trabajo x 100</t>
  </si>
  <si>
    <t>Diseñar y ejecutar una estrategia de comunicación a través de campaña, piezas divulgativas u otras iniciativas de apropiación y promoción del código de integridad que vinculen la participación de los gestores de integridad, los servidores, los colaboradores y los grupos de interés definidos por la entidad.</t>
  </si>
  <si>
    <t>Realizar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t>
  </si>
  <si>
    <t>1.2 Lineamiento de transparencia pasiva</t>
  </si>
  <si>
    <t>Realizar depuración, mantenimiento y actualización de los datos abiertos en la plataforma distrital "Datos abiertos Bogotá" https://datosabiertos.bogota.gov.co/</t>
  </si>
  <si>
    <t>1.4.2</t>
  </si>
  <si>
    <t>Diseñar y ejecutar el plan de comunicaciones de la SDA para la vigencia 2023, el cual incluye la socialización y divulgación de la gestión institucional e información de interés, a través de los canales tanto internos como externos con los que cuenta la entidad</t>
  </si>
  <si>
    <t>Elaborar los informes reglamentarios (Acuerdo 067/02, Bogotá Cómo Vamos, Matriz de indicadores de ciudad, ICAU, ODS) que rinden cuenta sobre la gestión de la administración Distrital, el estado y calidad de los recursos naturales.</t>
  </si>
  <si>
    <t>(No. de informes normados elaborados / 5 informes requeridos por normativa y disposición distrital (Acuerdo 067/02, Bogotá Cómo Vamos, Matriz de indicadores de ciudad, ICAU, ODS) x 100</t>
  </si>
  <si>
    <t>Generar y publicar un informe mensual de gestión de las solicitudes de acceso a la información que incluya copia de las respuestas dadas por la entidad.</t>
  </si>
  <si>
    <t>Gestionar la aprobación de la Tabla de Retención Documental de la SDA ante el Archivo Distrital.</t>
  </si>
  <si>
    <t>Expedir el acto administrativo por el cual se establecen los costos de reproducción de la información pública solicitada por particulares a la Secretaría Distrital de Ambiente</t>
  </si>
  <si>
    <t>1.3.3</t>
  </si>
  <si>
    <t>1.3.4</t>
  </si>
  <si>
    <t>1.3.5</t>
  </si>
  <si>
    <t>Actualizar el Programa de Gestión Documental para el periodo comprendido entre agosto de 2023 a agosto 2024</t>
  </si>
  <si>
    <t>Formular y registrar la estrategia de racionalización de trámites de la SDA para la vigencia 2023 en el SUIT.</t>
  </si>
  <si>
    <t>Revisar, actualizar y presentar el mapa de riesgos de la entidad que incluye los riesgos de corrupción, ante el Comité Institucional de Coordinación de Control Interno - CICCI.</t>
  </si>
  <si>
    <t>Actualizar el registro de activos de información e Índice de información clasificada y reservada; y gestionar su aprobación.</t>
  </si>
  <si>
    <t>Realizar capacitaciones o sensibilizaciones sobre producción documental con criterios de accesibilidad, lenguaje claro y enfoque diferencial, a fin de ser publicados en la sede electrónica de la SDA, según la Resolución Mintic No. 1519 de 2020.</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</si>
  <si>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</si>
  <si>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</si>
  <si>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Actualizaciones del esquema de publicación de la información de la SDA</t>
  </si>
  <si>
    <t>Publicación del 100% de la información, conforme a las solicitudes de publicación en la sección de transparencia y acceso a la información de la SDA, realizadas por los procesos o dependencias solicitadas en la mesa de servicios.</t>
  </si>
  <si>
    <t>Dimensión 3. Gestión conValores para Resultados</t>
  </si>
  <si>
    <t>• Racionalización de Trámites</t>
  </si>
  <si>
    <t>Dimensión 3. Gestión con Valores para Resultados</t>
  </si>
  <si>
    <t>Dimensión 5: Información y comunicación</t>
  </si>
  <si>
    <t xml:space="preserve">• Gobierno digital
• Transparencia, Acceso a la Información Pública y Lucha Contra la Corrupción
</t>
  </si>
  <si>
    <t>1.2.2</t>
  </si>
  <si>
    <t>Programa de Gestión Documental actualizado y aprobado</t>
  </si>
  <si>
    <t>Adecuar y publicar la información en el modulo participa en la sede electrónica de la SDA.</t>
  </si>
  <si>
    <t>Realizar acompañamiento a la apropiación y uso de las diferentes secciones del modulo participa en la sede electrónica de la SDA.</t>
  </si>
  <si>
    <t>Subsecretaria General</t>
  </si>
  <si>
    <t xml:space="preserve">Realizar seguimiento al cumplimiento de la Resolución 1519 de 2020 "Estandares publicación sede electrónica y web"  con la matriz de la Procuraduria.  </t>
  </si>
  <si>
    <t>Realizar seguimiento al cumplimiento del esquema de publicación de la SDA conforme a la Resolución SDA No. 05466 de 2023</t>
  </si>
  <si>
    <t>1.5.5</t>
  </si>
  <si>
    <t>Subsecretaria general</t>
  </si>
  <si>
    <t>Subsecretaria general, Oficina asesora de comunicaciones</t>
  </si>
  <si>
    <t>Dirección de Gestión Corporativa / Gestión documental</t>
  </si>
  <si>
    <t>Dirección de Planeación y sistemas de información ambiental / Gestión tecnológica</t>
  </si>
  <si>
    <t>Esquema de publicación
Actas de reunión</t>
  </si>
  <si>
    <t>Seguimiento realizados al cumplimiento de la Resolución 1519 de 2020</t>
  </si>
  <si>
    <t>Matriz de seguimiento del ITA (Procuraduria)
Actas de reuniones
Memorandos, ticket en la mesa de servicios</t>
  </si>
  <si>
    <t>Actas de reuniones
Memorandos</t>
  </si>
  <si>
    <t>3 actividades de promoción o divulgación de la sección de transparencia y acceso a la información pública (uno cada cuatrimestre)</t>
  </si>
  <si>
    <t>Adelantar una actividad de promoción o divulgación de la sección de transparencia y acceso a la información pública de la sede electrónica de la SDA.</t>
  </si>
  <si>
    <t>Divulgación de la sección de transparencia y acceso a la información pública de la sede electrónica de la SDA</t>
  </si>
  <si>
    <t>Correos electrónicos
Piezas comunicativas
Soportes de la divulgación</t>
  </si>
  <si>
    <t>X</t>
  </si>
  <si>
    <t>Actas de reuniones
Memorandos
Plan de mejora</t>
  </si>
  <si>
    <t>1.1.3</t>
  </si>
  <si>
    <t>1.1.4</t>
  </si>
  <si>
    <t xml:space="preserve">Tres (3) monitoreos al mapa de riesgos </t>
  </si>
  <si>
    <t>No. de monitoreos al mapa de riesgos  de  gestión y de corrupción de la SDA</t>
  </si>
  <si>
    <t>Isolución, informes de segunda linea de defensa</t>
  </si>
  <si>
    <t>Monitorero cuatrimenstral al mapa de riesgos de gestión y corrupción de la SDA</t>
  </si>
  <si>
    <t>Mesas de trabajo para revisar y actualizar el mapa de riesgos de la SDA</t>
  </si>
  <si>
    <t>Actas de reunión, comunicaciones internas, convocatoria a comité</t>
  </si>
  <si>
    <t>Actas de reunión, comunicaciones internas, convocatoria a comité, documento de Política</t>
  </si>
  <si>
    <t>Subsecretaria General (SIG)</t>
  </si>
  <si>
    <t>18 procesos de la entidad socializados sobre la Política de administración de riesgos de la entidad</t>
  </si>
  <si>
    <t>Comunicaciones internas, pagina WEB</t>
  </si>
  <si>
    <t>Un (1) mapa de riesgos de la entidad presentado</t>
  </si>
  <si>
    <t>No. de mapas de riesgos  de  la SDA presentados en CICCI</t>
  </si>
  <si>
    <t>Tres (3) divulgaciones del mapa de riesgos  de  gestión y de corrupción de la SDA realizadas</t>
  </si>
  <si>
    <t>Definir equipo de trabajo para la implementación del Sistema de Administración del Riesgo de Lavado de Activos y Financiación del Terrorismo – SARLAFT y presentar a aprobación en Comité Institucional de Gestión y Desempeño</t>
  </si>
  <si>
    <t>Establecer plan de trabajo para implementar el Sistema de Administración del Riesgo de Lavado de Activos y Financiación del Terrorismo – SARLAFT y presentar a aprobación en Comité Institucional de Gestión y Desempeño</t>
  </si>
  <si>
    <t>Realizar monitoreo bimensual al plan de trabajo para implementar el Sistema de Administración del Riesgo de Lavado de Activos y Financiación del Terrorismo – SARLAFT y presentar avances a la alta dirección.</t>
  </si>
  <si>
    <t>Proponer estrategias de innovación en temas institucionales</t>
  </si>
  <si>
    <t>Dirección de Planeación y Sistemas de Información Ambiental (Direccionamiento Estrátegico)</t>
  </si>
  <si>
    <t>Adecuar y publicar la información en el modulo atención y servicios a la ciudadanía en la sede electrónica de la SDA.</t>
  </si>
  <si>
    <t>Realizar seguimiento a los pasivos exigibles, reservas presupuestales y saneamiento contable.</t>
  </si>
  <si>
    <t>Un (1) informe de seguimiento emitido y publicado en la página web de la Entidad.</t>
  </si>
  <si>
    <t>Emisión y publicación del informe de seguimiento</t>
  </si>
  <si>
    <t>(# de informes emitidos y publicados 
/ 1) * 100</t>
  </si>
  <si>
    <t>Memorando de emisión al CICCI.
Informe publicado en página web.</t>
  </si>
  <si>
    <t>Oficina de Control Interno</t>
  </si>
  <si>
    <t>Dirección de Planeación y Sistemas de Información Ambiental</t>
  </si>
  <si>
    <t>Documentos de seguimiento y propuestas, estrategias de posicionamiento web</t>
  </si>
  <si>
    <t>1.5.6</t>
  </si>
  <si>
    <t>Realizar seguimiento al Cumplimiento de la Ley 1712 de 2014 - Transparencia y Derecho de Acceso a la Información Pública Nacional.</t>
  </si>
  <si>
    <t>Memorando de emisión al CICCI.</t>
  </si>
  <si>
    <t>1.5.7</t>
  </si>
  <si>
    <t>Monitoreo al cumplimiento de la Circular 017 de 2017 de la Procuraduría General de la Nación y de la Ley 2013 de 2019  (SIDEAP y Aplicativo por la Integridad Pública).</t>
  </si>
  <si>
    <t>4.1.2</t>
  </si>
  <si>
    <t xml:space="preserve">Realizar seguimiento a la Estrategia de Racionalización de Trámites 2023 de la SDA, con base en la información disponible en el SUIT de la Función Pública </t>
  </si>
  <si>
    <t>Dos (2) reportes de seguimiento registrados en el SUIT de la Función Pública.</t>
  </si>
  <si>
    <t>Reportes de seguimiento registrados en el SUIT.</t>
  </si>
  <si>
    <t>(# de seguimientos registrados en el SUIT 
/ 2) * 100</t>
  </si>
  <si>
    <t>Seguimientos registrados en el SUIT.</t>
  </si>
  <si>
    <t>Realizar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t>
  </si>
  <si>
    <t>Tres (3) informes de seguimiento emitidos y publicados en la página web de la Entidad.</t>
  </si>
  <si>
    <t>Emisión y publicación de informes de seguimiento</t>
  </si>
  <si>
    <t>(# de informes emitidos y publicados 
/ 3) * 100</t>
  </si>
  <si>
    <t>Mapear cinco (5) comunidades de práctica y aprendizaje ciudadano para la gestión del conocimiento y la innovación,  para la transparencia y ética pública con enfoque ambiental en grandes centros urbanos que tengan condiciones geopolíticas similares a Bogotá para su divulgación y socialización a la ciudadana y servidores públicos.</t>
  </si>
  <si>
    <t>Gestionar la integración de la entidad en una red de conocimiento e intercambio de experiencias en materia de gestión del conocimiento e innovación o transparencia y ética pública.</t>
  </si>
  <si>
    <t>Entidad integrada en una (1) red de conocimiento e intercambio de experiencias</t>
  </si>
  <si>
    <t xml:space="preserve">% de avances en la gestión de integración en la red  </t>
  </si>
  <si>
    <t>Entidad vinculada formalmente en una red de conocimiento e intercambio de experiencias</t>
  </si>
  <si>
    <t xml:space="preserve">Acta o comunicación oficial de integración a la red </t>
  </si>
  <si>
    <t>Dirección de Gestión Corporativa / DPSIA / SG</t>
  </si>
  <si>
    <t>Revisión y actualización del catálogo de objetos, diccionario de datos e informe de calidad de los objetos geográficos conforme a los formatos y  lineamientos establecidos IDECA.</t>
  </si>
  <si>
    <t>Comunicaciones, informes o documentos de soporte de los criterios gestionados</t>
  </si>
  <si>
    <t>Acto administrativo
Publicación web
Comunicaciones</t>
  </si>
  <si>
    <t>1 acto administrativo de costos de reproducción de la información pública</t>
  </si>
  <si>
    <t>Porcentaje de elaboración del acto administrativo de costos de reproducción de la información pública</t>
  </si>
  <si>
    <t>(# de informes emitidos y publicados / 1) * 100</t>
  </si>
  <si>
    <t>(# de acto administrativo expedido y publicado / 1) * 100</t>
  </si>
  <si>
    <t xml:space="preserve">Presentaciones, convocatoria y listados de asistencia de Capacitaciones </t>
  </si>
  <si>
    <t>Subsecretaria general / servicio a la ciudadanía</t>
  </si>
  <si>
    <t>informes de solicitud de información</t>
  </si>
  <si>
    <t>reporte mesa de servicios
publicaciones</t>
  </si>
  <si>
    <t>Módulo atención y servicios a la ciudadanía adecuado en 100%</t>
  </si>
  <si>
    <t xml:space="preserve">Porcentaje de adecuación del Módulo atención y servicios a la ciudadanía </t>
  </si>
  <si>
    <t>Correos electrónicos, actas de reunión, documentos y pantallazos</t>
  </si>
  <si>
    <t>(No. de acciones realizadas para la adecuación del Módulo atención y servicios a la ciudadanía  / No. de acciones programadas para la adecuación del Módulo atención y servicios a la ciudadanía  )*100</t>
  </si>
  <si>
    <t>Oficina asesora de comunicaciones / Comunicaciones</t>
  </si>
  <si>
    <t>Informes de avance del plan de comunicaciones</t>
  </si>
  <si>
    <t>Oficina de Participación, Educación y Localidades / Participación y Educación Ambiental</t>
  </si>
  <si>
    <t>Dirección de Planeación y Sistemas de Información Ambiental / Planeación Ambiental</t>
  </si>
  <si>
    <t>Informes, comunicaciones</t>
  </si>
  <si>
    <t>Informes de administración y bitácoras</t>
  </si>
  <si>
    <t>actas de reunion y listados de asistencia</t>
  </si>
  <si>
    <t>Informe de rendición de cuentas, correos y comunicaciones</t>
  </si>
  <si>
    <t>Dirección de Planeación y Sistemas de Información Ambiental, despacho, oficina asesora de comunicaciones</t>
  </si>
  <si>
    <t>documento de avance del modelo de servicio</t>
  </si>
  <si>
    <t>informes, documentos, actas de reunion y listados de asistencia</t>
  </si>
  <si>
    <t>Informes de PQR, pantallazos de publicación</t>
  </si>
  <si>
    <t>Informes de seguimiento.</t>
  </si>
  <si>
    <t>Actas de reunión
Pantallazos
Comunicaciones</t>
  </si>
  <si>
    <t>Revisión del funcionamiento de los servicios se los objetos geográficos ya dispuestos en la plataforma de datos abiertos, a con el fin de verificar su correcto funcionamiento.</t>
  </si>
  <si>
    <t>Oficina de Participación, Educación y Localidades,  Subsecretaria general,  Oficina asesora de comunicaciones y DPSIA</t>
  </si>
  <si>
    <t>2 capacitaciones con las dependencias de la SDA</t>
  </si>
  <si>
    <t>Realizar encuestas aplicadas a los ciudadanos sobre las temáticas ambientales divulgadas en los productos comunicacionales de la SDA.</t>
  </si>
  <si>
    <t>Dirección de Planeación y Sistemas de Información Ambiental, Despacho, Oficina asesora de comunicaciones</t>
  </si>
  <si>
    <t>Realizar una jornada de dialogo ciudadano y rendición de cuenta de la vigencia 2022, conforme a la ruta de trabajo y lineamientos metodológicos de la Administración distrital y la Veeduría Distrital.</t>
  </si>
  <si>
    <t>Gestionar las directrices de accesibilidad web faltantes en la SDA, conforme a lo establecido en la Resolución 1519 de 2020 y el plan de trabajo interno.</t>
  </si>
  <si>
    <t>Formular el Plan de Acción del programa de gestión de integridad de la SDA para la vigencia 2023 y aprobarlo.</t>
  </si>
  <si>
    <t>Gestores de Integridad 
Comité Institucional de Gestión y Desempeño Institucional</t>
  </si>
  <si>
    <t>Ejecutar el plan de acción del programa de gestión de integridad de la SDA para la vigencia 2023</t>
  </si>
  <si>
    <t xml:space="preserve">Soportes de ejecución de las actividades, según corresponda
</t>
  </si>
  <si>
    <t>Gestores de Integridad
Comité Institucional de Gestión y desempeño institucional</t>
  </si>
  <si>
    <t>7.1.3</t>
  </si>
  <si>
    <t>Gestores de Integridad</t>
  </si>
  <si>
    <t>Gestores de integridad
Oficina Asesora de Comunicaciones</t>
  </si>
  <si>
    <t>Participar en las  actividades distritales asociadas a la gestión de integridad que se promuevan desde la Secretaría General de la Alocaldía Mayor de Bogotá en marco de la iniciativa Bogota con Integridad</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</si>
  <si>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</si>
  <si>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</si>
  <si>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Gestores de integridad
Equipo lider institucional</t>
  </si>
  <si>
    <t xml:space="preserve">7.5 Gestión prácticas Antisoborno, Antifraude </t>
  </si>
  <si>
    <t>7.5.1</t>
  </si>
  <si>
    <t>Formular, ejecutar y hacer seguimiento al plan de implementación para la vigencia 2023 conforme a la Politica Antisoborno de la SDA.</t>
  </si>
  <si>
    <t>Subsecretaría General
Dirección de Gestión Corporativa
Control Interno
Gestores de integridad
todas las áreas</t>
  </si>
  <si>
    <t>5.3 Estandarización de datos abiertos para intercambio de información</t>
  </si>
  <si>
    <t>5.2 Entrega de información en lenguaje sencillo que de cuenta de la gestión
institucional</t>
  </si>
  <si>
    <t>Entregar información sobre la gestión institucional en lenguaje claro, a través de los canales de comunicación externa, conforme al plan de comunicaciones de la SDA para la vigencia 2023 y las politicas de operación del procedimiento interno del proceso de comunicaciones.</t>
  </si>
  <si>
    <t>5.3.1</t>
  </si>
  <si>
    <t>5.3.2</t>
  </si>
  <si>
    <t>Dirección de Gestión Corporativa
Gestores de Integridad
Todas las dependencias</t>
  </si>
  <si>
    <t>Formular, ejecutar y hacer seguimiento al plan de trabajo para la gestión de conflicto de intereses 2023</t>
  </si>
  <si>
    <t>La Secretaría Distrital de Ambiente, está comprometida con la construcción y aplicación de estrategias que fortalezcan y promuevan una cultura institucional en torno a la transparencia, el desarrollo de comportamientos de cuidado, gestión integral y defensa de lo público, con el fin de prevenir los riesgos de corrupción y posibles conductas de fraude, soborno o conflicto de intereses, de forma tal que fomente en la entidad un ambiente de integridad y ética  de lo público. Para ello, formula de forma participativa y abierta este programa,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colaboradores, contratistas, funcionarios - servidores públicos de la SDA.
Este programa se formula en cumplimiento de la Ley 2195 de 2022, por medio de la cual se adoptan medidas en materia de transparencia, prevención y lucha contra la corrupción y establece en su artículo 31, la necesidad de que las entidades públicas formulen los Programas de Transparencia y Ética pública como herramienta para fortalecer las acciones preventivas en la lucha contra la corrupción; siguiendo las orientaciones impartidas por la Secretaría General de la Alcaldía Mayor de Bogotá para la transición del Plan Anticorrupción y de Atención al Ciudadano a la construcción de los Programas de Transparencia y Ética Pública Distritales.</t>
  </si>
  <si>
    <t xml:space="preserve"> COMPONENTE</t>
  </si>
  <si>
    <t xml:space="preserve">ESTRATEGIA </t>
  </si>
  <si>
    <t>No. 
Actividades</t>
  </si>
  <si>
    <t>% Avance</t>
  </si>
  <si>
    <t>Nivel de Cumplimiento</t>
  </si>
  <si>
    <t xml:space="preserve">Componente 1. </t>
  </si>
  <si>
    <t xml:space="preserve">Componente 2. </t>
  </si>
  <si>
    <t xml:space="preserve">Componente 3. </t>
  </si>
  <si>
    <t>0 a 59%</t>
  </si>
  <si>
    <t>ZONA BAJA</t>
  </si>
  <si>
    <t xml:space="preserve">Componente 4. </t>
  </si>
  <si>
    <t>De 60 a 79%</t>
  </si>
  <si>
    <t>ZONA MEDIA</t>
  </si>
  <si>
    <t xml:space="preserve">Componente 5. </t>
  </si>
  <si>
    <t>de 80 a 100%</t>
  </si>
  <si>
    <t>ZONA ALTA</t>
  </si>
  <si>
    <t>Componente 6.</t>
  </si>
  <si>
    <r>
      <t xml:space="preserve">El nivel de cumplimiento fue calculado con base en lo establecido en el literal b) del numeral VII del documento “Estrategias para la Construcción del Plan Anticorrupción y de Atención al Ciudadano” (Versión 2), donde se indica que: </t>
    </r>
    <r>
      <rPr>
        <i/>
        <sz val="10"/>
        <color rgb="FFC00000"/>
        <rFont val="Arial"/>
        <family val="2"/>
      </rPr>
      <t>“Es el nivel de cumplimiento de las actividades (…), medido en términos de porcentaje. De 0 a 59% corresponde a la zona baja (color rojo). De 60 a 79% zona media (color amarillo). De 80 a 100% zona alta (color verde).”</t>
    </r>
  </si>
  <si>
    <t xml:space="preserve">Componente 6. </t>
  </si>
  <si>
    <t xml:space="preserve">Componente 7. </t>
  </si>
  <si>
    <t xml:space="preserve">Componente 8. </t>
  </si>
  <si>
    <t xml:space="preserve">Componente 9. </t>
  </si>
  <si>
    <t>MEDIDAS DE DEBIDA DILIGENCIA Y PREVENCIÓN DE LAVADO DE ACTIVOS</t>
  </si>
  <si>
    <t>GESTIÓN DE RIESGOS DE CORRUPCIÓN - MAPAS DE RIESGO</t>
  </si>
  <si>
    <t>PROMOCIÓN DE LA INTEGRIDAD Y LA ÉTICA PÚBLICA</t>
  </si>
  <si>
    <t>PARTICIPACIÓN E INNOVACIÓN EN LA GESTIÓN PÚBLICA</t>
  </si>
  <si>
    <t>APERTURA DE INFORMACIÓN Y DATOS ABIERTOS</t>
  </si>
  <si>
    <t>RACIONALIZACIÓN DE TRÁMITES</t>
  </si>
  <si>
    <t>MECANISMOS PARA MEJORAR LA ATENCIÓN AL CIUDADANO</t>
  </si>
  <si>
    <t>RENDICIÓN DE CUENTAS</t>
  </si>
  <si>
    <t>MECANISMOS PARA LA TRANSPARENCIA Y ACCESO A LA INFORMACIÓN</t>
  </si>
  <si>
    <t xml:space="preserve">Estado de la Actividad </t>
  </si>
  <si>
    <t>Cumplida</t>
  </si>
  <si>
    <t>No Cumplida</t>
  </si>
  <si>
    <t xml:space="preserve">Parcialmente </t>
  </si>
  <si>
    <t>No Programada en el Periodo</t>
  </si>
  <si>
    <t xml:space="preserve">Código Actividad </t>
  </si>
  <si>
    <t xml:space="preserve">% Acumulado </t>
  </si>
  <si>
    <t>Promedio</t>
  </si>
  <si>
    <t xml:space="preserve">Responsable </t>
  </si>
  <si>
    <t>Actividad</t>
  </si>
  <si>
    <t>TOTAL ACTIVIDADES PAAC 2023</t>
  </si>
  <si>
    <t>Componente 9.</t>
  </si>
  <si>
    <t>Componente 8.</t>
  </si>
  <si>
    <t>Auditor ResponsasableOCI</t>
  </si>
  <si>
    <t>Angela Millán</t>
  </si>
  <si>
    <t>Irelva Canosa</t>
  </si>
  <si>
    <t>Leidy Johana Bonilla</t>
  </si>
  <si>
    <t>Eliminada</t>
  </si>
  <si>
    <t>Promover los escenarios y espacios de participación ciudadana con énfasis ambiental en las 20 localidades del Distrito Capital que incluya la aplicación del enfoque diferencial, territorial y de derechos</t>
  </si>
  <si>
    <t>Porcentaje de ejecución de los escenarios y espacios de participación.</t>
  </si>
  <si>
    <t>(No. de espacios de participación ejecutados / No. de espacios de participación programados) x 100</t>
  </si>
  <si>
    <t>Plan de trabajo de las Comisiones Ambientales Locales y del Consejo Consultivo de Ambiente
Actas de reunión</t>
  </si>
  <si>
    <t>Oficina de Participación, Educación y Localidades</t>
  </si>
  <si>
    <t>Actas de reunión
Comunicaciones
Correos electrónicos
Acto administrativo</t>
  </si>
  <si>
    <t>Dirección Legal Ambiental / Defensa juridica</t>
  </si>
  <si>
    <t>Actas de reunión
Soportes de socialización</t>
  </si>
  <si>
    <t>100% de los informes normados sobre gestión y estado de recursos normados elaborados</t>
  </si>
  <si>
    <t>TOTAL ACTIVIDADES PTEP</t>
  </si>
  <si>
    <r>
      <rPr>
        <b/>
        <sz val="11"/>
        <color theme="1"/>
        <rFont val="Arial"/>
        <family val="2"/>
      </rPr>
      <t>OBJETIVO:</t>
    </r>
    <r>
      <rPr>
        <sz val="11"/>
        <color theme="1"/>
        <rFont val="Arial"/>
        <family val="2"/>
      </rPr>
      <t xml:space="preserve"> Fijar estrategias institucionales para la vigencia 2024,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la optimización de recursos y la prestación del servicio con mejores prácticas, accionando bajo los principios y valores de integridad, en procura de la defensa del valor de lo público, en cumplimiento de la misionalidad de la Secretaría Distrital de Ambiente.</t>
    </r>
  </si>
  <si>
    <t>Formular el Plan de Acción del programa de gestión de integridad de la SDA para la vigencia 2024 y aprobarlo.</t>
  </si>
  <si>
    <t>Un Plan de acción del  programa de gestión de integridad formulado y aprobado para la vigencia 2024</t>
  </si>
  <si>
    <t>Porcentaje de formulación y aprobación  del plan de acción del programa de gestión de integridad 2024</t>
  </si>
  <si>
    <t>No. De plan de acción del programa de gestión de Integridad SDA 2024 formulado y aprobado</t>
  </si>
  <si>
    <t xml:space="preserve"> Formulación del Plan de Gestión  2024 por los gestores de integridad (correos electrónicos y/o comunicaciones forest).
Acta de comité institucional de Gestión y Desempeño, de aprobación del Plan de Gestión de integridad 2024.
Solicitud de públicación del Plan de Gestión en la pag web de la entidad.</t>
  </si>
  <si>
    <t>Ejecutar el plan de acción del programa de gestión de integridad de la SDA para la vigencia 2024</t>
  </si>
  <si>
    <t>Ejecución del 100% de las acciones programadas en el Plan de acción  del programa de gestión de integridad vigencia 2024</t>
  </si>
  <si>
    <t>Elaborar informe de resultados de la gestión de Integridad del 2024, presentarlo ante Comité Institucional de Gestión y Desempeño y publicarlo en la página web.</t>
  </si>
  <si>
    <t>Un (1) informe de resultados de la gestión de Integridad del 2024 elaborado, y presentado.</t>
  </si>
  <si>
    <t>Realización del informe de resultados de la gestión de Integridad 2024</t>
  </si>
  <si>
    <t>No. de informes de resultados de la gestión de integridad elaborados y presentado.</t>
  </si>
  <si>
    <t xml:space="preserve">Documento informe de resultados.
Remisión de documento por correo electrónico o comunicación a las instancia respectivas.
</t>
  </si>
  <si>
    <t>Participar en las  actividades  asociadas a la gestión de integridad que se promuevan desde la Secretaría General de la Alcaldía Mayor de Bogotá en  el marco de las iniciativa o estrategias distritales.</t>
  </si>
  <si>
    <t xml:space="preserve">No. de actividades distritales promovidas  asociadas a la gestión de integridad/No. de actividades de participación en las actividades promovidas asociadas a la gestión de integridad 
</t>
  </si>
  <si>
    <t xml:space="preserve">fichas, formatos, y otros que se desarrollen.
</t>
  </si>
  <si>
    <t xml:space="preserve">Gestores de integridad
</t>
  </si>
  <si>
    <t>Formular, ejecutar y hacer seguimiento al Plan de trabajo Gestión de conflicto de intereses 2024</t>
  </si>
  <si>
    <t>100% de ejecución de actividades del  plan de trabajo de gestión de conflicto de interes 2024</t>
  </si>
  <si>
    <t>Porcentaje de ejecución de las actividades del plan de trabajo de gestión de conflicto de interes 2024</t>
  </si>
  <si>
    <t xml:space="preserve">Formulación del Plan de Gestión de conflicto de intereses 2024.
Soportes de ejecución de las actividades.
</t>
  </si>
  <si>
    <t>Formular, ejecutar y hacer seguimiento al plan de implementación para la vigencia 2024 conforme a la Politica Antisoborno de la SDA.</t>
  </si>
  <si>
    <t>100% de ejecución de actividades del  plan de implementación de la política antisoborno de la SDA 2024</t>
  </si>
  <si>
    <t># de actividades ejecutadas del plan de implementación de la política antisoborno / # de actividades programadas del plan de implementación de la política antisoborno x 100</t>
  </si>
  <si>
    <t xml:space="preserve">Formulación del Plan de implementación de la política antisoborno 2024.
Soportes de ejecución de las actividades.
</t>
  </si>
  <si>
    <t>Dirección de Gestión Corporativa
Gestores de integridad</t>
  </si>
  <si>
    <t>Dirección de Gestión Corporativa
Gestores de Integridad</t>
  </si>
  <si>
    <t>Expedir el acto administrativo por el cual se establecen los costos de reproducción de la información pública solicitada por particulares a la Secretaría Distrital de Ambiente para la vigencia 2024</t>
  </si>
  <si>
    <t>Subdirección Financiera / Gestión financiera</t>
  </si>
  <si>
    <t xml:space="preserve">Actualizar el Programa de Gestión Documental el cual debe estar alineado al PINAR </t>
  </si>
  <si>
    <t>PGD actualizado</t>
  </si>
  <si>
    <t>1 Programa de Gestión Documental aprobado</t>
  </si>
  <si>
    <t>Programa de Gestión Documental
Acta del Comité Institucional de Gestión y Desempeño a través del cual se aprobó el PGD</t>
  </si>
  <si>
    <t>Diseñar el Mapa de Conocimiento de la SDA conforme al procedimiento</t>
  </si>
  <si>
    <t>Una (1) mapa de conocimiento</t>
  </si>
  <si>
    <t>% de avances en la elaboración del mapa de conocimiento</t>
  </si>
  <si>
    <t>1 mapa del conocimiento aprobado</t>
  </si>
  <si>
    <t>Mapa del Conocimiento</t>
  </si>
  <si>
    <t xml:space="preserve">Dirección de Gestión Corporativa / Subsecretaria General </t>
  </si>
  <si>
    <t>Continuar con la participación en la red de conocimiento e intercambio de experiencias en materia de gestión del conocimiento e innovación o transparencia y ética pública.</t>
  </si>
  <si>
    <t>Aprobado en Comité Institucional de Gestión y Desempeño Sesión No. 18 del 22 de diciembre de 2023</t>
  </si>
  <si>
    <t>FECHA DE PUBLICACIÓN</t>
  </si>
  <si>
    <t>26 de diciembre de 2023</t>
  </si>
  <si>
    <t>100% de ejecución de los espacios y escenarios de participación programados en el 2024</t>
  </si>
  <si>
    <t>4 visitas de seguimiento en el primer cuatrimestre, 4 visitas en el segundo y 3 visitas en tercer cuatrimestre del 2024</t>
  </si>
  <si>
    <t>Implementar el 90% de las acciones propuestas por el modelo de servicio de la SDA, a diciembre de 2024</t>
  </si>
  <si>
    <t>No. de entrenamientos realizados durante la vigencia 2024</t>
  </si>
  <si>
    <t>(No. De actividades implementadas del  modelo de servicio de la SDA / No. De actividades programadas del modelo de servicio de la SDA conforme al plan de acción para la vigencia 2024) x 100</t>
  </si>
  <si>
    <t>(No. de PQRSF con seguimiento a la oportunidad de respuesta / No. total de PQRSF ingresadas a la entidad) x 100
No. de informes mensuales de seguimiento a la atención de PQRSF, durante la vigencia 2024.</t>
  </si>
  <si>
    <t>Formular y registrar la estrategia de racionalización de trámites de la SDA para la vigencia 2024 en el SUIT.</t>
  </si>
  <si>
    <t>Una estrategia de racionalización de trámites de la SDA 2024 inscrita en el SUIT.</t>
  </si>
  <si>
    <t>Número de estrategia de racionalización de trámites de la SDA 2024 inscrita en el SUIT.</t>
  </si>
  <si>
    <t>Estrategia y registro en el SUIT</t>
  </si>
  <si>
    <t>(No. de actualizaciones del esquema de publicación de la información / 4 actualizaciones de esquema de publicación programadas en la vigencia 2024)</t>
  </si>
  <si>
    <t>Elaborar un instructivo para la estandarización de los criterios de accesibilidad web para la producción documental y audiovisual que genere las dependencias de la SDA, adoptarlo y socializarlo</t>
  </si>
  <si>
    <t xml:space="preserve">Realizar una evaluación de los criterios de cumplimiento de accesibilidad, aplicando la herramienta "evaluación de accesibilidad web" para identificar cuales se pueden cumplir a corto, mediano o largo plazo, o cuales no es posible su cumplimiento con el CMS actual, priorizando su aplicación. </t>
  </si>
  <si>
    <t>1 instructivo para la estandarización de los criterios de accesibilidad</t>
  </si>
  <si>
    <t>100% de avance en la elaboración de un instructivo para la estandarización de los criterios de accesibilidad en la producción documental</t>
  </si>
  <si>
    <t>Una (1) jornada de dialogo ciudadano y rendición de cuenta de la vigencia 2024 efectuada.</t>
  </si>
  <si>
    <t>Realizar una jornada de dialogo ciudadano y rendición de cuenta de la vigencia 2024, conforme a la ruta de trabajo y lineamientos metodológicos de la Administración distrital y la Veeduría Distrital.</t>
  </si>
  <si>
    <t>Realización de la  jornada de dialogo ciudadano y rendición de cuenta de la vigencia 2024</t>
  </si>
  <si>
    <t>No. de jornada de dialogo ciudadano y rendición de cuenta realizada de la vigencia 2024</t>
  </si>
  <si>
    <t xml:space="preserve">Actualizar los indicadores ambientales dispuestos en el Observatorio Ambiental de Bogotá-OAB </t>
  </si>
  <si>
    <t>Alcanzar un nivel de actualización de 98% del OAB al finalizar la vigencia 2024.</t>
  </si>
  <si>
    <t xml:space="preserve">Nivel de actualización del OAB </t>
  </si>
  <si>
    <t>3 mesas de trabajo para el uso de las diferentes secciones del modulo participa</t>
  </si>
  <si>
    <t>(No. de mesas de trabajo realizadas para adecuar y publicar información en el modulo participa  / 3 mesas de trabajo programadas para adecuar y publicar información en el modulo participa)*100</t>
  </si>
  <si>
    <t xml:space="preserve"> Mesas de trabajo para el acompañamiento y apropiación del modulo participa</t>
  </si>
  <si>
    <t>Asignar el 100% de solicitudes de acceso a la información generadas por parte de la ciudadanía en la vigencia 2024</t>
  </si>
  <si>
    <t>Una evaluación de los criterios de accesibilidad web</t>
  </si>
  <si>
    <t>Porcentaje de avance de la evaluación sobre los criterios de accesibilidad web</t>
  </si>
  <si>
    <t>(No. de acciones realizadas para la  evaluación sobre los criterios de accesibilidad web / No. de acciones programadas para la  evaluación sobre los criterios de accesibilidad web) * 100</t>
  </si>
  <si>
    <t>1.4Criterio
diferencial de
accesibilidad</t>
  </si>
  <si>
    <t>1.4.3</t>
  </si>
  <si>
    <t>Hacer seguimiento a  las directrices de accesibilidad web faltantes en la SDA, conforme a lo establecido
en la Resolución 1519 de 2020 y el plan de
trabajo interno incluyendo leguaje de señas y lenguas indigenas.</t>
  </si>
  <si>
    <t>3 mesas de trabajo con directrices de accesibilidad</t>
  </si>
  <si>
    <t>Porcentaje de sesiones propuestas/ realizadas</t>
  </si>
  <si>
    <t>(No. De mesas de trabajo realizadas / 3 mesas de trabajo)*100</t>
  </si>
  <si>
    <t>actas , memorandos</t>
  </si>
  <si>
    <t>x</t>
  </si>
  <si>
    <t>Un (1) seguimiento bimensual al esquema de publicación de la SDA</t>
  </si>
  <si>
    <t>Seguimientos realizados al cumplimiento del esquema de publicación de la SDA</t>
  </si>
  <si>
    <t>Dos (2) seguimientos al cumplimiento de la Resolución 1519 de 2020</t>
  </si>
  <si>
    <t>No. de seguimiento realizados a la Resolución 1519 de 2020 / 2 seguimiento programados a la Resolución ) x 100</t>
  </si>
  <si>
    <t>No. de seguimiento realizados a la ejecución del esquema / 6 seguimientos realizados a la ejecución del esquema ) x 100</t>
  </si>
  <si>
    <t>Oficina de Control Interno / Control y Mejora</t>
  </si>
  <si>
    <t>Subsecretaria General / Política de Transparencia</t>
  </si>
  <si>
    <t>Diseñar y ejecutar el plan de comunicaciones de la SDA para la vigencia 2024, el cual incluye la socialización y divulgación de la gestión institucional e información de interés, a través de los canales tanto internos como externos con los que cuenta la entidad</t>
  </si>
  <si>
    <t>Doce (12) seguimientos de cumplimiento del plan de comunicaciones de la vigencia 2024 realizados</t>
  </si>
  <si>
    <t>No. de seguimientos realizados al cumplimiento del plan de comunicaciones de la vigencia 2024</t>
  </si>
  <si>
    <t>100% de participación en las ferias de servicio al ciudadano en donde sea convocada la Entidad durante la vigencia 2024</t>
  </si>
  <si>
    <t xml:space="preserve">Realizar seguimiento a la Estrategia de Racionalización de Trámites 2024 de la SDA, con base en la información disponible en el SUIT de la Función Pública </t>
  </si>
  <si>
    <t>Entregar información sobre la gestión institucional en lenguaje claro, a través de los canales de comunicación externa, conforme al plan de comunicaciones de la SDA para la vigencia 2024 y las politicas de operación del procedimiento interno del proceso de comunicaciones.</t>
  </si>
  <si>
    <t>Doce (12) seguimientos de cumplimiento de línea de comunicación externa del plan de comunicaciones de la vigencia 2024 realizados</t>
  </si>
  <si>
    <t>Seguimiento al cumplimiento de línea de comunicación externa del plan de comunicaciones de la vigencia 2024</t>
  </si>
  <si>
    <t>No. de seguimientos al cumplimiento de línea de comunicación externa del plan de comunicaciones de la vigencia 2024</t>
  </si>
  <si>
    <t>Formato de contrato de prestación de servicios actualizado</t>
  </si>
  <si>
    <t>Subsecretaria General / SIG</t>
  </si>
  <si>
    <t>RESPONSABLE 
(Dependencia / Proceso)</t>
  </si>
  <si>
    <t>Subdirección Financiera / oficial de cumplimiento</t>
  </si>
  <si>
    <t>Mantener un 94% de satisfacción de atención en la sala de Servicio a la Ciudadanía y vía telefónica y presencial, promedio cuatrimestral</t>
  </si>
  <si>
    <t>Revisar y actualizar si es necesario el Manual para la Prevención y Control del Lavado de Activos y Financiación del Terrorismo- SARLAFT de la SDA</t>
  </si>
  <si>
    <t>Implementar el formato de Conocimiento de la contraparte como una de las herramientas de control frente al SARLAFT en el proceso de Gestión de Talento Humano</t>
  </si>
  <si>
    <t>9.3.2</t>
  </si>
  <si>
    <t xml:space="preserve">Implementar el formato de Conocimiento de la contraparte como una de las herramientas de control frente al SARLAFT en el proceso de Gestión Contractual </t>
  </si>
  <si>
    <t xml:space="preserve">Gestión Contractual </t>
  </si>
  <si>
    <t>Construcción del plan de trabajo 2024 para adaptar y/o desarrollar la debida diligencia</t>
  </si>
  <si>
    <t>Gestión de Talento Humano</t>
  </si>
  <si>
    <t>Subdirección Financiera / oficial de cumplimiento
Subsecretaria General / SIG</t>
  </si>
  <si>
    <t>PROGRAMACIÓN
(Cuatrimestre 2024)</t>
  </si>
  <si>
    <t>(# de estrategia de racionalización de trámites de la SDA 2024 inscrita en el SUIT /1) * 100</t>
  </si>
  <si>
    <t>(No. de actividades ejecutadas en la vigencia / No.total de actividades programadas en el Plan de acción de gestión de Integridad 2024) x 100</t>
  </si>
  <si>
    <t>Porcentaje de ejecución de las actividades del plan de implementación de la política antisoborno de la SDA 2024</t>
  </si>
  <si>
    <t>Adelantar una actividad de promoción o divulgación de la sección de transparencia y acceso a la información pública de la sede electrónica de la SDA, de forma cuatrimestral.</t>
  </si>
  <si>
    <t>No. De actividades de divulgación de la sección de transparencia y acceso a la información pública realizadas / 3 actividades de divulgación de la sección de transparencia y acceso a la información pública</t>
  </si>
  <si>
    <t>Una revisión del Manual para la Prevención y Control del Lavado de Activos y Financiación del Terrorismo- SARLAFT de la SDA</t>
  </si>
  <si>
    <t>Manual para la Prevención y Control del Lavado de Activos y Financiación del Terrorismo- SARLAFT de la SDA</t>
  </si>
  <si>
    <t>No. De revisiones Manual para la Prevención y Control del Lavado de Activos y Financiación del Terrorismo- SARLAFT de la SDA</t>
  </si>
  <si>
    <t>evidencias de revisión del manual</t>
  </si>
  <si>
    <t>Plan de trabajo 2024 elaborado</t>
  </si>
  <si>
    <t xml:space="preserve">Porcentaje de avance de la formulación del plan de trabajo 2024 para adaptar y/o desarrollar la debida diligencia </t>
  </si>
  <si>
    <t xml:space="preserve">100% de avance de la formulación del plan de trabajo 2024 para adaptar y/o desarrollar la debida diligencia </t>
  </si>
  <si>
    <t>Actas de reunión, documentos de soporte, plan de trabajo</t>
  </si>
  <si>
    <t xml:space="preserve">Implementación del formato de Conocimiento de la contraparte como una de las herramientas de control frente al SARLAFT en el proceso de Gestión Contractual </t>
  </si>
  <si>
    <t>90% de implementación del formato de Conocimiento de la contraparte como una de las herramientas de control frente al SARLAFT en el proceso de Gestión Contractual, al finalizar la vigencia 2024</t>
  </si>
  <si>
    <t>No. De formatos de Conocimiento de la contraparte como una de las herramientas de control frente al SARLAFT implementados en el proceso de Gestión Contractual  / No. Total de procesos contractuales que requieren formato de la contraparte</t>
  </si>
  <si>
    <t>formato de Conocimiento de la contraparte diligenciados</t>
  </si>
  <si>
    <t>Implementación del formato de Conocimiento de la contraparte como una de las herramientas de control frente al SARLAFT en el proceso de talento humano</t>
  </si>
  <si>
    <t>90% de implementación del formato de Conocimiento de la contraparte como una de las herramientas de control frente al SARLAFT en el proceso de talento humano, al finalizar la vigencia 2025</t>
  </si>
  <si>
    <t>No. De formatos de Conocimiento de la contraparte como una de las herramientas de control frente al SARLAFT implementados en el proceso de talento humano / No. Total de procesos de talento humano que requieren formato de la contraparte</t>
  </si>
  <si>
    <t>Realizar mantenimiento y actualización de los datos abiertos en la plataforma distrital "Datos abiertos Bogotá" https://datosabiertos.bogota.gov.co/</t>
  </si>
  <si>
    <t>Mantener actualizado el 100% de la información disponible en la plataforma de Datos Abiertos Bogotá, asegurándose de que cada conjunto de datos se encuentre en su última versión</t>
  </si>
  <si>
    <t>Porcentaje de objetos geográficos  actualizados en su última versión que ofrece la SDA en la plataforma Distrital.</t>
  </si>
  <si>
    <t>Fortalecer la base de datos geoespaciales en los portales de IDECA mediante la publicación regular de nuevos objetos geográficos.</t>
  </si>
  <si>
    <t>Publicar 8 nuevos objetos geográficos al conjunto de datos de la SDA publicados en la plataforma de Datos Abiertos Bogotá.</t>
  </si>
  <si>
    <t>Porcentaje de objetos geográficos  publicados como nuevo en las plataformas de IDECA</t>
  </si>
  <si>
    <t>Actas de reunión 
Pantallazos
Comunicación</t>
  </si>
  <si>
    <t>5.2.2</t>
  </si>
  <si>
    <t>Realizar revisiones bimensuales  de los servicios web geográficos en la plataforma de Datos Abiertos Bogotá para identificar posibles problemas, optimizar el rendimiento y garantizar la accesibilidad y calidad de los datos geográficos, en la plataforma de Datos Abiertos Bogotá.</t>
  </si>
  <si>
    <t>4 revisiones bimensuales de los servicios web geográficos en la plataforma de Datos Abiertos Bogotá para identificar posibles problemas, optimizar el rendimiento y garantizar la accesibilidad y calidad de los datos geográficos.</t>
  </si>
  <si>
    <t>(Número de objetos geográficos en su última versión / 54 Objetos geográfico totales)*100</t>
  </si>
  <si>
    <t>(Número de objetos geográficos publicados como nuevos/ 8)*100</t>
  </si>
  <si>
    <t>27 de marzo de 2023</t>
  </si>
  <si>
    <t>ELIMINADA 
1.5.5</t>
  </si>
  <si>
    <t>ELIMINADA 
Realizar encuestas aplicadas a los ciudadanos sobre las temáticas ambientales divulgadas en los productos comunicacionales de la SDA.</t>
  </si>
  <si>
    <t>ELIMINADA 
6 encuestas diseñadas y aplicadas a los ciudadanos sobre las temáticas ambientales divulgadas en los productos comunicacionales de la SDA.</t>
  </si>
  <si>
    <t>ELIMINADA 
Porcentaje de aplicación de encuestas sobre las temáticas ambientales divulgadas en los productos comunicacionales de la SDA.</t>
  </si>
  <si>
    <t>ELIMINADA 
(# de encuestas aplicadas sobre las temáticas ambientales divulgadas en los productos comunicacionales de la SDA / 6 encuestas programadas para aplicar)* 100</t>
  </si>
  <si>
    <t>ELIMINADA 
Pantallazo encuesta
Informe del resultado de la encuesta</t>
  </si>
  <si>
    <t>ELIMINADA 
Oficina asesora de comunicaciones / Comunicaciones</t>
  </si>
  <si>
    <t xml:space="preserve">ELIMINADA </t>
  </si>
  <si>
    <t>(No. de revisiones de los servicios web geográficos en la plataforma de Datos Abiertos Bogotá realizadas / 4 reuniones bimensuales)*100</t>
  </si>
  <si>
    <t>Porcentaje de revisiones de los servicios web geográficos optimizados y sin interrupciones después de cada revisión bimensual.</t>
  </si>
  <si>
    <t>Eliminación actividad No. 1.5.5 por solicitud de radicado OAC 2024IE57509. Actualización de actividades 5.1.1 ;  5.2.2 y 5.3.1 por plan de trabajo interno de la DPSIA.</t>
  </si>
  <si>
    <r>
      <rPr>
        <b/>
        <sz val="14"/>
        <color theme="1"/>
        <rFont val="Arial"/>
        <family val="2"/>
      </rPr>
      <t>PROGRAMA DE TRANSPARENCIA Y ÉTICA PÚBLICA - PTEP</t>
    </r>
    <r>
      <rPr>
        <sz val="14"/>
        <color theme="1"/>
        <rFont val="Arial"/>
        <family val="2"/>
      </rPr>
      <t xml:space="preserve">
SECRETARÍA DISTRITAL DE AMBIENTE
VIGENCIA 2024
</t>
    </r>
    <r>
      <rPr>
        <b/>
        <sz val="14"/>
        <color theme="1"/>
        <rFont val="Arial"/>
        <family val="2"/>
      </rPr>
      <t>Versión 2</t>
    </r>
  </si>
  <si>
    <t>AVANCE</t>
  </si>
  <si>
    <t>RESULTADO DEL INDICADOR</t>
  </si>
  <si>
    <t>EVIDENCIA Y RUTA DE UBICACIÓN</t>
  </si>
  <si>
    <t>DESCRIPCIÓN DEL AVANCE</t>
  </si>
  <si>
    <t>GRADO DE CUMPLIMIENTO</t>
  </si>
  <si>
    <t>% AVANCE Indicador 
Acumulado</t>
  </si>
  <si>
    <t>REPORTE PRIMERA LÍNEA DE DEFENSA
I CUATRIMESTRE (Enero - Abril 2024)
(Responsable de la actividad - Líder de proceso)</t>
  </si>
  <si>
    <t>SEGUIMIENTO SEGUNDA LÍNEA DE DEFENSA
I CUATRIMESTRE  (Enero - Abril 2024)
(Dirección de Planeación y Sistemas de Información Ambiental)</t>
  </si>
  <si>
    <t>SEGUIMIENTO TERCER LINEA DE DEFENSA 
III CUATRIMESTRE  (Enero - Abril 2024)
Oficina de Control Interno - OCI</t>
  </si>
  <si>
    <t>Programación Ajustada</t>
  </si>
  <si>
    <t>Nueva Actividad</t>
  </si>
  <si>
    <t>Actividad Eliminada</t>
  </si>
  <si>
    <t>Eliminación actividad No. 1.5.5 por solicitud de radicado OAC 2024IE57509.</t>
  </si>
  <si>
    <r>
      <t xml:space="preserve">En atención a la meta e indicador establecidos e identificados como:
</t>
    </r>
    <r>
      <rPr>
        <b/>
        <sz val="10"/>
        <color theme="1"/>
        <rFont val="Arial"/>
        <family val="2"/>
      </rPr>
      <t>Meta:</t>
    </r>
    <r>
      <rPr>
        <sz val="10"/>
        <color theme="1"/>
        <rFont val="Arial"/>
        <family val="2"/>
      </rPr>
      <t xml:space="preserve"> Una (1) jornada de dialogo ciudadano y rendición de cuenta de la vigencia 2024 efectuada.
</t>
    </r>
    <r>
      <rPr>
        <b/>
        <sz val="10"/>
        <color theme="1"/>
        <rFont val="Arial"/>
        <family val="2"/>
      </rPr>
      <t>Indicador:</t>
    </r>
    <r>
      <rPr>
        <sz val="10"/>
        <color theme="1"/>
        <rFont val="Arial"/>
        <family val="2"/>
      </rPr>
      <t xml:space="preserve"> Realización de la  jornada de dialogo ciudadano y rendición de cuenta de la vigencia 2024
</t>
    </r>
    <r>
      <rPr>
        <b/>
        <sz val="10"/>
        <color theme="1"/>
        <rFont val="Arial"/>
        <family val="2"/>
      </rPr>
      <t>Fórmula Indicador</t>
    </r>
    <r>
      <rPr>
        <sz val="10"/>
        <color theme="1"/>
        <rFont val="Arial"/>
        <family val="2"/>
      </rPr>
      <t>: No. de jornada de dialogo ciudadano y rendición de cuenta realizada de la vigencia 2024</t>
    </r>
  </si>
  <si>
    <t xml:space="preserve">Promedio </t>
  </si>
  <si>
    <t xml:space="preserve">Durante el primer trimestre de 2024 , el modulo de atencion se encuentra actualizado en la pagina web de la entidad.
Actualmente el menú Participa contiene informacion en todos los módulos, desde la OPEL se aportó información para los temas de: Intancias de participación ciudadana, Plan de participación ciudadana, Participación para el diagnóstico de necidades e identificación de problemas, la informacion se encuestra actualizada al primer trimestre de 2024 https://www.ambientebogota.gov.co/es/participa  </t>
  </si>
  <si>
    <t>100% modulo de atencion al ciudadano actualizado</t>
  </si>
  <si>
    <t xml:space="preserve">Link: Menu Atencion al ciudadano:  https://www.ambientebogota.gov.co/es/atencion-y-servicios-a-la-ciudadania  
Link Menu participa: https://www.ambientebogota.gov.co/es/participa </t>
  </si>
  <si>
    <t>Se evidencia información actualizada, organizada y disponible en el módulo atención y servicios a la ciudadanía. Se sugiere revisar en los canales de atención la descripción del chatbot, dado que no fue posible ubicarlo en la parte donde se indica, así mismo se sugiere actualizar la "Carta de trato digno" dado que es de la vigencia 2020. Estan habilitados los link que direcciona al Sistema de Bogota te escucha y otros enlaces web. Se encuentra desactualizados  algunos nombres del directorio institucional. Se sugiere actualizar y ampliar las preguntas frecuentes, ya que por ejemplo aun se cita el centro de zoonosis el cual ya se llama Instituto de Protección y Bienestar Animal. El directorio de servidores públicos: contratistas esta actualizado a enero 2024 y el de funcionarios a febrero 2024.  Están públicos y actualizados los informes semestrales del defensor del ciudadano. Esta actualizada la información relacionada con Prensa. Se sugiere revisar el item de "Información de Interés" del módulo atención y servicios a la ciudadanía, ya que  no contiene información al respecto. También se sugiere la actualización del portafolio de servicios y trámites de la SDA, ya que al descargar el archivo indica "Portafolio de productos, servicios y tramites 2023"
Por otra parte, el proceso reporta que el menú participa del portal web contiene información en todos los módulos, la segunda línea verifica y en particular la sección del Plan de participación ciudadana hay información desactualizada porque el plan de participación que direcciona es de la vigencia 2022 y el Plan de Acción de la Estrategia de Participación Ciudadana es del 2023. En cuanto a la sección "Participación para el diagnóstico de necesdades e identificación de problemas" se encuentra información organizada y útil, sin embargo hay información desactualizada con la Territorialización 2023 (corte 31 de julio de 2023)</t>
  </si>
  <si>
    <t xml:space="preserve">Menú atención y servicios a la ciudadanía
https://www.ambientebogota.gov.co/es/atencion-y-servicios-a-la-ciudadania  
Menú participa
https://www.ambientebogota.gov.co/web/transparencia/plan-de-participacion-ciudadana 
https://www.ambientebogota.gov.co/es/web/transparencia/participacion-para-la-identificacion-de-problemas-y-diagnostico-de-necesidades
</t>
  </si>
  <si>
    <t>INICIADO</t>
  </si>
  <si>
    <t xml:space="preserve">Durante el primer trimestre del 2024 se realiza mesa de trabajo para seguir trabajando en mejorar el modulo participa, en esta mesa participa, transparencia, atencion al ciudadano , Opel y comunicaciones </t>
  </si>
  <si>
    <t>El proceso reporta la realización de 1 de las 3 mesas de trabajo programadas para el acompañamiento y apropiación del módulo participa del portal web. Esta mesa de trabajo se realizó el 27 de marzo en conjunto con la subsecretaria general desde la temática de transparencia, servicio a la ciudadania con la OPEL y la oficina asesora de comunicaciones, donde trataron los lineamientos menú participa Función publica generalidades.</t>
  </si>
  <si>
    <t>Acta de reunión y lineamientos
https://drive.google.com/drive/u/0/folders/1DPyQVA5dpR8cB_MRlF-pENon35L7bscB</t>
  </si>
  <si>
    <t>CUMPLIENDO</t>
  </si>
  <si>
    <t>Tercer cuatrimestre</t>
  </si>
  <si>
    <t>Acción programada para el tercer cuatrimestre</t>
  </si>
  <si>
    <t>No aplica</t>
  </si>
  <si>
    <t>PROGRAMADA</t>
  </si>
  <si>
    <t>Se realizó publicación del 100% de la información solicitada  por los procesos o dependencias mediante ticket en la mesa de servicios para publicación en la sección de transparencia y acceso a la información de la SDA.</t>
  </si>
  <si>
    <t>https://drive.google.com/drive/u/0/folders/14HL0SgKB0moYM7jbCJa5H3kP8eybFYsS</t>
  </si>
  <si>
    <t>Se evidencia el reporte de la mesa de servicios del servicio de publicación en el sitio de transparencia de la página web, con la atención de 122 ticket solicitados por la dependencia con la respectiva publicación de la información</t>
  </si>
  <si>
    <t>Reporte mesa de servicio
https://drive.google.com/drive/u/0/folders/14HL0SgKB0moYM7jbCJa5H3kP8eybFYsS</t>
  </si>
  <si>
    <t xml:space="preserve">Durante el primer trimestre 2024,  se recibieron 28 y se publicaron 21, asi: en enero  8, en febrero 13 y en marzo 7  generando los informes mensuales de solicitudes de acceso a la información </t>
  </si>
  <si>
    <t xml:space="preserve">Informes de solicitud de informacion </t>
  </si>
  <si>
    <t xml:space="preserve">Informes publicados en la pagina web : https://www.ambientebogota.gov.co/es/web/transparencia/informe-de-pqrs 
Drive: https://drive.google.com/drive/u/0/folders/1k7WgCW1Rm90I56cmsSbP-ZSRnvzOqWYX </t>
  </si>
  <si>
    <t>El proceso reporta la recepción de 28 solicitudes de acceso a la información pública en lo corrido del primer trimestre 2024.
Se verifica generación y publicación del informe mensual de gestión de las solicitudes de acceso a la información de los meses enero, febrero y marzo, los cuales contienen copia de las respuestas dadas por la entidad.</t>
  </si>
  <si>
    <t>Informes de acceso a la información
https://www.ambientebogota.gov.co/es/web/transparencia/informe-de-pqrs/-/document_library_display/6nLwHuCsY1JF/view/6189097</t>
  </si>
  <si>
    <t xml:space="preserve">El 12 de febrero delegados de la SDA- DGC asistieron a mesa de sustentación de TRD ante delegados del Consejo Distrital de Archivos. La conclusión obtenida al finalizar la sesión que tuvo una duración de 5 horas es la no obtención de la convalidación del instrumento archivístico en razón a que en la mayoría de las series documentales misionales, no se cuenta con: i) Fechas extremas de la documentación y ii) volumen documental, lo cual imposibilita al equipo evaluador del Consejo Distrital de Archivos, avalar la valoración secundaria. 
Se adjunta, invitación a mesa de sustentación de TRD y el concepto técnico de convalidación de TRD el cual fue recibido en la SDA el 5 de marzo de 2024 bajo radicado interno 2024ER52286. </t>
  </si>
  <si>
    <t xml:space="preserve">Se adjunta, invitación a mesa de sustentación de TRD y el concepto técnico de convalidación de TRD el cual fue recibido en la SDA el 5 de marzo de 2024 bajo radicado interno 2024ER52286. Documentos que reposan en el DRIVE del proceso de Gestión Documental. </t>
  </si>
  <si>
    <t>Se evidencia la gestión del proceso para lograr la convalidación de la Tabla de Retención Documental de la SDA ante el Archivo Distrital, mediante una mesa de sustentación de TRD ante los delegados del Consejo Distrital de Archivos cuyo propósito es la verificación de requisitos técnicos, solicitada por la SDA. Dicha mesa de sustentación se citó con radicado SDA 2024ER28491 del 2 de febrero de 2024 y radicado de Secretaria General 2-2024-4058 para el día 12 de febrero de 2024. Se evidencia realización de la mesa por la comunicación final emitida por el Director distrital de archivo de Bogotá con radicado SDA 2024ER52266 del 5 de marzo de 2023 y radicado Secretaria General 2-2024-7711, en la cual se determinó la no obtención de la convalidación, realizando la devolución del instrumento de archivo debido a que no cumple con la lista de requisitos técnicos que hagan viable su evaluación. Se adjunta acta de la reunión de la mesa de sustentación efectuada el 12 de febrero de 8am a 12m.</t>
  </si>
  <si>
    <t>Comunicaciones oficiales y evidencia de reunión
https://drive.google.com/drive/u/0/folders/1bu_OGjEBphbCoJrSr3q2jiXDMqsK31M1</t>
  </si>
  <si>
    <t>Se realizó una actualización del esquema de publicación de información de la SDA, de acuerdo con la Resolución SDA No. 05466 de 2023 y conforme a las necesidades y cambios de la entidad.</t>
  </si>
  <si>
    <t>https://drive.google.com/drive/u/0/folders/1qMonViju3v-H8sYbW4sLvMPrGzohtqAS</t>
  </si>
  <si>
    <t xml:space="preserve">Se evidencia 1 de 4 actualizaciones del esquema de publicación de la información realizada el 6 de marzo de 2024. 
Se evidencia en el esquema actualización en los items de organigrama, ejecución presupuestal, proyectos de inversion, plan de acción institucional, informes de control interno, entre otros, y publicado en https://www.ambientebogota.gov.co/es/web/transparencia/esquema-de-publicacion-de-informacion </t>
  </si>
  <si>
    <t>Captura de publicación y esquema
https://drive.google.com/drive/u/0/folders/1qMonViju3v-H8sYbW4sLvMPrGzohtqAS</t>
  </si>
  <si>
    <t>En febrero de 2024 la SF proyecto y traslado a la DLA la información necesaria para expedir el acto administrativo por el cual se establecen los costos de reproducción de la información pública solicitada por particulares a la Secretaría Distrital de Ambiente para la vigencia 2024
Luego de todas las revisiones la Secretaria del Despacho aprobó y firmó la Resolución SDA 00668 “Por la cual se establecen los costos de reproducción y fotocopiado de la información de
carácter público que reposa en la Secretaría Distrital de Ambiente.”</t>
  </si>
  <si>
    <t>Comunicado Oficial Externo 2024EE71737
Proceso Forest 6171424</t>
  </si>
  <si>
    <t xml:space="preserve">Con Resolución SDA No. 00668 del 3 de abril de 2024, radicado 2024EE71737  “Por la cual se establecen los costos de reproducción y fotocopiado de la información de carácter público que reposa en la Secretaría Distrital de Ambiente.
Se evidencia publicación del acto administrativo en la sede electrónica de la página web en https://www.ambientebogota.gov.co/documents/893475/948558/1.3.4+Resoluci%C3%B3n+486+de+2023+-+Costos+de+reproducci%C3%B3n+y+fotocopiado.pdf/ff854142-a1fe-4679-b1fa-5f94266a379d </t>
  </si>
  <si>
    <t>Resolución y publicación
https://drive.google.com/drive/u/0/folders/1MU1WsTPoblfa3hZAlFZrCOJ_Vu_zmGPC</t>
  </si>
  <si>
    <t>CUMPLIDA</t>
  </si>
  <si>
    <t xml:space="preserve">En el primer trimestre del año 2024, frente a este ítem, se realizó la actualización del Programa de Gestión Documental de la SDA, de acuerdo a los referentes técnicos y legales emitidos por el Archivo General de la Nación y el Archivo de Bogotá. Acorde a lo anterior, se inicia con el proceso de actualización del PGD el 12 de enero del corriente, realizando una primera reunión con para establecer pautas a seguir; posteriormente se realiza un análisis de la situación actual de la gestión documental y archivos de la entidad, y las prioridades a tener en cuenta; en este sentido se elabora un primer borrador del documento, el cual se presenta al grupo de profesionales por medio de una reunión realizada el 17 de enero; en fechas posteriores se remiten correos electrónicos indicando avances.
Continuando con el proceso de actualización del PGD, y consientes del carácter transdisciplinario y holístico de este documento, para el mes de febrero se solicitan documentos relativos a los procesos tecnológicos llevados en la entidad, por lo cual se establecen conversaciones con el área de Planeación y Sistemas de Información Ambiental – DPSIA, para lo cual el ingeniero Frederick Ferro, amablemente da indicaciones relativas el Plan Institucional de Tecnologías de Información PETI y documentos adicionales vinculados al plan de acción en cuanto proyectos de tecnología que incorporan temas de gestión documental.
Finalmente, teniendo en cuenta procesos coyunturales de cambio de administración, el mes de marzo de consolida borrado preliminar del PGD, adicionalmente se elabora una presentación en powert point, un borrador de acto administrativo (resolución), por medio de la cual se adoptaría el PGD en la entidad; los documentos mencionados, se envían el 21 de marzo por solicitud del área de planeación. En una última acción, el 16 de abril se presenta el PGD versión final y sus anexos al grupo de profesionales, los cuales solicitan unos ajustes de forma (ya realizados) y un ajuste específico sobre el presupuesto a tener en cuenta (en proceso de ajuste), y se espera tener una reunión con la directora del área para su sustentación previa a su aprobación por parte del Comité Institucional de Gestión y Desempeño. Nota. Es importante tener en cuenta los programas específicos ya aprobados, que deben ser parte de los anexos del PGD.  
</t>
  </si>
  <si>
    <t xml:space="preserve">En cuanto al porcentaje, podemos hablar de un 90%, puesto que hace falta la presentación a los directivos y la aprobación del PGD
</t>
  </si>
  <si>
    <t>Listado de evidencias del PGD
20240112_Agenda_PGD 
20240115_Correo de Secretaria Distrital de Ambiente - Avance PGD 2024
20240117_Acta_reunión_actualización_PGD 
20240117_Agenda_revisión_PGD_1
20240117_Agenda_revisión_PGD_2
20240118_Correo de Secretaria Distrital de Ambiente - Avance PGD
20240119_Correo de Secretaria Distrital de Ambiente - Borrador PGD
20240208_Correo de Secretaria Distrital de Ambiente - Solicitud información para la formulación del PGD
20240216_Informe de asistencia de Socialización_PGD_2024
20240221_Correo de Secretaria Distrital de Ambiente - Evidencia PGD 2024
20240316_Presentación_PGD_2024
20240321_Correo de Secretaria Distrital de Ambiente - SOLICITUD DE PGD
20240321_Proyecto_resolución_PGD_2024
20240416_Acta_reunión_socialización_PGD
20240416_Socialización_PGD_2024_Video
20240417_Matriz_seguimiento_PGD_2024_revisión
20240417_PGD_2024_Final_revisión
https://drive.google.com/drive/folders/1au_PiPiUuM-bRvXSxYeTKnCfNowh-vaE</t>
  </si>
  <si>
    <t>Si bien esta acción esta programada para el segundo y tercer cuatrimestre. El proceso reporta avances para actualizar el Programa de gestión documental mediante reuniones de trabajo, la proyección de la Resolución SDA y la actualización del documento Programa de Gestión Documental, el cual fue socializado el 16 de abril en el equipo de gestión documental de la DGC. 
Se esta pendiente de la revisión y validación final por parte de la Directora de Gestión Corporativa para llevar al Comité Institucional de Gestión y Desempeño para su aprobación y adopción.</t>
  </si>
  <si>
    <t>Actas de reunión, correos, proyecto de Resolución y documento propuesto PGD_2024
https://drive.google.com/drive/u/0/folders/1II86nShf8Mu95C84fpvpwKNHAoLiEQQE</t>
  </si>
  <si>
    <t>Acción programada para el segundo y tercer cuatrimestre</t>
  </si>
  <si>
    <t>Durante el primer trimestre del 2024 se realiza mesa de trabajo jutno con la oficina de atencion al ciudadano donde se revisa que mas se ha implementado en cuanto accesibiliad, revisando la resolucion 1519 del 2020 .</t>
  </si>
  <si>
    <t>El proceso repota la realización de 1 de las 3 mesas de trabajo programadas para hacer seguimiento a  las directrices de accesibilidad web faltantes en la SDA. Esta mesa de trabajo se realizó con el grupo de servicio a la ciudadanía el 27 de febrero donde se revisó la Resolución 1519 del 2020 y las actividades realizadas por parte de servicio a la ciudadanía en cuanto a accesibilidad, en la cual quedaron varios compromisos para el 30 de marzo de 2024, de los cuales no se cuenta con información reportada por la primera línea. Se verificarán en el proximo monitoreo.</t>
  </si>
  <si>
    <t>Acta de reunión y matriz de seguimiento
https://drive.google.com/drive/u/0/folders/1dGoBgW12A4Mr742PLVEYXcOLsCB9GImZ</t>
  </si>
  <si>
    <t>Durante el primer trimestre del 2024 se realiza seguimiento a la matriz Ita,realizando las solicituddes pertinenetes a las diferentes areas en pro de mejorar y obtener mejores resultados.</t>
  </si>
  <si>
    <t>El proceso reporta 1 de los 2 seguimientos programados al cumplimiento de la Resolución 1519 de 2020, se evidencia comunicaciones oficiales a través de memorando y de correos sobre el seguimiento y alertamiento de información para cumplir con lo dispuesto, se evidencia matriz de seguimiento ITA y resultado del ITA 2022-2023, como línea base para el seguimiento.</t>
  </si>
  <si>
    <t>Comunicaciones oficiales,matriz de seguimiento, resultado ITA
https://drive.google.com/drive/u/0/folders/1D8PJDwmkrb5bE-0TNzYvh2rkXnPMGk4U</t>
  </si>
  <si>
    <t>Durante el primer trimestre del 2024 se realiza seguimiento al esquema de publicacion conforme a la resolucion actual, realizando las solicitudes pertinentes para mejorar el debido cumplimiento al esquema.</t>
  </si>
  <si>
    <t>El proceso reporta 2 de los 6 seguimientos bimensuales programados del esquema de publicación de la SDA. Se evidencia matriz de seguimiento al esquema de publicaciones de la SDA, según Resolución SDA No. 05466 de 2022, con las observaciones al respecto de cada ítem y la gestión para su actualización a través de comunicaciones oficiales a los responsables productores de la información y su gestión para la publicación.</t>
  </si>
  <si>
    <t>Matriz de seguimiento y comunicaciones 
https://drive.google.com/drive/folders/1_FIMnks1ef1my5fPEDixCG6H_6JJPhGf</t>
  </si>
  <si>
    <t>Durante el primer cuatrimestre de la vigencia 2024, la Oficina de Control Interno, realizó el Informe de Seguimiento al Cumplimiento de la Ley 1712 de 2014 - Transparencia y Derecho de Acceso a la Información Pública Nacional de Secretaría Distrital de Ambiente (SDA) Abril 2024 , socializado a los integrantes del CICCI mediante radicado No. 2024IE82750 del 16 de abril de 2024.</t>
  </si>
  <si>
    <t>Rradicado No. 2024IE82750 del 16 de abril de 2024 correspondiente a  Informe  de Seguimiento al Cumplimiento de la Ley 1712 de 2014 -
Transparencia y Derecho de Acceso a la Información Pública
Nacional de Secretaría Distrital de Ambiente (SDA) Abril 2024</t>
  </si>
  <si>
    <t>Se evidencia realización del seguimiento al Cumplimiento de la Ley 1712 de 2014 - Transparencia y Derecho de Acceso a la Información Pública Nacional, comunicado a toda la entidad y miembros del CICCI con radicado 2024IE82750 del 16 de abril de 2024.
Se sugiere gestionar la publicación del informe en el sitio de transparencia del portal web de la SDA, dado que a la fecha de realización de este  monitoreo no evidenció publicación en https://www.ambientebogota.gov.co/es/web/transparencia/informes-de-la-oficina-de-control-interno/-/document_library_display/dQE7lgXxsm6s/view/6115144</t>
  </si>
  <si>
    <t>Comunicación e Informe
https://drive.google.com/drive/u/0/folders/10So9Due5uXIWtgZ_QWV0xazdDHQt9poh</t>
  </si>
  <si>
    <t>ELIMINADA</t>
  </si>
  <si>
    <t xml:space="preserve">Durante el primer trimestre del 2024 se participa en la  feria de la camara de comercio y en el supercadeSuba, donde se realiza divulgacion de la  importancia de la ley de transparencia en nuestra entidad. </t>
  </si>
  <si>
    <t>El proceso reporta 1 de las 3 actividades programada para la promoción o divulgación de la sección de transparencia y acceso a la información pública, realizada el 21 de marzo en la feria de la camara de comercio y supercade de Suba. Se evidencia lista de asistencia, fotografias e información de la divulgación.</t>
  </si>
  <si>
    <t>Lista de asistencia y documento de divulgación
https://drive.google.com/drive/u/0/folders/1APhYUHytaNdiA48mgOT0EiEIxSlU5j0g</t>
  </si>
  <si>
    <t>REPORTE DE INDICADORES DE GESTIÓN OAC, PRIMER TRIMESTRE 2023. (enero, febrero, marzo) Se deja claridad que  el reporte de abril se reportará en el próximo informe, debido a que el corte es a 30 de abril de 2024.
La Oficina Asesora de Comunicaciones ejecuta el Plan de Comunicaciones 2024 a través de dos líneas estratégicas. A continuación, se relacionan las actividades realizadas durante el primer trimestre de 2024 correspondiente a cada línea.  
1.	Línea de comunicación organizacional e interna 
Carteleras digitales: Durante este periodo se realizó la publicación de 106 contenidos en las carteleras digitales de la entidad.
Correo institucional: Se enviaron 100 mensajes a través del correo comunicacioninterna@ambientebogota.gov.co  con las noticias institucionales y de la Administración distrital (monitoreo Somos Noticia), así como el boletín virtual “Para estar en Ambiente”, Miércoles de Mujer y las actividades realizadas por las diferentes áreas (Información de interés).
Fondos de pantalla: Durante este periodo se publicó 5 fondo de pantalla en los computadores de la Secretaría de Ambiente. 
2.	Línea de comunicación externa e informativa
Comunicados de prensa y notas: Se elaboraron 65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Se realizaron 5 convocatorias a medios de comunicación para la rueda de prensa.
Redes Sociales: En las redes sociales de la entidad los resultados durante este mes fueron: 3.210 nuevos seguidores en Twitter (X); en Facebook 1.051 nuevos seguidores; 10.377 en Instagram; en TikTok 18.778 y 43.146.644 visualizaciones consolidadas de los videos institucionales en el canal de YouTube.
Página Web: Durante enero en la página web de la Secretaría Distrital de Ambiente www.ambientebogota.gov.co se publicaron y actualizaron 91 contenidos y se registraron 497.624 visitas.
Piezas gráficas: En este periodo se diseñaron y publicaron 390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98 contenidos audiovisuales sobre los diferentes temas de interés de la Secretaría Distrital de Ambiente.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t>
  </si>
  <si>
    <t>Ubicación de los soportes: Unidad Compartida OAC/archivos 2024/indicadores  2024, enero,febrero, marzo/Igualmente en isolución, indicadores de gestión OAC/ plan de comunicaciones.</t>
  </si>
  <si>
    <t>Como segunda línea se pudo verificar que la oficina asesora de comunicaciones ejecuta el Plan de Comunicaciones 2024 a través de dos líneas estratégicas, la línea de comunicación organizacional e interna y la línea de comunicación externa e informativa, manejan canales y actividades que han venido realizando en el cuatrimestre: 1. carteleras, 2. correo interno, 3. Fondos de pantalla, 4. comunicaciones, 5. redes, 6. convocatorias a medios, 7. Pagina web, 8. piezas graficas, 9. audiovisuales, 10. Campañas, 11. Eventos, 12. Celebraciones y 13. Monitoreo a medios. Estas actividades se pudieron evidenciar en las evidencias observadas en la unidad drive de la OAC https://drive.google.com/drive/u/0/folders/140XmYHCsudutRo2xhLo4Y-2UraFuAJe3 .
Así mismo se verificó el indicador en el aplicativo Isolucion denominado "Plan de Comunicaciones 2024 ejecutado" el cual va cumpliendo de acuerdo con lo programado y se evidenciaron 3 seguimientos realizados al plan de comunicaciones.
En tal sentido, se evidencia la realización de 3 de los 12 seguimientos programados  al cumplimiento del plan de comunicaciones de la vigencia 2024.</t>
  </si>
  <si>
    <t>Seguimientos 
https://drive.google.com/drive/u/0/folders/1E0rAb_8mpx29299Wmj1QSPnkvhT_CxgA
Archivos de indicadores OAC Unidad compartida OAC
https://drive.google.com/drive/u/0/folders/140XmYHCsudutRo2xhLo4Y-2UraFuAJe3</t>
  </si>
  <si>
    <t>Mensualmente se ha realizado la administración integral de los indicadores ambientales dispuestos en el Observatorio Ambiental de Bogotá-OAB , lo cual ha permitido tener un nivel de actualización del 87,24% con corte a marzo de 2024, dado que el reporte es mes completo, la cifra de abril se tendra la primera semana de mayo .</t>
  </si>
  <si>
    <t>https://drive.google.com/drive/u/0/folders/1zQNOCEGO-XrdHz6im33c2f2QnflP1wfb</t>
  </si>
  <si>
    <t>Se evidencia informes mensuales de administración del OAB el cual incluye un capitulo de actualización de los indicadores y se observa la bitacora de control en la cual se evidencia actualización de 158 de 181 indicadores ambientales en total dispuestos en el Observatorio Ambiental de Bogotá-OAB, en tal sentido el nivel de actualización es del 87,24%. 
Se recomienda las gestiones de la SEGAE y de la SRHS ya que son las dependencias de la SDA que poseen indicadores que presentan algun nivel de desactualización o pendientes de reporte, para lograr alcanzar al finalizar el año la meta dispuesta del 98% de actualización del OAB.</t>
  </si>
  <si>
    <t>Informes y bitacoras
https://drive.google.com/drive/u/0/folders/1zQNOCEGO-XrdHz6im33c2f2QnflP1wfb</t>
  </si>
  <si>
    <t>Se elaboraron los 5 informes requeridos por normativa y disposición distrital, que rinden cuenta sobre la gestión de la administración Distrital, el estado y calidad de los recursos naturales:
1. Acuerdo 067/02
2. Bogotá Cómo Vamos
3. Matriz de indicadores de ciudad
4. ICAU
5. ODS</t>
  </si>
  <si>
    <t>https://drive.google.com/drive/u/0/folders/1maBdeZuJKGfwYfSUmo8oUJ7ERDz-RYcZ</t>
  </si>
  <si>
    <t>Se elaboraron y enviaron a la SDP los informes reglamentarios: 1) Acuerdo 067/02 2) Bogotá Cómo Vamos 3) Matriz de indicadores de ciudad 4) ICAU y 5. ODS, que rinden cuenta sobre la gestión de la administración Distrital, el estado y calidad de los recursos naturales.
Se evidencian informes y comunicaciones de envio, con lo que se observa cumplimiento de la acción.</t>
  </si>
  <si>
    <t>Informes y comunicaciones
https://drive.google.com/drive/u/0/folders/1maBdeZuJKGfwYfSUmo8oUJ7ERDz-RYcZ</t>
  </si>
  <si>
    <t>Durnate el primer trimestre de 2024, la SDA hizo presencia en 16 ferias de servicio a las cuales fue convocada la SDA por la Secretaria General, los Cades y Super Cades, Camara de Comercio y/o las organizadas por el grupo de servicio a la ciudadania ,  logrando la atencion de 2333 ciudadanos  lo que permite un fortalecimiento del canal presencial, asi:
- Ferias del mes de febrero, se asistieron a 8 ferias de servicio logrando atender a 1119 ciudadanos: Cade Toberin (110 ciudadanos atendidos), Super CadeCAD (244 ciudadanos), Cade Fontibon (123 ciudadanos), Super Cade Calle 13 (150 ciudadanos), Cade Movil Kenndy bellavista (165 ciudadanos) Vereda Quiba (129 ciudadanos), Super Cade Bosa (121 ciudadanos), Centro Comercial Gran Plaza (77 ciudadanos).
- Ferias del mes de marzo, se asistieron a 8 ferias, logrando atender 1214 ciudadanos, asi: Centro comercial Gran Plaza (77 ciudadanos), Super Cade Americas (174 ciudadanos), Supercade Engativa (110 ciudadanos), SuperCade Movil ALameda la Toscana (264 ciudadanos), SuperCade Suba (151 ciudadanos), Supercade movil Plaza Ferial 20 de julio (120 ciudadanos), Camara de Comercio de Bogota (120 ciudadanos), Super Cade Manitas (80 ciudadanos)</t>
  </si>
  <si>
    <t>16 ferias de servicio asisitdas</t>
  </si>
  <si>
    <t xml:space="preserve">Actas y asistencia de las ferias de servicio
https://drive.google.com/drive/u/0/folders/1OjE4IujpsxPDEmATroW-tMzKa8dyLC6t </t>
  </si>
  <si>
    <t>El proceso reporta presencia de la SDA en 16 ferias de servicio convocadas por la Secretaria General, CADES y Super Cades, Camara de Comercio y/o las organizadas por el grupo de servicio a la ciudadania,  con una atención  de 2333 ciudadanos, en el mes de febrero, se asistieron a 8 ferias con 1119 ciudadanos atendidos y en el mes de marzo, se asistieron a 8 ferias con 1214 ciudadanos. Se evidencia listas de asistencia y documentos de soporte.</t>
  </si>
  <si>
    <t>Actas de reunion y listados de asistencia
https://drive.google.com/drive/u/0/folders/1dSN8KFQjXEF0GMndMHJ3-keadJ_PD1Sy</t>
  </si>
  <si>
    <t>Durante el primer trimestre de 2024,  se realizó el seguimiento de la supervision de 9 cades y supercades: Super Cade CAD, Super Cade Suba,  Cade Toberin, Super Cade Fontibon, Super Cade Bosa, Super Cade Manitas, Super Cade Calle 13, Super Cade Egativa, Super Cade Americas.</t>
  </si>
  <si>
    <t>Actas de visitas de seguimiento (18 visitas de seguimiento)</t>
  </si>
  <si>
    <t xml:space="preserve">Actas de seguimiento 
https://drive.google.com/drive/u/0/folders/13Dfk0_8mVRq0Lia3_WsGX2tRx0Tfnhq9 </t>
  </si>
  <si>
    <t xml:space="preserve">El proceso reporta seguimiento a la supervisión de la atención a la ciudadanía en los CADES, mediante la realización de 18 visitas, 9 en el mes de enero y 9 en el mes de febrero. 
La meta es realizar 4 visitas de seguimiento en el primer cuatrimestre, lo cual ya esta muy por encima de lo programado, se sugiere cambiar la meta, de manera tal que sea más coherente con la operación y capacidad de la SDA en este item, ya que que en dos meses se han realizado 18 visitas y la meta eran 4 en el cuatrimestre y 11 en el año. La acción ya estaría cumplida y esta programada para todo el año.
</t>
  </si>
  <si>
    <t>Actas de reunion y listados de asistencia
https://drive.google.com/drive/u/0/folders/1R3y98TMaCiElieBsBRNvlMYw0wU9IuwV</t>
  </si>
  <si>
    <t xml:space="preserve">Durante el primer trimestre de 2024 , se continuan implementado acciones del Modelo de Servicio a la Ciudadanía dando continuidad a las actividades realizadas en las vigencias anteriores, asi:
• Implementación de Formato de monitoreo de gestión, que busca evaluar el desempeño y la calidad del servicio de cada uno de los agentes, logrando detectar oportunidades de mejora
• Implementación y aplicación de encuestas de percepción ciudadana en el canal presencial, telefonico y virtual, evidenciando el grado de satisfacción sobre la atención prestada en la sala y los diferentes puntos de atención.
•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 Seguimiento y control de indicadores de gestión mensualmente
• Entrenamientos y cualificacion a los servidores de manera constante y periodica
• Incentivos a los agentes de servicio, asi como retroalimentacion de la calidad del servicio
• Asistencia y participacion en ferias de servicio
• Infraestructura adecuada para la prestacion del servicio contando con la señalizacion de sala principal en lengua de señas, braille, etnia wayu, idioma ingles
</t>
  </si>
  <si>
    <t xml:space="preserve">1 documento de avances </t>
  </si>
  <si>
    <t xml:space="preserve">Documento de avance implementacion Modelo de Servicio 
https://drive.google.com/drive/u/0/folders/1LRMiDRmrtKy4hcAvhbGuyTaGHb5H3jm6 </t>
  </si>
  <si>
    <t>Se reporta implementación de las acciones del modelo de servicio a la ciudadanía, se observa matriz de seguimiento con 32 actividades que vienen siendo ya aplicadas desde años anteriores. Como acciones del 2024 se destacan la definición de los riesgos y la adecuacion de la sala presencial de atención, incluyendo los baños con accesibilidad para personas en condición de discapacidad.</t>
  </si>
  <si>
    <t>Matriz de seguimiento 
https://drive.google.com/drive/u/0/folders/1aVW66g2UoL5EMFaT1jZsvrTPVXYASTsa</t>
  </si>
  <si>
    <t>Durante el primer trimestre de 2024, se realizaron 7 entrenamientos periodicos en temas relacionados con la misionalidad de la entidad y temas relacionados con servicio ala ciudadania, asi: digiturno, socualizacion del procedimiento "Canales de Atencion y Gestion PQRSF", protocolos de atencion, normativas.</t>
  </si>
  <si>
    <t xml:space="preserve">7 entrenanamientos a los servidores de Servicio a la Ciudadania </t>
  </si>
  <si>
    <t xml:space="preserve">Soporte de capacitaciones
https://drive.google.com/drive/u/0/folders/1BbxhWbbsiseDUh5YKhR0J3dhFH_0AEr0 </t>
  </si>
  <si>
    <t xml:space="preserve">El proceso reporta 7 de los 30 entrenamientos programados para el personal de servicio al ciudadano y correspondencia, es decir un avance del 23%, en temas relacionados con digiturno, paz y salvo, procedimiento de canales de atenció, gestión de PQRSF, protocolos de atención, normativa. </t>
  </si>
  <si>
    <t>Actas de reunión y listados de asistencia de entrenamientos
https://drive.google.com/drive/u/0/folders/1LB7ysHrh3ywqkh57_YEPT0O3bpRRPb_X</t>
  </si>
  <si>
    <t xml:space="preserve">Durante el primer trimestre de 2024, se llevó a cabo seguimiento a 6568 peticiones; adicionalmente, se llevó a cabo la clasificación en las siguientes tipologías: Derechos de petición de interés general o particular, quejas, reclamos, solicitudes de información, consultas y felicitaciones, asignándolas a los diferentes áreas de la Secretaría Distrital de Ambiente, para su respectiva gestión y respuesta.
Segun con el procedimietno interno PA09-PR04, se realizaron alarmas semanales, las cuales fueron enviados a los líderes y enlaces de PQRSF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91% recibió respuesta dentro de los términos de ley, el 4% recibio respuesta fuera de termino, el 3% se encuentra sin respuesta fuera de termino  y  el 2% restante  se encuentra en termino para dar respuesta en el meses de abril y mayo de 2024 ;  cabe resaltar que el 96% de las peticiones registradas corresponden a los proceso misionales de la Entidad. </t>
  </si>
  <si>
    <t xml:space="preserve">100% de PQRS con seguimiento en la oportunidad de respuestas </t>
  </si>
  <si>
    <t xml:space="preserve">Informes publicados en la pagina web : https://www.ambientebogota.gov.co/es/web/transparencia/informe-de-pqrs 
Drive: https://drive.google.com/drive/u/0/folders/1GNwrtDn69A9lihgbfn804QfnuGiRqUJV </t>
  </si>
  <si>
    <t>El proceso reporta gestión y seguimiento semanal al 100% de los PQRSF que ingresan a la entidad, en lo corrido del primer trimestre se recibieron 6568 peticiones.
Se evidencia elaboración y publicación del informe mensual de la gestión y a la atención de las PQRSF de enero y febrero de 2024, en el módulo de transparencia del portal web, numeral 4.10. Informes trimestrales sobre acceso a información, quejas y reclamos/.
A la fecha de realización de este monitoreo no se encuentra público el informe de marzo, se chequeará su publicación en el siguiente monitoreo.</t>
  </si>
  <si>
    <t>Publicación web
https://www.ambientebogota.gov.co/es/web/transparencia/informe-de-pqrs/-/document_library_display/6nLwHuCsY1JF/view/6380600
Informes PQRSF
https://drive.google.com/drive/u/0/folders/1M7za1R-ht_hBBJVsjjhJpIjrVnE7h3hM</t>
  </si>
  <si>
    <t>Durante el primer trimestre de la vigencia 2024, se aplicaron un total de  5.876 encuestas a través de los canales de atencion presencial (1564)  telefonico (3927) y virtual (385),  los cuales respondieron a la pregunta ¿se encuentra satisfecho con el servicio prestado por la persona que lo atendió? y se obtuvo de esta manera un porcentaje de satisfacción promedio de  96%, asi: un 100% de satisfacción mediante el canal presencial, un 100% en el canal telefónico y un 88% en el canal virtual</t>
  </si>
  <si>
    <t xml:space="preserve">96% de satisfacción ciudadana </t>
  </si>
  <si>
    <t xml:space="preserve">Infomes de Satisfaccion y Percepcion Ciudadana 
https://drive.google.com/drive/u/0/folders/1A3ZjadWd1gCqk-Yfirz8-P51i1C-Wo2G </t>
  </si>
  <si>
    <t>El proceso reporta aplicación de 5876 encuestas de percepción y satisfacción del servicio prestado por laSDA, tanto presencial, vía telefónica y virtual, con un promedio general de 96% que manifestó encontrarse satisfecho con el servicio recibido. Por lo cual se evidencia cumplimiento de la meta de mantener un 94% de satisfacción de atención, promedio.</t>
  </si>
  <si>
    <t>Informes
https://drive.google.com/drive/u/0/folders/1L6wA3Ksgecj0E-PrIowvEj2AEp5PSgvs</t>
  </si>
  <si>
    <t xml:space="preserve">Durante el primer trimestre de 2024, se recibieron 1 reiteradas las cuales fueron gestionados por el Defensor del Ciudadano, como se observa en los informes mensuales del Defensor del mes de febrero donde se recibio. </t>
  </si>
  <si>
    <t>100% de las solicitadas gestionadas</t>
  </si>
  <si>
    <t xml:space="preserve">Informes del Defensor del Ciudadano 
https://drive.google.com/drive/u/0/folders/1oIjvMmf40XciUavAPYQseZ0lb7I3Bx2h </t>
  </si>
  <si>
    <t>En el mes de enero ingresaron 69 solicitudes reiteradas y en febrero se recibieron 91 solicitudes reiteradas, registradas por nuestros diferentes canales de atención (virtual, telefónica y presencial), de las cuales se atendió el 100% de las solicitudes reiteradas.
Se evidencia el informe mensual de defensor del ciudadano del mes de enero y febrero de 2024.</t>
  </si>
  <si>
    <t>Informes
https://drive.google.com/drive/u/0/folders/1Bk2TTeb0ogAfX1Qg8qy3SfP7E9zS50iq</t>
  </si>
  <si>
    <t>Durante el primer trimestre de 2024, se formuló y registró la estrategia de racionalización de trámites para la vigencia 2024, según lo establecido.</t>
  </si>
  <si>
    <t>1 estrategia registrada en el SUIT</t>
  </si>
  <si>
    <t xml:space="preserve">Formulación y Registro estrategia Racionalización 2024
https://drive.google.com/drive/u/0/folders/1i9DdVixxPgHYHITYxa7ZCAVzn7G7Q2Mv </t>
  </si>
  <si>
    <t>El proceso formuló e inscribió ante el SUIT la estrategia de racionalización de trámites de la SDA para la vigencia 2024.
Se evidencia publicación de la estrategia de racionalización en el portal web de la SDA. 
Se evidencia registró estrategia de racionalización en la plataforma SUIT https://tramites1.suit.gov.co/reportes-web/faces/reportes/racionalizacion/rep_portal_tipo_racionalizacion_departamento.jsf</t>
  </si>
  <si>
    <t>Estrategia
https://drive.google.com/drive/u/0/folders/1v2B-0Wai8v3vQiyUDAWrPzqkbOAeCzBR
Publicación web
https://www.ambientebogota.gov.co/es/web/transparencia/plan-anticorrupcion-y-de-atencion-al-ciudadano1/-/document_library_display/Y0VDqzfpYjO5/view/5995750</t>
  </si>
  <si>
    <t>Durante el primer trimestre de 2024, se realizo el primer seguimiento a la estrategia de racionalización en el Suit</t>
  </si>
  <si>
    <t>1 seguimiento a la estrategia de racionalizacion en el SUIT</t>
  </si>
  <si>
    <t xml:space="preserve">1er Seguimiento a la estrategia en SUIT
https://drive.google.com/drive/u/0/folders/1i9DdVixxPgHYHITYxa7ZCAVzn7G7Q2Mv </t>
  </si>
  <si>
    <t>Desde el rol de planeación en la plataforma SUIT, la subsecretaría general de la SDA realizó el primer seguimiento a la estrategia de racionalización SUIT, se evidencia matriz con el diligenciamiento de las 6 preguntas de seguimiento.
Desde el rol de control interno, se informó que esta actividad  no está programada para este periodo, esta programada para el segundo y tercer cuatrimestre.</t>
  </si>
  <si>
    <t>Seguimiento
https://drive.google.com/drive/u/0/folders/1MckBsVS062wZ5w0xXuwrTS3zhsy7kkAh</t>
  </si>
  <si>
    <t>Se realizó mantenimiento y actualización de 7 objetos geográficos en datos abiertos en la plataforma distrital "Datos abiertos Bogotá" https://datosabiertos.bogota.gov.co/</t>
  </si>
  <si>
    <t xml:space="preserve">https://datosabiertos.bogota.gov.co/
Actas de reunión </t>
  </si>
  <si>
    <t>Si bien esta acción esta programada para el segundo y tercer cuatrimestre, el proceso reporta el avance de la actualización de 7 objetos geográficos en el mes de enero de 2024, conforme a la programación realizada en mesa de trabajo del 8 de febrero de 2024.</t>
  </si>
  <si>
    <t>Acta y datos abiertos
https://drive.google.com/drive/u/0/folders/1gs_i-F9EbBHd_YcqcMn8wXgqJrsO1w6m</t>
  </si>
  <si>
    <t xml:space="preserve">REPORTE DE INDICADORES DE GESTIÓN OAC, PRIMER TRIMESTRE 2023. (enero, febrero, marzo) Se deja claridad que  el reporte de abril se reportará en el próximo informe, debido a que el corte es a 30 de abril de 2024.
2.	Línea de comunicación externa e informativa
Comunicados de prensa y notas: Se elaboraron 65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Se realizaron 5 convocatorias a medios de comunicación para la rueda de prensa.
Redes Sociales: En las redes sociales de la entidad los resultados durante este mes fueron: 3.210 nuevos seguidores en Twitter (X); en Facebook 1.051 nuevos seguidores; 10.377 en Instagram; en TikTok 18.778 y 43.146.644 visualizaciones consolidadas de los videos institucionales en el canal de YouTube.
Página Web: Durante enero en la página web de la Secretaría Distrital de Ambiente www.ambientebogota.gov.co se publicaron y actualizaron 91 contenidos y se registraron 497.624 visitas.
Piezas gráficas: En este periodo se diseñaron y publicaron 390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98 contenidos audiovisuales sobre los diferentes temas de interés de la Secretaría Distrital de Ambiente.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
</t>
  </si>
  <si>
    <t>Como segunda línea se pudo verificar que la oficina asesora de comunicaciones ha venido entregando información sobre la gestión institucional en lenguaje claro, a través de los canales de comunicación externa, conforme al plan de comunicaciones de la SDA para la vigencia 2024 y las politicas de operación del procedimiento interno del proceso de comunicaciones: redes, convocatorias a medios, pagina web, piezas graficas, Campañas, Eventos, celebraciones y monitoreo a medios. Estas actividades se pudieron evidenciar en las evidencias observadas en la unidad drive de la OAC https://drive.google.com/drive/u/0/folders/140XmYHCsudutRo2xhLo4Y-2UraFuAJe3 .
Así mismo se verificó el indicador en el aplicativo Isolucion denominado "Plan de Comunicaciones 2024 ejecutado" el cual va cumpliendo de acuerdo con lo programado y se evidenciaron 3 seguimientos realizados al plan de comunicaciones.
En tal sentido, se evidencia la realización de 3 de los 12 seguimientos programados  al cumplimiento del plan de comunicaciones de la vigencia 2024, en lo que respecta la linea de comunicación externa o informativa.</t>
  </si>
  <si>
    <t>3 nuevos objetos geográficos entre febrero y marzo 2024
Reunión con el equipo técnico de Ideca para socilizar la propuesta del plan de trabajo del 2024</t>
  </si>
  <si>
    <t xml:space="preserve">Actas de reunión
Pantallazo página de datos abiertos bogotá
</t>
  </si>
  <si>
    <t>Si bien esta acción esta programada para el segundo y tercer cuatrimestre, el proceso reporta el avance de la programación de crear 3 nuevos objetos geográficos entre febrero y marzo (Bogotá construcción sostenible, árboles talados, volcamiento arbolado urbano) conforme a la programación realizada en mesa de trabajo del 8 de febrero de 2024.</t>
  </si>
  <si>
    <t>Se realizó una revisión bimensual  de los servicios web geográficos en la plataforma de Datos Abiertos Bogotá para identificar posibles problemas, optimizar el rendimiento y garantizar la accesibilidad y calidad de los datos geográficos, en la plataforma de Datos Abiertos Bogotá, mediante reunión con el equipo técnico.</t>
  </si>
  <si>
    <t>Actas de reunión</t>
  </si>
  <si>
    <t>Si bien esta acción esta programada para el segundo y tercer cuatrimestre, el proceso reporta el avance de la programación de una revisión bimensual realizada mediante mesa de trabajo del 8 de febrero de 2024, entre el equipo de trabajo de la SDA y el equipo técnico de IDECA.</t>
  </si>
  <si>
    <t>Durante el primer trimestre del 2024 se llevó a cabo 43 sesiones de las Comisiones Ambientales Locales en las 20 localidades del D.C. y 8 sesiones del Consejo Consultivo de Ambiente (incluyendo sesiones de las mesas que lo conforman). De esta forma, se desarrollaron las actividades propias de la función de la Secretaría Técnica de las Comisiones Ambientales Locales (CAL) para la planificación de los cronogramas y planes de acción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t>
  </si>
  <si>
    <t>Las actas de las CAL y del CCA reposan en la unidad compartida de la OPEL: https://drive.google.com/drive/folders/1om8vb_gzw4Ksi4T4lH41lIlaX794n4DU y https://drive.google.com/drive/folders/1XBAWRPaaqiT1adiaNnZ4gdwrCKMdX_rK</t>
  </si>
  <si>
    <t>Se evidencia espacios de participación ciudadana mediante la realización de las Comisiones Ambientales Locales-CAL, ya sean virtuales o presenciales en las 20 localidades del Distrito Capital, donde se lleva a cabo actividades de planificación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t>
  </si>
  <si>
    <t xml:space="preserve">Actas y matriz de seguimiento
https://drive.google.com/drive/u/0/folders/164qSD8rggyA08wDIhTw7PSdfgJWlIaWH
</t>
  </si>
  <si>
    <t xml:space="preserve">Desde la DGC se programó reunión el 21 de marzo con los enlaces de las áreas misionales con el fin de socializar los formatos asociados al Procedimiento PA01-PR53 Implementación de mapas de conocimiento institucional, con las siguientes dependencias: 
1.Proceso Participación y educación ambiental
2.Proceso Planeación ambiental
3.Proceso Gestión ambiental y Desarrollo rural
Por lo anterior, se explico el diligenciamiento de los formatos y se establecieron las fechas de entrega de la información.
1.PA01-PR52-F1 Inventario de Conocimiento Tácito
2.PA01-PR53-F2 Inventario de conocimiento explícito
3. PA01-PR53-F3 Tablero de acciones para mitigar la fuga de conocimiento.
Reunión con Personería Distrital el 5 de abril quien dio lineamientos para revisar actividades a programar y avanzar con la construcción del mapa de conocimiento, se propuso agendar una sesión con los enlaces de Gestión del conocimiento y la innovación para motivarlos frente al compromiso y apoyo requerido para construir de manera articulada el mapa de conocimiento.  
</t>
  </si>
  <si>
    <t xml:space="preserve">Se adjunta, invitación a la mesa de trabajo, presentación, lista de asistencia. Asi como lista asistencia de la reunión con la Personería Documentos que reposan en el DRIVE del enlace SIG de loa DGC.  </t>
  </si>
  <si>
    <t>Si bien esta acción esta programada para el segundo y tercer cuatrimestre, el proceso reporta gestiones que aportan a la elaboración del mapa de conocimiento de la entidad, a través de reuniones con los procesos de la entidad  para socializar los formatos y solicitar su diligenciamiento. Así mismo indica una reunión con Personería para dar lineamientos sobre la construcción del mapa de conocimiento de la SDA.</t>
  </si>
  <si>
    <t>Listado de asistencia y correos 
https://drive.google.com/drive/u/0/folders/1smuQoBiER0Xgmo2-1iYqqC_R-fYjgYVS</t>
  </si>
  <si>
    <t>Con el fin de continuar con la participación en la red de conocimiento e intercambio de experiencias en materia de gestión del conocimiento e innovación o transparencia y ética pública la DGC asistió al Taller de la Veeduría Distrital “Taller básico de Innovación Pública” el día 10 de abril., en la cual se intercambió avances de la política en las diferentes entidades del Distrito 
De otra parte, se ingresó en la red de innovación a nivel Latinoamérica GovTech Latinoamérica, en la cual se publican temas de innovación, charlas, talleres, concursos, desde la vigencia pasada se hace parte de la red de Gestión del conocimiento y la innovación “Comunidad práctica de la Secretaría General</t>
  </si>
  <si>
    <t xml:space="preserve">Se adjunta, invitación a la mesa de trabajo, listado de asistencia. Documentos que reposan en el DRIVE del enlace SIG de loa DGC.  </t>
  </si>
  <si>
    <t>El proceso reporta que con el fin de continuar con la participación en la red de conocimiento e intercambio de experiencias en materia de gestión del conocimiento e innovación o transparencia y ética pública, se participó en un taller con la Veeduría Distrital “Taller básico de Innovación Pública” el día 10 de abril., en la cual se intercambió avances de la política en las diferentes entidades del Distrito 
Por otra parte, el proceso reporta ingreso a la red de innovación a nivel Latinoamérica GovTech Latinoamérica, desde la vigencia pasada se hace parte de la red de Gestión del conocimiento y la innovación “Comunidad práctica de la Secretaría General.</t>
  </si>
  <si>
    <t>Acta y listado de asistencia
https://drive.google.com/drive/u/0/folders/1VOpWKzSCbbumRw6GoBhnu8gn3UrD_NIT</t>
  </si>
  <si>
    <t xml:space="preserve">Para la vigencia 2024, se establecieron 11 actividades a ejecutar en el plan de acción del programa de gestión de integridad.
Durante el periodo del primer cuatrimestre se han ejecutado las siguientes:
1. Diseñar  la estrategia de comunicación y piezas divulgativas de los valores de integridad.
4.Evaluación de la gestión de integridad 2023 
5.Articulación de la gestión de Integridad  con el Plan Anticorrupción de la SDA y otros instrumentos de gestión.
6. Articulación institucional e interinstucional para el desarrollo de iniciativas asociadas a la gestión de integridad.
</t>
  </si>
  <si>
    <t xml:space="preserve">Las actividades 1. y 4. Se encuentran ejecutadas en un 100%
Las actividades 5 y 6 en un 33%
</t>
  </si>
  <si>
    <t xml:space="preserve">Seguimiento del Plan de Acción de Gestión de Integridad y sus anexos.
</t>
  </si>
  <si>
    <t>El equipo de gestores de integridad conforme al correo electrónico remitido de fecha 22 de abril, indica que para lo corrido del primer cuatrimestre se han ejecutado 4 de las 11 actividades establecidas en el plan de acción del programa de gestión de integridad: 1. Diseñar  la estrategia de comunicación y piezas divulgativas de los valores de integridad. 2.Evaluación de la gestión de integridad 2023. 3.Articulación de la gestión de Integridad  con el Plan Anticorrupción de la SDA y otros instrumentos de gestión. Y 4. Articulación institucional e interinstucional para el desarrollo de iniciativas asociadas a la gestión de integridad.</t>
  </si>
  <si>
    <t>Actividades
https://drive.google.com/drive/u/0/folders/1FPNrpzBPoYmsdgSeY94EKdY2FvSfoPRG</t>
  </si>
  <si>
    <t xml:space="preserve">Programa de Transparencia y Ética Pública Distrital aprobado mediante acta de comité institucional de gestión y desempeño en su sesión #8 del 22-12-2023. En dicha acta se encuentra incorporada la  presentación de la formulación y aprobación del Plan de Acción del Programa de Gestión de Integridad de la SDA para la vigencia 2024.
</t>
  </si>
  <si>
    <t>Un Plan de acción del programa de gestión de integridad de la SDA 2024, formulado y aprobado.
100% cumplimiento</t>
  </si>
  <si>
    <t>El Programa se encuentra público y disponible en la sede electrónica de la
word_ini
SDA en el link: https://www.ambientebogota.gov.co/es/web/transparencia/plan-anticorrupcion-yde-atencion-al-ciudadano1/-/document_library_display/Y0VDqzfpYjO5/view/5995730
Acta #8 del 22 de diciembre de 2024, que reposa en la DPSIA.</t>
  </si>
  <si>
    <t>Se formuló el plan de Acción del programa de gestión de integridad de la SDA para la vigencia 2024. Dado que esta una acción dentro del Programa de Transparencia y Ética Pública, este fue aprobado en la  en su sesión #8 del 22-12-2023, documentada en el acta de reunión donde se encuentra incorporada la  presentación de la formulación y aprobación del Plan de Acción del Programa de Gestión de Integridad de la SDA para la vigencia 2024.</t>
  </si>
  <si>
    <t>Acta y plan
https://drive.google.com/drive/u/0/folders/1gLsPjuUjS830WPnmFm39VPSQ76sXHHDW</t>
  </si>
  <si>
    <t>No  tiene actividades programadas para el periodo.</t>
  </si>
  <si>
    <t>N.A.</t>
  </si>
  <si>
    <t xml:space="preserve">Durante el periodo, no se han formulado hasta el momento estrategias o actividades distritales asociadas a la gestión de integridad a las que hayamos sido convocados a participar.
</t>
  </si>
  <si>
    <t>El equipo de gestores de integridad conforme al correo electrónico remitido de fecha 22 de abril, indica que durante este periodo de monitoreo la Secretaría General de la Alcaldía Mayor de Bogotá no ha promovido o convocado a participar en las  actividades asociadas a la gestión de integridad en el marco de las iniciativa o estrategias distritales.</t>
  </si>
  <si>
    <t>Dirección de Gestión Corporativa: En el primer cuatrimestre de 2024 la Dirección de Gestión Corporativa DGC junto con la líder de los gestores de integridad formularon el Plan de Trabajo Gestión de Conflicto de Intereses 2024, documento que fue remitido a los enlaces del SIG mediante correo electrónico del 14 de marzo, con el fin de socializar el proyecto del plan y recibir las respectivas observaciones por parte de los procesos. Así mismo, el 16 de abril se llevó a cabo reunión presencial y virtual con cada uno de los enlaces del SIG de las áreas, socializando las actividades a ejecutar para la vigencia, los responsables y la periodicidad. Finalmente se realizarán los ajustes recomendados en la capacitación, se remitirá la última versión, con el fin de que los enlaces socialicen el plan con los respectivos jefes y posteriormente será presentado ante el Comité Institucional de Gestión y Desempeño. Se adjunta lista de asistencia de los 25 asistentes, correo de invitación y el proyecto del plan.  
Gestores de integridad: Se adelantó la formulación del plan de trabajo, inicialmente solicitando a las dependencias sus aportes, así como a los gestores de integridad (quienes presentaron sus aportes). Se llevó a cabo reunión el 16 de abril de 2024, en el auditorio del sótano, de manera presencial y también virtual, para concluir el ejercicio de formulación.
No aplica ejecución de actividades para el periodo.</t>
  </si>
  <si>
    <t>Se adjunta lista de asistencia de los 25 asistentes, correo de invitación y el proyecto del plan. Documentación que reposa en el Drive del profesional del SIG de la DGC.</t>
  </si>
  <si>
    <t>Si bien esta acción esta programada para el segundo y tercer cuatrimestre, el proceso reporta gestiones que aportan a la formulación del Plan de Gestión del Conflicto de interes 2024, mediante la formulación de la propuesta de plan y la realización de una mesa de trabajo para la socialización y validación de los enlaces de las dependencias, llevada a cabo el 16 de abril, de la cual quedaron ajustes y recomendaciones a tener en cuenta.</t>
  </si>
  <si>
    <t>Lista de asistencia, correos y proyecto de plan
https://drive.google.com/drive/u/0/folders/1jXxMaFDqQGBCon3joynVdhHxF12KOTct</t>
  </si>
  <si>
    <t xml:space="preserve">No reportó. </t>
  </si>
  <si>
    <t xml:space="preserve">El proceso no reportó como primera línea. Sin respuesta a solicitud de radicado 2024IE76318 proceso 6232388 enviado a la DLA.
Como segunda línea no se pudo verificar que  se incluyerá en los contratos de prestación de servicios de los apoderados judiciales, una cláusula en el sentido de manifestar cualquier conflicto de intereses en el que se encuentren incursos, por la relación con los procesos judiciales y extrajudiciales de toda índole, asignados a cargo. Se reitera la solicitud de reporte. </t>
  </si>
  <si>
    <t>SIN REPORTE</t>
  </si>
  <si>
    <t>Dirección de Gestión Corporativa: En el primer cuatrimestre de 2024 la Dirección de Gestión Corporativa DGC junto con la líder de los gestores de integridad formularon el plan de implementación para la vigencia 2024 conforme a la Política Antisoborno de la SDA., documento que fue remitido a los enlaces del SIG mediante correo electrónico del 27 de marzo, con el fin de socializar el proyecto del plan y recibir las respectivas observaciones por parte de los procesos. Se espera efectuar capacitación con cada uno de los enlaces del SIG de las áreas y explicar la metodología de reporte de las actividades a ejecutar para la vigencia, los responsables y la periodicidad. Posteriormente presentarlo ante el Comité Institucional de Gestión y Desempeño CIGD para aprobación. Se adjunta correo de invitación y el proyecto del plan.  
Gestores de integridad: Se adelantó la formulación del plan de trabajo, inicialmente solicitando a las dependencias sus aportes, así como a los gestores de integridad (quienes presentaron sus aportes). Se llevó a cabo reunión el 16 de abril de 2024, en el auditorio del sótano, de manera presencial y también virtual, para concluir el ejercicio de formulación.
No aplica ejecución de actividades para el periodo.</t>
  </si>
  <si>
    <t xml:space="preserve">Se adjunta correo de invitación y el proyecto del plan. Documentación que reposa en el Drive del profesional del SIG de la DGC.  </t>
  </si>
  <si>
    <t>Si bien esta acción esta programada para el segundo y tercer cuatrimestre, el proceso reporta gestiones que aportan a la plan de implementación de la Política Antisoborno, mediante la elaboración del proyecto del plan y la socialización mediante correo del 27 de marzo para su revisión por parte los enlaces SIG de las dependencias.</t>
  </si>
  <si>
    <t>Correo y proyecto del plan
https://drive.google.com/drive/u/0/folders/1qGHJaKxETOO1cQ0syrnH-V2rem3DtnCm</t>
  </si>
  <si>
    <t>ultimo trimestrre</t>
  </si>
  <si>
    <t>Para el primer cuatrimestre de la presente vigencia se divulgo el mapa de riesgos de la SDA en sus componentes de Gestión, Corrupción, Fiscales y SARLAFT así: 
•	El Sesión No 1 del Comité Institucional de Coordinación y Control Interno (CICCI) con fecha de 11 de enero de 2024, se presentó el mapa de riesgos de la SDA.
•	Mediante comunicación oficial (Correo electrónico) del 18 de enero se comunicó a funcionarios y contratistas la presentación del mapa de riesgos en comité y su publicación en página web en el siguiente link. https://acortar.link/i4XY3G
•	Mediante radicados 2024IE11164 y 2024IE77835 del 15 de enero y del 11 de abril respectivamente se comunicó la publicación del mapa de riesgos consolidado en página web, en el siguiente.  https://acortar.link/i4XY3G
•	En capacitación virtual del 15 de abril se socializo el mapa de riesgos consolidado a enlaces SIG-MIPG de cada proceso y la metodología para el primer seguimiento del año en el aplicativo ISOLUCION.</t>
  </si>
  <si>
    <t>Se divulga el mapa de riesgos consolidado de la SDA.</t>
  </si>
  <si>
    <t>https://drive.google.com/drive/folders/1FOkPdaOp2JXcBuWNkh-FzyLmymixVpk9</t>
  </si>
  <si>
    <t>Se evidencias 5 acciones de divulgación del mapa de riesgos  de la SDA,  en sus componentes de gestión, corrupción, fiscales y SARLAFT: 1 publicación web, 2. socialización en el CICCI, 3. Correo electrónico a funcionarios y contratista, 4. comunicaciones 2024IE11164 y 2024IE77835, 5. Capacitación virtual
Dado que la meta era realizar 3 divulgaciones del mapa de riesgos  de gestión y de corrupción de la SDA en el año, lo cual ya esta muy por encima de lo programado, se sugiere cambiar la meta, de manera tal que sea más coherente con la operación y capacidad de la SDA en este item, ya que que en tres meses se realizaron 4 divulgaciones y la meta eran 3 en todo el año.
La acción ya estaría cumplida y esta programada para todo el año.</t>
  </si>
  <si>
    <t>Divulgaciones
https://drive.google.com/drive/u/0/folders/1cR1UYRLckBanv4YC1YcV62nVGtjldr8z</t>
  </si>
  <si>
    <t>segundo y tercer trimestre</t>
  </si>
  <si>
    <t>Durante el primer cuatrimestre de la vigencia 2024, la Oficina de control Interno, en cumplimiento del Plan Anual de Auditorías, realizó el Seguimiento a las Acciones de Plan Anticorrupción y de Atención al Ciudadano / Programa de Transparencia y Ética Pública, en adelante PAAC - PTEP (Componentes, Mapa de Riesgos y Reporte Aplicativo SUIT) / Tercer Cuatrimestre 2023, el cual fue socializaco con los integrantes del CICCI mediante el radicado No. 2024IE11698 del 16 de enero de 2024.</t>
  </si>
  <si>
    <t xml:space="preserve">Radicado No. 2024IE11698 del 16 de enero de 2024 Informe de Seguimiento a las Acciones de Plan Anticorrupción y de Atención al Ciudadano / Programa de Transparencia y Ética Pública, en adelante PAAC - PTEP (Componentes, Mapa de Riesgos y Reporte Aplicativo SUIT) / Tercer Cuatrimestre 2023. 
Página web institucional  en la ruta: https://acortar.link/XYDKMh
</t>
  </si>
  <si>
    <t>El proceso realizó 1 de 3 informes de seguimiento a las Acciones de Plan Anticorrupción y de Atención al Ciudadano / Programa de Transparencia y Ética Pública, en adelante PAAC - PTEP (Componentes, Mapa de Riesgos y Reporte Aplicativo SUIT) / Tercer Cuatrimestre 2023,
Se verifica su publicación en la página web de la Entidad en https://www.ambientebogota.gov.co/es/web/transparencia/informes-de-la-oficina-de-control-interno/-/document_library_display/dQE7lgXxsm6s/view/6067125</t>
  </si>
  <si>
    <t>Comunicaciones y anexo de seguimiento
https://drive.google.com/drive/u/0/folders/1Z3tSuLMrd7PxvpKVA7tB5yrG7g1eIguq</t>
  </si>
  <si>
    <t>La Subdirección Financiera como lo establece el manual de funciones de la entidad no tiene responsabilidades para realizar actividades acerca del direccionamiento estrategico y de planeación por fuera de los procesos y procedimientos financieros.</t>
  </si>
  <si>
    <t>Esta acción esta programada para el tercer cuatrimestre, no obstante la Subdirección Financiera indica que "no tiene responsabilidades para realizar actividades acerca del direccionamiento estrategico y de planeación por fuera de los procesos y procedimientos financieros".
Se evidencia comunicación de radicado 2024IE82415 del 16 de abril emitido por la OCI donde se solicita a la SF y  a la DGC el seguimiento; en respuesta a ello la SF responde con radicado 2024IE86236 del 21 de abril, en cual se presenta varias inquietudes en relación con la administración del riesgo de lavado de activos y de financiación del terrorismo y de la designación del oficial del cumplimiento.
Se recomienda definir quien ejercerá las actividades de oficial de cumplimiento o el equipo de trabajo, en la próxima sesión del CICCI en la entidad, como espacio donde se discute la linea estrategia para la administración de los riesgos, el cual incluye los riesgos de lavado de activos y financiamiento del terrorismo,</t>
  </si>
  <si>
    <t>Comunicaciones
https://drive.google.com/drive/u/0/folders/1qKFgJe9_kXxLMGHvU1_4Uula1zvRz_1j</t>
  </si>
  <si>
    <t>La Subdirección Financiera indica que "no tiene responsabilidades para realizar actividades acerca del direccionamiento estrategico y de planeación por fuera de los procesos y procedimientos financieros".
Se evidencia comunicación de radicado 2024IE82415 del 16 de abril emitido por la OCI donde se solicita a la SF y  a la DGC el seguimiento; en respuesta a ello la SF responde con radicado 2024IE86236 del 21 de abril, en cual se presenta varias inquietudes en relación con la administración del riesgo de lavado de activos y de financiación del terrorismo y de la designación del oficial del cumplimiento.
Se recomienda definir quien ejercerá las actividades de oficial de cumplimiento o el equipo de trabajo, en la próxima sesión del CICCI en la entidad, como espacio donde se discute la linea estrategia para la administración de los riesgos, el cual incluye los riesgos de lavado de activos y financiamiento del terrorismo,</t>
  </si>
  <si>
    <t>SIN INICIAR</t>
  </si>
  <si>
    <t xml:space="preserve">Esta actividad no se reporta, teniendo en cuenta que con memorando 2024IE35740 del 12 de febrero 2024, se solicitó a la Subsecretaría General que se revise el Manual y se ajuste, conforme a las observaciones del proceso de Talento Humano y de Gestión Contractual con el fin de revisar el formato que recomendó la Subsecretaría adoptar, sin que hasta la fecha se haya recibido respuesta alguna
</t>
  </si>
  <si>
    <t>El proceso no reporta Implementación del formato de Conocimiento de la contraparte como una de las herramientas de control frente al SARLAFT en el proceso de Gestión Contractual, dado que resultado de la reunión realizada el día 10 de enero de 2024, con las profesionales encargadas de la revisión del Manual para la Prevención y Control del Lavado de Activos y Financiación del Terrorismo – (LA/FT) se solicitó con radicado 2024IE35740 del 12 de febrero 2024 la revisión y ajuste del manual SARLAFT a la Subsecretaría General.</t>
  </si>
  <si>
    <t>Comunicación y manual 
https://drive.google.com/drive/u/0/folders/1mNGsuRXg_cSRNFaChFC0ZRMfSVzQWpFn</t>
  </si>
  <si>
    <t>El proceso no reporta Implementación del formato de Conocimiento de la contraparte como una de las herramientas de control frente al SARLAFT en el proceso de Gestión de talento humano, dado que resultado de la reunión realizada el día 10 de enero de 2024, con las profesionales encargadas de la revisión del Manual para la Prevención y Control del Lavado de Activos y Financiación del Terrorismo – (LA/FT) se solicitó con radicado 2024IE35740 del 12 de febrero 2024 la revisión y ajuste del manual SARLAFT a la Subsecretaría General.</t>
  </si>
  <si>
    <r>
      <t xml:space="preserve">En atención a la meta e indicador establecidos e identificados como:
</t>
    </r>
    <r>
      <rPr>
        <b/>
        <sz val="10"/>
        <color theme="1"/>
        <rFont val="Arial"/>
        <family val="2"/>
      </rPr>
      <t>Meta:</t>
    </r>
    <r>
      <rPr>
        <sz val="10"/>
        <color theme="1"/>
        <rFont val="Arial"/>
        <family val="2"/>
      </rPr>
      <t xml:space="preserve"> Una estrategia de racionalización de trámites de la SDA 2024 inscrita en el SUIT.
</t>
    </r>
    <r>
      <rPr>
        <b/>
        <sz val="10"/>
        <color theme="1"/>
        <rFont val="Arial"/>
        <family val="2"/>
      </rPr>
      <t>Indicador:</t>
    </r>
    <r>
      <rPr>
        <sz val="10"/>
        <color theme="1"/>
        <rFont val="Arial"/>
        <family val="2"/>
      </rPr>
      <t xml:space="preserve"> Número de estrategia de racionalización de trámites de la SDA 2024 inscrita en el SUIT.
</t>
    </r>
    <r>
      <rPr>
        <b/>
        <sz val="10"/>
        <color theme="1"/>
        <rFont val="Arial"/>
        <family val="2"/>
      </rPr>
      <t>Fórmula Indicador</t>
    </r>
    <r>
      <rPr>
        <sz val="10"/>
        <color theme="1"/>
        <rFont val="Arial"/>
        <family val="2"/>
      </rPr>
      <t xml:space="preserve">: (# de estrategia de racionalización de trámites de la SDA 2024 inscrita en el SUIT /1) * 100
Se identificó, que con corte al 5 de abrill de la vigencia 2024, no se encontraba cargada en la página web institucional, la Estrategia de Racionalización de Tramites de la SDA de la vigencia 2024, incumpliento el lineamiento establecido en el documento denominado "Estrategias para la Construcción del Plan Anticorrupción y de atención al ciudadano", que reza: 
</t>
    </r>
    <r>
      <rPr>
        <sz val="10"/>
        <color theme="1" tint="0.249977111117893"/>
        <rFont val="Arial"/>
        <family val="2"/>
      </rPr>
      <t xml:space="preserve">...() </t>
    </r>
    <r>
      <rPr>
        <b/>
        <sz val="10"/>
        <color theme="1" tint="0.249977111117893"/>
        <rFont val="Arial"/>
        <family val="2"/>
      </rPr>
      <t>Formalización de la Estrategia de Racionalización de Trámites</t>
    </r>
    <r>
      <rPr>
        <sz val="10"/>
        <color theme="1" tint="0.249977111117893"/>
        <rFont val="Arial"/>
        <family val="2"/>
      </rPr>
      <t xml:space="preserve">
Una vez diseñada la Estrategia en mención, </t>
    </r>
    <r>
      <rPr>
        <b/>
        <u/>
        <sz val="11"/>
        <color theme="1" tint="0.249977111117893"/>
        <rFont val="Arial"/>
        <family val="2"/>
      </rPr>
      <t>esta deberá publicarse a 31 de enero de cada año en la página web de la entidad</t>
    </r>
    <r>
      <rPr>
        <sz val="11"/>
        <color theme="1" tint="0.249977111117893"/>
        <rFont val="Arial"/>
        <family val="2"/>
      </rPr>
      <t>,</t>
    </r>
    <r>
      <rPr>
        <sz val="10"/>
        <color theme="1" tint="0.249977111117893"/>
        <rFont val="Arial"/>
        <family val="2"/>
      </rPr>
      <t xml:space="preserve"> de tal forma que, de una parte, facilite al ciudadano el acceso a los trámites que serán objeto de intervención y, de otra parte, permita a las Oficinas de Control Interno realizar el seguimiento a los resultados logrados en la implementación de las mejoras a los trámites, procesos y procedimientos, en los periodos preestablecidos, esto es, 30 de abril, 31 de agosto y 31 de diciembre...().
</t>
    </r>
    <r>
      <rPr>
        <sz val="10"/>
        <color theme="1"/>
        <rFont val="Arial"/>
        <family val="2"/>
      </rPr>
      <t xml:space="preserve">
Al respecto, se informó por parte del profesional encargado de administrar el SUIT y la estrategia de racionalización en la entidad, que la estrategia, se cargo desde el mes de septiembre de 2023; sin embargo, esta respuesta no subsana el incumplimiento del lineamiento, por tanto, se recomienda fortalecer los esquemas de planeación y  seguimiento respecto a éste tema, tal como lo enunciamos en el seguimiento de SUIT equivalente al III Cuatrimestre de 2024 - Radicado 2024IE11698 del 16 de enero de 2024.
Se observo finalmente, que el documento de Estrategia de Racionalización e Tramites de la vigencia 2024, fue cargado en la pagina web instituconal, en fecha 15 de abril de 2024. 
</t>
    </r>
  </si>
  <si>
    <r>
      <t xml:space="preserve">En atención a la meta e indicador establecidos e identificados como:
</t>
    </r>
    <r>
      <rPr>
        <b/>
        <sz val="10"/>
        <color theme="1"/>
        <rFont val="Arial"/>
        <family val="2"/>
      </rPr>
      <t>Meta:</t>
    </r>
    <r>
      <rPr>
        <sz val="10"/>
        <color theme="1"/>
        <rFont val="Arial"/>
        <family val="2"/>
      </rPr>
      <t xml:space="preserve"> Dos (2) reportes de seguimiento registrados en el SUIT de la Función Pública.
</t>
    </r>
    <r>
      <rPr>
        <b/>
        <sz val="10"/>
        <color theme="1"/>
        <rFont val="Arial"/>
        <family val="2"/>
      </rPr>
      <t>Indicador</t>
    </r>
    <r>
      <rPr>
        <sz val="10"/>
        <color theme="1"/>
        <rFont val="Arial"/>
        <family val="2"/>
      </rPr>
      <t xml:space="preserve">: Reportes de seguimiento registrados en el SUIT.
</t>
    </r>
    <r>
      <rPr>
        <b/>
        <sz val="10"/>
        <color theme="1"/>
        <rFont val="Arial"/>
        <family val="2"/>
      </rPr>
      <t>Fórmula Indicador</t>
    </r>
    <r>
      <rPr>
        <sz val="10"/>
        <color theme="1"/>
        <rFont val="Arial"/>
        <family val="2"/>
      </rPr>
      <t xml:space="preserve">: (# de seguimientos registrados en el SUIT / 2) * 100
la Oficina de Control Interno, dando cumplimiento a la Resolución 455 de 2021 - “Por la cual se establecen lineamientos generales para la autorización de trámites creados por la ley, la modificación de los trámites existentes, el seguimiento a la política de simplificación, racionalización y estandarización de trámites, reglamentada en el Artículo 25 de la Ley 2052 de 2020, adelantó el seguimiento a la “Estrategia de Racionalización de Trámites”, suscrita por SDA en el aplicativo Sistema Único de Información de Trámites - SUIT (Función Pública), correspondiente al primer cuatrimestre de 2024, observando.
	Respecto a la publicación de la “Estrategia de Racionalización SUI”, se reitera, que en la página web institucional, se debe reflejar la trazabilidad de la publicación de la misma  desde el 31 de enero de 2024, con las modificaciones y versionamiento que corresponda; sin embargo, no es visible dicha trazabilidad, por lo que se recomienda fortalecer los controles frente a la oportunidad y validación de la publicación de la “Estrategia de Racionalización”, en concordancia con la publicación del PTEP - PAAC.
	Con relación al documento de Plan de Trabajo General sobre la “Estrategia de Racionalización”, el cual refiere los aspectos comunes de la estrategia, se reitera, tal como se enunció durante la vigencia 2023, la ausencia de evidencia sobre la proyección de fechas de inicio y finalización de las actividades relacionadas con:  i. actualización del trámite racionalizado en SUIT, ii. socialización de la mejora en la SDA y con la ciudadanía, y iii. elaboración de mecanismos de medición de beneficios a la ciudadanía; por tanto, se observaron debilidades en el ejercicio de planeación y documentación del plan de trabajo; al respecto, se recomienda fortalecer los esquemas de planeación, seguimiento y medición frente al cumplimiento de las actividades programadas. 
	Se reitera la ausencia de los “Planes de Trabajo Individuales” de cada tramite inscrito en la “Estrategia de Racionalización”, tal como se define en el aplicativo SUIT, para dar cuenta del cumplimiento y avance de la mejora a implementar; por lo que, se recomienda fortalecer el ejercicio de racionalización de tramites, en términos de planeación, e   implementación y registro de métodos para monitorear, hacer seguimiento y controlar las fases, actividades, tiempos y recursos disponibles para realizar las mejoras definidas en cada tramite.  </t>
    </r>
  </si>
  <si>
    <r>
      <t xml:space="preserve">En atención a la meta e indicador establecidos e identificados como:
</t>
    </r>
    <r>
      <rPr>
        <b/>
        <sz val="10"/>
        <color theme="1"/>
        <rFont val="Arial"/>
        <family val="2"/>
      </rPr>
      <t>Meta:</t>
    </r>
    <r>
      <rPr>
        <sz val="10"/>
        <color theme="1"/>
        <rFont val="Arial"/>
        <family val="2"/>
      </rPr>
      <t xml:space="preserve"> Una (1) revisión anual a la Política de Administración del riesgo de la SDA.
</t>
    </r>
    <r>
      <rPr>
        <b/>
        <sz val="10"/>
        <color theme="1"/>
        <rFont val="Arial"/>
        <family val="2"/>
      </rPr>
      <t>Indicador:</t>
    </r>
    <r>
      <rPr>
        <sz val="10"/>
        <color theme="1"/>
        <rFont val="Arial"/>
        <family val="2"/>
      </rPr>
      <t xml:space="preserve"> Seguimiento a la revisión de la Política de administración de riesgos
</t>
    </r>
    <r>
      <rPr>
        <b/>
        <sz val="10"/>
        <color theme="1"/>
        <rFont val="Arial"/>
        <family val="2"/>
      </rPr>
      <t>Fórmula Indicador</t>
    </r>
    <r>
      <rPr>
        <sz val="10"/>
        <color theme="1"/>
        <rFont val="Arial"/>
        <family val="2"/>
      </rPr>
      <t xml:space="preserve">: No. de revisiones realizadas a la Política de administración de riesgos de la entidad de la SDA
Actividad programada para el último cuatrimestre de la vigencia 2024 </t>
    </r>
  </si>
  <si>
    <r>
      <t xml:space="preserve">En atención a la meta e indicador establecidos e identificados como:
</t>
    </r>
    <r>
      <rPr>
        <b/>
        <sz val="10"/>
        <color theme="1"/>
        <rFont val="Arial"/>
        <family val="2"/>
      </rPr>
      <t>Meta:</t>
    </r>
    <r>
      <rPr>
        <sz val="10"/>
        <color theme="1"/>
        <rFont val="Arial"/>
        <family val="2"/>
      </rPr>
      <t xml:space="preserve"> 18 procesos de la entidad socializados sobre la Política de administración de riesgos de la entidad
</t>
    </r>
    <r>
      <rPr>
        <b/>
        <sz val="10"/>
        <color theme="1"/>
        <rFont val="Arial"/>
        <family val="2"/>
      </rPr>
      <t>Indicador:</t>
    </r>
    <r>
      <rPr>
        <sz val="10"/>
        <color theme="1"/>
        <rFont val="Arial"/>
        <family val="2"/>
      </rPr>
      <t xml:space="preserve"> Socialización de la Política de administración de riesgos en los procesos
</t>
    </r>
    <r>
      <rPr>
        <b/>
        <sz val="10"/>
        <color theme="1"/>
        <rFont val="Arial"/>
        <family val="2"/>
      </rPr>
      <t>Fórmula Indicador</t>
    </r>
    <r>
      <rPr>
        <sz val="10"/>
        <color theme="1"/>
        <rFont val="Arial"/>
        <family val="2"/>
      </rPr>
      <t xml:space="preserve">: No. de procesos socializados con la Política de administración de riesgos de la entidad
Actividad programada para el último cuatrimestre de la vigencia 2024 </t>
    </r>
  </si>
  <si>
    <r>
      <t xml:space="preserve">En atención a la meta e indicador establecidos e identificados como:
</t>
    </r>
    <r>
      <rPr>
        <b/>
        <sz val="10"/>
        <color theme="1"/>
        <rFont val="Arial"/>
        <family val="2"/>
      </rPr>
      <t>Meta:</t>
    </r>
    <r>
      <rPr>
        <sz val="10"/>
        <color theme="1"/>
        <rFont val="Arial"/>
        <family val="2"/>
      </rPr>
      <t xml:space="preserve"> Un (1) mapa de riesgos de la entidad presentado
</t>
    </r>
    <r>
      <rPr>
        <b/>
        <sz val="10"/>
        <color theme="1"/>
        <rFont val="Arial"/>
        <family val="2"/>
      </rPr>
      <t>Indicador:</t>
    </r>
    <r>
      <rPr>
        <sz val="10"/>
        <color theme="1"/>
        <rFont val="Arial"/>
        <family val="2"/>
      </rPr>
      <t xml:space="preserve"> Mesas de trabajo para revisar y actualizar el mapa de riesgos de la SDA
</t>
    </r>
    <r>
      <rPr>
        <b/>
        <sz val="10"/>
        <color theme="1"/>
        <rFont val="Arial"/>
        <family val="2"/>
      </rPr>
      <t>Fórmula Indicador</t>
    </r>
    <r>
      <rPr>
        <sz val="10"/>
        <color theme="1"/>
        <rFont val="Arial"/>
        <family val="2"/>
      </rPr>
      <t xml:space="preserve">: No. de mapas de riesgos  de  la SDA presentados en CICCI
Actividad programada para el último cuatrimestre de la vigencia 2024 </t>
    </r>
  </si>
  <si>
    <r>
      <t xml:space="preserve">En atención a la meta e indicador establecidos e identificados como:
</t>
    </r>
    <r>
      <rPr>
        <b/>
        <sz val="10"/>
        <color theme="1"/>
        <rFont val="Arial"/>
        <family val="2"/>
      </rPr>
      <t>Meta:</t>
    </r>
    <r>
      <rPr>
        <sz val="10"/>
        <color theme="1"/>
        <rFont val="Arial"/>
        <family val="2"/>
      </rPr>
      <t xml:space="preserve"> Tres (3) divulgaciones del mapa de riesgos  de  gestión y de corrupción de la SDA realizadas
</t>
    </r>
    <r>
      <rPr>
        <b/>
        <sz val="10"/>
        <color theme="1"/>
        <rFont val="Arial"/>
        <family val="2"/>
      </rPr>
      <t>Indicador:</t>
    </r>
    <r>
      <rPr>
        <sz val="10"/>
        <color theme="1"/>
        <rFont val="Arial"/>
        <family val="2"/>
      </rPr>
      <t xml:space="preserve"> Divulgación del mapa de riesgos  de  gestión y de corrupción de la SDA
</t>
    </r>
    <r>
      <rPr>
        <b/>
        <sz val="10"/>
        <color theme="1"/>
        <rFont val="Arial"/>
        <family val="2"/>
      </rPr>
      <t>Fórmula Indicador</t>
    </r>
    <r>
      <rPr>
        <sz val="10"/>
        <color theme="1"/>
        <rFont val="Arial"/>
        <family val="2"/>
      </rPr>
      <t xml:space="preserve">: No. de divulgaciones realizadas del mapa de riesgos  de  gestión y de corrupción de la SDA
Se observó: 
*Radicado No 2024IE11164 del 15 de enero de 2024, remitido a los directivos de la SDA, socializando el Mapa de Riesgos Consolidado para la Vigencia 2024.
*Correo institucional de fecha 18 de enero de 2024, para funcionarios y contratistas SDA, con Asunto: "Conoce el Mapa de Riesgos Institucional"
*Radicado No 2024IE77835 del 11 de abril de 2024, remitido a los directivos de la SDA, con el mismo asunto sobre socialización Mapa de Riesgos Consolidado 2024.
*Panallazo de publicación Mapa de Riesgos en página web institucional 
*Se corroboró Acta de Comité Institucional de Control Interno No. 1 del 11 de enero de 2024
*Se validó la realización de la capacitación virtual sobre seguimiento a riesgos, realizada en fecha 15 de abril de 2024
Con relación a la meta e indicador establecidos,  nó se tuvo acceso a la información que acredita la medición del indicador formulado para la actividad 8.3.1., del PTEP - PAAC; no obstante, se evidenciaron seis (6) ejercicios de divulgación realizados, por tanto, se observó una sobre ejecución respecto a la meta establecida, por cuanto se programó realizar para 2024 un total de tres (3) divulgaciones, de las cuales entre enero y abril, se realizaron seis (6); dado lo anterior, se recomienda, evaluar la necesidad de  reformular la actividad y fortalecer el esquema de planeación frente a las actividades definidas y su alineación efectiva con la gestión operativa , su cumplimiento y su esquema de medición. </t>
    </r>
  </si>
  <si>
    <r>
      <t xml:space="preserve">En atención a la meta e indicador establecidos e identificados como:
</t>
    </r>
    <r>
      <rPr>
        <b/>
        <sz val="10"/>
        <color theme="1"/>
        <rFont val="Arial"/>
        <family val="2"/>
      </rPr>
      <t>Meta:</t>
    </r>
    <r>
      <rPr>
        <sz val="10"/>
        <color theme="1"/>
        <rFont val="Arial"/>
        <family val="2"/>
      </rPr>
      <t xml:space="preserve"> Tres (3) informes de seguimiento emitidos y publicados en la página web de la Entidad.
</t>
    </r>
    <r>
      <rPr>
        <b/>
        <sz val="10"/>
        <color theme="1"/>
        <rFont val="Arial"/>
        <family val="2"/>
      </rPr>
      <t>Indicador:</t>
    </r>
    <r>
      <rPr>
        <sz val="10"/>
        <color theme="1"/>
        <rFont val="Arial"/>
        <family val="2"/>
      </rPr>
      <t xml:space="preserve"> Emisión y publicación de informes de seguimiento.
</t>
    </r>
    <r>
      <rPr>
        <b/>
        <sz val="10"/>
        <color theme="1"/>
        <rFont val="Arial"/>
        <family val="2"/>
      </rPr>
      <t>Fórmula Indicador:</t>
    </r>
    <r>
      <rPr>
        <sz val="10"/>
        <color theme="1"/>
        <rFont val="Arial"/>
        <family val="2"/>
      </rPr>
      <t xml:space="preserve"> ((# de informes emitidos y publicados  / 3) * 100)
La Oficina de Control Interno, realizó el seguimiento a los 68 riesgos definidos en el Mapa de Riesgos Institucional, compuesto por 38 Riesgos de Gestión, 4 Fiscal, 3 Sarlaf y 23 Riesgos de Corrupción.
-	Riesgos de Gestión: Aplicativo ISOLUCIÓN – Modulo Riesgos DAFP V5 – Administración – Riesgos; su consulta puede verificarse en la siguiente ruta interna: Isolución - Administración de Riesgos (ambientebogota.gov.co). Se adjunta como anexo del presente informe el reporte generado en el aplicativo ISOLUCIÖN. 
-	Riesgos de Corrupción: Aplicativo ISOLUCIÓN – Modulo Riesgos DAFP V5 – Administración – Riesgos; su consulta puede verificarse en la siguiente ruta interna: Isolución - Seguimiento de Controles (ambientebogota.gov.co). </t>
    </r>
  </si>
  <si>
    <r>
      <t xml:space="preserve">En atención a la meta e indicador establecidos e identificados como:
</t>
    </r>
    <r>
      <rPr>
        <b/>
        <sz val="10"/>
        <color theme="1"/>
        <rFont val="Arial"/>
        <family val="2"/>
      </rPr>
      <t>Meta:</t>
    </r>
    <r>
      <rPr>
        <sz val="10"/>
        <color theme="1"/>
        <rFont val="Arial"/>
        <family val="2"/>
      </rPr>
      <t xml:space="preserve"> Un Plan de acción del  programa de gestión de integridad formulado y aprobado para la vigencia 2024
</t>
    </r>
    <r>
      <rPr>
        <b/>
        <sz val="10"/>
        <color theme="1"/>
        <rFont val="Arial"/>
        <family val="2"/>
      </rPr>
      <t>Indicador:</t>
    </r>
    <r>
      <rPr>
        <sz val="10"/>
        <color theme="1"/>
        <rFont val="Arial"/>
        <family val="2"/>
      </rPr>
      <t xml:space="preserve"> Porcentaje de formulación y aprobación  del plan de acción del programa de gestión de integridad 2024
</t>
    </r>
    <r>
      <rPr>
        <b/>
        <sz val="10"/>
        <color theme="1"/>
        <rFont val="Arial"/>
        <family val="2"/>
      </rPr>
      <t>Fórmula Indicador</t>
    </r>
    <r>
      <rPr>
        <sz val="10"/>
        <color theme="1"/>
        <rFont val="Arial"/>
        <family val="2"/>
      </rPr>
      <t>: No. De plan de acción del programa de gestión de Integridad SDA 2024 formulado y aprobado. 
La actividad planificada se encuentra cumplida conforme con la planificación del I cuatrimestre. La revisión  de las evidencias aportadas da cuenta de la formulación de Plan de acción accíón, su aprobación en el Comité de Desempeño Institucional; no obstante, la ruta especificada en el reporte se encuentra "rota". Se da por cumplida la actividad porqué se pudo verificar que la información si se encuentra publicada en la página de la SDA. Se recomienda hacer la corrección de la ruta.</t>
    </r>
  </si>
  <si>
    <r>
      <t xml:space="preserve">En atención a la meta e indicador establecidos e identificados como:
</t>
    </r>
    <r>
      <rPr>
        <b/>
        <sz val="10"/>
        <color theme="1"/>
        <rFont val="Arial"/>
        <family val="2"/>
      </rPr>
      <t>Meta:</t>
    </r>
    <r>
      <rPr>
        <sz val="10"/>
        <color theme="1"/>
        <rFont val="Arial"/>
        <family val="2"/>
      </rPr>
      <t xml:space="preserve"> Ejecución del 100% de las acciones programadas en el Plan de acción  del programa de gestión de integridad vigencia 2024
</t>
    </r>
    <r>
      <rPr>
        <b/>
        <sz val="10"/>
        <color theme="1"/>
        <rFont val="Arial"/>
        <family val="2"/>
      </rPr>
      <t>Indicador:</t>
    </r>
    <r>
      <rPr>
        <sz val="10"/>
        <color theme="1"/>
        <rFont val="Arial"/>
        <family val="2"/>
      </rPr>
      <t xml:space="preserve"> Porcentaje de ejecución del Plan de gestión de Integridad
</t>
    </r>
    <r>
      <rPr>
        <b/>
        <sz val="10"/>
        <color theme="1"/>
        <rFont val="Arial"/>
        <family val="2"/>
      </rPr>
      <t>Fórmula Indicador</t>
    </r>
    <r>
      <rPr>
        <sz val="10"/>
        <color theme="1"/>
        <rFont val="Arial"/>
        <family val="2"/>
      </rPr>
      <t>: (No. de actividades ejecutadas en la vigencia / No.total de actividades programadas en el Plan de acción de gestión de Integridad 2024) x 100. 
El plan de acción del programa de gestión de integridad contiene 11 acciones para el año 2024. No se detalla las fechas del año en que deberían cumplirse. La primera y la segunda línea afirman que las actividades 1 " Diseñar la estrategia de comunicación y piezas divulgativas de los valores de integridad." y 4 "Evaluación de la gestión de integridad 2023" se encuentran cumplidas en su totalidad. Ahora bien, luego de revisar los soportes de la evidencia que la actividad No 4, se encuentra cumplida como se acredita con el documento "Evaluación de la Gestión Integridad 2023". De la actividad No 1 no se aporta evidencia. Igualmente, señaló la primera línea que las actividades No 5."Articulación de la gestión de Integridad con el Plan Anticorrupción de la SDA y otros instrumentos de gestión". y la actividad No 6. "Articulación institucional e interinstucional para el desarrollo de iniciativas asociadas a la gestión de integridad." tienen un avance de 33%. Al revisar la evidencia que soporta el avance reportado, se advierte la existencia de algunos documentos (planes de trabajo y autodiagnósticos) para la implementación de la política antisoborno y de conflicto de interés además de un autodiagnóstico sobre el código de integridad. Las actividades acreditadas si bien demuestran algunos avances en la articulación del plan anticorrupción y la gestión  de integridad con otros instrumentos de gestión, resulta muy complejo asignar un valoración al porcentaje de avance entre otras cosas porque la redacción  de la actividad fue profundamente "abierta". En ese orden de ideas, entendiendo que a la fecha solo una actividad se encuentra cumplida y que son 11 actividades que deben desarrollarse durante el año, se dará un avance de 15 %</t>
    </r>
  </si>
  <si>
    <r>
      <t xml:space="preserve">En atención a la meta e indicador establecidos e identificados como:
</t>
    </r>
    <r>
      <rPr>
        <b/>
        <sz val="10"/>
        <color theme="1"/>
        <rFont val="Arial"/>
        <family val="2"/>
      </rPr>
      <t>Meta:</t>
    </r>
    <r>
      <rPr>
        <sz val="10"/>
        <color theme="1"/>
        <rFont val="Arial"/>
        <family val="2"/>
      </rPr>
      <t xml:space="preserve"> Un (1) informe de resultados de la gestión de Integridad del 2024 elaborado, y presentado.
</t>
    </r>
    <r>
      <rPr>
        <b/>
        <sz val="10"/>
        <color theme="1"/>
        <rFont val="Arial"/>
        <family val="2"/>
      </rPr>
      <t>Indicador:</t>
    </r>
    <r>
      <rPr>
        <sz val="10"/>
        <color theme="1"/>
        <rFont val="Arial"/>
        <family val="2"/>
      </rPr>
      <t xml:space="preserve"> Realización del informe de resultados de la gestión de Integridad 2024
</t>
    </r>
    <r>
      <rPr>
        <b/>
        <sz val="10"/>
        <color theme="1"/>
        <rFont val="Arial"/>
        <family val="2"/>
      </rPr>
      <t>Fórmula Indicador</t>
    </r>
    <r>
      <rPr>
        <sz val="10"/>
        <color theme="1"/>
        <rFont val="Arial"/>
        <family val="2"/>
      </rPr>
      <t>: No. de informes de resultados de la gestión de integridad elaborados y presentado. No aplica para el cuatrimestre</t>
    </r>
  </si>
  <si>
    <r>
      <t xml:space="preserve">En atención a la meta e indicador establecidos e identificados como:
</t>
    </r>
    <r>
      <rPr>
        <b/>
        <sz val="10"/>
        <color theme="1"/>
        <rFont val="Arial"/>
        <family val="2"/>
      </rPr>
      <t>Meta:</t>
    </r>
    <r>
      <rPr>
        <sz val="10"/>
        <color theme="1"/>
        <rFont val="Arial"/>
        <family val="2"/>
      </rPr>
      <t xml:space="preserve"> 100% de participación en las actividades distritales asociadas a la gestión de integridad
</t>
    </r>
    <r>
      <rPr>
        <b/>
        <sz val="10"/>
        <color theme="1"/>
        <rFont val="Arial"/>
        <family val="2"/>
      </rPr>
      <t>Indicador:</t>
    </r>
    <r>
      <rPr>
        <sz val="10"/>
        <color theme="1"/>
        <rFont val="Arial"/>
        <family val="2"/>
      </rPr>
      <t xml:space="preserve"> Porcentaje de participación en las actividades distritales asociadas a la gestión de integridad promovidas por la Secretaría General de la Alcaldía Mayor de Bogotá
</t>
    </r>
    <r>
      <rPr>
        <b/>
        <sz val="10"/>
        <color theme="1"/>
        <rFont val="Arial"/>
        <family val="2"/>
      </rPr>
      <t>Fórmula Indicador</t>
    </r>
    <r>
      <rPr>
        <sz val="10"/>
        <color theme="1"/>
        <rFont val="Arial"/>
        <family val="2"/>
      </rPr>
      <t>: No. de actividades distritales promovidas  asociadas a la gestión de integridad/No. de actividades de participación en las actividades promovidas asociadas a la gestión de integridad . Si bien no se reporta covocatoria alguna relacionada con la gestión de la intergridad promovida por la Secretaría General de la Alcaldía Mayor de Bogotá, se recomienda ampliar el contenido de la actividad para que contemple la gestión de la SDA en materia de gestión y promoción de la integridad pública.</t>
    </r>
  </si>
  <si>
    <r>
      <t xml:space="preserve">En atención a la meta e indicador establecidos e identificados como:
</t>
    </r>
    <r>
      <rPr>
        <b/>
        <sz val="10"/>
        <color theme="1"/>
        <rFont val="Arial"/>
        <family val="2"/>
      </rPr>
      <t>Meta:</t>
    </r>
    <r>
      <rPr>
        <sz val="10"/>
        <color theme="1"/>
        <rFont val="Arial"/>
        <family val="2"/>
      </rPr>
      <t xml:space="preserve"> 100% de ejecución de actividades del  plan de trabajo de gestión de conflicto de interes 2024
</t>
    </r>
    <r>
      <rPr>
        <b/>
        <sz val="10"/>
        <color theme="1"/>
        <rFont val="Arial"/>
        <family val="2"/>
      </rPr>
      <t>Indicador:</t>
    </r>
    <r>
      <rPr>
        <sz val="10"/>
        <color theme="1"/>
        <rFont val="Arial"/>
        <family val="2"/>
      </rPr>
      <t xml:space="preserve"> Porcentaje de ejecución de las actividades del plan de trabajo de gestión de conflicto de interes 2024
</t>
    </r>
    <r>
      <rPr>
        <b/>
        <sz val="10"/>
        <color theme="1"/>
        <rFont val="Arial"/>
        <family val="2"/>
      </rPr>
      <t>Fórmula Indicador</t>
    </r>
    <r>
      <rPr>
        <sz val="10"/>
        <color theme="1"/>
        <rFont val="Arial"/>
        <family val="2"/>
      </rPr>
      <t>: # de actividades ejecutadas del plan de trabajo / # de actividades programadas del plan de trabajo x 100. 
Las actividades programadas para el período se relacionaban con el cumplimiento del paln de acción "conflicto de interés" que para el cuatrimestre estableció: 1.Plan de acción de conflicto de intereses formulado 2. Un plan de acción de gestión de conflicto de intereses 2024 aprobado. En ese orden de ideas, según las evidencias aportadas  si bien se formuló el "plan de trabajo" este no fue aprobado por el Comité Institucional de Gestión y Desempeño - CIGD. Por lo tanto, el avance no será del 33 % como señaló la priemera línea, sino del 15 %</t>
    </r>
  </si>
  <si>
    <r>
      <t xml:space="preserve">En atención a la meta e indicador establecidos e identificados como:
</t>
    </r>
    <r>
      <rPr>
        <b/>
        <sz val="10"/>
        <color theme="1"/>
        <rFont val="Arial"/>
        <family val="2"/>
      </rPr>
      <t>Meta:</t>
    </r>
    <r>
      <rPr>
        <sz val="10"/>
        <color theme="1"/>
        <rFont val="Arial"/>
        <family val="2"/>
      </rPr>
      <t xml:space="preserve"> Una (1) cláusula de conflicto de intereses incluida en los contratos de prestación de servicios de los apoderados judiciales
</t>
    </r>
    <r>
      <rPr>
        <b/>
        <sz val="10"/>
        <color theme="1"/>
        <rFont val="Arial"/>
        <family val="2"/>
      </rPr>
      <t>Indicador:</t>
    </r>
    <r>
      <rPr>
        <sz val="10"/>
        <color theme="1"/>
        <rFont val="Arial"/>
        <family val="2"/>
      </rPr>
      <t xml:space="preserve"> Cláusula de conflicto de intereses en los contratos de prestación de servicios de los apoderados judiciales
</t>
    </r>
    <r>
      <rPr>
        <b/>
        <sz val="10"/>
        <color theme="1"/>
        <rFont val="Arial"/>
        <family val="2"/>
      </rPr>
      <t>Fórmula Indicador</t>
    </r>
    <r>
      <rPr>
        <sz val="10"/>
        <color theme="1"/>
        <rFont val="Arial"/>
        <family val="2"/>
      </rPr>
      <t>: No. de cláusulas de conflicto de intereses incluida en los contratos de prestación de servicios de los apoderados judiciales. 
No Se resentó reporte sobre el avance de la actividad.</t>
    </r>
  </si>
  <si>
    <r>
      <t xml:space="preserve">En atención a la meta e indicador establecidos e identificados como:
</t>
    </r>
    <r>
      <rPr>
        <b/>
        <sz val="10"/>
        <color theme="1"/>
        <rFont val="Arial"/>
        <family val="2"/>
      </rPr>
      <t>Meta:</t>
    </r>
    <r>
      <rPr>
        <sz val="10"/>
        <color theme="1"/>
        <rFont val="Arial"/>
        <family val="2"/>
      </rPr>
      <t xml:space="preserve"> 100% de ejecución de actividades del  plan de implementación de la política antisoborno de la SDA 2024
</t>
    </r>
    <r>
      <rPr>
        <b/>
        <sz val="10"/>
        <color theme="1"/>
        <rFont val="Arial"/>
        <family val="2"/>
      </rPr>
      <t>Indicador:</t>
    </r>
    <r>
      <rPr>
        <sz val="10"/>
        <color theme="1"/>
        <rFont val="Arial"/>
        <family val="2"/>
      </rPr>
      <t xml:space="preserve"> Porcentaje de ejecución de las actividades del plan de implementación de la política antisoborno de la SDA 2024
</t>
    </r>
    <r>
      <rPr>
        <b/>
        <sz val="10"/>
        <color theme="1"/>
        <rFont val="Arial"/>
        <family val="2"/>
      </rPr>
      <t>Fórmula Indicador</t>
    </r>
    <r>
      <rPr>
        <sz val="10"/>
        <color theme="1"/>
        <rFont val="Arial"/>
        <family val="2"/>
      </rPr>
      <t>: # de actividades ejecutadas del plan de implementación de la política antisoborno / # de actividades programadas del plan de implementación de la política antisoborno x 100 
Las actividades programadas para el período se relacionaban con el cumplimiento del  "PLAN DE ACCIÓN POLÍTICA INSTITUCIONAL ANTISOBORNO SECRETARIA DISTRITAL DE AMBIENTE" que para el cuatrimestre estableció como avances: 1.Análisis de resultados de la gestión 2023. Reunión con los delegados de todas
las dependencias para consolidación del plan de acción Plan de acción de conflicto de intereses formulado 2.Presentar a consideración del CIGD el plan formulado para su
aprobación .3. Aprobación del Plan En ese orden de ideas, según las evidencias aportadas  si bien se formuló el "plan de trabajo" este no fue aprobado por el Comité Institucional de Gestión y Desempeño - CIGD. Por lo tanto, el avance no será del 33 % como señaló la priemera línea, sino del 20% entendiendo que se el plan ha sido socializado confome con la actividad.</t>
    </r>
  </si>
  <si>
    <r>
      <t xml:space="preserve">En atención a la meta e indicador establecidos e identificados como:
</t>
    </r>
    <r>
      <rPr>
        <b/>
        <sz val="10"/>
        <rFont val="Arial"/>
        <family val="2"/>
      </rPr>
      <t>Meta:</t>
    </r>
    <r>
      <rPr>
        <sz val="10"/>
        <rFont val="Arial"/>
        <family val="2"/>
      </rPr>
      <t xml:space="preserve"> Una revisión del Manual para la Prevención y Control del Lavado de Activos y Financiación del Terrorismo- SARLAFT de la SDA.
</t>
    </r>
    <r>
      <rPr>
        <b/>
        <sz val="10"/>
        <rFont val="Arial"/>
        <family val="2"/>
      </rPr>
      <t>Indicador:</t>
    </r>
    <r>
      <rPr>
        <sz val="10"/>
        <rFont val="Arial"/>
        <family val="2"/>
      </rPr>
      <t xml:space="preserve"> Emisión y publicación de informes de seguimiento. </t>
    </r>
    <r>
      <rPr>
        <b/>
        <sz val="10"/>
        <rFont val="Arial"/>
        <family val="2"/>
      </rPr>
      <t>Fórmula Indicador</t>
    </r>
    <r>
      <rPr>
        <sz val="10"/>
        <rFont val="Arial"/>
        <family val="2"/>
      </rPr>
      <t>: No. De revisiones Manual para la Prevención y Control del Lavado de Activos y Financiación del Terrorismo- SARLAFT de la SDA
Esta actividad no está programada para el periodo objeto de revisión, sin embargo se insta al proceso a evaluar las situaciones encontradas y a considerar las conclusiones y recomendaciones descritas por la Oficina de Control Interno en memorando interno y anexo bajo radicado No. 2024IE93453 de fecha 30 de abril de 2024</t>
    </r>
  </si>
  <si>
    <r>
      <t xml:space="preserve">En atención a la meta e indicador establecidos e identificados como:
</t>
    </r>
    <r>
      <rPr>
        <b/>
        <sz val="10"/>
        <rFont val="Arial"/>
        <family val="2"/>
      </rPr>
      <t>Meta:</t>
    </r>
    <r>
      <rPr>
        <sz val="10"/>
        <rFont val="Arial"/>
        <family val="2"/>
      </rPr>
      <t xml:space="preserve"> Plan de trabajo 2024 elaborado
</t>
    </r>
    <r>
      <rPr>
        <b/>
        <sz val="10"/>
        <rFont val="Arial"/>
        <family val="2"/>
      </rPr>
      <t>Indicador:</t>
    </r>
    <r>
      <rPr>
        <sz val="10"/>
        <rFont val="Arial"/>
        <family val="2"/>
      </rPr>
      <t xml:space="preserve">100% de avance de la formulación del plan de trabajo 2024 para adaptar y/o desarrollar la debida diligencia.
</t>
    </r>
    <r>
      <rPr>
        <b/>
        <sz val="10"/>
        <rFont val="Arial"/>
        <family val="2"/>
      </rPr>
      <t>Fórmula Indicador</t>
    </r>
    <r>
      <rPr>
        <sz val="10"/>
        <rFont val="Arial"/>
        <family val="2"/>
      </rPr>
      <t>: Porcentaje de avance de la formulación del plan de trabajo 2024 para adaptar y/o desarrollar la debida diligencia
A partir de la revisión efectuada sobre las evidencias aportadas, se observaron dos memorandos internos, uno de parte de la Oficina de Control Interno, con destino a la Dirección de Gestión Corporativa y la Subdirección Financiera, bajo radicado con No. 2024IE82415 del 16 de abril de 2024, el cual referencia en el asunto “Seguimiento articulación Sistema de Administración de Riesgos de Lavado de Activos y de la Financiación del Terrorismo – SARLAFT” y para lo cual se solicita cierta información, y el otro de parte de la Subdirección Financiera en respuesta a esta comunicación y con radicado No. 2024IE86236 del 21 de abril de 2024, en el cual se presentan inquietudes en relación con la administración del riesgo de lavado de activos y de financiación del terrorismo.
Ahora bien, La Oficina de Control Interno mediante memorando interno No. 2024IE93453 de fecha 30 de abril de 2024, emite documento denominado "EVALUACIÓN ESTADO DE IMPLEMENTACIÓN DEL SISTEMA DE ADMINISTRACIÓN DE RIESGOS DE LAVADO DE ACTIVOS Y FINANCIACIÓN DEL TERRORISMO SARLAF EN LA SDA" el cual da cuenta de las acciones adelantadas por la SDA en la vigencia 2023 y el primer cuatrimestre de 2024 y se abordan las inquietudes presentadas por la Subdirección Financiera.
No obstante lo expuesto, la evidencia presentada no puede ser tenida en cuenta frente al cumplimiento de la meta proyectada y dentro de la fórmula del indicador, por lo tanto, esta actividad se da como no cumplida, y se insta al proceso a evaluar las situaciones encontradas y a considerar las conclusiones y recomendaciones descritas por la Oficina de Control Interno en memorando y su anexo, bajo radicado No. 2024IE93453 de fecha 30 de abril de 2024.</t>
    </r>
  </si>
  <si>
    <r>
      <t xml:space="preserve">En atención a la meta e indicador establecidos e identificados como:
</t>
    </r>
    <r>
      <rPr>
        <b/>
        <sz val="10"/>
        <rFont val="Arial"/>
        <family val="2"/>
      </rPr>
      <t>Meta:</t>
    </r>
    <r>
      <rPr>
        <sz val="10"/>
        <rFont val="Arial"/>
        <family val="2"/>
      </rPr>
      <t xml:space="preserve"> Implementación del formato de Conocimiento de la contraparte como una de las herramientas de control frente al SARLAFT en el proceso de Gestión Contractual 
</t>
    </r>
    <r>
      <rPr>
        <b/>
        <sz val="10"/>
        <rFont val="Arial"/>
        <family val="2"/>
      </rPr>
      <t>Indicador:</t>
    </r>
    <r>
      <rPr>
        <sz val="10"/>
        <rFont val="Arial"/>
        <family val="2"/>
      </rPr>
      <t xml:space="preserve"> 90% de implementación del formato de Conocimiento de la contraparte como una de las herramientas de control frente al SARLAFT en el proceso de Gestión Contractual, al finalizar la vigencia 2024
</t>
    </r>
    <r>
      <rPr>
        <b/>
        <sz val="10"/>
        <rFont val="Arial"/>
        <family val="2"/>
      </rPr>
      <t>Fórmula Indicador</t>
    </r>
    <r>
      <rPr>
        <sz val="10"/>
        <rFont val="Arial"/>
        <family val="2"/>
      </rPr>
      <t xml:space="preserve">: No. De formatos de Conocimiento de la contraparte como una de las herramientas de control frente al SARLAFT implementados en el proceso de Gestión Contractual  / No. Total de procesos contractuales que requieren formato de la contraparte.
A partir de la revisión efectuada sobre las evidencias aportadas, se observó una comunicación emitida por la Dirección de Gestión Corporativa con destino a la Subsecretaría de la SDA en donde se describe lo siguiente </t>
    </r>
    <r>
      <rPr>
        <i/>
        <sz val="10"/>
        <rFont val="Arial"/>
        <family val="2"/>
      </rPr>
      <t xml:space="preserve">"En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t>
    </r>
    <r>
      <rPr>
        <sz val="10"/>
        <rFont val="Arial"/>
        <family val="2"/>
      </rPr>
      <t>solicitud sobre la cual no se ha recibido retroalimentación, según se indica en el seguimiento de la primera línea de defensa.
En razón a lo anterior, si bien hubo un avance en la revisión y solicitud de ajuste del manual, este no puede ser tenido en cuenta frente al cumplimiento de la meta proyectada y dentro de la fórmula del indicador, por lo tanto, esta actividad se da como no cumplida.</t>
    </r>
  </si>
  <si>
    <r>
      <t xml:space="preserve">En atención a la meta e indicador establecidos e identificados como:
</t>
    </r>
    <r>
      <rPr>
        <b/>
        <sz val="10"/>
        <rFont val="Arial"/>
        <family val="2"/>
      </rPr>
      <t>Meta:</t>
    </r>
    <r>
      <rPr>
        <sz val="10"/>
        <rFont val="Arial"/>
        <family val="2"/>
      </rPr>
      <t xml:space="preserve"> Implementación del formato de Conocimiento de la contraparte como una de las herramientas de control frente al SARLAFT en el proceso de talento humano
</t>
    </r>
    <r>
      <rPr>
        <b/>
        <sz val="10"/>
        <rFont val="Arial"/>
        <family val="2"/>
      </rPr>
      <t>Indicador:</t>
    </r>
    <r>
      <rPr>
        <sz val="10"/>
        <rFont val="Arial"/>
        <family val="2"/>
      </rPr>
      <t xml:space="preserve"> 90% de implementación del formato de Conocimiento de la contraparte como una de las herramientas de control frente al SARLAFT en el proceso de talento humano, al finalizar la vigencia 2025
</t>
    </r>
    <r>
      <rPr>
        <b/>
        <sz val="10"/>
        <rFont val="Arial"/>
        <family val="2"/>
      </rPr>
      <t>Fórmula Indicador</t>
    </r>
    <r>
      <rPr>
        <sz val="10"/>
        <rFont val="Arial"/>
        <family val="2"/>
      </rPr>
      <t>: No. De formatos de Conocimiento de la contraparte como una de las herramientas de control frente al SARLAFT implementados en el proceso de talento humano / No. Total de procesos de talento humano que requieren formato de la contrapart
A partir de la revisión efectuada sobre las evidencias aportadas, se observó una comunicación emitida por la Dirección de Gestión Corporativa con destino a la Subsecretaría de la SDA en donde se describe lo siguiente "En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solicitud sobre la cual no se ha recibido retroalimentación, según se indica en el seguimiento de la primera línea de defensa.
En razón a lo anterior, si bien hubo un avance en la revisión y solicitud de ajuste del manual, este no puede ser tenido en cuenta frente al cumplimiento de la meta proyectada y dentro de la fórmula del indicador, por lo tanto, esta actividad se da como no cumplida.</t>
    </r>
  </si>
  <si>
    <r>
      <t xml:space="preserve">En atención a la meta e indicador establecidos e identificados como:
</t>
    </r>
    <r>
      <rPr>
        <b/>
        <sz val="10"/>
        <color theme="1"/>
        <rFont val="Arial"/>
        <family val="2"/>
      </rPr>
      <t>Meta:</t>
    </r>
    <r>
      <rPr>
        <sz val="10"/>
        <color theme="1"/>
        <rFont val="Arial"/>
        <family val="2"/>
      </rPr>
      <t xml:space="preserve"> 4 visitas de seguimiento en el primer cuatrimestre, 4 visitas en el segundo y 3 visitas en tercer cuatrimestre del 2024
</t>
    </r>
    <r>
      <rPr>
        <b/>
        <sz val="10"/>
        <color theme="1"/>
        <rFont val="Arial"/>
        <family val="2"/>
      </rPr>
      <t>Indicador:</t>
    </r>
    <r>
      <rPr>
        <sz val="10"/>
        <color theme="1"/>
        <rFont val="Arial"/>
        <family val="2"/>
      </rPr>
      <t xml:space="preserve"> Realización de visitas de seguimieno al servicio prestado por la SDA
</t>
    </r>
    <r>
      <rPr>
        <b/>
        <sz val="10"/>
        <color theme="1"/>
        <rFont val="Arial"/>
        <family val="2"/>
      </rPr>
      <t>Fórmula Indicador</t>
    </r>
    <r>
      <rPr>
        <sz val="10"/>
        <color theme="1"/>
        <rFont val="Arial"/>
        <family val="2"/>
      </rPr>
      <t xml:space="preserve">: No. de visitas de seguimiento al servicio prestado realizadas 
</t>
    </r>
    <r>
      <rPr>
        <b/>
        <sz val="10"/>
        <color theme="1"/>
        <rFont val="Arial"/>
        <family val="2"/>
      </rPr>
      <t xml:space="preserve">
La oficina de control interno realizó el seguimiento cómo tercera línea de defensa observando lo siguiente: </t>
    </r>
    <r>
      <rPr>
        <sz val="10"/>
        <color theme="1"/>
        <rFont val="Arial"/>
        <family val="2"/>
      </rPr>
      <t xml:space="preserve">Una vez revisado el reporte de primera y segunda línea de defensa, se observó, que, para la actividad relacionada con la realización de visitas de seguimiento al servicio prestado en los diferentes puntos de atención presenciales de la SDA, se programó para el primer cuatrimestre, realizar cuatro (4) visitas de seguimiento, al verificar las evidencias,  se observó que el proceso aporto un total de dieciocho (18) actas de visitas así: nueve (9 ) actas de visitas de seguimiento del mes de enero y nueve (9) actas de seguimiento de visitas correspondientes al mes de febrero, respecto a los meses marzo y abril no se observan evidencias de seguimiento. 
Respecto al contenido de Las actas, se observó que, corresponden a reuniones de retroalimentación realizadas sobre la Política Pública Distrital de Servicio a la Ciudadanía, lineamientos y protocolos de atención, no obstante, adolece de información que permita conocer el seguimiento al servicio prestado en los diferentes puntos de atención presenciales de la SDA.
Así mismo se evidenció una sobre ejecución respecto a la meta establecida para el cuatrimestre y la vigencia, por cuanto se programó realizar para 2024 un total de 11 visitas de seguimiento, de las cuales en enero y febrero ya se han realizado 18, por lo expuesto, se recomienda al proceso, evaluar la necesidad de  reformular la actividad y fortalecer el esquema de planeación frente a las actividades definidas y su alineación efectiva con la gestión operativa  del proceso. </t>
    </r>
  </si>
  <si>
    <r>
      <t xml:space="preserve">En atención a la meta e indicador establecidos e identificados como:
</t>
    </r>
    <r>
      <rPr>
        <b/>
        <sz val="10"/>
        <color theme="1"/>
        <rFont val="Arial"/>
        <family val="2"/>
      </rPr>
      <t>Meta</t>
    </r>
    <r>
      <rPr>
        <sz val="10"/>
        <color theme="1"/>
        <rFont val="Arial"/>
        <family val="2"/>
      </rPr>
      <t xml:space="preserve">: 100% de participación en las ferias de servicio al ciudadano en donde sea convocada la Entidad durante la vigencia 2024
Indicador: Porcentaje de participación de las ferias de servicio al ciudadano
</t>
    </r>
    <r>
      <rPr>
        <b/>
        <sz val="10"/>
        <color theme="1"/>
        <rFont val="Arial"/>
        <family val="2"/>
      </rPr>
      <t>Fórmula Indicador:</t>
    </r>
    <r>
      <rPr>
        <sz val="10"/>
        <color theme="1"/>
        <rFont val="Arial"/>
        <family val="2"/>
      </rPr>
      <t xml:space="preserve"> (No. de participaciones en ferias de servicio al ciudadano de la SDA, durante el cuatrimestre / No. de ferias de servicio al ciudadano convocadas e invitadas a la SDA organizadas por la Alcaldía Mayor de Bogotá y/o otras entidades) x 100
De conformidad con la información suministrada por la primera línea de defensa y los soportes evidenciados en el siguiente link: https://n9.cl/okxc9, se evidenció que se ha participado en dieciseis (16) ferias de servicio convocadas por la Secretaría General, Cades, Supercades, Camara de Comercio y organizada por el Grupo de Servicio a la Ciudadania de la SDA, de las cuales ocho (8) fueron en el mes de febrero y ocho (8) en el mes de marzo, con lo cual se evidenció que la SDA ha hecho presencia en ferias y eventos a los cuales ha sido convocada en los meses de febrero y marzo, no se aportó información de abril.
Por lo anterior se concluye que se dio cumplimiento al 75% de la meta propuesta para el primer cuatrimestre, es decir el 25% del total.</t>
    </r>
  </si>
  <si>
    <r>
      <t xml:space="preserve">En atención a la meta e indicador establecidos e identificados como:
</t>
    </r>
    <r>
      <rPr>
        <b/>
        <sz val="10"/>
        <color theme="1"/>
        <rFont val="Arial"/>
        <family val="2"/>
      </rPr>
      <t>Meta:</t>
    </r>
    <r>
      <rPr>
        <sz val="10"/>
        <color theme="1"/>
        <rFont val="Arial"/>
        <family val="2"/>
      </rPr>
      <t xml:space="preserve"> Doce (12) seguimientos de cumplimiento del plan de comunicaciones de la vigencia 2024 realizados
</t>
    </r>
    <r>
      <rPr>
        <b/>
        <sz val="10"/>
        <color theme="1"/>
        <rFont val="Arial"/>
        <family val="2"/>
      </rPr>
      <t>Indicador:</t>
    </r>
    <r>
      <rPr>
        <sz val="10"/>
        <color theme="1"/>
        <rFont val="Arial"/>
        <family val="2"/>
      </rPr>
      <t xml:space="preserve"> Seguimiento al cumplimiento del plan de comunicaciones
</t>
    </r>
    <r>
      <rPr>
        <b/>
        <sz val="10"/>
        <color theme="1"/>
        <rFont val="Arial"/>
        <family val="2"/>
      </rPr>
      <t>Fórmula Indicador</t>
    </r>
    <r>
      <rPr>
        <sz val="10"/>
        <color theme="1"/>
        <rFont val="Arial"/>
        <family val="2"/>
      </rPr>
      <t xml:space="preserve">: No. de seguimientos realizados al cumplimiento del plan de comunicaciones de la vigencia 2024
De conformidad con la información suministrada por la primera línea de defensa el Plan de Comunicaciones se ejecuta a través de dos líneas estratégicas: La línea de comunicación organiacional e interna y la línea de comunicacion externa e informativa. 
La OAC realiza mensualmente seguimiento al cumplimiento del Plan de Comunicaciones, como consta en los siguientes links https://n9.cl/ul41d y https://n9.cl/gqnvo se ejecutaron las siguientes actividades durante el primer trimestre de 2024, por cada línea:
</t>
    </r>
    <r>
      <rPr>
        <b/>
        <sz val="10"/>
        <color theme="1"/>
        <rFont val="Arial"/>
        <family val="2"/>
      </rPr>
      <t>1. Línea de comunicación organizacional e interna:</t>
    </r>
    <r>
      <rPr>
        <sz val="10"/>
        <color theme="1"/>
        <rFont val="Arial"/>
        <family val="2"/>
      </rPr>
      <t xml:space="preserve">
-Carteleras digitales:  Se publicaron 106 contenidos en las carteleras digitales.
-Correo institucional: Se enviaron 100 mensajes a través del correo interno (comunicacioninterna@ambientebogota.gov.co, el boletín virtual “Para estar en Ambiente”, Miércoles de Mujer y otras actividades realizadas por diferentes áreas.
-Fondos de pantalla:  Se publicaron cinco ( 5) fondos de pantalla en los computadores de la SDA. 
</t>
    </r>
    <r>
      <rPr>
        <b/>
        <sz val="10"/>
        <color theme="1"/>
        <rFont val="Arial"/>
        <family val="2"/>
      </rPr>
      <t xml:space="preserve">2. Línea de comunicación externa e informativa:
</t>
    </r>
    <r>
      <rPr>
        <sz val="10"/>
        <color theme="1"/>
        <rFont val="Arial"/>
        <family val="2"/>
      </rPr>
      <t>-Comunicados de prensa y notas: Se elaboraron sesenta y cinco (65) comunicados y notas.
-Convocatoria a medios: Se realizaron cinco (5) convocatorias a medios de comunicación para la rueda de prensa.
-Redes Sociales:  Nuevos seguidosres: 3.210 en Twitter (X),  en Facebook 1.051; en Instagram  10.377; en TikTok 18.778 y 43.146.644 visualizaciones consolidadas de los videos institucionales en el canal de YouTube.
-Página Web: En enero se publicaron y actualizaron 91 contenidos y se registraron 497.624 visitas.
-Piezas gráficas: En el periodo se diseñaron y publicaron 390 piezas de comunicación a través de los canales internos y externos.
-Material audiovisual: Se produjeron 98 contenidos audiovisuales.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
De acuerdo con las evidencias aportadas se concluye que en el primer cuatrimestre se cumplió con el seguimiento de la tercera parte es decir del 75%, y para el acumulado el 25%.</t>
    </r>
  </si>
  <si>
    <t>25.%</t>
  </si>
  <si>
    <r>
      <t xml:space="preserve">En atención a la meta e indicador establecidos e identificados como:
</t>
    </r>
    <r>
      <rPr>
        <b/>
        <sz val="10"/>
        <color theme="1"/>
        <rFont val="Arial"/>
        <family val="2"/>
      </rPr>
      <t>Meta:</t>
    </r>
    <r>
      <rPr>
        <sz val="10"/>
        <color theme="1"/>
        <rFont val="Arial"/>
        <family val="2"/>
      </rPr>
      <t xml:space="preserve"> Módulo atención y servicios a la ciudadanía adecuado en 100%
</t>
    </r>
    <r>
      <rPr>
        <b/>
        <sz val="10"/>
        <color theme="1"/>
        <rFont val="Arial"/>
        <family val="2"/>
      </rPr>
      <t>Indicador:</t>
    </r>
    <r>
      <rPr>
        <sz val="10"/>
        <color theme="1"/>
        <rFont val="Arial"/>
        <family val="2"/>
      </rPr>
      <t xml:space="preserve"> Porcentaje de adecuación del Módulo atención y servicios a la ciudadanía
</t>
    </r>
    <r>
      <rPr>
        <b/>
        <sz val="10"/>
        <color theme="1"/>
        <rFont val="Arial"/>
        <family val="2"/>
      </rPr>
      <t>Fórmula Indicador</t>
    </r>
    <r>
      <rPr>
        <sz val="10"/>
        <color theme="1"/>
        <rFont val="Arial"/>
        <family val="2"/>
      </rPr>
      <t xml:space="preserve">: (No. de acciones realizadas para la adecuación del Módulo atención y servicios a la ciudadanía  / No. de acciones programadas para la adecuación del Módulo atención y servicios a la ciudadanía  )*100
Revisadas las evidencias, se observaron actualizaciones en el menú atención y servicios a la ciudadanía, así como al módulo participa, no obstante, tal como lo indica segunda línea, se observaron los siguientes botones y documentos desactualizados sobre los cuales se recomienda su revisión y actualización: 1.El chatbot, no se encuentra disponible, 2. la "Carta de trato digno" de la vigencia 2020. 3. el directorio institucional se encuentra desactualizado, 4.  las preguntas frecuentes, aun indican el centro de zoonosis el cual actualmente es el Instituto de Protección y Bienestar Animal. 6. El botón "Información de Interés" del módulo atención y servicios a la ciudadanía, no contiene información. 7. Actualizar el "Portafolio de productos, servicios y tramites 2023" es de la vigencia pasada, 8. el Plan De Participación Secretaria Distrital De Ambiente es del 2022, 9. el Plan de Acción de la Estrategia de Participación Ciudadana es del 2023 y 10. la Territorialización es vigencia 2023 con corte 31 de julio de 2023.
Respecto a la formula del indicador, no es posible evidenciar su cumplimiento, toda vez que no se observó un documento que dé cuenta del No. de acciones que se tienen programadas durante la vigencia para la adecuación del módulo y servicios a la ciudadanía que permitan a esta oficina verificar el grado o avance de ejecución realizada durante el periodo evaluado, por lo tanto, tampoco se puede determinar cumplimiento del indicador, por lo tanto se recomienta que la medicion del indicador se pueda evidenciar para poder emitir un concepto de avance porcentual sobre la actividad.
</t>
    </r>
  </si>
  <si>
    <r>
      <t xml:space="preserve">En atención a la meta e indicador establecidos e identificados como:
</t>
    </r>
    <r>
      <rPr>
        <b/>
        <sz val="10"/>
        <color theme="1"/>
        <rFont val="Arial"/>
        <family val="2"/>
      </rPr>
      <t>Meta:</t>
    </r>
    <r>
      <rPr>
        <sz val="10"/>
        <color theme="1"/>
        <rFont val="Arial"/>
        <family val="2"/>
      </rPr>
      <t xml:space="preserve"> 3 mesas de trabajo para el uso de las diferentes secciones del modulo participa
</t>
    </r>
    <r>
      <rPr>
        <b/>
        <sz val="10"/>
        <color theme="1"/>
        <rFont val="Arial"/>
        <family val="2"/>
      </rPr>
      <t>Indicador:</t>
    </r>
    <r>
      <rPr>
        <sz val="10"/>
        <color theme="1"/>
        <rFont val="Arial"/>
        <family val="2"/>
      </rPr>
      <t xml:space="preserve">  Mesas de trabajo para el acompañamiento y apropiación del modulo participa
</t>
    </r>
    <r>
      <rPr>
        <b/>
        <sz val="10"/>
        <color theme="1"/>
        <rFont val="Arial"/>
        <family val="2"/>
      </rPr>
      <t>Fórmula Indicador</t>
    </r>
    <r>
      <rPr>
        <sz val="10"/>
        <color theme="1"/>
        <rFont val="Arial"/>
        <family val="2"/>
      </rPr>
      <t>: (No. de mesas de trabajo realizadas para adecuar y publicar información en el modulo participa  / 3 mesas de trabajo programadas para adecuar y publicar información en el modulo participa)*100
Revisadas las evidencias se observo acta de mesa de trabajo, de fecha 27 de marzo de 2024 con temas tratados en: pagina web y lineamientos menú participa Función pública generalidades, no obstante, se recomienda cargar la version final del acta de reunion toda vez, que el acta cargada se encuentra en formato word y contiene errores en la asignacion de la dependencia responsable indicando que es a cargo de la subdireccion financiera y la lista no se encuentra completamente diligenciada, asi mismo se recomienda que aborden los temas de actualizacion de los menus participa y servicio a la ciudadania, los cuales no se mencionaron durante la reunion y en la web de la sda, presentan desactualizacion.
Respecto a la meta, indicado y formula del indicador se observo cumplimiento</t>
    </r>
  </si>
  <si>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 de informes emitidos y publicados / 1) * 100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</si>
  <si>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Publicación del 100% de la información, conforme a las solicitudes de publicación en la sección de transparencia y acceso a la información de la SDA, realizadas por los procesos o dependencias solicitadas en la mesa de servicios.
</t>
    </r>
    <r>
      <rPr>
        <b/>
        <sz val="10"/>
        <color theme="1"/>
        <rFont val="Arial"/>
        <family val="2"/>
      </rPr>
      <t>Indicador:</t>
    </r>
    <r>
      <rPr>
        <sz val="10"/>
        <color theme="1"/>
        <rFont val="Arial"/>
        <family val="2"/>
      </rPr>
      <t xml:space="preserve"> Porcentaje de publicación en la sección de transparencia y acceso a la información de las SDA.
</t>
    </r>
    <r>
      <rPr>
        <b/>
        <sz val="10"/>
        <color theme="1"/>
        <rFont val="Arial"/>
        <family val="2"/>
      </rPr>
      <t>Fórmula Indicador</t>
    </r>
    <r>
      <rPr>
        <sz val="10"/>
        <color theme="1"/>
        <rFont val="Arial"/>
        <family val="2"/>
      </rPr>
      <t>: (No. de publicaciones realizadas en la sección de transparencia de la sede electrónica / No. de publicaciones solicitadas en el sección de transparencia) x 100
Revisadas las evidencias, se observó cumplimiento de la meta, respecto a la publicacion del 100% de la informacion solicitada por las dependencias para ser publicada en la web de la entidad segun el reporte entregado, no obstante, las evidencias solo dan reporte de los meses de enero, febrero y marzo, del mes de abril no se observo evidencia que permitiera verificar su cumplimiento.
Respecto al indicador,</t>
    </r>
    <r>
      <rPr>
        <b/>
        <sz val="10"/>
        <color theme="1"/>
        <rFont val="Arial"/>
        <family val="2"/>
      </rPr>
      <t xml:space="preserve"> su objetivo no es claro y es ambiguo frente a la formula del indicador por tanto, se sugiere la verificacion del cumplimiento de los criterios establecidos en la Ley 1712 de transparencia y no solo al porcentaje que tampoco esta definido, de las publicaciones en la seccion transparencia.</t>
    </r>
    <r>
      <rPr>
        <sz val="10"/>
        <color theme="1"/>
        <rFont val="Arial"/>
        <family val="2"/>
      </rPr>
      <t xml:space="preserve">
</t>
    </r>
  </si>
  <si>
    <r>
      <t xml:space="preserve">En atención a la meta e indicador establecidos e identificados como:
</t>
    </r>
    <r>
      <rPr>
        <b/>
        <sz val="10"/>
        <color theme="1"/>
        <rFont val="Arial"/>
        <family val="2"/>
      </rPr>
      <t>Meta:</t>
    </r>
    <r>
      <rPr>
        <sz val="10"/>
        <color theme="1"/>
        <rFont val="Arial"/>
        <family val="2"/>
      </rPr>
      <t xml:space="preserve"> Asignar el 100% de solicitudes de acceso a la información generadas por parte de la ciudadanía en la vigencia 2024
</t>
    </r>
    <r>
      <rPr>
        <b/>
        <sz val="10"/>
        <color theme="1"/>
        <rFont val="Arial"/>
        <family val="2"/>
      </rPr>
      <t>Indicador:</t>
    </r>
    <r>
      <rPr>
        <sz val="10"/>
        <color theme="1"/>
        <rFont val="Arial"/>
        <family val="2"/>
      </rPr>
      <t xml:space="preserve"> Porcentaje de asignación de las solicitudes de acceso a la información
</t>
    </r>
    <r>
      <rPr>
        <b/>
        <sz val="10"/>
        <color theme="1"/>
        <rFont val="Arial"/>
        <family val="2"/>
      </rPr>
      <t>Fórmula Indicador</t>
    </r>
    <r>
      <rPr>
        <sz val="10"/>
        <color theme="1"/>
        <rFont val="Arial"/>
        <family val="2"/>
      </rPr>
      <t xml:space="preserve">: (No. de solicitudes de acceso de información asignadas, con seguimiento y publicadas / No. total de solicitudes de acceso de información ingresadas a la entidad) x 100
A partir de la revision efectuada, se observo cumplimiento de la meta y formula del indicador, no obstante, se sugiere al proceso, contemplar la oportunidad de contar con un reporte sistematizado de todas las solicitudes que llegan por mes, si bien, se evidencio en los informes las solicitudes allegadas, las fechas de recepcion y los soportes de registro y entrega de cada respuesta, es pertinente para el cumplimiento de la formula del indicador, poder fortalecer con un registro lo indicado en el denominador, respecto al No. total de solicitudes ingresadas a la entidad.
Respecto al indicador, ni en la descripcion de la actividad ni en los soportes se puede evidenciar cual es el asignación de las solicitudes de acceso a la información tal como lo especifica el indicador que fue definido para esta actividad.
Finalmente, se asigna un 20% teniendo en cuenta que a la fecha  8 de mayo, no se encontro publicado en la pagina web, el informe del mes de abril 
</t>
    </r>
  </si>
  <si>
    <r>
      <t xml:space="preserve">En atención a la meta e indicador establecidos e identificados como:
</t>
    </r>
    <r>
      <rPr>
        <b/>
        <sz val="10"/>
        <color theme="1"/>
        <rFont val="Arial"/>
        <family val="2"/>
      </rPr>
      <t>Meta:</t>
    </r>
    <r>
      <rPr>
        <sz val="10"/>
        <color theme="1"/>
        <rFont val="Arial"/>
        <family val="2"/>
      </rPr>
      <t xml:space="preserve"> 100% de actividades de gestión realizadas para la aprobación de la Tabla de Retención Documental de la SDA.
</t>
    </r>
    <r>
      <rPr>
        <b/>
        <sz val="10"/>
        <color theme="1"/>
        <rFont val="Arial"/>
        <family val="2"/>
      </rPr>
      <t>Indicador:</t>
    </r>
    <r>
      <rPr>
        <sz val="10"/>
        <color theme="1"/>
        <rFont val="Arial"/>
        <family val="2"/>
      </rPr>
      <t xml:space="preserve"> Porcentaje de actividades de gestión realizadas para la aprobación de la Tabla de Retención Documental de la SDA.
</t>
    </r>
    <r>
      <rPr>
        <b/>
        <sz val="10"/>
        <color theme="1"/>
        <rFont val="Arial"/>
        <family val="2"/>
      </rPr>
      <t>Fórmula Indicador</t>
    </r>
    <r>
      <rPr>
        <sz val="10"/>
        <color theme="1"/>
        <rFont val="Arial"/>
        <family val="2"/>
      </rPr>
      <t xml:space="preserve">: (No. de actividades de gestión realizadas para la aprobación de la Tabla de Retención Documental de la SDA / No. De actividades de gestión programadas para la aprobación de la Tabla de Retención Documental de la SDA) x 100
Revisadas las evidencias, se observo la gestion realizada por la SDA respecto a la solicitud de convalidación de la Tabla de Retención Documental -actualización 1, aprobada para el pasado 12 de febrero, de manera presencial , en la cual se dictamino devolucion por: i) Fechas extremas de la documentación y ii) volumen documental, lo cual imposibilita al equipo evaluador del Consejo Distrital de Archivos, avalar la valoración secundaria.; tal como lo reporto la primera linea de defensa.
</t>
    </r>
    <r>
      <rPr>
        <sz val="10"/>
        <rFont val="Arial"/>
        <family val="2"/>
      </rPr>
      <t xml:space="preserve">
Si bien, se han realizado gestiones al interior de la entidad, con el fin de obtener la aprobacion de las TRD, se recomienda, tener presente  que para la convalidacion de las tablas, tal como lo dice el acuerdo 04 de 2019  se debe tener las tablas de valoracion documentadas por tanto se deben abordar y verificar los criterios que identifico el comite y que no se estan cumpliendo, asi mismo, se sugiere, revisar la redaccion del indicador, toda vez que, n</t>
    </r>
    <r>
      <rPr>
        <sz val="10"/>
        <color theme="1"/>
        <rFont val="Arial"/>
        <family val="2"/>
      </rPr>
      <t>i en  la descripcion ni en las evidencias se identifica cual es el Porcentaje de actividades de gestión realizadas como lo establece el indicador .</t>
    </r>
  </si>
  <si>
    <r>
      <t xml:space="preserve">En atención a la meta e indicador establecidos e identificados como:
</t>
    </r>
    <r>
      <rPr>
        <b/>
        <sz val="10"/>
        <color theme="1"/>
        <rFont val="Arial"/>
        <family val="2"/>
      </rPr>
      <t>Meta:</t>
    </r>
    <r>
      <rPr>
        <sz val="10"/>
        <color theme="1"/>
        <rFont val="Arial"/>
        <family val="2"/>
      </rPr>
      <t xml:space="preserve"> 1 actualización trimestral del esquema de publicación de información de la SDA
</t>
    </r>
    <r>
      <rPr>
        <b/>
        <sz val="10"/>
        <color theme="1"/>
        <rFont val="Arial"/>
        <family val="2"/>
      </rPr>
      <t>Indicador:</t>
    </r>
    <r>
      <rPr>
        <sz val="10"/>
        <color theme="1"/>
        <rFont val="Arial"/>
        <family val="2"/>
      </rPr>
      <t xml:space="preserve"> Actualizaciones del esquema de publicación de la información de la SDA
</t>
    </r>
    <r>
      <rPr>
        <b/>
        <sz val="10"/>
        <color theme="1"/>
        <rFont val="Arial"/>
        <family val="2"/>
      </rPr>
      <t>Fórmula Indicador</t>
    </r>
    <r>
      <rPr>
        <sz val="10"/>
        <color theme="1"/>
        <rFont val="Arial"/>
        <family val="2"/>
      </rPr>
      <t xml:space="preserve">: (No. de actualizaciones del esquema de publicación de la información / 4 actualizaciones de esquema de publicación programadas en la vigencia 2024)
Una vez efectuada la revision de las evidencias cargadas, se observo el documento en excel denominado "esquema de publicación" el cual cuenta con un unico reporte de la vigencia 2024, en la columna E denominada "Fecha de generación de la información" correspondiente a la actualizacion del perfil de la secretaria de ambiente Adriana Soto, no obstante, llama la atencion que, segun la columna F denominada "Frecuencia de actualización", existen actualizaciones que deben realizarse de manera mensual, las cuales al validar y cotejar segun el reporte de II Linea de defensa, estos no se encuentran actualizados asi: 1. para el caso de la ejecución presupuestal, los proyectos de inversion, y los planes de acción institucional se encuentran cargados hasta el IV Trimestre de 2023 y 2. en los Informes trimestrales sobre acceso a información, quejas y reclamos, se observo el "Informe de seguimiento a quejas y reclamos" unicamente de los meses de enero y febrero, es decir, tambien se encuentra desactualizado.
Asi mismo, al verificar la captura de pantalla "actualizacion esquema publicacion" esta no permite identificar los ajustes realizados, sino unicamente  un detalle del documento, que indica una modificacion el 6 de marzo de 2024.
Por lo anterior, se recomienda dar cumpliento a lo indicado en la Resolución No. 05466 de la SDA, si bien en su articulo 5 item b) que cita: "Todas las dependencias de la Secretaría Distrital de Ambiente, tendrán las siguientes responsabilidades frente a los ítems a su cargo, registrados en el Esquema de Publicación de Información: b) Cumplir con las fechas de publicación de la información y con la frecuencia de su actualización, con el fin de garantizar su disponibilidad. Para los casos en los que dicha informacion es suministrada por otras dependencias, se sugiere generar alertas a las mismas, previas a las fechas de vencimiento y evitar incumplimientos. 
Se asigna el 11% por regla de 3, solo cumplio 2 actividades de las 6 programadas en el "esquema de publicacion"
</t>
    </r>
  </si>
  <si>
    <r>
      <t xml:space="preserve">En atención a la meta e indicador establecidos e identificados como:
</t>
    </r>
    <r>
      <rPr>
        <b/>
        <sz val="10"/>
        <color theme="1"/>
        <rFont val="Arial"/>
        <family val="2"/>
      </rPr>
      <t>Meta:</t>
    </r>
    <r>
      <rPr>
        <sz val="10"/>
        <color theme="1"/>
        <rFont val="Arial"/>
        <family val="2"/>
      </rPr>
      <t xml:space="preserve"> 1 acto administrativo de costos de reproducción de la información pública
</t>
    </r>
    <r>
      <rPr>
        <b/>
        <sz val="10"/>
        <color theme="1"/>
        <rFont val="Arial"/>
        <family val="2"/>
      </rPr>
      <t>Indicador:</t>
    </r>
    <r>
      <rPr>
        <sz val="10"/>
        <color theme="1"/>
        <rFont val="Arial"/>
        <family val="2"/>
      </rPr>
      <t xml:space="preserve">  Porcentaje de elaboración del acto administrativo de costos de reproducción de la información pública
</t>
    </r>
    <r>
      <rPr>
        <b/>
        <sz val="10"/>
        <color theme="1"/>
        <rFont val="Arial"/>
        <family val="2"/>
      </rPr>
      <t>Fórmula Indicador</t>
    </r>
    <r>
      <rPr>
        <sz val="10"/>
        <color theme="1"/>
        <rFont val="Arial"/>
        <family val="2"/>
      </rPr>
      <t>: Porcentaje de elaboración del acto administrativo de costos de reproducción de la información pública
Revisadas las evidencias, se observo la  Resolución No. 00668, socializada mediante radicado Forest Nº 2024EE71737  del 3 de abril de 2024, no obstante, la evidencia de la publicacion de la resolucion en la web no corresponde a la vigencia 2024, por el contrario es la resolucion del 2023. al revisar la evidencia aportada por la 2 linea no muestra la ruta de publicacion, sino solamente el pdf. Por lo tanto al validar en la pagina web, se evidencio que a la fecha 8 de mayo de 2024, la Resolución No. 00668, NO se encuentra publicada, por lo tanto se recomienda realizar su publicacion a la mayor brevedad.
Respecto al indicador y a la formula del indicador se sugiere revisar, toda vez que no es objetivo, no obstante, la actividad ya se encuentra cumplida</t>
    </r>
  </si>
  <si>
    <r>
      <t xml:space="preserve">En atención a la meta e indicador establecidos e identificados como:
</t>
    </r>
    <r>
      <rPr>
        <b/>
        <sz val="10"/>
        <color theme="1"/>
        <rFont val="Arial"/>
        <family val="2"/>
      </rPr>
      <t>Meta:</t>
    </r>
    <r>
      <rPr>
        <sz val="10"/>
        <color theme="1"/>
        <rFont val="Arial"/>
        <family val="2"/>
      </rPr>
      <t xml:space="preserve"> Programa de Gestión Documental actualizado y aprobado
</t>
    </r>
    <r>
      <rPr>
        <b/>
        <sz val="10"/>
        <color theme="1"/>
        <rFont val="Arial"/>
        <family val="2"/>
      </rPr>
      <t>Indicador:</t>
    </r>
    <r>
      <rPr>
        <sz val="10"/>
        <color theme="1"/>
        <rFont val="Arial"/>
        <family val="2"/>
      </rPr>
      <t xml:space="preserve"> PGD actualizado
</t>
    </r>
    <r>
      <rPr>
        <b/>
        <sz val="10"/>
        <color theme="1"/>
        <rFont val="Arial"/>
        <family val="2"/>
      </rPr>
      <t>Fórmula Indicador</t>
    </r>
    <r>
      <rPr>
        <sz val="10"/>
        <color theme="1"/>
        <rFont val="Arial"/>
        <family val="2"/>
      </rPr>
      <t>: 1 Programa de Gestión Documental aprobado
Revisadas las evidencias, se observaron las acciones realizadas con el fin de cumplir la meta, teniendo en cuenta que esta actividad no esta programada para el 1 cuatrimestre, se hizo validacion y verificacion de las evidencias, no obstante, no se determinara porcentaje de avance ni reporte en el informe final.
Se recomienda contemplar par la ultima revision, que el PGD se encuentre alineado con el PINAR, tal como lo menciona la actividad</t>
    </r>
  </si>
  <si>
    <r>
      <t xml:space="preserve">En atención a la meta e indicador establecidos e identificados como:
</t>
    </r>
    <r>
      <rPr>
        <b/>
        <sz val="10"/>
        <color theme="1"/>
        <rFont val="Arial"/>
        <family val="2"/>
      </rPr>
      <t>Meta:</t>
    </r>
    <r>
      <rPr>
        <sz val="10"/>
        <color theme="1"/>
        <rFont val="Arial"/>
        <family val="2"/>
      </rPr>
      <t xml:space="preserve"> Una evaluación de los criterios de accesibilidad web
</t>
    </r>
    <r>
      <rPr>
        <b/>
        <sz val="10"/>
        <color theme="1"/>
        <rFont val="Arial"/>
        <family val="2"/>
      </rPr>
      <t>Indicador:</t>
    </r>
    <r>
      <rPr>
        <sz val="10"/>
        <color theme="1"/>
        <rFont val="Arial"/>
        <family val="2"/>
      </rPr>
      <t xml:space="preserve"> Porcentaje de avance de la evaluación sobre los criterios de accesibilidad web
</t>
    </r>
    <r>
      <rPr>
        <b/>
        <sz val="10"/>
        <color theme="1"/>
        <rFont val="Arial"/>
        <family val="2"/>
      </rPr>
      <t>Fórmula Indicador</t>
    </r>
    <r>
      <rPr>
        <sz val="10"/>
        <color theme="1"/>
        <rFont val="Arial"/>
        <family val="2"/>
      </rPr>
      <t>: (No. de acciones realizadas para la  evaluación sobre los criterios de accesibilidad web / No. de acciones programadas para la  evaluación sobre los criterios de accesibilidad web) * 100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</si>
  <si>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2 capacitaciones con las dependencias de la SDA
</t>
    </r>
    <r>
      <rPr>
        <b/>
        <sz val="10"/>
        <color theme="1"/>
        <rFont val="Arial"/>
        <family val="2"/>
      </rPr>
      <t>Indicador:</t>
    </r>
    <r>
      <rPr>
        <sz val="10"/>
        <color theme="1"/>
        <rFont val="Arial"/>
        <family val="2"/>
      </rPr>
      <t xml:space="preserve"> Capacitaciones sobre la producción y publicación de documentos accesibles en la sede electronica de la SDA, conforme la Resolución 1519 de 2020
</t>
    </r>
    <r>
      <rPr>
        <b/>
        <sz val="10"/>
        <color theme="1"/>
        <rFont val="Arial"/>
        <family val="2"/>
      </rPr>
      <t>Fórmula Indicador</t>
    </r>
    <r>
      <rPr>
        <sz val="10"/>
        <color theme="1"/>
        <rFont val="Arial"/>
        <family val="2"/>
      </rPr>
      <t>: N° de capacitaciones realizadas / N° de capacitaciones programadas.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</si>
  <si>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3 mesas de trabajo con directrices de accesibilidad
</t>
    </r>
    <r>
      <rPr>
        <b/>
        <sz val="10"/>
        <color theme="1"/>
        <rFont val="Arial"/>
        <family val="2"/>
      </rPr>
      <t>Indicador:</t>
    </r>
    <r>
      <rPr>
        <sz val="10"/>
        <color theme="1"/>
        <rFont val="Arial"/>
        <family val="2"/>
      </rPr>
      <t xml:space="preserve"> Porcentaje de sesiones propuestas/ realizadas
</t>
    </r>
    <r>
      <rPr>
        <b/>
        <sz val="10"/>
        <color theme="1"/>
        <rFont val="Arial"/>
        <family val="2"/>
      </rPr>
      <t>Fórmula Indicador</t>
    </r>
    <r>
      <rPr>
        <sz val="10"/>
        <color theme="1"/>
        <rFont val="Arial"/>
        <family val="2"/>
      </rPr>
      <t xml:space="preserve">: (No. De mesas de trabajo realizadas / 3 mesas de trabajo)*100
Una vez, efectuada la revision de las evidencias, se observo mesa de trabajo del 27 de febrero de 2024, donde se abordaron los temas de: 1.Revisión resolución 1519 del 2020
 y 2. Revisión de actividades realizadas por parte de atención al ciudadano en cuanto accesibilidad.
No obstante, se sugiere para proximo monitoreo, cargar dentro de las evidencias la version final del acta reunion toda vez que se encuentra en formato word y el listado de asistencia no se encuentra diligenciado.
En cuanto a la actividad, revisada el acta de reunion y el archivo de excel "excel seguimiento MESA DE TRABAJO ACCESIBILIDAD" correspondiente a las ideas abordadas durante la reunion, no se observo, que se abordara la revision o inclusion del lenguaje indigena, por tanto se recomienda dar seguimiento y cumplimiento a los compromisos reportados e incluir en los temas de revision de las mesas de trabajo las lenguas indigenas
</t>
    </r>
  </si>
  <si>
    <r>
      <t xml:space="preserve">En atención a la meta e indicador establecidos e identificados como:
</t>
    </r>
    <r>
      <rPr>
        <b/>
        <sz val="10"/>
        <color theme="1"/>
        <rFont val="Arial"/>
        <family val="2"/>
      </rPr>
      <t>Meta:</t>
    </r>
    <r>
      <rPr>
        <sz val="10"/>
        <color theme="1"/>
        <rFont val="Arial"/>
        <family val="2"/>
      </rPr>
      <t xml:space="preserve"> Dos (2) seguimientos al cumplimiento de la Resolución 1519 de 2020
</t>
    </r>
    <r>
      <rPr>
        <b/>
        <sz val="10"/>
        <color theme="1"/>
        <rFont val="Arial"/>
        <family val="2"/>
      </rPr>
      <t>Indicador:</t>
    </r>
    <r>
      <rPr>
        <sz val="10"/>
        <color theme="1"/>
        <rFont val="Arial"/>
        <family val="2"/>
      </rPr>
      <t xml:space="preserve"> Seguimiento realizados al cumplimiento de la Resolución 1519 de 2020
</t>
    </r>
    <r>
      <rPr>
        <b/>
        <sz val="10"/>
        <color theme="1"/>
        <rFont val="Arial"/>
        <family val="2"/>
      </rPr>
      <t>Fórmula Indicador</t>
    </r>
    <r>
      <rPr>
        <sz val="10"/>
        <color theme="1"/>
        <rFont val="Arial"/>
        <family val="2"/>
      </rPr>
      <t>: No. de seguimiento realizados a la Resolución 1519 de 2020 / 2 seguimiento programados a la Resolución ) x 100
Una vez se efectuo la revision de las evidencias aportadas, se observo 1 seguimiento a la matriz ITA y gestiones de seguimiento, frente al cumplimiento de la resolucion 1519.</t>
    </r>
  </si>
  <si>
    <r>
      <t xml:space="preserve">En atención a la meta e indicador establecidos e identificados como:
</t>
    </r>
    <r>
      <rPr>
        <b/>
        <sz val="10"/>
        <color theme="1"/>
        <rFont val="Arial"/>
        <family val="2"/>
      </rPr>
      <t>Meta:</t>
    </r>
    <r>
      <rPr>
        <sz val="10"/>
        <color theme="1"/>
        <rFont val="Arial"/>
        <family val="2"/>
      </rPr>
      <t xml:space="preserve"> Un (1) seguimiento bimensual al esquema de publicación de la SDA
</t>
    </r>
    <r>
      <rPr>
        <b/>
        <sz val="10"/>
        <color theme="1"/>
        <rFont val="Arial"/>
        <family val="2"/>
      </rPr>
      <t>Indicador:</t>
    </r>
    <r>
      <rPr>
        <sz val="10"/>
        <color theme="1"/>
        <rFont val="Arial"/>
        <family val="2"/>
      </rPr>
      <t xml:space="preserve"> Seguimientos realizados al cumplimiento del esquema de publicación de la SDA
</t>
    </r>
    <r>
      <rPr>
        <b/>
        <sz val="10"/>
        <color theme="1"/>
        <rFont val="Arial"/>
        <family val="2"/>
      </rPr>
      <t>Fórmula Indicador</t>
    </r>
    <r>
      <rPr>
        <sz val="10"/>
        <color theme="1"/>
        <rFont val="Arial"/>
        <family val="2"/>
      </rPr>
      <t xml:space="preserve">: No. de seguimiento realizados a la ejecución del esquema / 6 seguimientos realizados a la ejecución del esquema ) x 100
Al respecto, se observo 2 seguimientos correspondientes a lo definido en la meta en cuanto al esquema de publicacion de la SDA segun la resolucion 95466 de 2022 y el seguimiento y observaciones identificadas en cada item,  no obstante, no se observo un documento que permita la verificacion la formula del indicador respecto al denominador  toda vez que no es posible identificar actividades o soportes que den cumplimiento a los 6 seguimientos realizados ni a los seguimientos del indicador 
</t>
    </r>
  </si>
  <si>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 de informes emitidos y publicados 
/ 1) * 100
Se observa cumplimiento de la actividad con la emision del informes de seguimiento a la ley de transparencia 1712 de 2014 , socializado  mediante radicado No. 2024IE82750 del 16 de abril de 2024.
respecto a la sugerencia de la 2 linea, se confirma que a la fecha el documento ya se encuentra publicado en el seccion de transparencia link: https://www.ambientebogota.gov.co/web/transparencia/informes-de-la-oficina-de-control-interno?p_p_id=110_INSTANCE_dQE7lgXxsm6s&amp;p_p_lifecycle=0&amp;p_p_state=normal&amp;p_p_mode=view&amp;p_p_col_id=column-2&amp;p_p_col_count=2&amp;_110_INSTANCE_dQE7lgXxsm6s_struts_action=%2Fdocument_library_display%2Fview_file_entry&amp;_110_INSTANCE_dQE7lgXxsm6s_redirect=https%3A%2F%2Fwww.ambientebogota.gov.co%2Fweb%2Ftransparencia%2Finformes-de-la-oficina-de-control-interno%2F-%2Fdocument_library_display%2FdQE7lgXxsm6s%2Fview%2F6115144%3F_110_INSTANCE_dQE7lgXxsm6s_redirect%3Dhttps%253A%252F%252Fwww.ambientebogota.gov.co%252Fweb%252Ftransparencia%252Finformes-de-la-oficina-de-control-interno%252F-%252Fdocument_library_display%252FdQE7lgXxsm6s%252Fview%252F6028834%253F_110_INSTANCE_dQE7lgXxsm6s_redirect%253Dhttps%25253A%25252F%25252Fwww.ambientebogota.gov.co%25252Fweb%25252Ftransparencia%25252Finformes-de-la-oficina-de-control-interno%25253Fp_p_id%25253D110_INSTANCE_dQE7lgXxsm6s%252526p_p_lifecycle%25253D0%252526p_p_state%25253Dnormal%252526p_p_mode%25253Dview%252526p_p_col_id%25253Dcolumn-2%252526p_p_col_count%25253D2&amp;_110_INSTANCE_dQE7lgXxsm6s_fileEntryId=6670899</t>
    </r>
  </si>
  <si>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 de informes emitidos y publicados 
/ 1) * 100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</si>
  <si>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3 actividades de promoción o divulgación de la sección de transparencia y acceso a la información pública (uno cada cuatrimestre)
</t>
    </r>
    <r>
      <rPr>
        <b/>
        <sz val="10"/>
        <color theme="1"/>
        <rFont val="Arial"/>
        <family val="2"/>
      </rPr>
      <t>Indicador:</t>
    </r>
    <r>
      <rPr>
        <sz val="10"/>
        <color theme="1"/>
        <rFont val="Arial"/>
        <family val="2"/>
      </rPr>
      <t xml:space="preserve"> Divulgación de la sección de transparencia y acceso a la información pública de la sede electrónica de la SDA
</t>
    </r>
    <r>
      <rPr>
        <b/>
        <sz val="10"/>
        <color theme="1"/>
        <rFont val="Arial"/>
        <family val="2"/>
      </rPr>
      <t>Fórmula Indicador</t>
    </r>
    <r>
      <rPr>
        <sz val="10"/>
        <color theme="1"/>
        <rFont val="Arial"/>
        <family val="2"/>
      </rPr>
      <t xml:space="preserve">: No. De actividades de divulgación de la sección de transparencia y acceso a la información pública realizadas / 3 actividades de divulgación de la sección de transparencia y acceso a la información pública
Revisadas las evidencias, se observo el reporte de 1 actividad de promocion y divulgacion de la seccion de transparencia, llevada a cabo en el supercade de suba el pasado 21 de marzo en la feria de la camara de comercio, asi mismo se observo, evidencia fotografica, acta de reunion e informe de divulgacion.
No obstante, no se observaron actividades que permitieran validar el numerador de la formula del indicador respecto a 3 actividades de divulgacion, es decir, conocer si se cuenta con un cronograma de actividades estipulado o es a demanda o es segun invitacion, toda vez que no se observaron documentos asociados a su cumplimiento </t>
    </r>
  </si>
  <si>
    <r>
      <t xml:space="preserve">En atención a la meta e indicador establecidos e identificados como:
</t>
    </r>
    <r>
      <rPr>
        <b/>
        <sz val="10"/>
        <color theme="1"/>
        <rFont val="Arial"/>
        <family val="2"/>
      </rPr>
      <t>Meta:</t>
    </r>
    <r>
      <rPr>
        <sz val="10"/>
        <color theme="1"/>
        <rFont val="Arial"/>
        <family val="2"/>
      </rPr>
      <t xml:space="preserve"> 1 instructivo para la estandarización de los criterios de accesibilidad
</t>
    </r>
    <r>
      <rPr>
        <b/>
        <sz val="10"/>
        <color theme="1"/>
        <rFont val="Arial"/>
        <family val="2"/>
      </rPr>
      <t>Indicador:</t>
    </r>
    <r>
      <rPr>
        <sz val="10"/>
        <color theme="1"/>
        <rFont val="Arial"/>
        <family val="2"/>
      </rPr>
      <t xml:space="preserve"> 100% de avance en la elaboración de un instructivo para la estandarización de los criterios de accesibilidad en la producción documental
</t>
    </r>
    <r>
      <rPr>
        <b/>
        <sz val="10"/>
        <color theme="1"/>
        <rFont val="Arial"/>
        <family val="2"/>
      </rPr>
      <t>Fórmula Indicador</t>
    </r>
    <r>
      <rPr>
        <sz val="10"/>
        <color theme="1"/>
        <rFont val="Arial"/>
        <family val="2"/>
      </rPr>
      <t>: No. De estrategias de contenido o alternativas de solución para mejorar el posicionamiento de la sede electrónica y de las plataformas virtuales de la DPSIA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</si>
  <si>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Actualizar los indicadores ambientales dispuestos en el Observatorio Ambiental de Bogotá-OAB
</t>
    </r>
    <r>
      <rPr>
        <b/>
        <sz val="10"/>
        <color theme="1"/>
        <rFont val="Arial"/>
        <family val="2"/>
      </rPr>
      <t>Indicador:</t>
    </r>
    <r>
      <rPr>
        <sz val="10"/>
        <color theme="1"/>
        <rFont val="Arial"/>
        <family val="2"/>
      </rPr>
      <t xml:space="preserve"> Alcanzar un nivel de actualización de 98% del OAB al finalizar la vigencia 2024.
</t>
    </r>
    <r>
      <rPr>
        <b/>
        <sz val="10"/>
        <color theme="1"/>
        <rFont val="Arial"/>
        <family val="2"/>
      </rPr>
      <t>Fórmula Indicador</t>
    </r>
    <r>
      <rPr>
        <sz val="10"/>
        <color theme="1"/>
        <rFont val="Arial"/>
        <family val="2"/>
      </rPr>
      <t xml:space="preserve">: (No. de indicadores actualizados / No. total de indicadores que requieren actualización, según su periodicidad de medición ) x 100
De conformidad con la información suministrada por la primera línea de defensa y los soportes evidenciados en el siguiente link: https://n9.cl/dvmwr, se observó que la OAC ha realizado la actualizacion de 158 indicadores ambientales dispuestos en el Observatorio Ambiental de Bogotá-OAB de 181, lo cual indica que se ha avanzado en un 87% de la meta total, aunque la programación para el primer cuatrimestre era del 33,33% 
</t>
    </r>
    <r>
      <rPr>
        <b/>
        <sz val="10"/>
        <color theme="1"/>
        <rFont val="Arial"/>
        <family val="2"/>
      </rPr>
      <t>Se evidenció una sobre ejecución respecto a la meta establecida para el cuatrimestre y la vigencia,</t>
    </r>
    <r>
      <rPr>
        <sz val="10"/>
        <color theme="1"/>
        <rFont val="Arial"/>
        <family val="2"/>
      </rPr>
      <t xml:space="preserve">  se recomienda al proceso, evaluar la necesidad de  reformular la actividad y fortalecer el esquema de planeación frente a las actividades definidas y su alineación efectiva con la gestión operativa  del proceso.</t>
    </r>
  </si>
  <si>
    <r>
      <t xml:space="preserve">En atención a la meta e indicador establecidos e identificados como:
</t>
    </r>
    <r>
      <rPr>
        <b/>
        <sz val="10"/>
        <color theme="1"/>
        <rFont val="Arial"/>
        <family val="2"/>
      </rPr>
      <t>Meta</t>
    </r>
    <r>
      <rPr>
        <sz val="10"/>
        <color theme="1"/>
        <rFont val="Arial"/>
        <family val="2"/>
      </rPr>
      <t xml:space="preserve">: 100% de los informes normados sobre gestión y estado de recursos normados elaborados
</t>
    </r>
    <r>
      <rPr>
        <b/>
        <sz val="10"/>
        <color theme="1"/>
        <rFont val="Arial"/>
        <family val="2"/>
      </rPr>
      <t>Indicador:</t>
    </r>
    <r>
      <rPr>
        <sz val="10"/>
        <color theme="1"/>
        <rFont val="Arial"/>
        <family val="2"/>
      </rPr>
      <t xml:space="preserve"> Porcentaje de elaboración de informes normados de gestión, el estado y calidad de los recursos naturales
</t>
    </r>
    <r>
      <rPr>
        <b/>
        <sz val="10"/>
        <color theme="1"/>
        <rFont val="Arial"/>
        <family val="2"/>
      </rPr>
      <t>Fórmula Indicado</t>
    </r>
    <r>
      <rPr>
        <sz val="10"/>
        <color theme="1"/>
        <rFont val="Arial"/>
        <family val="2"/>
      </rPr>
      <t xml:space="preserve">r: (No. de informes normados elaborados / 5 informes requeridos por normativa y disposición distrital (Acuerdo 067/02, Bogotá Cómo Vamos, Matriz de indicadores de ciudad, ICAU, ODS) x 100
De conformidad con la información suministrada por la primera línea de defensa y los soportes evidenciados en el siguiente link: https://n9.cl/3neebk, se observó que la OAC elaboró y envió los informes reglamentarios (Acuerdo 067/02, Bogotá Cómo Vamos, Matriz de indicadores de ciudad, ICAU, ODS) que rinden cuenta sobre la gestión de la administración Distrital, el estado y calidad de los recursos naturales, en el primer cuatrimestre de la vigencia 2024.
La actividad estaba programada para ser cumplida en un 50% en el primer cuatrimestre pero se cumplió en un 100% de la programación total.
</t>
    </r>
    <r>
      <rPr>
        <b/>
        <sz val="10"/>
        <color theme="1"/>
        <rFont val="Arial"/>
        <family val="2"/>
      </rPr>
      <t>Se evidenció una sobre ejecución respecto a la meta establecida para el cuatrimestre y la vigencia</t>
    </r>
    <r>
      <rPr>
        <sz val="10"/>
        <color theme="1"/>
        <rFont val="Arial"/>
        <family val="2"/>
      </rPr>
      <t>,  se recomienda al proceso, evaluar la necesidad de  reformular la actividad y fortalecer el esquema de planeación frente a las actividades definidas y su alineación efectiva con la gestión operativa  del proceso.</t>
    </r>
  </si>
  <si>
    <r>
      <t xml:space="preserve">En atención a la meta e indicador establecidos e identificados como:
</t>
    </r>
    <r>
      <rPr>
        <b/>
        <sz val="10"/>
        <color theme="1"/>
        <rFont val="Arial"/>
        <family val="2"/>
      </rPr>
      <t>Meta:</t>
    </r>
    <r>
      <rPr>
        <sz val="10"/>
        <color theme="1"/>
        <rFont val="Arial"/>
        <family val="2"/>
      </rPr>
      <t xml:space="preserve"> 100% de los PQRSF que ingresan a la entidad con seguimiento semanal.
Un (1) informe mensual de la gestión y a la atención de las PQRSF realizado y publicado. 
</t>
    </r>
    <r>
      <rPr>
        <b/>
        <sz val="10"/>
        <color theme="1"/>
        <rFont val="Arial"/>
        <family val="2"/>
      </rPr>
      <t>Indicador:</t>
    </r>
    <r>
      <rPr>
        <sz val="10"/>
        <color theme="1"/>
        <rFont val="Arial"/>
        <family val="2"/>
      </rPr>
      <t xml:space="preserve"> Porcentaje de PQRSF con seguimiento semestral realizado 
Realización del informe mensual de seguimiento a la atención de PQRSF
</t>
    </r>
    <r>
      <rPr>
        <b/>
        <sz val="10"/>
        <color theme="1"/>
        <rFont val="Arial"/>
        <family val="2"/>
      </rPr>
      <t>Fórmula Indicador</t>
    </r>
    <r>
      <rPr>
        <sz val="10"/>
        <color theme="1"/>
        <rFont val="Arial"/>
        <family val="2"/>
      </rPr>
      <t>: (No. de PQRSF con seguimiento a la oportunidad de respuesta / No. total de PQRSF ingresadas a la entidad) x 100
No. de informes mensuales de seguimiento a la atención de PQRSF, durante la vigencia 2024.
Se observó, la realización del  seguimiento a la oportunidad de las PQRS  que ingresan a través de los diferentes canales de atención de la SDA, y se efectuó un informe de evaluación mensual de la oportunidad de respuesta, teniendo en cuenta los plazos establecidos en la Ley 1755 de 2015, hasta marzo de 2024,  faltando publicar el de abril de 2024, conforme a lo verificado en el enlace https://www.ambientebogota.gov.co/es/web/transparencia/informe-de-pqrs/-/document_library_display/6nLwHuCsY1JF/view/6380600,  así mismo, en el repositorio https://drive.google.com/drive/u/0/folders/1M7za1R-ht_hBBJVsjjhJpIjrVnE7h3hM de DPSIA, sólo se encuentran disponibles los informes de enero y febrero de 2024 y finalmente, en ninguno de los enlaces mencionados, se observaron las alertas necesarias realizadas conforme se señalado en la actividad. Por lo expuesto, dado que sólo se evidenciaron 2 de 4 informes mensuales, se evidencia un cumplimiento parcial del 25%.</t>
    </r>
  </si>
  <si>
    <r>
      <t xml:space="preserve">En atención a la meta e indicador establecidos e identificados como:
</t>
    </r>
    <r>
      <rPr>
        <b/>
        <sz val="10"/>
        <color theme="1"/>
        <rFont val="Arial"/>
        <family val="2"/>
      </rPr>
      <t>Meta:</t>
    </r>
    <r>
      <rPr>
        <sz val="10"/>
        <color theme="1"/>
        <rFont val="Arial"/>
        <family val="2"/>
      </rPr>
      <t xml:space="preserve"> 30 entrenamientos para el personal de servicio al ciudadano y correspondencia.
</t>
    </r>
    <r>
      <rPr>
        <b/>
        <sz val="10"/>
        <color theme="1"/>
        <rFont val="Arial"/>
        <family val="2"/>
      </rPr>
      <t>Indicador:</t>
    </r>
    <r>
      <rPr>
        <sz val="10"/>
        <color theme="1"/>
        <rFont val="Arial"/>
        <family val="2"/>
      </rPr>
      <t xml:space="preserve"> Cumplimiento del número de entrenamientos al personal de servicio a la ciudadanía
</t>
    </r>
    <r>
      <rPr>
        <b/>
        <sz val="10"/>
        <color theme="1"/>
        <rFont val="Arial"/>
        <family val="2"/>
      </rPr>
      <t>Fórmula Indicador</t>
    </r>
    <r>
      <rPr>
        <sz val="10"/>
        <color theme="1"/>
        <rFont val="Arial"/>
        <family val="2"/>
      </rPr>
      <t xml:space="preserve">: No. de entrenamientos realizados durante la vigencia 2024
De acuerdo con lo reportado por la primera y segunda línea de defensa, para esta actividad, el proceso indicó que realizó “7 entrenamientos periódicos en temas relacionados con la misionalidad de la entidad y temas relacionados con servicio a la ciudadanía, así: Digiturno, socialización del procedimiento "Canales de Atención y Gestión PQRSF", protocolos de atención, normativas”. No obstante, al revisar los soportes aportados, se evidencian 9 soportes relacionados con actividades de capacitación y socialización, correspondientes a los meses de enero, febrero y marzo, reflejando diferencias frente al reporte de la primera línea y segunda línea realizados, así mismo, teniendo en cuenta que se trata de un seguimiento cuatrimestral, no se evidencian soportes frente a las actividades desarrolladas durante el mes de abril.  Teniendo en cuenta que el indicador corresponde a No. de entrenamientos realizados durante la vigencia 2024,  y que la meta corresponde a realizar 30 entrenamientos durante la vigencia, se determina un cumplimiento  para el primer cuatrimestre de 2024, corresponde al  27% . </t>
    </r>
  </si>
  <si>
    <r>
      <t xml:space="preserve">En atención a la meta e indicador establecidos e identificados como:
</t>
    </r>
    <r>
      <rPr>
        <b/>
        <sz val="10"/>
        <color theme="1"/>
        <rFont val="Arial"/>
        <family val="2"/>
      </rPr>
      <t>Meta:</t>
    </r>
    <r>
      <rPr>
        <sz val="10"/>
        <color theme="1"/>
        <rFont val="Arial"/>
        <family val="2"/>
      </rPr>
      <t xml:space="preserve"> Implementar el 90% de las acciones propuestas por el modelo de servicio de la SDA, a diciembre de 2024
</t>
    </r>
    <r>
      <rPr>
        <b/>
        <sz val="10"/>
        <color theme="1"/>
        <rFont val="Arial"/>
        <family val="2"/>
      </rPr>
      <t>Indicador: Porcentaje de implementación del modelo de servicio al ciudadano para la SDA</t>
    </r>
    <r>
      <rPr>
        <sz val="10"/>
        <color theme="1"/>
        <rFont val="Arial"/>
        <family val="2"/>
      </rPr>
      <t xml:space="preserve"> 
</t>
    </r>
    <r>
      <rPr>
        <b/>
        <sz val="10"/>
        <color theme="1"/>
        <rFont val="Arial"/>
        <family val="2"/>
      </rPr>
      <t>Fórmula Indicador</t>
    </r>
    <r>
      <rPr>
        <sz val="10"/>
        <color theme="1"/>
        <rFont val="Arial"/>
        <family val="2"/>
      </rPr>
      <t>: (No. De actividades implementadas del  modelo de servicio de la SDA / No. De actividades programadas del modelo de servicio de la SDA conforme al plan de acción para la vigencia 2024) x 100
Se han documentado acciones del modelo de servicio al ciudadano para la SDA, acorde a los lineamientos dados por la Secretaria General, como las siguientes señaladas por la Primera y Segunda Líneas de Defensa: “a. Implementación y aplicación de encuestas de percepción ciudadana en el canal presencial, telefónico y virtual, evidenciando el grado de satisfacción sobre la atención prestada en la sala y los diferentes puntos de atención, b. Implementación de estrategias para el fortalecimiento de los canales de atención telefónico y virtual con el fin de garantizar el servicio  y brindar el acceso a los tramites y servicios ofrecidos por la Entidad, así mismo aumentando el número de atenciones respecto a la vigencia anterior, c. Seguimiento y control de indicadores de gestión mensualmente, d. Entrenamientos y cualificación a los servidores de manera constante y periódica, e. Incentivos a los agentes de servicio, así como, retroalimentación de la calidad del servicio, f. Asistencia y participación en ferias de servicio y g. Infraestructura adecuada para la prestación del servicio contando con la señalización de sala principal en lengua de señas, braille, etnia wayu, idioma inglés”.  Al respecto , se aportó un archivo excel, en el que se incluyen treinta y cinco (35) acciones compuestas además por ochenta y cinco (85) actividades,  el mencionado archivo está disponible en los siguientes enlaces, de la Primera y Segunda Líneas de Defensa, respectivamente: https://drive.google.com/drive/u/0/folders/1LRMiDRmrtKy4hcAvhbGuyTaGHb5H3jm6  y https://drive.google.com/drive/u/0/folders/1aVW66g2UoL5EMFaT1jZsvrTPVXYASTsa; no obstante, frente a las acciones y actividades descritas en el archivo mencionado, el proceso no aportó ningún soporte o evidencia que permitiera efectivamente verificar la ejecución y/o implementación de las acciones allí contenidas. Así mismo, teniendo en cuenta que el indicador corresponde a (No. De actividades implementadas del modelo de servicio de la SDA / No. De actividades programadas del modelo de servicio de la SDA conforme al plan de acción para la vigencia 2024) x 100, y dado que la matriz de excel no relaciona registro de porcentajes de avance o ejecución, fechas de inicio o finalización, productos asociados o soportes de las actividades realizadas durante el periodo comprendido entre enero y abril de 2024 no es posible determinar su nivel de avance y ejecución. 
Finalmente, es importante mencionar que respecto a esta actividad desde la vigencia 2022 e incluso en la vigencia 2023, se hizo reiterativa la recomendación de “fortalecer los mecanismos de autocontrol que permitan contar con la evidencia suficiente respecto a la implementación del modelo de servicio al ciudadano para la entidad”, la cual además fue comunicada mediante los radicados 2023IE08129 del 16 de enero de 2023 correspondiente al Seguimiento a las Acciones del Plan Anticorrupción y de Atención al Ciudadano (PAAC) y Mapa de Riesgos Institucional (Corrupción y Gestión) / Tercer Cuatrimestre 2022, y el radicado 2023IE107483 del 15 de mayo de 2023, correspondiente al  Seguimiento a las Acciones de PAAC / Programa de Transparencia y Ética Pública (Componentes, Mapa de Riesgos y Reporte Aplicativo SUIT) / Primer Cuatrimestre 2023. Sin embargo, a la fecha (mayo de 2024), el proceso, continua sin tomar medidas, que permitan determinar el nivel de avance e implementación del Modelo del Servicio al Ciudadano, denotando debilidades de autocontrol frente a las acciones de monitoreo y seguimiento a las recomendaciones comunicadas por esta oficina.</t>
    </r>
  </si>
  <si>
    <r>
      <t xml:space="preserve">En atención a la meta e indicador establecidos e identificados como:
</t>
    </r>
    <r>
      <rPr>
        <b/>
        <sz val="10"/>
        <color theme="1"/>
        <rFont val="Arial"/>
        <family val="2"/>
      </rPr>
      <t>Meta:</t>
    </r>
    <r>
      <rPr>
        <sz val="10"/>
        <color theme="1"/>
        <rFont val="Arial"/>
        <family val="2"/>
      </rPr>
      <t xml:space="preserve"> Mantener un 94% de satisfacción de atención en la sala de Servicio a la Ciudadanía y vía telefónica y presencial, promedio cuatrimestral
</t>
    </r>
    <r>
      <rPr>
        <b/>
        <sz val="10"/>
        <color theme="1"/>
        <rFont val="Arial"/>
        <family val="2"/>
      </rPr>
      <t>Indicador:</t>
    </r>
    <r>
      <rPr>
        <sz val="10"/>
        <color theme="1"/>
        <rFont val="Arial"/>
        <family val="2"/>
      </rPr>
      <t xml:space="preserve"> Porcentaje de satisfacción de atención en la sala de Servicio a la Ciudadanía y vía telefónica de la SDA
</t>
    </r>
    <r>
      <rPr>
        <b/>
        <sz val="10"/>
        <color theme="1"/>
        <rFont val="Arial"/>
        <family val="2"/>
      </rPr>
      <t>Fórmula Indicador</t>
    </r>
    <r>
      <rPr>
        <sz val="10"/>
        <color theme="1"/>
        <rFont val="Arial"/>
        <family val="2"/>
      </rPr>
      <t>: (Sumatoria de los resultados de satisfacción de los usuarios encuestados / No. total de encuestas diligenciadas por los ciudadanos) x 100
Se observó que se midió el porcentaje de satisfacción del servicio prestado por el grupo servicio a la ciudadanía, mediante la aplicación de una encuesta de percepción a  los usuarios atendidos por los canales presencial y telefónico de la SDA, en los meses de enero, febrero y marzo de 2024, faltando la medición del mes de abril de 2024, conforme a los documentos que se encuentran en el siguiente enlace https://drive.google.com/drive/u/0/folders/1L6wA3Ksgecj0E-PrIowvEj2AEp5PSgvs, razón por la cual se evidenció un cumplimiento del 25% para el cuatrimestre.</t>
    </r>
  </si>
  <si>
    <r>
      <t xml:space="preserve">En atención a la meta e indicador establecidos e identificados como:
</t>
    </r>
    <r>
      <rPr>
        <b/>
        <sz val="10"/>
        <color theme="1"/>
        <rFont val="Arial"/>
        <family val="2"/>
      </rPr>
      <t>Meta:</t>
    </r>
    <r>
      <rPr>
        <sz val="10"/>
        <color theme="1"/>
        <rFont val="Arial"/>
        <family val="2"/>
      </rPr>
      <t xml:space="preserve"> Atender el 100% de las solicitudes reiteradas allegadas al defensor del Ciudadano
</t>
    </r>
    <r>
      <rPr>
        <b/>
        <sz val="10"/>
        <color theme="1"/>
        <rFont val="Arial"/>
        <family val="2"/>
      </rPr>
      <t>Indicador:</t>
    </r>
    <r>
      <rPr>
        <sz val="10"/>
        <color theme="1"/>
        <rFont val="Arial"/>
        <family val="2"/>
      </rPr>
      <t xml:space="preserve"> Porcentaje de atención de las solicitudes reiteradas allegadas al defensor del Ciudadano
</t>
    </r>
    <r>
      <rPr>
        <b/>
        <sz val="10"/>
        <color theme="1"/>
        <rFont val="Arial"/>
        <family val="2"/>
      </rPr>
      <t>Fórmula Indicador</t>
    </r>
    <r>
      <rPr>
        <sz val="10"/>
        <color theme="1"/>
        <rFont val="Arial"/>
        <family val="2"/>
      </rPr>
      <t>: (No. de respuestas atendidas efectivamente por el defensor ciudadano  / No.de solicitudes recibidas por el defensor del ciudadano de la SDA) x 100
Se observó que, se ha dado respuesta oportuna y de fondo a las solicitudes reiteradas o allegadas al Defensor del Ciudadano de la SDA, conforme a los informes de seguimiento de este tema correspondientes a los meses de enero y febrero de 2024, publicados en el enlace: https://drive.google.com/drive/u/0/folders/1Bk2TTeb0ogAfX1Qg8qy3SfP7E9zS50iq.
Teniendo en cuenta que no se aportaron los informes de seguimiento de marzo y abril de 2024, se evidenció un nivel de cumplimiento del 17%. Respecto a los informes aportados, se recomienda incluir un flujo de revisión y aprobación dentro de los mismos, con el fin de determinar que los que se encuentran adjuntos corresponden a documentos finales aprobados por el rol de Defensor del Ciudadano.</t>
    </r>
  </si>
  <si>
    <r>
      <t xml:space="preserve">En atención a la meta e indicador establecidos e identificados como:
</t>
    </r>
    <r>
      <rPr>
        <b/>
        <sz val="10"/>
        <color theme="1"/>
        <rFont val="Arial"/>
        <family val="2"/>
      </rPr>
      <t>Meta:</t>
    </r>
    <r>
      <rPr>
        <sz val="10"/>
        <color theme="1"/>
        <rFont val="Arial"/>
        <family val="2"/>
      </rPr>
      <t xml:space="preserve"> Mantener actualizado el 100% de la información disponible en la plataforma de Datos Abiertos Bogotá, asegurándose de que cada conjunto de datos se encuentre en su última versión
</t>
    </r>
    <r>
      <rPr>
        <b/>
        <sz val="10"/>
        <color theme="1"/>
        <rFont val="Arial"/>
        <family val="2"/>
      </rPr>
      <t>Indicador:</t>
    </r>
    <r>
      <rPr>
        <sz val="10"/>
        <color theme="1"/>
        <rFont val="Arial"/>
        <family val="2"/>
      </rPr>
      <t xml:space="preserve"> Porcentaje de objetos geográficos  actualizados en su última versión que ofrece la SDA en la plataforma Distrital.
</t>
    </r>
    <r>
      <rPr>
        <b/>
        <sz val="10"/>
        <color theme="1"/>
        <rFont val="Arial"/>
        <family val="2"/>
      </rPr>
      <t>Fórmula Indicador</t>
    </r>
    <r>
      <rPr>
        <sz val="10"/>
        <color theme="1"/>
        <rFont val="Arial"/>
        <family val="2"/>
      </rPr>
      <t xml:space="preserve">: (Número de objetos geográficos en su última versión / 54 Objetos geográfico totales)*100
</t>
    </r>
    <r>
      <rPr>
        <b/>
        <sz val="10"/>
        <color theme="1"/>
        <rFont val="Arial"/>
        <family val="2"/>
      </rPr>
      <t>La actividad no está programada para realizar en este cuatrimestre, sino en el segundo y tercer cuatrimestre de la vigencia 2024,</t>
    </r>
    <r>
      <rPr>
        <sz val="10"/>
        <color theme="1"/>
        <rFont val="Arial"/>
        <family val="2"/>
      </rPr>
      <t xml:space="preserve"> no obstante, se informó por la Primera Linea de Defensa que "Se realizó mantenimiento y actualización de 7 objetos geográficos en datos abiertos en la plataforma distrital "Datos abiertos Bogotá" https://datosabiertos.bogota.gov.co/ y reportó un avance del 13%.
Se realizó parte de la actividad de: "Realizar mantenimiento y actualización de los datos abiertos en la plataforma distrital "Datos abiertos Bogotá" https://datosabiertos.bogota.gov.co/"
En el siguiente enlace: https://drive.google.com/drive/u/0/folders/1gs_i-F9EbBHd_YcqcMn8wXgqJrsO1w6m, se aportó como evidencia lo siguiente: 1. Un reporte de Datos Abiertos Bogotá_ Primer cuatrenio 2024 y 2.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el avance de la actividad es del 13%. Se recomienda, estudiar la posibilidad de fusionar esta actividad con la 5.2.2, por su similitud.</t>
    </r>
  </si>
  <si>
    <r>
      <t xml:space="preserve">En atención a la meta e indicador establecidos e identificados como:
</t>
    </r>
    <r>
      <rPr>
        <b/>
        <sz val="10"/>
        <color theme="1"/>
        <rFont val="Arial"/>
        <family val="2"/>
      </rPr>
      <t>Meta:</t>
    </r>
    <r>
      <rPr>
        <sz val="10"/>
        <color theme="1"/>
        <rFont val="Arial"/>
        <family val="2"/>
      </rPr>
      <t xml:space="preserve"> Doce (12) seguimientos de cumplimiento de línea de comunicación externa del plan de comunicaciones de la vigencia 2024 realizados
</t>
    </r>
    <r>
      <rPr>
        <b/>
        <sz val="10"/>
        <color theme="1"/>
        <rFont val="Arial"/>
        <family val="2"/>
      </rPr>
      <t>Indicador:</t>
    </r>
    <r>
      <rPr>
        <sz val="10"/>
        <color theme="1"/>
        <rFont val="Arial"/>
        <family val="2"/>
      </rPr>
      <t xml:space="preserve"> Seguimiento al cumplimiento de línea de comunicación externa del plan de comunicaciones de la vigencia 2024
</t>
    </r>
    <r>
      <rPr>
        <b/>
        <sz val="10"/>
        <color theme="1"/>
        <rFont val="Arial"/>
        <family val="2"/>
      </rPr>
      <t>Fórmula Indicador</t>
    </r>
    <r>
      <rPr>
        <sz val="10"/>
        <color theme="1"/>
        <rFont val="Arial"/>
        <family val="2"/>
      </rPr>
      <t>: No. de seguimientos al cumplimiento de línea de comunicación externa del plan de comunicaciones de la vigencia 2024
Se informó, en resumen, por la Primera Linea de Defensa que "Se reporta enero, febrero, marzo y que el reporte de abril se hará en el próximo informe, debido a que el corte es a 30 de abril de 2024 y comunicó el total de las actividades realizadas en cada linea de comunicación: 1.  Organizacional e interna: Carteleras digitales, Correo institucional y Fondos de pantalla y  2. Externa e informativa: Comunicados de prensa y notas, Convocatoria a medios, Redes Sociales, Página Web, Piezas gráficas, Material audiovisual, Campañas, eventos y celebraciones.
Se reportó  el avance del 25 %
Se realizó parte de la actividad  de "Entregar información sobre la gestión institucional en lenguaje claro, a través de los canales de comunicación externa, conforme al plan de comunicaciones de la SDA para la vigencia 2024 y las politicas de operación del procedimiento interno del proceso de comunicaciones".
En el siguiente enlace: https://drive.google.com/drive/u/0/folders/1E0rAb_8mpx29299Wmj1QSPnkvhT_CxgA, se aportó como evidencia, lo siguiente:  el reporte de enero, febrero y marzo de 2024, del plan de comunicaciones de 2024
Por lo anterior, el avance de la actividad es del  25%, debido a que no se reportó el mes de abril de 2024, ni el plan de comunicaciones de la entidad de la vigencia 2024.
Se recomienda: 
1.  Realizar el  reporte del último mes del cuatrimestre  y entregarlo con corte al último dia posible de ese mes. Esto aumentará el índice de cumplimiento de la actividad y permitirá una mejor evaluación de los resultados obtenidos. 
2. Aportar como evidencia el Plan de Comunicaciones de la SDA de la vigencia 2024, para facilitar el seguimiento por la Segunda y Tercera Lineas de Defensa</t>
    </r>
  </si>
  <si>
    <r>
      <t xml:space="preserve">En atención a la meta e indicador establecidos e identificados como:
</t>
    </r>
    <r>
      <rPr>
        <b/>
        <sz val="10"/>
        <color theme="1"/>
        <rFont val="Arial"/>
        <family val="2"/>
      </rPr>
      <t>Meta:</t>
    </r>
    <r>
      <rPr>
        <sz val="10"/>
        <color theme="1"/>
        <rFont val="Arial"/>
        <family val="2"/>
      </rPr>
      <t xml:space="preserve"> Publicar 8 nuevos objetos geográficos al conjunto de datos de la SDA publicados en la plataforma de Datos Abiertos Bogotá.
</t>
    </r>
    <r>
      <rPr>
        <b/>
        <sz val="10"/>
        <color theme="1"/>
        <rFont val="Arial"/>
        <family val="2"/>
      </rPr>
      <t>Indicador:</t>
    </r>
    <r>
      <rPr>
        <sz val="10"/>
        <color theme="1"/>
        <rFont val="Arial"/>
        <family val="2"/>
      </rPr>
      <t xml:space="preserve"> Porcentaje de objetos geográficos  publicados como nuevo en las plataformas de IDECA
</t>
    </r>
    <r>
      <rPr>
        <b/>
        <sz val="10"/>
        <color theme="1"/>
        <rFont val="Arial"/>
        <family val="2"/>
      </rPr>
      <t>Fórmula Indicador</t>
    </r>
    <r>
      <rPr>
        <sz val="10"/>
        <color theme="1"/>
        <rFont val="Arial"/>
        <family val="2"/>
      </rPr>
      <t xml:space="preserve">: (Número de objetos geográficos publicados como nuevos/ 8)*100
</t>
    </r>
    <r>
      <rPr>
        <b/>
        <sz val="10"/>
        <color theme="1"/>
        <rFont val="Arial"/>
        <family val="2"/>
      </rPr>
      <t>La actividad no está programada para realizar en este cuatrimestre</t>
    </r>
    <r>
      <rPr>
        <sz val="10"/>
        <color theme="1"/>
        <rFont val="Arial"/>
        <family val="2"/>
      </rPr>
      <t>, no obstante, se informó por la Primera Linea de Defensa que "3 nuevos objetos geográficos entre febrero y marzo 2024" y "Reunión con el equipo técnico de Ideca para socilizar la propuesta del plan de trabajo del 2024"
Se reportó  el avance del 38 %.
Se realizó parte de la actividad de "Fortalecer la base de datos geoespaciales en los portales de IDECA mediante la publicación regular de nuevos objetos geográficos".
En el siguiente enlace: https://drive.google.com/drive/u/0/folders/1gs_i-F9EbBHd_YcqcMn8wXgqJrsO1w6m, se aportó como evidencia: Pantallazo de página de datos abiertos bogotá y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teniendo en cuenta que se han completado 3 de los 8 objetos geográficos programados para el año. Esto significa que cada objeto geográfico representa un valor porcentual del 12.5%, el avance de la actividad es del 38%
Se recomienda estudiar la posibilidad de fusionar esta actividad con la 5.1.1, por su similitud.</t>
    </r>
  </si>
  <si>
    <r>
      <t xml:space="preserve">En atención a la meta e indicador establecidos e identificados como:
</t>
    </r>
    <r>
      <rPr>
        <b/>
        <sz val="10"/>
        <color theme="1"/>
        <rFont val="Arial"/>
        <family val="2"/>
      </rPr>
      <t>Meta:</t>
    </r>
    <r>
      <rPr>
        <sz val="10"/>
        <color theme="1"/>
        <rFont val="Arial"/>
        <family val="2"/>
      </rPr>
      <t xml:space="preserve"> 4 revisiones bimensuales de los servicios web geográficos en la plataforma de Datos Abiertos Bogotá para identificar posibles problemas, optimizar el rendimiento y garantizar la accesibilidad y calidad de los datos geográficos.
</t>
    </r>
    <r>
      <rPr>
        <b/>
        <sz val="10"/>
        <color theme="1"/>
        <rFont val="Arial"/>
        <family val="2"/>
      </rPr>
      <t>Indicador:</t>
    </r>
    <r>
      <rPr>
        <sz val="10"/>
        <color theme="1"/>
        <rFont val="Arial"/>
        <family val="2"/>
      </rPr>
      <t xml:space="preserve"> Porcentaje de revisiones de los servicios web geográficos optimizados y sin interrupciones después de cada revisión bimensual.
</t>
    </r>
    <r>
      <rPr>
        <b/>
        <sz val="10"/>
        <color theme="1"/>
        <rFont val="Arial"/>
        <family val="2"/>
      </rPr>
      <t>Fórmula Indicador</t>
    </r>
    <r>
      <rPr>
        <sz val="10"/>
        <color theme="1"/>
        <rFont val="Arial"/>
        <family val="2"/>
      </rPr>
      <t xml:space="preserve">: (No. de revisiones de los servicios web geográficos en la plataforma de Datos Abiertos Bogotá realizadas / 4 reuniones bimensuales)*100
</t>
    </r>
    <r>
      <rPr>
        <b/>
        <sz val="10"/>
        <color theme="1"/>
        <rFont val="Arial"/>
        <family val="2"/>
      </rPr>
      <t>La actividad no está programada para realizar en este cuatrimestr</t>
    </r>
    <r>
      <rPr>
        <sz val="10"/>
        <color theme="1"/>
        <rFont val="Arial"/>
        <family val="2"/>
      </rPr>
      <t>e, no obstante, se informó por la Primera Linea de Defensa que "Se realizó una revisión bimensual  de los servicios web geográficos en la plataforma de Datos Abiertos Bogotá para identificar posibles problemas, optimizar el rendimiento y garantizar la accesibilidad y calidad de los datos geográficos, en la plataforma de Datos Abiertos Bogotá, mediante reunión con el equipo técnico".
Se reportó  el avance del 25 %
Se efectuó parte de la actividad de "Realizar revisiones bimensuales  de los servicios web geográficos en la plataforma de Datos Abiertos Bogotá para identificar posibles problemas, optimizar el rendimiento y garantizar la accesibilidad y calidad de los datos geográficos, en la plataforma de Datos Abiertos Bogotá".
En el siguiente enlace: https://drive.google.com/drive/u/0/folders/1gs_i-F9EbBHd_YcqcMn8wXgqJrsO1w6m, se aportó como evidencia: Pantallazo página de datos abiertos bogotá y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el avance de la actividad es del 25% porque en la meta están planeadas cuatro reuniones en el año y de ellas se ha realizado una.
Se recomienda ajustar el verbo rector de la actividad, de la meta, del nombre del indicador, y de la fórmula del indicador, a reuniones bimestrales, debido a que es la intención de la Dirección de Planeación y Sistemas de Información Ambiental, teniendo en cuenta que bimestral es cada dos meses y bimensual, es dos veces al mes. Igualmente,  estudiar la posibilidad de ajustar la meta, debido a que serían 6 reuniones bimestrales al año.</t>
    </r>
  </si>
  <si>
    <r>
      <t xml:space="preserve">En atención a la meta e indicador establecidos e identificados como:
</t>
    </r>
    <r>
      <rPr>
        <b/>
        <sz val="10"/>
        <color theme="1"/>
        <rFont val="Arial"/>
        <family val="2"/>
      </rPr>
      <t>Meta:</t>
    </r>
    <r>
      <rPr>
        <sz val="10"/>
        <color theme="1"/>
        <rFont val="Arial"/>
        <family val="2"/>
      </rPr>
      <t xml:space="preserve"> 100% de ejecución de los espacios y escenarios de participación programados en el 2024
</t>
    </r>
    <r>
      <rPr>
        <b/>
        <sz val="10"/>
        <color theme="1"/>
        <rFont val="Arial"/>
        <family val="2"/>
      </rPr>
      <t>Indicador:</t>
    </r>
    <r>
      <rPr>
        <sz val="10"/>
        <color theme="1"/>
        <rFont val="Arial"/>
        <family val="2"/>
      </rPr>
      <t xml:space="preserve"> Porcentaje de ejecución de los escenarios y espacios de participación.
</t>
    </r>
    <r>
      <rPr>
        <b/>
        <sz val="10"/>
        <color theme="1"/>
        <rFont val="Arial"/>
        <family val="2"/>
      </rPr>
      <t>Fórmula Indicador</t>
    </r>
    <r>
      <rPr>
        <sz val="10"/>
        <color theme="1"/>
        <rFont val="Arial"/>
        <family val="2"/>
      </rPr>
      <t>: (No. de espacios de participación ejecutados / No. de espacios de participación programados) x 100
Se informó por la Primera Linea de Defensa que "Durante el primer trimestre del 2024 se llevó a cabo 43 sesiones de las Comisiones Ambientales Locales -CAL en las 20 localidades del D.C. y 8 sesiones del Consejo Consultivo de Ambiente (incluyendo sesiones de las mesas que lo conforman). De esta forma, se desarrollaron las actividades propias de la función de la Secretaría Técnica de las Comisiones Ambientales Locales (CAL) para la planificación de los cronogramas y planes de acción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 Se reportó  el avance del  100%
Se efectuó parte de la actividad que es "Promover los escenarios y espacios de participación ciudadana con énfasis ambiental en las 20 localidades del Distrito Capital que incluya la aplicación del enfoque diferencial, territorial y de derechos". 
En los siguiente enlaces: https://drive.google.com/drive/folders/1om8vb_gzw4Ksi4T4lH41lIlaX794n4DU y https://drive.google.com/drive/folders/1XBAWRPaaqiT1adiaNnZ4gdwrCKMdX_rK  y https://drive.google.com/drive/u/0/folders/164qSD8rggyA08wDIhTw7PSdfgJWlIaWH, se aportó como evidencia: actas y relaciones de asistencia correspondientes a los tres primeros meses de 2024 en algunas de las 20 localidades y en algunas, para algunos de esos meses. Sin embargo, no se ha registrado ninguna información para el mes de abril de 2024. Además, se observa la ausencia de información en las localidades de Fontibón, Mártirez, Puente Aranda, Candelaria, Rafael Uribe y Sumapaz. Asimismo, la carpeta del Consejo Consultivo tampoco contiene datos; dentro de esta carpeta se incluyen seis subcarpetas denominadas "Mesa Arbolado", "Mesa Consejo Consultivo", "Mesa Educación Ambiental", "Mesa Humedales", "Mesa PYBA" y "Mesa Salud Ambiental", ninguna de las cuales contiene información
Por lo anterior, teniendo en cuenta que la actividad está programada a realizar en los 3 cuatrimestres, el avance de la actividad es del 25%  debido a que no se demostró que se realizaron  actividades en abril de 2024. De enero a marzo se demostró la realización de actividades en 14 localidades, faltando en 6 localidades. Tampoco se demostró la realización de actividades en el Consejo Consultivo. 
Se recomienda: 1.  Seguir fomentando los espacios de participación ciudadana con un enfoque ambiental, haciendo hincapié en la aplicación de criterios diferenciales, territoriales y de derechos en las 20 localidades del Distrito Capital. 2. Proporcionar las pruebas correspondientes del cuatrimestre en las 20 localidades, así como de las sesiones del consejo consultivo llevadas a cabo.</t>
    </r>
  </si>
  <si>
    <r>
      <t xml:space="preserve">En atención a la meta e indicador establecidos e identificados como:
</t>
    </r>
    <r>
      <rPr>
        <b/>
        <sz val="10"/>
        <color theme="1"/>
        <rFont val="Arial"/>
        <family val="2"/>
      </rPr>
      <t>Meta:</t>
    </r>
    <r>
      <rPr>
        <sz val="10"/>
        <color theme="1"/>
        <rFont val="Arial"/>
        <family val="2"/>
      </rPr>
      <t xml:space="preserve"> Una (1) mapa de conocimiento
</t>
    </r>
    <r>
      <rPr>
        <b/>
        <sz val="10"/>
        <color theme="1"/>
        <rFont val="Arial"/>
        <family val="2"/>
      </rPr>
      <t>Indicador:</t>
    </r>
    <r>
      <rPr>
        <sz val="10"/>
        <color theme="1"/>
        <rFont val="Arial"/>
        <family val="2"/>
      </rPr>
      <t xml:space="preserve"> % de avances en la elaboración del mapa de conocimiento
</t>
    </r>
    <r>
      <rPr>
        <b/>
        <sz val="10"/>
        <color theme="1"/>
        <rFont val="Arial"/>
        <family val="2"/>
      </rPr>
      <t>Fórmula Indicador</t>
    </r>
    <r>
      <rPr>
        <sz val="10"/>
        <color theme="1"/>
        <rFont val="Arial"/>
        <family val="2"/>
      </rPr>
      <t xml:space="preserve">: 1 mapa del conocimiento aprobado
</t>
    </r>
    <r>
      <rPr>
        <b/>
        <sz val="10"/>
        <color theme="1"/>
        <rFont val="Arial"/>
        <family val="2"/>
      </rPr>
      <t xml:space="preserve">
La actividad no está programada para realizar en este cuatrimestre</t>
    </r>
    <r>
      <rPr>
        <sz val="10"/>
        <color theme="1"/>
        <rFont val="Arial"/>
        <family val="2"/>
      </rPr>
      <t>, no obstante, se informó por la Primera Linea de Defensa que "Desde la DGC se programó reunión el 21 de marzo con los enlaces de las áreas misionales con el fin de socializar los formatos asociados al Procedimiento PA01-PR53 Implementación de mapas de conocimiento institucional, con las siguientes dependencias: 1.Proceso Participación y educación ambiental, 2.Proceso Planeación ambiental y 3.Proceso Gestión ambiental y Desarrollo rural. Por lo anterior, se explicó el diligenciamiento de los formatos y se establecieron las fechas de entrega de la información:1.PA01-PR52-F1 Inventario de Conocimiento Tácito. 2.PA01-PR53-F2 Inventario de conocimiento explícito, 3. PA01-PR53-F3 Tablero de acciones para mitigar la fuga de conocimiento. Reunión con Personería Distrital el 5 de abril quien dio lineamientos para revisar actividades a programar y avanzar con la construcción del mapa de conocimiento, se propuso agendar una sesión con los enlaces de Gestión del conocimiento y la innovación para motivarlos frente al compromiso y apoyo requerido para construir de manera articulada el mapa de conocimiento".  Se reportó  el avance del 33 %
Se efectuó parte de la actividad que es "Diseñar el Mapa de Conocimiento de la SDA conforme al procedimiento". 
En el siguiente enlace: https://drive.google.com/drive/u/0/folders/1smuQoBiER0Xgmo2-1iYqqC_R-fYjgYVS, se aportó como evidencia, dos correos institucionales de invitación para la implementación: Del 18 de marzo de 2024 para el 21 de marzo de 2024 y del 5 de abril de 2024, para el mismo día, una presentación de la socialización y un soporte del avance . 
Por lo anterior, el avance de la actividad es del 33%
Se recomienda, continuar con la actividad de Diseñar el Mapa de Conocimiento de la SDA conforme al procedimiento de la Gestión del Talento Humano, como mecanismo que permita conservar la información relevante para la misión institucional.</t>
    </r>
  </si>
  <si>
    <r>
      <t xml:space="preserve">En atención a la meta e indicador establecidos e identificados como:
</t>
    </r>
    <r>
      <rPr>
        <b/>
        <sz val="10"/>
        <color theme="1"/>
        <rFont val="Arial"/>
        <family val="2"/>
      </rPr>
      <t>Meta:</t>
    </r>
    <r>
      <rPr>
        <sz val="10"/>
        <color theme="1"/>
        <rFont val="Arial"/>
        <family val="2"/>
      </rPr>
      <t xml:space="preserve"> Entidad integrada en una (1) red de conocimiento e intercambio de experiencias
</t>
    </r>
    <r>
      <rPr>
        <b/>
        <sz val="10"/>
        <color theme="1"/>
        <rFont val="Arial"/>
        <family val="2"/>
      </rPr>
      <t>Indicador:</t>
    </r>
    <r>
      <rPr>
        <sz val="10"/>
        <color theme="1"/>
        <rFont val="Arial"/>
        <family val="2"/>
      </rPr>
      <t xml:space="preserve"> % de avances en la gestión de integración en la red  
</t>
    </r>
    <r>
      <rPr>
        <b/>
        <sz val="10"/>
        <color theme="1"/>
        <rFont val="Arial"/>
        <family val="2"/>
      </rPr>
      <t>Fórmula Indicador</t>
    </r>
    <r>
      <rPr>
        <sz val="10"/>
        <color theme="1"/>
        <rFont val="Arial"/>
        <family val="2"/>
      </rPr>
      <t>: Entidad vinculada formalmente en una red de conocimiento e intercambio de experiencias
Se informó por la Primera Linea de Defensa que "Con el fin de continuar con la participación en la red de conocimiento e intercambio de experiencias en materia de gestión del conocimiento e innovación o transparencia y ética pública la DGC asistió al Taller de la Veeduría Distrital “Taller básico de Innovación Pública” el día 10 de abril., en la cual se intercambió avances de la política en las diferentes entidades del Distrito. De otra parte, se ingresó en la red de innovación a nivel Latinoamérica GovTech Latinoamérica, en la cual se publican temas de innovación, charlas, talleres, concursos, desde la vigencia pasada se hace parte de la red de Gestión del conocimiento y la innovación “Comunidad práctica de la Secretaría General
Se reportó  el avance del 33.33 %
Se efectuó parte de la actividad que es "Continuar con la participación en la red de conocimiento e intercambio de experiencias en materia de gestión del conocimiento e innovación o transparencia y ética pública".
En el siguiente enlace: https://drive.google.com/drive/u/0/folders/1VOpWKzSCbbumRw6GoBhnu8gn3UrD_NIT, se aportó como evidencia, tres archivos que demuestran que se asistió al Taller de la Veeduría Distrital “Curso básico de Innovación Pública” el día 10 de abril.
Por lo anterior, el avance de la actividad es del 33 %.
Se recomienda continuar participando en la red de conocimiento e intercambio de experiencias en materia de gestión del conocimiento e innovación o transparencia y ética pública</t>
    </r>
  </si>
  <si>
    <r>
      <t xml:space="preserve">En atención a la meta e indicador establecidos e identificados como:
</t>
    </r>
    <r>
      <rPr>
        <b/>
        <sz val="10"/>
        <color theme="1"/>
        <rFont val="Arial"/>
        <family val="2"/>
      </rPr>
      <t>Meta:</t>
    </r>
    <r>
      <rPr>
        <sz val="10"/>
        <color theme="1"/>
        <rFont val="Arial"/>
        <family val="2"/>
      </rPr>
      <t xml:space="preserve"> Tres (3) monitoreos al mapa de riesgos 
</t>
    </r>
    <r>
      <rPr>
        <b/>
        <sz val="10"/>
        <color theme="1"/>
        <rFont val="Arial"/>
        <family val="2"/>
      </rPr>
      <t>Indicador:</t>
    </r>
    <r>
      <rPr>
        <sz val="10"/>
        <color theme="1"/>
        <rFont val="Arial"/>
        <family val="2"/>
      </rPr>
      <t xml:space="preserve"> Monitorero cuatrimenstral al mapa de riesgos de gestión y corrupción de la SDA
</t>
    </r>
    <r>
      <rPr>
        <b/>
        <sz val="10"/>
        <color theme="1"/>
        <rFont val="Arial"/>
        <family val="2"/>
      </rPr>
      <t>Fórmula Indicador</t>
    </r>
    <r>
      <rPr>
        <sz val="10"/>
        <color theme="1"/>
        <rFont val="Arial"/>
        <family val="2"/>
      </rPr>
      <t xml:space="preserve">: No. de monitoreos al mapa de riesgos  de  gestión y de corrupción de la SDA
Actividad programada para el segundo y tercer cuatrimestre de la vigencia 2024; no obstante, la Oficina de Control Interno, identificó reporte de monitoreo en el aplicativo ISOLUCIÖN, por parte de la segunda línea de defensa; a pesar de no evidenciar el informe de segunda línea de defensa.  </t>
    </r>
  </si>
  <si>
    <t>Programado 1er Cuatrimestre</t>
  </si>
  <si>
    <t xml:space="preserve">Ejecutado 1er Cuatrimestre </t>
  </si>
  <si>
    <t xml:space="preserve">Porcentaje 1er Cuatrimestre </t>
  </si>
  <si>
    <t>Nivel de Cumplimiento Anual</t>
  </si>
  <si>
    <t>% Avance Acumulado Anual</t>
  </si>
  <si>
    <t>No.  Actividades  PTEP - PAAC V2</t>
  </si>
  <si>
    <t xml:space="preserve">% Avance Acumulado 
I Cuatrimestre </t>
  </si>
  <si>
    <t>TOTAL, ACTIVIDADES PAAC 2024</t>
  </si>
  <si>
    <t>REPORTE PRIMERA LÍNEA DE DEFENSA
II CUATRIMESTRE (Mayo - Agosto 2024)
(Responsable de la actividad - Líder de proceso)</t>
  </si>
  <si>
    <t>SEGUIMIENTO SEGUNDA LÍNEA DE DEFENSA
II CUATRIMESTRE  (Mayo - Agosto 2024)
(Dirección de Planeación y Sistemas de Información Ambiental)</t>
  </si>
  <si>
    <t>SEGUIMIENTO TERCER LINEA DE DEFENSA 
II CUATRIMESTRE  (Mayo - Agosto 2024)
Oficina de Control Interno - OCI</t>
  </si>
  <si>
    <r>
      <rPr>
        <b/>
        <sz val="10"/>
        <color theme="1"/>
        <rFont val="Arial"/>
        <family val="2"/>
      </rPr>
      <t xml:space="preserve">Estado General Programa de Transparencia y Etica Pública - Plan Anticorrupción y de Atención al Ciudadano PTEP - PAAC
</t>
    </r>
    <r>
      <rPr>
        <sz val="10"/>
        <color theme="1"/>
        <rFont val="Arial"/>
        <family val="2"/>
      </rPr>
      <t xml:space="preserve"> Segundo</t>
    </r>
    <r>
      <rPr>
        <b/>
        <sz val="10"/>
        <color theme="1"/>
        <rFont val="Arial"/>
        <family val="2"/>
      </rPr>
      <t xml:space="preserve"> </t>
    </r>
    <r>
      <rPr>
        <sz val="10"/>
        <color theme="1"/>
        <rFont val="Arial"/>
        <family val="2"/>
      </rPr>
      <t>Cuatrimestre 2024</t>
    </r>
  </si>
  <si>
    <t>Nivel de Cumplimiento
 II Cuatrimestre</t>
  </si>
  <si>
    <t xml:space="preserve">% Avance Acumulado 
II Cuatrimestre </t>
  </si>
  <si>
    <t>No.  Actividades  Programadas 
I Cuatrimestre  
PTEP - PAAC V2</t>
  </si>
  <si>
    <t xml:space="preserve">
https://drive.google.com/drive/folders/1n4LOkWGSuHVtqmYqnW7oN3AcFKt9XuZY?usp=drive_link</t>
  </si>
  <si>
    <t>https://drive.google.com/drive/folders/1kHe-gfLVPzhr8dnHixjcLcvmUNo9qRaZ?usp=drive_link</t>
  </si>
  <si>
    <t>Se realizó una evaluación de 71 de 96 criterios de cumplimiento de accesibilidad, aplicando la herramienta "evaluación de accesibilidad web" para identificar cuales se pueden cumplir a corto, mediano o largo plazo, o cuales no es posible su cumplimiento con el CMS actual, priorizando su aplicación</t>
  </si>
  <si>
    <t xml:space="preserve">71 de 96 criterios de cumplimiento de accesibilidad evaluados </t>
  </si>
  <si>
    <t>https://drive.google.com/drive/folders/1kuohVu-Xd6du-vQXyoIVx2eokrHgEp2W?usp=sharing</t>
  </si>
  <si>
    <t xml:space="preserve">Se adelantó mesa de trabajo con la Oficina Asesora de Comunicaciones con la finalidad de contexualizar la necesidad de elaborar y adoptar el instructivo. Por otro lado, se expidieron los certificados de accesibilidad </t>
  </si>
  <si>
    <t>https://drive.google.com/drive/folders/1Afb9SI58kBYto0u0RSHMTZQ2hc4GlUeb?usp=drive_link</t>
  </si>
  <si>
    <t>programada para el último cuatrimestre</t>
  </si>
  <si>
    <t>El mapa de riesgos esta disponible en la pagina web de la entidad como parte de las divulgaciones programadas en el plan, ademas se envio memorando para comunicar las fechas se seguimiento para cada periodo y se tiene programada reunión con los enlaces de procesos el 20 de agosto para la presentación del mapa de riesgos institucional y las recomendaciones para el monitoreo.
Se adjunta memorando, citación a socialización y relación de asistencia de la socialización.</t>
  </si>
  <si>
    <t>1 divulgación realizadas del mapa de riesgos  de  gestión y de corrupción de la SDA</t>
  </si>
  <si>
    <t>https://www.ambientebogota.gov.co/es/web/transparencia/plan-anticorrupcion-y-de-atencion-al-ciudadano1/-/document_library_display/Y0VDqzfpYjO5/view/1001920?_110_INSTANCE_Y0VDqzfpYjO5_redirect=https%3A%2F%2Fwww.ambientebogota.gov.co%2Fes%2Fweb%2Ftransparencia%2Fplan-anticorrupcion-y-de-atencion-al-ciudadano1%3Fp_p_id%3D110_INSTANCE_Y0VDqzfpYjO5%26p_p_lifecycle%3D0%26p_p_state%3Dnormal%26p_p_mode%3Dview%26p_p_col_id%3Dcolumn-2%26p_p_col_pos%3D1%26p_p_col_count%3D3</t>
  </si>
  <si>
    <t>El monitoreo de riesgos del segundo cuatrimestre inicia el 23 de agosto, posterior a este se realizara el seguimiento por parte de la segunda y tercera linea de defensa para realizar los informes en el mes septiembre y estaran disponibles en los enlaces</t>
  </si>
  <si>
    <t>1 monitoreo al mapa de riesgos  de  gestión y de corrupción de la SDA</t>
  </si>
  <si>
    <t xml:space="preserve">https://isolucion.ambientebogota.gov.co/Isolucionsda/RiesgosDafpV5/ListadoRiesgosDafpV5.aspx?TipoModulo=Mw==
 https://drive.google.com/drive/folders/1ZDtiTHUoIFbLAwVTzWvAFpJbw8bQpXso </t>
  </si>
  <si>
    <t>Durante el segundo cuatrimestre de 2024 , el modulo de atencion se encuentra actualizado en la pagina web de la entidad.
Actualmente el menú Participa contiene informacion en todos los módulos, desde la OPEL se aportó información para los temas de: Intancias de participación ciudadana, Plan de participación ciudadana, Participación para el diagnóstico de necesidades e identificación de problemas, la informacion se encuestra actualizada al primer trimestre de 2024 https://www.ambientebogota.gov.co/es/participa  
De esta manera se lleva un cumplimiento a la meta planteada del 66,6% a corte de julio.</t>
  </si>
  <si>
    <t>Durante el segundo cuatrimestre 2024,  se recibieron 34 y se publicaron 21, asi: en abril  7, en mayo, en junio 4 y en julio 20  generando los informes mensuales de solicitudes de acceso a la información. Cabe resaltar que debido a que los reportes se realizan mes bencido, se adjunta tambien el informe de abril y el de agosto aun no se ha realizado 
De acuerdo a esto se recibieron y asignaron el 100% de las solicitudes, cumpliendo de esta manera un avance del 66,6% a corte de julio</t>
  </si>
  <si>
    <t xml:space="preserve">Informes publicados en la pagina web : https://www.ambientebogota.gov.co/es/web/transparencia/informe-de-pqrs 
Drive: 
https://drive.google.com/drive/u/3/folders/1Rf3TvKIf7qWF0TNq1tXW5ckBkWlMUfWx </t>
  </si>
  <si>
    <t>Durante el segundo cuatrimestre de 2024, la SDA hizo presencia en 8 ferias de servicio a las cuales fue convocada la SDA por la Secretaria General, los Cades y Super Cades, Camara de Comercio y/o las organizadas por el grupo de servicio a la ciudadania ,  logrando la atencion de 744 ciudadanos  lo que permite un fortalecimiento del canal presencial, asi:
- Ferias del mes de mayo, se asistio a 1 ferias, logrando atender 33 ciudadanos.
- Ferias del mes de junio, se asisitio a 1 feria, logrando atender a 121 ciudadano
- Ferias en el mes de julio, se asistió a 3 ferias, logrando atender 734
- Ferias en e mes de agosto, se asistio a 3 ferias logrando a atender 173 ciudadanos
De acuerdo a lo anterior se da cumplia esta actividad para este trimestre llevando un porcentaje de avance en su cumplimiento del 66,6% para la vigencia 20204 a corte de julio</t>
  </si>
  <si>
    <t>8 ferias de servicio convocadas y  asisitidas</t>
  </si>
  <si>
    <t xml:space="preserve">Actas y asistencia de las ferias de servicio
https://drive.google.com/drive/u/3/folders/1G1Fy0uYRrXDRsuvgeCdA8XqdJ_V2_NT0 </t>
  </si>
  <si>
    <t>Durante el segundo cuatrimestre de 2024,  se realizó el seguimiento de la supervision de 9 cades y supercades: Super Cade CAD, Super Cade Suba,  Cade Toberin, Super Cade Fontibon, Super Cade Bosa, Super Cade Manitas, Super Cade Calle 13, Super Cade Egativa, Super Cade Americas.
De esta manera, de da cumplimiento a la meta programada para el cuatrimestre y se lleva un avance del 66,6%</t>
  </si>
  <si>
    <t>Actas de visitas de seguimiento (9 visitas de seguimiento)</t>
  </si>
  <si>
    <t xml:space="preserve">Actas de seguimiento 
https://drive.google.com/drive/u/3/folders/1B-kwDFk_6PwiT4DEXkpBhguF9NOYRQ3F 
</t>
  </si>
  <si>
    <t xml:space="preserve">Durante el segundo cuatrimestre de 2024 , se continuan implementado acciones del Modelo de Servicio a la Ciudadanía dando continuidad a las actividades realizadas en las vigencias anteriores, asi:
• Implementación de Formato de monitoreo de gestión, que busca evaluar el desempeño y la calidad del servicio de cada uno de los agentes, logrando detectar oportunidades de mejora
• Implementación y aplicación de encuestas de percepción ciudadana en el canal presencial, telefonico y virtual, evidenciando el grado de satisfacción sobre la atención prestada en la sala y los diferentes puntos de atención.
•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 Seguimiento y control de indicadores de gestión mensualmente
• Entrenamientos y cualificacion a los servidores de manera constante y periodica
• Incentivos a los agentes de servicio, asi como retroalimentacion de la calidad del servicio
• Asistencia y participacion en ferias de servicio
• Infraestructura adecuada para la prestacion del servicio contando con la señalizacion de sala principal en lengua de señas, braille, etnia wayu, idioma ingles
De acuerdo a lo anterior, se da cumplimiento a esta actividad, alcanzando un avance del 66,66% con corte de julio
</t>
  </si>
  <si>
    <t xml:space="preserve">Documento de avance implementacion Modelo de Servicio 
https://drive.google.com/drive/u/3/folders/1xrGgeY2y2Z1whw-bMA072VF7pVutMXl2 </t>
  </si>
  <si>
    <t xml:space="preserve">Durante el segundo cuatrimestre de 2024, se realizaron 10 entrenamientos periodicos en temas relacionados con la misionalidad de la entidad y temas relacionados con servicio ala ciudadania, asi: Cualificación en serivio al ciudadano, Atencion diferencial poblacion LGTBI, Liquidacion Registro Publicidad Exterior, protocolos de atencion, sisitema documental Forest, denuncias actos de corrupcion. 
De esta manera de acuerdo a la meta proyectada, se lleva un avance del 60%
</t>
  </si>
  <si>
    <t xml:space="preserve">10 entrenanamientos a los servidores de Servicio a la Ciudadania </t>
  </si>
  <si>
    <t xml:space="preserve">Soporte de capacitaciones
Drive:
https://drive.google.com/drive/u/3/folders/1qRo0yg9wqFjKrN_OpQXMupADE8vxAW9D </t>
  </si>
  <si>
    <t>Durante el segundo cuatrimestre de 2024, se llevó a cabo seguimiento a 9380 peticiones; asi: en abril 2538, en mayo 2276, en junio 2064 y en julio 2502 (el ceirre de PQRSf se realiza mes vencido asi como sus informes, razon por la cual se reporte de abril a julio)  adicionalmente, se llevó a cabo la clasificación en las siguientes tipologías: Derechos de petición de interés general o particular, quejas, reclamos, solicitudes de información, consultas y felicitaciones, asignándolas a los diferentes áreas de la Secretaría Distrital de Ambiente, para su respectiva gestión y respuesta.
Segun con el procedimietno interno PA09-PR04, se realizaron alarmas semanales, las cuales fueron enviados a los líderes y enlaces de PQRSF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94% recibió respuesta dentro de los términos de ley, el 5% recibio respuesta fuera de termino, el 3% se encuentra sin respuesta fuera de termino  y  el 1% restante  se encuentra en termino para dar respuesta en el meses de julio y agosto de 2024 ;  cabe resaltar que el 97% de las peticiones registradas corresponden a los proceso misionales de la Entidad.
De acuerdo a lo anterior se lleva un avance de cumplimiento del 66,6% con corte de junio en la realizacion del seguimiento del 100% de las PQRSF ingresadas a la entidad</t>
  </si>
  <si>
    <t xml:space="preserve">Informes publicados en la pagina web : https://www.ambientebogota.gov.co/es/web/transparencia/informe-de-pqrs 
Drive: Resumen PQRSF a julio
https://drive.google.com/drive/u/3/folders/15ZxhYx2qcjz02NMM1iEzqV-eM41djvds </t>
  </si>
  <si>
    <t xml:space="preserve">Durante el segundo  cuatrimestre de la vigencia 2024, se aplicaron un total de  8103 encuestas a través de los canales de atencion presencial (1793)  telefonico (5849) y virtual (461),  los cuales respondieron a la pregunta ¿se encuentra satisfecho con el servicio prestado por la persona que lo atendió? y se obtuvo de esta manera un porcentaje de satisfacción promedio de  92%, asi: un 100% de satisfacción mediante el canal presencial, un 100% en el canal telefónico y un 75% en el canal virtual
De acuerdo a lo anterior, se dui cumplimiento a la meta planeata en un  98%.
</t>
  </si>
  <si>
    <t xml:space="preserve">92% de satisfacción ciudadana </t>
  </si>
  <si>
    <t xml:space="preserve">Infomes de Satisfaccion y Percepcion Ciudadana 
Drive: 
https://drive.google.com/drive/u/3/folders/1QviDtFWj58iQxbbWQKNmS3bQ7_Jfewpf </t>
  </si>
  <si>
    <t xml:space="preserve">Durante el segundo cuatrimestre de 2024, se recibieron 102 reiteradas las cuales fueron gestionados por el Defensor del Ciudadano recibidos a traves de los diferentes canales de atencion hablilitados, asi: en abril 65 , en mayo 37, junio 34. Lo anterior se puede observar en los informes de seguimiento del Defensor. 
De esta manera se lleva un avance de cumplimiento, en la gestiom del total de las reiteradas recibidas del 66,6% con corte a julio. </t>
  </si>
  <si>
    <t xml:space="preserve">Informes del Defensor del Ciudadano 
Dirve: 
https://drive.google.com/drive/u/3/folders/1ncimoFUrfmgOJOOzvyI-2Iv9B_oINOHR </t>
  </si>
  <si>
    <t>Esta meta fue cumplida en su totalidad en el  primer trimestre de 2024, donde  se formuló y registró la estrategia de racionalización de trámites para la vigencia 2024, según lo establecido.
De acuerdo a esto, ya se cumplio el 100% de lo programado</t>
  </si>
  <si>
    <t xml:space="preserve">Formulación y Registro estrategia Racionalización 2024
Drive:
https://drive.google.com/drive/u/3/folders/1RuMu4FmjNtqQBcOVlZ3QDTBBmXA6fI0m 
</t>
  </si>
  <si>
    <t>Mensualmente se ha realizado la administración integral de los indicadores ambientales dispuestos en el Observatorio Ambiental de Bogotá-OAB , lo cual ha permitido tener un nivel de actualización del 97,69% con corte a julio de 2024, dado que el reporte es mes completo, la cifra de agosto se tendra la primera semana de septiembre</t>
  </si>
  <si>
    <t>97,69%</t>
  </si>
  <si>
    <t>Bitacora</t>
  </si>
  <si>
    <t xml:space="preserve">Pantallazo página de datos abiertos bogotá
</t>
  </si>
  <si>
    <t>Avance en la publicación de 3 objetos geográficos nuevos (Árboles talados, Volcamiento Arbolado Urbano y Bogotá Construcción Sostemible)</t>
  </si>
  <si>
    <t xml:space="preserve">
Se llevaron a cabo dos revisiones de los servicios web geográficos disponibles en Datos Abiertos Bogotá, en los meses de mayo y julio..</t>
  </si>
  <si>
    <t xml:space="preserve">Archivo excel de verificación </t>
  </si>
  <si>
    <t>Actualización de 10  objetos geográficos  en el mes de enero y agosto del año 2024.</t>
  </si>
  <si>
    <t>N/A</t>
  </si>
  <si>
    <t>1).Durante el segundo cuatrimestre de 2024, se realizó el segundo seguimiento a la estrategia de racionalización a través de reunión con la Dirección de Planeación y Sistemas de Información-DPSIA.
De acuerdo a lo antereor se han registrado dos seguimientos en SUIT, de dos seguimientos programados, dando asi el cumplimiento al 100% de los seguimientos registrados en el SUIT.      2)La Oficina de Control Interno, realizó seguimiento a la Estrategia de Racionalización de Trámites 2024 de la SDA, con base en la información disponible en el SUIT de la Función Pública, en el marco del Seguimiento a las Acciones del Programa de Transparencia y Ética Pública PTEP - Plan Anticorrupción y de Atención al Ciudadano - PAAC - (Componentes, Mapa de Riesgos y Reporte Aplicativo SUIT) del primer Cuatrimestre 2024.</t>
  </si>
  <si>
    <t>2 seguimiento a la estrategia de racionalizacion en el SUIT.                                 La Oci realiza 1 un seguimiento  a la Estrategia de Racionalización de Trámites 2024 .</t>
  </si>
  <si>
    <t>2.do Seguimiento a la estrategia en SUIT
Anexo 1. 18-04-2024 Acta de Reunión Segundo Seguimiento estrategia de Racionalización-Botón PSE
https://drive.google.com/drive/u/3/folders/1RuMu4FmjNtqQBcOVlZ3QDTBBmXA6fI0m .                                                                 Por otro lado la oci hace un Informe de Seguimiento a las Acciones del Programa de
Transparencia y Ética Pública PTEP - Plan Anticorrupción y de Atención al
Ciudadano - PAAC - (Componentes, Mapa de Riesgos y Reporte Aplicativo
SUIT) / Primer Cuatrimestre 2024 publicado en la sección de transparencia de la SDA en la ruta: Transparencia/Transparencia/4. Planeación, presupuesto e Informes/4.8. Informes de la oficina de control interno/4. Vigencia 2024/3. Evaluación de la Gestión del Riesgo/2. Seguimiento PTEP - PAAC y Mapa de Riesgos   y su anexo.
Y documento PDF Consolidado del plan de estrategia de racionalización de trámites SDA-Función Pública</t>
  </si>
  <si>
    <t>La Oficina de Control Interno, realizó seguimiento cuatrimestral al Plan Anticorrupción y de Atención al Ciudadano  incluyendo la gestión de los riesgos consolidados en el mapa de riesgos de gestión y de corrupción, Componentes, Mapa de Riesgos y Reporte Aplicativo SUIT del primer Cuatrimestre 2024.</t>
  </si>
  <si>
    <t xml:space="preserve">Informe de Seguimiento a las Acciones del Programa de
Transparencia y Ética Pública PTEP - Plan Anticorrupción y de Atención al
Ciudadano - PAAC - (Componentes, Mapa de Riesgos y Reporte Aplicativo
SUIT) / Primer Cuatrimestre 2024 publicado en la sección de transparencia de la SDA en la ruta: Transparencia/Transparencia/4. Planeación, presupuesto e Informes/4.8. Informes de la oficina de control interno/4. Vigencia 2024/3. Evaluación de la Gestión del Riesgo/2. Seguimiento PTEP - PAAC y Mapa de Riesgos </t>
  </si>
  <si>
    <t>NA</t>
  </si>
  <si>
    <t>Esta actividad está programada para el tercer cuatrimestre de 2024.</t>
  </si>
  <si>
    <t>REPORTE DE INDICADORES OFICINA ASESORA DE COMUNICACIONES ABRIL, MAYO, JUNIO Y JULIO 2024.
La Oficina Asesora de Comunicaciones ejecuta el Plan de Comunicaciones 2024 a través de dos líneas estratégicas. A continuación, se relacionan las actividades realizadas durante el mes de abril correspondiente a cada línea.  
1.	Línea de comunicación organizacional e interna 
Carteleras digitales: Durante este periodo se realizó la publicación de 164 contenidos en las carteleras digitales de la entidad. 
Correo institucional: Se enviaron 137 mensajes a través del correo comunicacioninterna@ambientebogota.gov.co  con las noticias institucionales y de la Administración distrital, así como el boletín virtual “Para estar en Ambiente”, Miércoles de Mujer y las actividades realizadas por las diferentes áreas (Información de interés).
Fondos de pantalla: Durante este periodo se publicaron 5 fondos de pantalla en los computadores de la Secretaría de Ambiente.
2.	Línea de comunicación externa e informativa
Comunicados de prensa y notas: Se elaboraron 68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este periodo se realizó 1 convocatoria a medios de comunicación para la rueda de prensa de la campaña “Así se prepara el distrito para enfrentar el fenómeno de La Niña”.
Redes Sociales: En las redes sociales de la entidad los resultados durante este mes fueron: 174 nuevos seguidores en Twitter (X) para un consolidado de 163.254 en Facebook un consolidado de 58.654; en Instagram un consolidado de 65.411; en TikTok obtuvimos un consolidado de 6.329, en Facebook 58.654 y un consolidado de 14.528.554 visualizaciones de los videos institucionales en el canal de YouTube.
Página Web: Durante abril en la página web de la Secretaría Distrital de Ambiente www.ambientebogota.gov.co se publicaron y actualizaron 110 contenidos y se registraron 428.434 visitas. 
Piezas gráficas: En este periodo se diseñaron y publicaron 682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161 contenidos audiovisuales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(37): Yo te cuido, tú me cuidas (externa), #LibresYEnSuHábitat (externa), #Actúa (externa), #ElCentroVive (externa), Alerta por Calidad del Aire (externa), Día del Árbol (externa), Protege el Laurel de Cera (externa), Juntos por el Agua (externa), Unidos por un nuevo Aire (externa), 20 Días por el Agua (externa). Cierra la Llave, (externa), La especie de la semana (externa),Global Big Day (externa), Libres y en su hábitat (externa), El sumidero no es basurero (externa), Reciclatón (externa), Guardianas de los Humedales (externa), Yo te cuido, tú me cuidas (externa), Día de la Madre (externa), Por un Segundo Uso (externa) y Así va el Plan (externa). Moda Circular (externa), convocatoria Techos Verticales (externa), La Selección de Ambiente (externa), Comunidad Raizal (externa), Misión Guardianes del Agua (externa), Trámites sin Tanta Vuelta (externa), Ni Una Más (externa), Semana Ambiental (externa), Jóvenes a la E (externa), y Bogotá Camina Segura (externa). Libres y en su hábitat (externa), Convocatoria Techos Verticales (externa), La Selección de Ambiente (externa), La 53 Camina Segura (externa), Tu Opinión es muy Importante (externa), Juntos Frente al Fenómeno de La Niña (externa).
Celebraciones (30): Día de la Movilidad Sostenible (interno), Día del Apagón Ambiental (interno y externo), Día del Niño y la Niña (interna y externa), Día Internacional de la Tierra (interna y externa), Día de la visibilidad Lésbica (interna) y Día Nacional del Árbol (interna y externa). Día de la Santa Cruz (externa), Día del Combatiente de Incendios Forestales (externa), Día del Río Bogotá (externa), Día Internacional de las Aves (interno y externo), Día Mundial del Reciclaje (interna y externa), Día Mundial de las Abejas (interna y externa), Día Mundial de la Biodiversidad (interna y externa), Global Big Day (externa), Día Internacional contra la homofobia, transfobia, lesbifobia y bifobia (interno) y Día Mundial de la Afrocolombianidad (interna), Apagón Ambiental (interna y externa), Día del Padre (interna), Día del Orgullo LGBTI (interna), Semana Ambiental (interna y externa), Día Mundial del Medio Ambiente (externa e interna) y Día Mundial del Suelo y la Tierra Fértil (externa). Apagón Ambiental (interna y externa), Día Internacional Libre de Bolsas de Plásticos (interna y externa), 20 de Julio (externa), Día de la Conservación del Suelo (interna), Día Internacional de las Tecnologías Apropiadas (interna), Día del Conductor (interna), Día de la Mujer Afrolatina, Afrocaribeña y de la Diáspora (interna) y Día Nacional de la Vida silvestre (interna y externa).
Eventos (8): Declaratoria de 63.700 metros cuadrados de “Bosque Urbano Ciudad Montes” 5-04-2024 (externo), Recorrido Día del Niño y la Niña 13-04-2024 (interno) y Un Break con la Secre 19-04-2024 (interno). Socialización de Resolución 2239 del 2023 y Manual de Normas y Procedimientos para la Gestión de Aceites Usados. Encuentro Distrital de Negocios Verdes (externo), Semana Ambiental (interna) y visita estudiantes Puerto Rico (externa) Rueda de prensa “Así se prepara el Distrito para enfrentar el fenómeno de La Niña” (externo).</t>
  </si>
  <si>
    <t>Ubicación de los soportes: Unidad Compartida OAC/archivos 2024/indicadores  2024, abril, mayo, junio y julioo/Igualmente en isolución, indicadores de gestión OAC/ plan de comunicaciones.</t>
  </si>
  <si>
    <t xml:space="preserve">REPORTE DE INDICADORES DE GESTIÓN OAC, SEGUNDO CUATRIMESTRE 2024. (abril, mayo, junio y julio) 
1.	Línea de comunicación externa e informativa
Comunicados de prensa y notas: Se elaboraron 68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este periodo se realizó 1 convocatoria a medios de comunicación para la rueda de prensa de la campaña “Así se prepara el distrito para enfrentar el fenómeno de La Niña”.
Redes Sociales: En las redes sociales de la entidad los resultados durante este mes fueron: 174 nuevos seguidores en Twitter (X) para un consolidado de 163.254 en Facebook un consolidado de 58.654; en Instagram un consolidado de 65.411; en TikTok obtuvimos un consolidado de 6.329, en Facebook 58.654 y un consolidado de 14.528.554 visualizaciones de los videos institucionales en el canal de YouTube.
Página Web: Durante abril en la página web de la Secretaría Distrital de Ambiente www.ambientebogota.gov.co se publicaron y actualizaron 110 contenidos y se registraron 428.434 visitas. 
Piezas gráficas: En este periodo se diseñaron y publicaron 682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161 contenidos audiovisuales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(37): Yo te cuido, tú me cuidas (externa), #LibresYEnSuHábitat (externa), #Actúa (externa), #ElCentroVive (externa), Alerta por Calidad del Aire (externa), Día del Árbol (externa), Protege el Laurel de Cera (externa), Juntos por el Agua (externa), Unidos por un nuevo Aire (externa), 20 Días por el Agua (externa). Cierra la Llave, (externa), La especie de la semana (externa),Global Big Day (externa), Libres y en su hábitat (externa), El sumidero no es basurero (externa), Reciclatón (externa), Guardianas de los Humedales (externa), Yo te cuido, tú me cuidas (externa), Día de la Madre (externa), Por un Segundo Uso (externa) y Así va el Plan (externa). Moda Circular (externa), convocatoria Techos Verticales (externa), La Selección de Ambiente (externa), Comunidad Raizal (externa), Misión Guardianes del Agua (externa), Trámites sin Tanta Vuelta (externa), Ni Una Más (externa), Semana Ambiental (externa), Jóvenes a la E (externa), y Bogotá Camina Segura (externa). Libres y en su hábitat (externa), Convocatoria Techos Verticales (externa), La Selección de Ambiente (externa), La 53 Camina Segura (externa), Tu Opinión es muy Importante (externa), Juntos Frente al Fenómeno de La Niña (externa).
Celebraciones (30): Día de la Movilidad Sostenible (interno), Día del Apagón Ambiental (interno y externo), Día del Niño y la Niña (interna y externa), Día Internacional de la Tierra (interna y externa), Día de la visibilidad Lésbica (interna) y Día Nacional del Árbol (interna y externa). Día de la Santa Cruz (externa), Día del Combatiente de Incendios Forestales (externa), Día del Río Bogotá (externa), Día Internacional de las Aves (interno y externo), Día Mundial del Reciclaje (interna y externa), Día Mundial de las Abejas (interna y externa), Día Mundial de la Biodiversidad (interna y externa), Global Big Day (externa), Día Internacional contra la homofobia, transfobia, lesbifobia y bifobia (interno) y Día Mundial de la Afrocolombianidad (interna), Apagón Ambiental (interna y externa), Día del Padre (interna), Día del Orgullo LGBTI (interna), Semana Ambiental (interna y externa), Día Mundial del Medio Ambiente (externa e interna) y Día Mundial del Suelo y la Tierra Fértil (externa). Apagón Ambiental (interna y externa), Día Internacional Libre de Bolsas de Plásticos (interna y externa), 20 de Julio (externa), Día de la Conservación del Suelo (interna), Día Internacional de las Tecnologías Apropiadas (interna), Día del Conductor (interna), Día de la Mujer Afrolatina, Afrocaribeña y de la Diáspora (interna) y Día Nacional de la Vida silvestre (interna y externa).
Eventos (8): Declaratoria de 63.700 metros cuadrados de “Bosque Urbano Ciudad Montes” 5-04-2024 (externo), Recorrido Día del Niño y la Niña 13-04-2024 (interno) y Un Break con la Secre 19-04-2024 (interno). Socialización de Resolución 2239 del 2023 y Manual de Normas y Procedimientos para la Gestión de Aceites Usados. Encuentro Distrital de Negocios Verdes (externo), Semana Ambiental (interna) y visita estudiantes Puerto Rico (externa) Rueda de prensa “Así se prepara el Distrito para enfrentar el fenómeno de La Niña” (externo).
</t>
  </si>
  <si>
    <t>Ubicación de los soportes: Unidad Compartida OAC/archivos 2024/indicadores  2024, abril, mayo, junio y julio/Igualmente en isolución, indicadores de gestión OAC/ plan de comunicaciones.</t>
  </si>
  <si>
    <t xml:space="preserve">Teniendo en cuenta el radicado 2024ER52286, del 5 de marzo de 2024, en el que el Archivo Distrital de Bogotá se pronuncia sobre la presentación de las Tablas de Retención Documental de la Secretaría Distrital de Ambiente, oficio del ente rector con "Asunto: Devolución de la Tabla de Retención Documental - Actualización 2 de la SDA" cuyo resultado no es favorable, dado que no cumple con los requisitos mínimos para la revisión por parte del Consejo Distrital de Archivo, el equipo entrante de profesionales de Gestión Documental ha iniciado la revisión del oficio con el fin de subsanar las observaciones. Para el segundo cuatrimestre, la primera actividad consiste en la revisión de 117 fichas de valoración documental de las 21 dependencias de la SDA. El objetivo de esta revisión es validar las fechas extremas y la volumetría de cada serie y subserie que componen el cuadro de clasificación documental, ya que estas afectan directamente la Tabla de Retención Documental.
</t>
  </si>
  <si>
    <t xml:space="preserve">Se adjunta actas de reunión con el equipo profesional de Gestión Documental y fichas de valoración analizadas. </t>
  </si>
  <si>
    <t>"Teniendo en cuenta el proceso de cambio de administración y, por ende, el equipo de profesionales de Gestión Documental, se adelanta una verificación del borrador del Programa de Gestión Documental entregado por la anterior administración, con el fin de garantizar su alineación con los 8 procesos de la gestión documental y con los planes estratégicos institucionales, en este caso, el Plan Institucional de Archivos (PINAR). Para ello, se debe realizar un análisis de los 5 componentes del instrumento, los cuales se abordarán de forma paulatina y en un tiempo prudente, con el objetivo de entregar el documento final y su respectiva aprobación por el Comité Institucional de Gestión y Desempeño.
"</t>
  </si>
  <si>
    <t xml:space="preserve">Se adjunta acta de reunión con el equipo de Gestión Documental, donde se define la metodología para la revisión del Programa de Gestión Documental
</t>
  </si>
  <si>
    <t>Durante el periodo evaluado se realizaron las siguientes actividades:
1.	Aplicación de formatos a procesos misionales: Se aplicó a los procesos misionales; a) Participación y Educación Ambiental b) Planeación Ambiental c) Gestión Ambiental y Desarrollo Rural d) Evaluación, Control y Seguimiento los formatos asociados al procedimiento PA01-PR53 Implementación de mapas de conocimiento institucional:
a.	Formato PA01-PR53-F1 Inventario de Conocimiento Tácito
b.	Formato PA01-PR53-F2 Inventario de conocimiento explícito
c.	Formato PA01-PR53-F3 Tablero de acciones para mitigar la fuga de conocimiento
Se realizó una reunión el 8 de agosto en la cual se revisaron los formatos diligenciados por los procesos misionales.   Se programarán en el mes de septiembre mesas con los enlaces de cada proceso para realizar retroalimentación.  Estos formatos diligenciados constituyen un insumo importante para la elaboración del mapa de conocimiento de la SDA.
2.	Reuniones equipo catalizador: Una vez consolidado el equipo catalizador GESCO+I, se realizaron 2 reuniones para socializar la Política de Gestión del conocimiento y la Innovación actual, los procedimientos y formatos asociados a la misma.  En la segunda reunión se socializó la estructura de una Política de acuerdo con el Instructivo del Sistema Integrado de Gestión-SIG y se formularon 4 preguntas orientadoras insumo para la actualización de la Política.  Las respuestas recibidas por correo se consolidaron en un archivo.
Para el mes de agosto se tienen programadas dos capacitaciones virtuales con el facilitador de la Personería Distrital.  La primera “Conectando con la Gestión del Conocimiento” se desarrollará el 16 de agosto y la segunda el 30 de agosto.
3.Actualización de la Política Gestión del Conocimiento y la Innovación: Mediante radicado 2024IE169318 del 9 de agosto de 2024, se convoca a Mesa Técnica-Actualización Política de Gestión del Conocimiento y la Innovación -GESCO+I, la cual se realizará el 22 de agosto.</t>
  </si>
  <si>
    <t>Se adjunta como evidencia:
PRESENTACION GESCO+I (1).pptx
2.SOCIALIZACION EQUIPO CATALZIADOR GESCO.pptx
25072024 EQUIPO CATALIZADOR 1.jpeg
25072024 EQUIPO CATALIZADOR 4.jpeg
25072024 EQUIPO CATALZIADOR 5.jpeg
25072024EQUIPOCATALZIADOR (2).jfif
FORMATOS APLICADOS PROCESOS MISIONALES.zip
LISTADO ASISTENCIA ACTIVIDAD GESCO 16072024.pdf
MEMORANDO SOLICITUD REPOSITORIO INFO.PDF
MEMORANDO ACTUALIZACION POLITICA GESCO.pdf
MEMORIAS ACTIVIDAD 25062024.PDF
RESPUESTAS PREGUNTAS ORIENTADORAS PRIMERA MESA TÉCNICA GESCO.pdf
REVISIÓN FORMATOS DILIGENCIADOS.pdf</t>
  </si>
  <si>
    <t>Se hace parte de la red Comunidad Práctica de la Secretaría General, durante este periodo no se han adelantado actividades.
En mayo se participó en el taller de Innovación pública convocado por la Veeduría Distrital, Lab capital, en el cual participaron varias entidades del nivel Distrital.  Se adjuntan memorias de la actividad.  Por parte de la SDA asistió DPSIA, Observatorio ambiental y Dirección de Gestión Corporativa.
Implementación de la Feria del Conocimiento Secretaría Distrital de Ambiente
Dirigido a: Directores de Proyectos, Coordinadores de Áreas, y Equipo de Comunicación</t>
  </si>
  <si>
    <t xml:space="preserve">En el segundo cuatrimestre de 2024 la Dirección de Gestión Corporativa DGC revisó la formulación del Plan de Trabajo Gestión de Conflicto de Intereses 2024, documento que se encuentra en proceso de presentación y aprobación ante el CIGD. Sin embargo, en cumplimiento de algunas actividades, la DGC envió pieza comunicativa, correo electrónico del 6 de mayo de 2024, sobre que es un conflicto de interés. Así mismo realizó seguimiento a la actualización de los formatos de bienes y rentas y conflicto de intereses, el cual venció el 31 de julio de 2024, enviando piezas comunicativas a funcionarios y contratistas, recordando este compromiso.  
</t>
  </si>
  <si>
    <t>Se adjunta pieza comunicativa y reporte del SIDEAP de actualización de bienes y rentas y conflicto de intereses</t>
  </si>
  <si>
    <t xml:space="preserve">En el segundo cuatrimestre de 2024 la Dirección de Gestión Corporativa DGC revisó la formulación del Plan de Trabajo de la política Antisoborno 2024, documento que se encuentra en proceso de presentación y aprobación ante el CIGD. </t>
  </si>
  <si>
    <t xml:space="preserve">Del periodo de mayo – agosto de 2024, no se ha realizado implementación del formato conocimiento de la contraparte en el proceso de talento Humano, teniendo en cuenta que no se ha definido el ajuste del manual para la prevención y control del lavado de activos, financiación del terrorismo – SARLAFT - PE03-PR02-MA01, sin embargo, el pasado 12 de julio de 2024, se llevó a acabo reunión con la Subsecretaria General, Subdirección Financiera, la Oficina de Control Interno y con la participación por parte de la Secretaria General de la Alcaldía Mayor de Bogotá, con el fin de verificar el avance de la implementación de SARLAFT. Actualmente es necesario actualizar el manual de acuerdo algunas observaciones planteadas por la Dirección de Gestión Corporativa y el oficial de cumplimiento. Finalmente se cambia el oficial de cumplimiento, se procederá a conformar el equipo y ajustar el manual y posteriormente se definirá la implementación del formato.
</t>
  </si>
  <si>
    <t>Se adjunta acta de reunón del 12 de julio y caja de herramientas para implementar SARLAFT.</t>
  </si>
  <si>
    <t xml:space="preserve">Del periodo de mayo – agosto de 2024, no se ha realizado implementación del formato conocimiento de la contraparte en el proceso de Gestión Contractual, teniendo en cuenta que no se ha definido el ajuste del manual para la prevención y control del lavado de activos, financiación del terrorismo – SARLAFT - PE03-PR02-MA01, sin embargo, el pasado 12 de julio de 2024, se llevó a acabo reunión con la Subsecretaria General, Subdirección Financiera, la Oficina de Control Interno y con la participación por parte de la Secretaria General de la Alcaldía Mayor de Bogotá, con el fin de verificar el avance de la implementación de SARLAFT. Actualmente es necesario actualizar el manual de acuerdo algunas observaciones planteadas por la Dirección de Gestión Corporativa y el oficial de cumplimiento. Finalmente se cambió el oficial de cumplimiento, se procederá a conformar el equipo de SARLAFT, ajustar el manual y posteriormente se definirá la implementación del formato.
   </t>
  </si>
  <si>
    <t>Durante el segundo cuatrimestre del año se realiza la divulgaciones de los principios de transparencia , mediante una pieza comunicativa, la cual es enviada por el correo interno.</t>
  </si>
  <si>
    <t xml:space="preserve">Durante el segundo cuatrimestre del 2024, se realiza el seguimiento a la matriz Ita en cada uno de sus componentes para llevar a cabo la presentacion del indice ante la procuraduria , el cual es presentado el dia 30 de julio. </t>
  </si>
  <si>
    <t>Durante el segundo cuatrimestre se realiza una mesa de trabajo junto con el equipo de atencion al ciudadano, para analizar las directrices de accesibilidad, los indices que nos miden como entidad en cuanto accesibilidad y lo establecido en la ley 1519 del 2020. Asi mismo se hace referencia al lenguaje de señas.</t>
  </si>
  <si>
    <t>Durante el período evaluado, se llevaron a cabo 58 espacios de participación en los cuales se desarrollo la secretaria tecnica (CAL y mesas del CCA), que correspondieron  al número de espacios programados. Esto significa que la ejecución alcanzó un 100% de cumplimiento en relación con lo planificado.</t>
  </si>
  <si>
    <t xml:space="preserve">Actas correspondientes a los 58 espacios de participación ejecutados, están disponibles para su revisión en el siguiente enlace: https://drive.google.com/drive/folders/1rSPbaAY1J4m4Y1K3D1N6-fziyAJzeJnM?usp=drive_link
Es importante destacar que las sesiones del Consejo Consultivo Ambiental y las de la Comisión Ambiental Local han tenido un impacto significativo en la sensibilización y participación comunitaria en temas ambientales. A través de estas sesiones, se ha facilitado la inclusión activa de los ciudadanos en la toma de decisiones y en el desarrollo de iniciativas que buscan mejorar la calidad ambiental en Bogotá. Las diversas actividades realizadas, como las sesiones extraordinarias y ordinarias de las mesas distritales, han permitido abordar una amplia gama de temas, desde el arbolado urbano hasta la salud ambiental y la protección de la biodiversidad. La programación variada, que incluyó tanto encuentros presenciales como virtuales y mixtos, ha garantizado una amplia cobertura y participación en las diferentes localidades del distrito. La revisión de las actas y la documentación disponible en el enlace proporcionado ofrece una visión detallada del compromiso y las acciones llevadas a cabo durante este período, reflejando el esfuerzo continuo por parte de las autoridades y la comunidad en la promoción de un ambiente urbano más saludable y sostenible.
</t>
  </si>
  <si>
    <t>https://drive.google.com/drive/folders/1Mcaa1J4tN98NWaYc8qgE8lQiBaH171W9</t>
  </si>
  <si>
    <t>pagina web</t>
  </si>
  <si>
    <t xml:space="preserve">Se realiza el seguimiento al esquema de publicacion bimensual </t>
  </si>
  <si>
    <t>Se evidencia el reporte de la mesa de servicios del servicio de publicación en el sitio de transparencia de la página web, con la atención de 129  ticket solicitados por la dependencia con la respectiva publicación de la información.</t>
  </si>
  <si>
    <t>INICIADA</t>
  </si>
  <si>
    <t xml:space="preserve">CUMPLIENDO </t>
  </si>
  <si>
    <t>El proceso reporta la recepción de 34 solicitudes de acceso a la información pública en los mese de abril a julio del 2024 .
Se verifica generación y publicación del informe mensual de gestión de las solicitudes de acceso a la información de los meses enero, febrero, marzo, abril, mayo, junio y julio los cuales contienen copia de las respuestas dadas por la entidad y los tiempos de respuesta oportunos.</t>
  </si>
  <si>
    <t>Se evidencia que el proceso gestiona lo pertienente para  la convalidación de la Tabla de Retención Documental de la SDA , mediante dos mesas de trabajo internas en los meses de junio y julio donde revisan la metodologia para  la revision  de la informacion  enviada por el archivo distrital , la verificacion de las fichas de valoracion documental  de la  TRD y el desarrollo de las mismas , en dichas mesas se fijan compromisos para la actualizaciones solicitadas.</t>
  </si>
  <si>
    <t xml:space="preserve">Se evidencia la segunda actualizacion de 4 , del esquema de publicación de la información realizada el 15 de julio de 2024. 
Se evidencia la actualizacion publicada en el link : https://www.ambientebogota.gov.co/es/web/transparencia/esquema-de-publicacion-de-informacion </t>
  </si>
  <si>
    <t>El proceso reporta avances para actualizar el Programa de gestión documental medianteuna mesa de trabajo realizada en el mes de julio,donde se habla sobre la metodologia para la revision del programa de Gestion Documental (PGD) y la verificacion  de alineacion  frente  al plan  Institucional  de Archivos (PINAR).</t>
  </si>
  <si>
    <t>El proceso reporta la evaluacion de criterios de cumplimiento de accesibilidad, para  identificar cuales se pueden cumplir a corto, mediano o largo plazo, o cuales no es posible su cumplimiento con el CMS actual, priorizando su aplicación.</t>
  </si>
  <si>
    <t xml:space="preserve">El proceso no reporta acciones en esta actividad, se recomienda la puesta en marcha en este ultimo cuatrimestre. </t>
  </si>
  <si>
    <t>NO CUMPLIDA</t>
  </si>
  <si>
    <t>El proceso repota la Segunda mesa de trabajo de las 3  programadas para hacer seguimiento a  las directrices de accesibilidad web faltantes en la SDA. Esta mesa de trabajo se realizó con el grupo de servicio a la ciudadanía el 11 de julio. donde se Hace seguimiento a las directrices de accesibilidad web faltantes en la SDA, conforme a lo establecido en la Resolución 1519 de 2020 y el plan de trabajo interno incluyendo lenguaje de señas y lenguas indígenas,se revisa el indice  distrital  de servicio al ciudadano  y los espacios fisicos de accesibiliad que ofrece la entidad.</t>
  </si>
  <si>
    <t>El proceso reporta un segundo seguimiento a la matriz Ita, donde se reflejan los ajustes necesarios, asi mismo el proceso reporta la presentacion del ITA en el mes de Julio en la plataforma suminsitrada por la procuraduria, donde se evidencia un nivel de cumplimiento de 98/100, se aconseja seguir realizando el seguimiento , y velar por que el menu participa sea mas robusto , implementando mas temas de innovacion y asi mismo velar porque se puedan llevar a cabo el cumplimiento del 100% de los certificados de cumplimiento  de los criterios de accesibilidad, se evidencia tambien que se actualizan los certificados que actualmente esta cumpliendo la SDA.</t>
  </si>
  <si>
    <t>El proceso reporta el seguimiento bimensual del esquema de publicacion , donde presenta esquemas del mes de junio y agosto, donde quedan reflejadas las recomendaciones para la mejora del mismo, y su actualizacion constante.</t>
  </si>
  <si>
    <t>Se realizan ajustes al menu participa de acuerdo a requerimientos en reunion interna en Opel</t>
  </si>
  <si>
    <t>El proceso reporta un archivo con todos los cambios realizados en el menu participa, no obstante el indicador se relaciona con mesas de trabajo.</t>
  </si>
  <si>
    <t>El proceso reporta una divulgacion mediante una pieza comunicativa , se evidencia que se socializa por el correo interno.</t>
  </si>
  <si>
    <t xml:space="preserve">El proceso reporta una mesa de trabajo donde  se contextualiza a la oficina de comunicaciones y se revisa el instructivo, se recomienda iniciar con el esquema del instructivo lo mas antes posible. </t>
  </si>
  <si>
    <t>Se evidencia que el proceso realiza los reportes de indicadores de los meses de abril, mayo , junio y julio del 2024.</t>
  </si>
  <si>
    <t>El proceso reporta mediante su bitacora , el nivel de actualizacionde los indicadores ambientales dispuestos en el observatorio ambiental de Bogota OAB , que para el cierre de julio es 97,69, se recomienda trabajar en los indicadores que no han sido actualizados para lograr un 100%.</t>
  </si>
  <si>
    <t>El proceso reporta los listados con la presencia en 8 ferias de servicio durante el segundo cuatrimestre teniendo una alta atencion de usuarios, sin embargo se recomienda que el indicador sea mas preciso para trazar mejores metas.</t>
  </si>
  <si>
    <t>El proceso durante el segundo cuatrimestre, reporta 9 visitas y lo contemplado eran 4, si es posible hacer mas visitas y la realizacion de las mismas ayuda a mejorar la gestion, se recomienda cambiar el indicador aumentando el denominador.</t>
  </si>
  <si>
    <t xml:space="preserve">El proceso reporta el seguimiento al plan de accion modelo de servicio durante el segundo cuatrimestre  , pero se deberia aterrizar un poco mas el indicador para medir esta actividad con mayor precision . </t>
  </si>
  <si>
    <t>El proceso durante el segundo cuatrimestre,  reporta 10 entrenamientos a los servidores de servicio a la ciudadania, en temas realacionados con la misionalidad de la entidad, la cualificacion del servicio al ciudadano, la atencion diferencial, etc, para lo anterior lleva un  56%     al cerrar Agosto.</t>
  </si>
  <si>
    <t>El proceso presenta durante el segundo cuatrimestre, el seguimiento a las peticiones allegadas a la entidad, se aconseja quizas medir la efectividad de las respuestas o las califiacciones que dan usuarios.</t>
  </si>
  <si>
    <t>Para el segundo cuatrimestre del año, se evidencian los informes de percepcion de abril hasta junio, se recomienda hacer una evaluacion a estos informes de percepcion y realizar un plan de trabajo para mejorar las cosas negativas.</t>
  </si>
  <si>
    <t xml:space="preserve">El rpoceso presenta los informes de fdefensor al ciudadano del segundo cuatrimestre, donde se encuentra el seguimiento a las solicitudes reiteradas, se recomienda que bajo este numero de reiteradas se pongan en marcha actividades que mejoren la eficiencia de las solicitudes. </t>
  </si>
  <si>
    <t>El proceso cumple esta meta en el primer cuatrimestre</t>
  </si>
  <si>
    <t xml:space="preserve">El proceso reporta para el segundo cuatrimestre, el segundo seguimiento a la estrategia de racionalizacion por medio de uan mesa de trabajo interna, donde se habla sobre  el avance en la implementacion  del boton de pago del PSE y los tramites para los cuales sirve. </t>
  </si>
  <si>
    <t>Durante el segundo cuatrimestre del año, el proceso reporta un 34% de avance incluyendo las del primer cuatrimestre, asi bien se ha actualizado 17 de 50 objetos geograficos, se recomienda ponerse una meta mensual para poder cumplir con el indicador antes que finalice el año.</t>
  </si>
  <si>
    <t>Durante el segundo cuatrimestre, el proceso reporta sus indicadores de gestion OAC, donde se gestiona la linea de comunicación externa, se evidencian comunicados , convocatorias a medios, redes sociales en lenguaje sencillo.</t>
  </si>
  <si>
    <t>Se evidencia que el proceso ha publicado 6 objetivos lo que avanza a un porcetaje de 75%,</t>
  </si>
  <si>
    <t>El proceso  en el presente cuatrimestre reporta dos revisiones a los servicios web geograficos disponibles en Datos abiertos, lo que conlleva a tres revisiones al cierre de agosto del 75%.</t>
  </si>
  <si>
    <t>Se evidencia que se realiza una mesa de trabajo , pero no se esta cumplinedo el indicador.</t>
  </si>
  <si>
    <t>El proceso realiza revision de formulacion, pero no presenta soportes que susteten dicha formulacion.</t>
  </si>
  <si>
    <t>programada para el ultimo cuatrimestre</t>
  </si>
  <si>
    <t>El proceso no reporta monitoreos al mapa de riesgos de gestion y de corrupcion, ya que la primera programacion corresponde agosto</t>
  </si>
  <si>
    <t>El proceso reporta reuniones con enlaces , seguimientos , etc pero finalmente el indicador habla sobre publicaciones en la pagina, que para lo anterior solo deberia ser una . Por tanto se sugiere  replantear el indicador.</t>
  </si>
  <si>
    <t>SIN SOPORTES</t>
  </si>
  <si>
    <t>El proceso expresa que revisa la formulacion del plan de trabajo gestion de conlicto de interes 2024, pero no presenta soporte, por otro lado se evidencia una divulgacion de pieza comunicativa que corresponde a ejecucion .</t>
  </si>
  <si>
    <t xml:space="preserve"> Se viene impulsando con el apoyo de la Secretaría Jurídica de la Alcaldía Mayor de Bogotá, la implementación de "El Modelo de Gestión Jurídica Pública – MGJP" que  es un sistema integral dirigido a la administración, orientación, desarrollo y seguimiento de la gestión jurídica en el ámbito distrital en busca de alcanzar altos estándares de eficiencia y seguridad jurídica, lo que le permitirá a las entidades y organismos distritales facilitar la toma de decisiones, proteger los intereses del Distrito Capital y prevenir el daño antijurídico. Este modelo parte del Plan Distrital de Desarrollo 2020-2024, dentro del propósito de construir un gobierno abierto, el cual incorporó la meta sectorial 485 para “crear un Modelo de Gestión Jurídica Anticorrupción” y que se materializó en el Decreto Distrital 610 de 2022.
Se ha adelantado una sesión de trabajo, para dar a conocer los alcances del modelo, y soportes para la implementación en la SDA. La  sesión se llevó a cabo  el 1 de agosto de 2024, a la que asistieron presencialmente varias entidades del distrito y virtualmente los gestores de integridad de la SDA,  en la que se fijaron unos acuerdos de desarrollo de la primera fase para cumplimiento a 31 de diciembre de esta vigencia, tales como la firma del compromiso con la política por la alta dirección y la socialización de este modelo, conformación del organo de cumplimiento, la definición de las lineas de defensa y la elaboración del plan de cumplimiento. Se está dando inicio a la articulación al interior de la SDA, para el cumplimiento de actividad  de esta fase es el último cuatrimestre de 2024.
</t>
  </si>
  <si>
    <t xml:space="preserve">100% de lo programado para el periodo
</t>
  </si>
  <si>
    <t>Resumen de la reunión y asistencia virtual.
Cartilla guía
Decreto 610 de 2022
Infograma de presentación de la reunión.</t>
  </si>
  <si>
    <t>Se evidencia que el proceso participa en varias actividades asociadas a la gestion de integridad, tales como Modelo de Gestion juridica Anticorrupcion, encuentros, etc.</t>
  </si>
  <si>
    <r>
      <rPr>
        <b/>
        <sz val="10"/>
        <color theme="1"/>
        <rFont val="Arial"/>
        <family val="2"/>
      </rPr>
      <t>Actividades:</t>
    </r>
    <r>
      <rPr>
        <sz val="10"/>
        <color theme="1"/>
        <rFont val="Arial"/>
        <family val="2"/>
      </rPr>
      <t xml:space="preserve">
</t>
    </r>
    <r>
      <rPr>
        <b/>
        <sz val="10"/>
        <color theme="1"/>
        <rFont val="Arial"/>
        <family val="2"/>
      </rPr>
      <t>Diseño de la campaña divulgativa:</t>
    </r>
    <r>
      <rPr>
        <sz val="10"/>
        <color theme="1"/>
        <rFont val="Arial"/>
        <family val="2"/>
      </rPr>
      <t xml:space="preserve"> Actividad cumplida al 100% y reportada en el cuatrimestre anterior.
</t>
    </r>
    <r>
      <rPr>
        <b/>
        <sz val="10"/>
        <color theme="1"/>
        <rFont val="Arial"/>
        <family val="2"/>
      </rPr>
      <t xml:space="preserve">Ejecución de la campaña divulgativa de valores de integridad. </t>
    </r>
    <r>
      <rPr>
        <sz val="10"/>
        <color theme="1"/>
        <rFont val="Arial"/>
        <family val="2"/>
      </rPr>
      <t xml:space="preserve">Se inicia en mayo  la ejecución de la campaña "Y tú ¿ya aportaste tu semilla?, "Siembra los valores de Nuestra casa dia a día", con el fin de divulgar nuestros valores institucionales, partiendo del compromiso de la alta dirección, papa la cual se han seleccionado directivos de la entidad para formar parte de las piezas divulgativas, tomandose la correspondiente fotografía. Esta campaña consiste en la divulgación de un valor mensualmente, cuya divulgación se hace de la siguiente manera: 
Junio 5 : El valor de la Honestidad, representado por Daniela García, Subdirectora de Calidad del Aire, Auditiva y Visual.
Julio 11: El valor de la Justicia, representado por Jorge Luis Gómez, Director Legal Ambiental.
Agosto  15: El valor del Respeto, representado por Diego Rubio, Director de Gestión Ambiental.
</t>
    </r>
    <r>
      <rPr>
        <b/>
        <sz val="10"/>
        <color theme="1"/>
        <rFont val="Arial"/>
        <family val="2"/>
      </rPr>
      <t>Promover una cultura orientada a vivir los valores de integridad en el servicio público y  la apropiación de la integridad en el ejercicio de las funciones y / o deberes u obligaciones de los colaboradores.</t>
    </r>
    <r>
      <rPr>
        <sz val="10"/>
        <color theme="1"/>
        <rFont val="Arial"/>
        <family val="2"/>
      </rPr>
      <t xml:space="preserve">Los gestores de Integridad de la Secretaría Distrital de Ambiente, en cumplimiento de este Plan de acción 2024 diseñaron y ejecutaron la actividad denominada encuentro “Integridad en Salida”,   con el objetivo de  resaltar y reflexionar sobre  la importancia  que le dan los servidores a su labor y el impacto que tiene esta en el ambiente y en la sociedad, a partir de la interiorización de los valores institucionales.
Este encuentro se llevó  a cabo el día 19 de junio de 2024, en horario de 8 AM. a 1 pm, en el Aula Ambiental Santa María del Lago.
Para este encuentro se invitó a la participación de todas las dependencias  designando  a un funcionario y a un contratista,  (2 servidores por cada dependencia) que dentro del  equipo de trabajo destacan por representar el valor del compromiso. 
Participaron en dicho encuentro 38 servidores, de un cupo de 42 programados. 
Dentro de dicha jornada de encuentro se desarrollo una metodología de contrucción social, de exploración, expresión del conocimiento, apropiación, fortalecimiento de nuestros valores entorno al rol que cumplimos como servidores públicos de cara a la ciudadanía.
</t>
    </r>
    <r>
      <rPr>
        <b/>
        <sz val="10"/>
        <color theme="1"/>
        <rFont val="Arial"/>
        <family val="2"/>
      </rPr>
      <t>Evaluación de la gestión de integridad 2023.</t>
    </r>
    <r>
      <rPr>
        <sz val="10"/>
        <color theme="1"/>
        <rFont val="Arial"/>
        <family val="2"/>
      </rPr>
      <t xml:space="preserve"> Actividad cumplida al 100% y reportada en el cuatrimestre anterior.
</t>
    </r>
    <r>
      <rPr>
        <b/>
        <sz val="10"/>
        <color theme="1"/>
        <rFont val="Arial"/>
        <family val="2"/>
      </rPr>
      <t>Articulación de la gestión de Integridad  con el Plan Anticorrupción de la SDA y otros instrumentos de gestión</t>
    </r>
    <r>
      <rPr>
        <sz val="10"/>
        <color theme="1"/>
        <rFont val="Arial"/>
        <family val="2"/>
      </rPr>
      <t xml:space="preserve">. 
Se llevó a cabo el reporte correspondiente al primer cuatrimestre de la vigencia 2023, correspondiente al Programa de Transparencia y Ética plública Distrital, en el componente No. 7, sobre el cual se han tenido en cuenta el monitoreo efectuado por la segunda y tercera lineas de defensa, para efectuar  este segundo reporte cuatrimestral, Se han tenido en cuenta las recomendaciones efectuadas, para el diligenciamiento de la vigencia 2023 del Furag,  en cuyo desarrollo se ha recibido información relativa a ello 25 y 26 de abril de 2024, que se han tenido en cuenta en el diligenciamiento de las matrices correspondientes. Esto se ha manejado a través de  DRIVE compartido, para todas las áreas responsables. Así como la información de PTI.
</t>
    </r>
    <r>
      <rPr>
        <b/>
        <sz val="10"/>
        <color theme="1"/>
        <rFont val="Arial"/>
        <family val="2"/>
      </rPr>
      <t xml:space="preserve">Articulación institucional e interinstucional para el desarrollo de iniciativas asociadas a la gestión de integridad. </t>
    </r>
    <r>
      <rPr>
        <sz val="10"/>
        <color theme="1"/>
        <rFont val="Arial"/>
        <family val="2"/>
      </rPr>
      <t xml:space="preserve">Se llevó a cabo la actividad de INTEGRIDAD EN SALIDA, el 19 de mayo de 2024, actividad que cumplió finalmente con dos objetivos, uno, los elementos determinados por el DAFP para el cumplimiento normativo de la Ley 2016 de 2020. y dos, Actividad  de integración y reforzamiento de conocimientos ambientales entorno a la función que cumple la SDA y sus servidores frente al impacto de la gestión a la ciudadanía. Con lo cual se aportó al cumplimiento de dos actividades del presente plan de gestión de integridad. Articulando con la Dirección de Gestión Corporativa con el desarrollo del proceso comunicacional del talento humano; la Oficina de Participación, educación y localidades, con el recorrido y guía ambiental y facilitación del espacio, y  el proceso metodológico de construcción social dirigido por los gestores de integridad.
</t>
    </r>
    <r>
      <rPr>
        <b/>
        <sz val="10"/>
        <color theme="1"/>
        <rFont val="Arial"/>
        <family val="2"/>
      </rPr>
      <t xml:space="preserve">
Dinamizar de esfuerzos institucionales e  interinstitucionales, entre las entidades distritales, y grupos de valor objetivo para  activar la transparencia, integridad y lucha contra la corrupción en la ciudad.   </t>
    </r>
    <r>
      <rPr>
        <sz val="10"/>
        <color theme="1"/>
        <rFont val="Arial"/>
        <family val="2"/>
      </rPr>
      <t>Se viene impulsando con el apoyo de la Secretaría Jurídica de la Alcaldía Mayor de Bogotá, la implementación de "El Modelo de Gestión Jurídica Pública – MGJP" que  es un sistema integral dirigido a la administración, orientación, desarrollo y seguimiento de la gestión jurídica en el ámbito distrital en busca de alcanzar altos estándares de eficiencia y seguridad jurídica, lo que le permitirá a las entidades y organismos distritales facilitar la toma de decisiones, proteger los intereses del Distrito Capital y prevenir el daño antijurídico. Este modelo parte del Plan Distrital de Desarrollo 2020-2024, dentro del propósito de construir un gobierno abierto, el cual incorporó la meta sectorial 485 para “crear un Modelo de Gestión Jurídica Anticorrupción” y que se materializó en el Decreto Distrital 610 de 2022.
Se ha adelantado una sesión de trabajo, para dar a conocer los alcances del modelo, y soportes para la implementación en la SDA. La  sesión se llevó a cabo  el 1 de agosto de 2024, a la que asistieron presencialmente varias entidades del distrito y virtualmente los gestores de integridad de la SDA,  en la que se fijaron unos acuerdos de desarrollo de la primera fase para cumplimiento a 31 de diciembre de esta vigencia, tales como la firma del compromiso con la política por la alta dirección y la socialización de este modelo, conformación del organo de cumplimiento, la definición de las lineas de defensa y la elaboración del plan de cumplimiento. S</t>
    </r>
    <r>
      <rPr>
        <b/>
        <sz val="10"/>
        <color theme="1"/>
        <rFont val="Arial"/>
        <family val="2"/>
      </rPr>
      <t xml:space="preserve">e está dando inicio a la articulación al interior de la SDA, para el cumplimiento de actividad  de esta fase es el último cuatrimestre de 2024.
</t>
    </r>
  </si>
  <si>
    <t xml:space="preserve">100% de lo programado para el periodo
49% de lo programado para toda la vigencia
</t>
  </si>
  <si>
    <t>Acta No. 2 reunión Gestores de Integridad.
Correo electrónico emitido desde el usuario etico@ambientebogota.gov.co  a tidas las cuentas de correos institucionales. (funcionarios y contratistas)
Archivo Imágenes-Piezas divulgativas.
Listado de asistencia 
Entrega de Material divulgativo a los participantes
Correos electrónicos de envio información. 
Certificado de diligenciamiento de la matriz correspondiente.
Anexo de evaluación SCI de la SDA.
Resumen de la reunión y asistencia virtual.
Cartilla guía
Decreto 610 de 2022
Infograma de presentación de la reunión.</t>
  </si>
  <si>
    <t>El proceso presenta soportes de divulgaciones, entre las que se encuentra la ejecucion de la campaña de divulgacion de valores de integridad y el reporte de la primera linea de defensa plan de gestion de integridad.</t>
  </si>
  <si>
    <t>Se evidencios distintos espacios de participacion ciudadana , pero se sugiere precisar un poco mejor el indicador para ser mas precisos con la medicion.</t>
  </si>
  <si>
    <t>Se evidencia una mesa de trabajo donde se define el oficial de cumplimiento , se sugiere que se realicen mesas de trabajo minimo una vez al mes para tener minimo 3 mesas en el año y poder conformar el grupo e iniciar la implementacion. Finalmente el indicador sigue quedando en 0.</t>
  </si>
  <si>
    <t>El proceso reporta el seguimiento al Ptep y al mapa de riesgos , emitiendo informes de seguimiento.</t>
  </si>
  <si>
    <r>
      <t xml:space="preserve">En atención a la meta e indicador establecidos e identificados como:
</t>
    </r>
    <r>
      <rPr>
        <b/>
        <sz val="10"/>
        <color theme="1"/>
        <rFont val="Arial"/>
        <family val="2"/>
      </rPr>
      <t>Meta:</t>
    </r>
    <r>
      <rPr>
        <sz val="10"/>
        <color theme="1"/>
        <rFont val="Arial"/>
        <family val="2"/>
      </rPr>
      <t xml:space="preserve"> Un Plan de acción del  programa de gestión de integridad formulado y aprobado para la vigencia 2024
</t>
    </r>
    <r>
      <rPr>
        <b/>
        <sz val="10"/>
        <color theme="1"/>
        <rFont val="Arial"/>
        <family val="2"/>
      </rPr>
      <t>Indicador:</t>
    </r>
    <r>
      <rPr>
        <sz val="10"/>
        <color theme="1"/>
        <rFont val="Arial"/>
        <family val="2"/>
      </rPr>
      <t xml:space="preserve"> Porcentaje de formulación y aprobación  del plan de acción del programa de gestión de integridad 2024
</t>
    </r>
    <r>
      <rPr>
        <b/>
        <sz val="10"/>
        <color theme="1"/>
        <rFont val="Arial"/>
        <family val="2"/>
      </rPr>
      <t>Fórmula Indicador</t>
    </r>
    <r>
      <rPr>
        <sz val="10"/>
        <color theme="1"/>
        <rFont val="Arial"/>
        <family val="2"/>
      </rPr>
      <t xml:space="preserve">: No. De plan de acción del programa de gestión de Integridad SDA 2024 formulado y aprobado. 
</t>
    </r>
  </si>
  <si>
    <r>
      <t xml:space="preserve">En atención a la meta e indicador establecidos e identificados como:
</t>
    </r>
    <r>
      <rPr>
        <b/>
        <sz val="10"/>
        <color theme="1"/>
        <rFont val="Arial"/>
        <family val="2"/>
      </rPr>
      <t>Meta:</t>
    </r>
    <r>
      <rPr>
        <sz val="10"/>
        <color theme="1"/>
        <rFont val="Arial"/>
        <family val="2"/>
      </rPr>
      <t xml:space="preserve"> Una (1) cláusula de conflicto de intereses incluida en los contratos de prestación de servicios de los apoderados judiciales
</t>
    </r>
    <r>
      <rPr>
        <b/>
        <sz val="10"/>
        <color theme="1"/>
        <rFont val="Arial"/>
        <family val="2"/>
      </rPr>
      <t>Indicador:</t>
    </r>
    <r>
      <rPr>
        <sz val="10"/>
        <color theme="1"/>
        <rFont val="Arial"/>
        <family val="2"/>
      </rPr>
      <t xml:space="preserve"> Cláusula de conflicto de intereses en los contratos de prestación de servicios de los apoderados judiciales
</t>
    </r>
    <r>
      <rPr>
        <b/>
        <sz val="10"/>
        <color theme="1"/>
        <rFont val="Arial"/>
        <family val="2"/>
      </rPr>
      <t>Fórmula Indicador</t>
    </r>
    <r>
      <rPr>
        <sz val="10"/>
        <color theme="1"/>
        <rFont val="Arial"/>
        <family val="2"/>
      </rPr>
      <t xml:space="preserve">: No. de cláusulas de conflicto de intereses incluida en los contratos de prestación de servicios de los apoderados judiciales. 
</t>
    </r>
  </si>
  <si>
    <t>Programado 2do Cuatrimestre</t>
  </si>
  <si>
    <t xml:space="preserve">Ejecutado 
2do Cuatrimestre </t>
  </si>
  <si>
    <t xml:space="preserve">Porcentaje 2do Cuatrimestre </t>
  </si>
  <si>
    <t>No.  Actividades  Programadas 
II Cuatrimestre  
PTEP - PAAC V2</t>
  </si>
  <si>
    <t>Sara Stella Moyano</t>
  </si>
  <si>
    <t>Viviana Marcela Marín</t>
  </si>
  <si>
    <t>Jean Pierre Eslava Durán</t>
  </si>
  <si>
    <t>Gustavo Alberto Londoño</t>
  </si>
  <si>
    <t>José Andrés Gaona</t>
  </si>
  <si>
    <t>Estado General Programa de Transparencia y Etica Pública - Plan Anticorrupción y de Atención al Ciudadano PTEP - PAAC
 Segundo Cuatrimestre 2024</t>
  </si>
  <si>
    <t>TOTAL ACTIVIDADES PAAC 2024</t>
  </si>
  <si>
    <r>
      <t xml:space="preserve">En atención a la meta e indicador establecidos e identificados como:
</t>
    </r>
    <r>
      <rPr>
        <b/>
        <sz val="10"/>
        <color theme="1"/>
        <rFont val="Arial"/>
        <family val="2"/>
      </rPr>
      <t>Meta:</t>
    </r>
    <r>
      <rPr>
        <sz val="10"/>
        <color theme="1"/>
        <rFont val="Arial"/>
        <family val="2"/>
      </rPr>
      <t xml:space="preserve"> Mantener actualizado el 100% de la información disponible en la plataforma de Datos Abiertos Bogotá, asegurándose de que cada conjunto de datos se encuentre en su última versión
</t>
    </r>
    <r>
      <rPr>
        <b/>
        <sz val="10"/>
        <color theme="1"/>
        <rFont val="Arial"/>
        <family val="2"/>
      </rPr>
      <t>Indicador:</t>
    </r>
    <r>
      <rPr>
        <sz val="10"/>
        <color theme="1"/>
        <rFont val="Arial"/>
        <family val="2"/>
      </rPr>
      <t xml:space="preserve"> Porcentaje de objetos geográficos  actualizados en su última versión que ofrece la SDA en la plataforma Distrital.
</t>
    </r>
    <r>
      <rPr>
        <b/>
        <sz val="10"/>
        <color theme="1"/>
        <rFont val="Arial"/>
        <family val="2"/>
      </rPr>
      <t>Fórmula Indicador</t>
    </r>
    <r>
      <rPr>
        <sz val="10"/>
        <color theme="1"/>
        <rFont val="Arial"/>
        <family val="2"/>
      </rPr>
      <t xml:space="preserve">: (Número de objetos geográficos en su última versión / 54 Objetos geográfico totales)*100
Se  aportó evidencia objetiva que acredita la actualización de 10  objetos geográficos en el periodo por parte de la primera linea de defensa , sin embargo teniendo en cuenta el seguimiento de la segunda linea medianta la cual se  relaciona la actualización de  un total de 17 objetos geograficos, se alcalza un avance correspondiente al 32%.
</t>
    </r>
  </si>
  <si>
    <r>
      <t xml:space="preserve">En atención a la meta e indicador establecidos e identificados como:
</t>
    </r>
    <r>
      <rPr>
        <b/>
        <sz val="10"/>
        <color theme="1"/>
        <rFont val="Arial"/>
        <family val="2"/>
      </rPr>
      <t>Meta:</t>
    </r>
    <r>
      <rPr>
        <sz val="10"/>
        <color theme="1"/>
        <rFont val="Arial"/>
        <family val="2"/>
      </rPr>
      <t xml:space="preserve"> Doce (12) seguimientos de cumplimiento de línea de comunicación externa del plan de comunicaciones de la vigencia 2024 realizados
</t>
    </r>
    <r>
      <rPr>
        <b/>
        <sz val="10"/>
        <color theme="1"/>
        <rFont val="Arial"/>
        <family val="2"/>
      </rPr>
      <t>Indicador:</t>
    </r>
    <r>
      <rPr>
        <sz val="10"/>
        <color theme="1"/>
        <rFont val="Arial"/>
        <family val="2"/>
      </rPr>
      <t xml:space="preserve"> Seguimiento al cumplimiento de línea de comunicación externa del plan de comunicaciones de la vigencia 2024
</t>
    </r>
    <r>
      <rPr>
        <b/>
        <sz val="10"/>
        <color theme="1"/>
        <rFont val="Arial"/>
        <family val="2"/>
      </rPr>
      <t>Fórmula Indicador</t>
    </r>
    <r>
      <rPr>
        <sz val="10"/>
        <color theme="1"/>
        <rFont val="Arial"/>
        <family val="2"/>
      </rPr>
      <t xml:space="preserve">: No. de seguimientos al cumplimiento de línea de comunicación externa del plan de comunicaciones de la vigencia 2024
Conforme a lo reportado por la segunda linea de defensa y lo registrado por la primera linea, se relacionó evidencia objetiva que acredita el avance para los meses de abril para el reporte de indicadores de gestión meses  mayo, junio y julio  como a continuación se especifica resultado de  una muestra de verificación:: 
1. Línea de comunicación externa e informativa
Comunicados de prensa y notas: Se elaboraron 68 comunicados y notas.
2. Convocatoria a medios: Durante este periodo se realizó 1 convocatoria a medios de comunicación para la rueda de prensa de la campaña “Así se prepara el distrito para enfrentar el fenómeno de La Niña”.
3, Redes Sociales:  174 nuevos seguidores en Twitter (X) para un consolidado de 163.254 en Facebook un consolidado de 58.654; en Instagram un consolidado de 65.411; en TikTok un consolidado de 6.329, en Facebook 58.654 y un consolidado de 14.528.554 visualizaciones de los videos institucionales en el canal de YouTube.
</t>
    </r>
  </si>
  <si>
    <r>
      <t xml:space="preserve">En atención a la meta e indicador establecidos e identificados como:
</t>
    </r>
    <r>
      <rPr>
        <b/>
        <sz val="10"/>
        <color theme="1"/>
        <rFont val="Arial"/>
        <family val="2"/>
      </rPr>
      <t>Meta:</t>
    </r>
    <r>
      <rPr>
        <sz val="10"/>
        <color theme="1"/>
        <rFont val="Arial"/>
        <family val="2"/>
      </rPr>
      <t xml:space="preserve"> Publicar 8 nuevos objetos geográficos al conjunto de datos de la SDA publicados en la plataforma de Datos Abiertos Bogotá.
</t>
    </r>
    <r>
      <rPr>
        <b/>
        <sz val="10"/>
        <color theme="1"/>
        <rFont val="Arial"/>
        <family val="2"/>
      </rPr>
      <t>Indicador:</t>
    </r>
    <r>
      <rPr>
        <sz val="10"/>
        <color theme="1"/>
        <rFont val="Arial"/>
        <family val="2"/>
      </rPr>
      <t xml:space="preserve"> Porcentaje de objetos geográficos  publicados como nuevo en las plataformas de IDECA
</t>
    </r>
    <r>
      <rPr>
        <b/>
        <sz val="10"/>
        <color theme="1"/>
        <rFont val="Arial"/>
        <family val="2"/>
      </rPr>
      <t>Fórmula Indicador</t>
    </r>
    <r>
      <rPr>
        <sz val="10"/>
        <color theme="1"/>
        <rFont val="Arial"/>
        <family val="2"/>
      </rPr>
      <t>: (Número de objetos geográficos publicados como nuevos/ 8)*100
Se evidenció avance de gestión para el desarrollo de esta actividad equivalente al 75%,  teniendo en cuenta que se publicó seis objetos geograficos ((Árboles talados, Volcamiento Arbolado Urbano y Bogotá Construcción Sostemible). se precisa que es conguente lo reportado por la segunda linea de defensa.</t>
    </r>
  </si>
  <si>
    <r>
      <t xml:space="preserve">En atención a la meta e indicador establecidos e identificados como:
</t>
    </r>
    <r>
      <rPr>
        <b/>
        <sz val="10"/>
        <color theme="1"/>
        <rFont val="Arial"/>
        <family val="2"/>
      </rPr>
      <t>Meta:</t>
    </r>
    <r>
      <rPr>
        <sz val="10"/>
        <color theme="1"/>
        <rFont val="Arial"/>
        <family val="2"/>
      </rPr>
      <t xml:space="preserve"> 4 revisiones bimensuales de los servicios web geográficos en la plataforma de Datos Abiertos Bogotá para identificar posibles problemas, optimizar el rendimiento y garantizar la accesibilidad y calidad de los datos geográficos.
</t>
    </r>
    <r>
      <rPr>
        <b/>
        <sz val="10"/>
        <color theme="1"/>
        <rFont val="Arial"/>
        <family val="2"/>
      </rPr>
      <t>Indicador:</t>
    </r>
    <r>
      <rPr>
        <sz val="10"/>
        <color theme="1"/>
        <rFont val="Arial"/>
        <family val="2"/>
      </rPr>
      <t xml:space="preserve"> Porcentaje de revisiones de los servicios web geográficos optimizados y sin interrupciones después de cada revisión bimensual.
</t>
    </r>
    <r>
      <rPr>
        <b/>
        <sz val="10"/>
        <color theme="1"/>
        <rFont val="Arial"/>
        <family val="2"/>
      </rPr>
      <t>Fórmula Indicador</t>
    </r>
    <r>
      <rPr>
        <sz val="10"/>
        <color theme="1"/>
        <rFont val="Arial"/>
        <family val="2"/>
      </rPr>
      <t>: (No. de revisiones de los servicios web geográficos en la plataforma de Datos Abiertos Bogotá realizadas / 4 reuniones bimensuales)*100
Se constata que el reporte realizado por la segunda linea es congruente y consistente, en relacion con las evdiencias acreditadas por la primera linea( dos revisiones de los servicios web geográficos disponibles en Datos Abiertos Bogotá, en los meses de mayo y julio)</t>
    </r>
  </si>
  <si>
    <r>
      <t xml:space="preserve">En atención a la meta e indicador establecidos e identificados como:
</t>
    </r>
    <r>
      <rPr>
        <b/>
        <sz val="10"/>
        <color theme="1"/>
        <rFont val="Arial"/>
        <family val="2"/>
      </rPr>
      <t>Meta:</t>
    </r>
    <r>
      <rPr>
        <sz val="10"/>
        <color theme="1"/>
        <rFont val="Arial"/>
        <family val="2"/>
      </rPr>
      <t xml:space="preserve"> 100% de ejecución de los espacios y escenarios de participación programados en el 2024
</t>
    </r>
    <r>
      <rPr>
        <b/>
        <sz val="10"/>
        <color theme="1"/>
        <rFont val="Arial"/>
        <family val="2"/>
      </rPr>
      <t>Indicador:</t>
    </r>
    <r>
      <rPr>
        <sz val="10"/>
        <color theme="1"/>
        <rFont val="Arial"/>
        <family val="2"/>
      </rPr>
      <t xml:space="preserve"> Porcentaje de ejecución de los escenarios y espacios de participación.
</t>
    </r>
    <r>
      <rPr>
        <b/>
        <sz val="10"/>
        <color theme="1"/>
        <rFont val="Arial"/>
        <family val="2"/>
      </rPr>
      <t>Fórmula Indicador</t>
    </r>
    <r>
      <rPr>
        <sz val="10"/>
        <color theme="1"/>
        <rFont val="Arial"/>
        <family val="2"/>
      </rPr>
      <t xml:space="preserve">: (No. de espacios de participación ejecutados / No. de espacios de participación programados) x 100
Se informó por la Primera Linea de Defensa que "Durante el período evaluado, se llevaron a cabo 58 espacios de participación en los cuales se desarrollo la secretaria tecnica (CAL y mesas del CCA), que correspondieron  al número de espacios programados. Esto significa que la ejecución alcanzó un 100% de cumplimiento en relación con lo planificado".. Actas correspondientes a los 58 espacios de participación ejecutados, están disponibles para su revisión en el siguiente enlace: https://drive.google.com/drive/folders/1rSPbaAY1J4m4Y1K3D1N6-fziyAJzeJnM?usp=drive_link
Es importante destacar que las sesiones del Consejo Consultivo Ambiental y las de la Comisión Ambiental Local han tenido un impacto significativo en la sensibilización y participación comunitaria en temas ambientales. A través de estas sesiones, se ha facilitado la inclusión activa de los ciudadanos en la toma de decisiones y en el desarrollo de iniciativas que buscan mejorar la calidad ambiental en Bogotá. Las diversas actividades realizadas, como las sesiones extraordinarias y ordinarias de las mesas distritales, han permitido abordar una amplia gama de temas, desde el arbolado urbano hasta la salud ambiental y la protección de la biodiversidad. La programación variada, que incluyó tanto encuentros presenciales como virtuales y mixtos, ha garantizado una amplia cobertura y participación en las diferentes localidades del distrito. La revisión de las actas y la documentación disponible en el enlace proporcionado ofrece una visión detallada del compromiso y las acciones llevadas a cabo durante este período, reflejando el esfuerzo continuo por parte de las autoridades y la comunidad en la promoción de un ambiente urbano más saludable y sostenible.
Actas correspondientes a los 58 espacios de participación ejecutados, están disponibles para su revisión en el siguiente enlace: https://drive.google.com/drive/folders/1rSPbaAY1J4m4Y1K3D1N6-fziyAJzeJnM?usp=drive_link
Es importante destacar que las sesiones del Consejo Consultivo Ambiental y las de la Comisión Ambiental Local han tenido un impacto significativo en la sensibilización y participación comunitaria en temas ambientales. A través de estas sesiones, se ha facilitado la inclusión activa de los ciudadanos en la toma de decisiones y en el desarrollo de iniciativas que buscan mejorar la calidad ambiental en Bogotá. Las diversas actividades realizadas, como las sesiones extraordinarias y ordinarias de las mesas distritales, han permitido abordar una amplia gama de temas, desde el arbolado urbano hasta la salud ambiental y la protección de la biodiversidad. La programación variada, que incluyó tanto encuentros presenciales como virtuales y mixtos, ha garantizado una amplia cobertura y participación en las diferentes localidades del distrito. La revisión de las actas y la documentación disponible en el enlace proporcionado ofrece una visión detallada del compromiso y las acciones llevadas a cabo durante este período, reflejando el esfuerzo continuo por parte de las autoridades y la comunidad en la promoción de un ambiente urbano más saludable y sostenible". Se reportó  el avance del 100%
La OCI realizó el seguimiento y comprobó que se promovieron los escenarios y espacios de participación ciudadana con énfasis ambiental en las 20 localidades del Distrito Capital, aplicando el enfoque diferencial, territorial y de derechos. Dado que esta actividad está programada para los tres cuatrimestres, el avance en este periodo es del 33.33%, sumado al 25% del periodo anterior, lo que da un total acumulado del 58% en el año. El estado de la actividad es ‘cumplida’ en este periodo.”
</t>
    </r>
    <r>
      <rPr>
        <b/>
        <sz val="10"/>
        <color theme="1"/>
        <rFont val="Arial"/>
        <family val="2"/>
      </rPr>
      <t>Recomendaciones</t>
    </r>
    <r>
      <rPr>
        <sz val="10"/>
        <color theme="1"/>
        <rFont val="Arial"/>
        <family val="2"/>
      </rPr>
      <t xml:space="preserve">: 
</t>
    </r>
    <r>
      <rPr>
        <b/>
        <sz val="10"/>
        <color theme="1"/>
        <rFont val="Arial"/>
        <family val="2"/>
      </rPr>
      <t xml:space="preserve">1. </t>
    </r>
    <r>
      <rPr>
        <sz val="10"/>
        <color theme="1"/>
        <rFont val="Arial"/>
        <family val="2"/>
      </rPr>
      <t xml:space="preserve">Seguir fomentando los espacios de participación ciudadana con un enfoque ambiental, haciendo hincapié en la aplicación de criterios diferenciales, territoriales y de derechos en las 20 localidades del Distrito Capital y proporcionar las pruebas correspondientes del cuatrimestre.
</t>
    </r>
    <r>
      <rPr>
        <b/>
        <sz val="10"/>
        <color theme="1"/>
        <rFont val="Arial"/>
        <family val="2"/>
      </rPr>
      <t>2.</t>
    </r>
    <r>
      <rPr>
        <sz val="10"/>
        <color theme="1"/>
        <rFont val="Arial"/>
        <family val="2"/>
      </rPr>
      <t xml:space="preserve"> Nombrar el archivo de soporte con el nombre de la localidad y la fecha de realización del evento, para facilitar el seguimiento de todas las actividades realizadas e incorporarlos en una sola carpeta.
</t>
    </r>
  </si>
  <si>
    <r>
      <t xml:space="preserve">En atención a la meta e indicador establecidos e identificados como:
</t>
    </r>
    <r>
      <rPr>
        <b/>
        <sz val="10"/>
        <color theme="1"/>
        <rFont val="Arial"/>
        <family val="2"/>
      </rPr>
      <t>Meta:</t>
    </r>
    <r>
      <rPr>
        <sz val="10"/>
        <color theme="1"/>
        <rFont val="Arial"/>
        <family val="2"/>
      </rPr>
      <t xml:space="preserve"> Una (1) mapa de conocimiento
</t>
    </r>
    <r>
      <rPr>
        <b/>
        <sz val="10"/>
        <color theme="1"/>
        <rFont val="Arial"/>
        <family val="2"/>
      </rPr>
      <t>Indicador:</t>
    </r>
    <r>
      <rPr>
        <sz val="10"/>
        <color theme="1"/>
        <rFont val="Arial"/>
        <family val="2"/>
      </rPr>
      <t xml:space="preserve"> % de avances en la elaboración del mapa de conocimiento
</t>
    </r>
    <r>
      <rPr>
        <b/>
        <sz val="10"/>
        <color theme="1"/>
        <rFont val="Arial"/>
        <family val="2"/>
      </rPr>
      <t>Fórmula Indicador</t>
    </r>
    <r>
      <rPr>
        <sz val="10"/>
        <color theme="1"/>
        <rFont val="Arial"/>
        <family val="2"/>
      </rPr>
      <t xml:space="preserve">: 1 mapa del conocimiento aprobado
</t>
    </r>
    <r>
      <rPr>
        <b/>
        <sz val="10"/>
        <color theme="1"/>
        <rFont val="Arial"/>
        <family val="2"/>
      </rPr>
      <t xml:space="preserve">
</t>
    </r>
    <r>
      <rPr>
        <sz val="10"/>
        <color theme="1"/>
        <rFont val="Arial"/>
        <family val="2"/>
      </rPr>
      <t xml:space="preserve">Se informó por la Primera Linea de Defensa queDurante el periodo evaluado se realizaron las siguientes actividades:
"1. Aplicación de formatos a procesos misionales: Se aplicó a los procesos misionales; a) Participación y Educación Ambiental b) Planeación Ambiental c) Gestión Ambiental y Desarrollo Rural d) Evaluación, Control y Seguimiento los formatos asociados al procedimiento PA01-PR53 Implementación de mapas de conocimiento institucional:
a. Formato PA01-PR53-F1 Inventario de Conocimiento Tácito
b. Formato PA01-PR53-F2 Inventario de conocimiento explícito
c. Formato PA01-PR53-F3 Tablero de acciones para mitigar la fuga de conocimiento
Se realizó una reunión el 8 de agosto en la cual se revisaron los formatos diligenciados por los procesos misionales.   Se programarán en el mes de septiembre mesas con los enlaces de cada proceso para realizar retroalimentación.  Estos formatos diligenciados constituyen un insumo importante para la elaboración del mapa de conocimiento de la SDA.
2. Reuniones equipo catalizador: Una vez consolidado el equipo catalizador GESCO+I, se realizaron 2 reuniones para socializar la Política de Gestión del conocimiento y la Innovación actual, los procedimientos y formatos asociados a la misma.  En la segunda reunión se socializó la estructura de una Política de acuerdo con el Instructivo del Sistema Integrado de Gestión-SIG y se formularon 4 preguntas orientadoras insumo para la actualización de la Política.  Las respuestas recibidas por correo se consolidaron en un archivo.
Para el mes de agosto se tienen programadas dos capacitaciones virtuales con el facilitador de la Personería Distrital.  La primera “Conectando con la Gestión del Conocimiento” se desarrollará el 16 de agosto y la segunda el 30 de agosto.
3.Actualización de la Política Gestión del Conocimiento y la Innovación: Mediante radicado 2024IE169318 del 9 de agosto de 2024, se convoca a Mesa Técnica-Actualización Política de Gestión del Conocimiento y la Innovación -GESCO+I, la cual se realizará el 22 de agosto.
Se adjunta como evidencia: PRESENTACION GESCO+I (1).pptx 2.SOCIALIZACION EQUIPO CATALZIADOR GESCO.pptx- 25072024 EQUIPO CATALIZADOR 1.jpeg- 25072024 EQUIPO CATALIZADOR 4.jpeg-25072024 EQUIPO CATALZIADOR 5.jpeg- 25072024EQUIPOCATALZIADOR (2).jfif. FORMATOS APLICADOS PROCESOS MISIONALES.zip. LISTADO ASISTENCIA ACTIVIDAD GESCO 16072024.pdf.MEMORANDO SOLICITUD REPOSITORIO INFO.PDF. MEMORANDO ACTUALIZACION POLITICA GESCO.pdf. MEMORIAS ACTIVIDAD 25062024.PDF.RESPUESTAS PREGUNTAS ORIENTADORAS PRIMERA MESA TÉCNICA GESCO.pdf.REVISIÓN FORMATOS DILIGENCIADOS.pdf.". Señaló que el avance es del 33.33. 
La Segunda Linea de Defensa señaló que sin reporte.
Esta Oficina realizó seguimiento y comprobó que la Subsecretaria General aportó evidencias, disponibles en el enlace Google Drive: https://drive.google.com/drive/folders/1zwPLk5E5MD7a4S4cn5JaBHupXf4bP4fA, que permitieron verificar el cumplimiento de parte de la actividad  de diseñar el Mapa de Conocimiento de la SDA conforme al procedimiento. Dado que esta actividad está programada para los dos ultimos cuatrimestres, pero se realizaron actividades en el primer cuatrimestre,  el avance de la actividad en este periodo es del 33.33%,  sumado al 33.33 % del periodo anterior, lo que da un total  acumulado del 66.66 %. en el año.. El estado de la actividad es cumplida en este periodo.
Aunque el avance de la actividad es del 66.66%, se evidenció una sobre ejecución respecto a la meta establecida para el cuatrimestre y la vigencia. 
</t>
    </r>
    <r>
      <rPr>
        <b/>
        <sz val="10"/>
        <color theme="1"/>
        <rFont val="Arial"/>
        <family val="2"/>
      </rPr>
      <t xml:space="preserve">Recomendaciones:
1. </t>
    </r>
    <r>
      <rPr>
        <sz val="10"/>
        <color theme="1"/>
        <rFont val="Arial"/>
        <family val="2"/>
      </rPr>
      <t xml:space="preserve"> Evaluar la necesidad de reformular la actividad y fortalecer el esquema de planeación frente a las actividades definidas y su alineación efectiva con la gestión operativa del proceso. 
</t>
    </r>
    <r>
      <rPr>
        <b/>
        <sz val="10"/>
        <color theme="1"/>
        <rFont val="Arial"/>
        <family val="2"/>
      </rPr>
      <t>2.</t>
    </r>
    <r>
      <rPr>
        <sz val="10"/>
        <color theme="1"/>
        <rFont val="Arial"/>
        <family val="2"/>
      </rPr>
      <t>. Continuar con la actividad de diseñar el Mapa de Conocimiento de la SDA, conforme al procedimiento de la Gestión del Talento Humano, como mecanismo para conservar la información relevante para la misión institucional.</t>
    </r>
  </si>
  <si>
    <r>
      <t xml:space="preserve">En atención a la meta e indicador establecidos e identificados como:
</t>
    </r>
    <r>
      <rPr>
        <b/>
        <sz val="10"/>
        <color theme="1"/>
        <rFont val="Arial"/>
        <family val="2"/>
      </rPr>
      <t>Meta:</t>
    </r>
    <r>
      <rPr>
        <sz val="10"/>
        <color theme="1"/>
        <rFont val="Arial"/>
        <family val="2"/>
      </rPr>
      <t xml:space="preserve"> Entidad integrada en una (1) red de conocimiento e intercambio de experiencias
</t>
    </r>
    <r>
      <rPr>
        <b/>
        <sz val="10"/>
        <color theme="1"/>
        <rFont val="Arial"/>
        <family val="2"/>
      </rPr>
      <t>Indicador:</t>
    </r>
    <r>
      <rPr>
        <sz val="10"/>
        <color theme="1"/>
        <rFont val="Arial"/>
        <family val="2"/>
      </rPr>
      <t xml:space="preserve"> % de avances en la gestión de integración en la red  
</t>
    </r>
    <r>
      <rPr>
        <b/>
        <sz val="10"/>
        <color theme="1"/>
        <rFont val="Arial"/>
        <family val="2"/>
      </rPr>
      <t>Fórmula Indicador</t>
    </r>
    <r>
      <rPr>
        <sz val="10"/>
        <color theme="1"/>
        <rFont val="Arial"/>
        <family val="2"/>
      </rPr>
      <t xml:space="preserve">: Entidad vinculada formalmente en una red de conocimiento e intercambio de experiencias
Se informó por la Primera Linea de Defensa que "Se hace parte de la red Comunidad Práctica de la Secretaría General, durante este periodo no se han adelantado actividades. En mayo se participó en el taller de Innovación pública convocado por la Veeduría Distrital, Lab capital, en el cual participaron varias entidades del nivel Distrital.  Se adjuntan memorias de la actividad.  Por parte de la SDA asistió DPSIA, Observatorio ambiental y Dirección de Gestión Corporativa.
Implementación de la Feria del Conocimiento Secretaría Distrital de Ambiente
Dirigido a: Directores de Proyectos, Coordinadores de Áreas, y Equipo de Comunicación".
Se reportó  el avance del 0 %.
Esta Oficina realizó el seguimiento y encontró que no se aportaron evidencias que permitan verificar el cumplimiento de la actividad, pese a que mediante el Rad 2024IE168883 de la OCI se solicitó el reporte de avance Plan Anticorrupción y de Atención al Ciudadano / Programa de Transparencia y Ética Pública – PTEP – Versión 2 correspondiente al periodo comprendido entre mayo y agosto (segundo cuatrimestre de 2024) y el aporte de las evidencias correspondientes.
Por lo tanto, el avance de la actividad en este periodo es del 0%, y el acumulado del año, incluyendo el periodo anterior, es del 33.33%. El estado de la actividad es ‘no cumplida’ en este periodo
</t>
    </r>
    <r>
      <rPr>
        <b/>
        <sz val="10"/>
        <color theme="1"/>
        <rFont val="Arial"/>
        <family val="2"/>
      </rPr>
      <t xml:space="preserve">Recomendaciones.
1. </t>
    </r>
    <r>
      <rPr>
        <sz val="10"/>
        <color theme="1"/>
        <rFont val="Arial"/>
        <family val="2"/>
      </rPr>
      <t xml:space="preserve">Continuar participando en la red de conocimiento e intercambio de experiencias en materia de gestión del conocimiento, innovación, transparencia y ética pública. Estas redes facilitan la generación de soluciones innovadoras, ya que al compartir experiencias y mejores prácticas,  la entidad puede mejorar sus procesos y resultados, así como las habilidades y conocimientos del personal de la entidad.
</t>
    </r>
    <r>
      <rPr>
        <b/>
        <sz val="10"/>
        <color theme="1"/>
        <rFont val="Arial"/>
        <family val="2"/>
      </rPr>
      <t>2.</t>
    </r>
    <r>
      <rPr>
        <sz val="10"/>
        <color theme="1"/>
        <rFont val="Arial"/>
        <family val="2"/>
      </rPr>
      <t xml:space="preserve"> Aportar los soportes correspondientes que permitan verificar el cumplimiento de esta actividad.
 </t>
    </r>
  </si>
  <si>
    <r>
      <t xml:space="preserve">En atención a la meta e indicador establecidos e identificados como:
</t>
    </r>
    <r>
      <rPr>
        <b/>
        <sz val="10"/>
        <color theme="1"/>
        <rFont val="Arial"/>
        <family val="2"/>
      </rPr>
      <t>Meta:</t>
    </r>
    <r>
      <rPr>
        <sz val="10"/>
        <color theme="1"/>
        <rFont val="Arial"/>
        <family val="2"/>
      </rPr>
      <t xml:space="preserve"> Ejecución del 100% de las acciones programadas en el Plan de acción  del programa de gestión de integridad vigencia 2024
</t>
    </r>
    <r>
      <rPr>
        <b/>
        <sz val="10"/>
        <color theme="1"/>
        <rFont val="Arial"/>
        <family val="2"/>
      </rPr>
      <t>Indicador:</t>
    </r>
    <r>
      <rPr>
        <sz val="10"/>
        <color theme="1"/>
        <rFont val="Arial"/>
        <family val="2"/>
      </rPr>
      <t xml:space="preserve"> Porcentaje de ejecución del Plan de gestión de Integridad
</t>
    </r>
    <r>
      <rPr>
        <b/>
        <sz val="10"/>
        <color theme="1"/>
        <rFont val="Arial"/>
        <family val="2"/>
      </rPr>
      <t>Fórmula Indicador</t>
    </r>
    <r>
      <rPr>
        <sz val="10"/>
        <color theme="1"/>
        <rFont val="Arial"/>
        <family val="2"/>
      </rPr>
      <t xml:space="preserve">: (No. de actividades ejecutadas en la vigencia / No.total de actividades programadas en el Plan de acción de gestión de Integridad 2024) x 100. 
En los seguimientos anteriores la Oficina de Control Interno observó  que una de las dificultades para evaluar el cumplimiento de las once (11) acciones propuestas en el plan de acción, es que no se establecieron fechas claras para su cumplimiento. En todo caso, luego de revisar las evidencias aportadas por el proceso se advierte el cumplimiento claro de algunas de las actividades planteadas: 1.Diseño y divulgación de campaña de integridad 2.diseño y ejecución de la actividad denominada encuentro “Integridad en Salida 3. Publicación enlace conflicto de interes </t>
    </r>
  </si>
  <si>
    <r>
      <t xml:space="preserve">En atención a la meta e indicador establecidos e identificados como:
</t>
    </r>
    <r>
      <rPr>
        <b/>
        <sz val="10"/>
        <color theme="1"/>
        <rFont val="Arial"/>
        <family val="2"/>
      </rPr>
      <t>Meta:</t>
    </r>
    <r>
      <rPr>
        <sz val="10"/>
        <color theme="1"/>
        <rFont val="Arial"/>
        <family val="2"/>
      </rPr>
      <t xml:space="preserve"> 100% de participación en las actividades distritales asociadas a la gestión de integridad
</t>
    </r>
    <r>
      <rPr>
        <b/>
        <sz val="10"/>
        <color theme="1"/>
        <rFont val="Arial"/>
        <family val="2"/>
      </rPr>
      <t>Indicador:</t>
    </r>
    <r>
      <rPr>
        <sz val="10"/>
        <color theme="1"/>
        <rFont val="Arial"/>
        <family val="2"/>
      </rPr>
      <t xml:space="preserve"> Porcentaje de participación en las actividades distritales asociadas a la gestión de integridad promovidas por la Secretaría General de la Alcaldía Mayor de Bogotá
</t>
    </r>
    <r>
      <rPr>
        <b/>
        <sz val="10"/>
        <color theme="1"/>
        <rFont val="Arial"/>
        <family val="2"/>
      </rPr>
      <t>Fórmula Indicador</t>
    </r>
    <r>
      <rPr>
        <sz val="10"/>
        <color theme="1"/>
        <rFont val="Arial"/>
        <family val="2"/>
      </rPr>
      <t>: . Se advierte el cumplimiento de las actividades propuestas para el periodo: 1. Encuentro de integridad 2. Participación en la reunión MODELO DE GESTIÓN JURIDICA ANTICORRUPCIÓN. El proceso acogió la recomendación formulada por la OCI de "ampliar el contenido de la actividad para que contemple la gestión de la SDA en materia de gestión y promoción de la integridad pública." y como se indicó, se promovieron actividades de promoción de la integridad desde la SDA.</t>
    </r>
  </si>
  <si>
    <r>
      <t xml:space="preserve">En atención a la meta e indicador establecidos e identificados como:
</t>
    </r>
    <r>
      <rPr>
        <b/>
        <sz val="10"/>
        <color theme="1"/>
        <rFont val="Arial"/>
        <family val="2"/>
      </rPr>
      <t>Meta:</t>
    </r>
    <r>
      <rPr>
        <sz val="10"/>
        <color theme="1"/>
        <rFont val="Arial"/>
        <family val="2"/>
      </rPr>
      <t xml:space="preserve"> 100% de ejecución de actividades del  plan de trabajo de gestión de conflicto de interes 2024
</t>
    </r>
    <r>
      <rPr>
        <b/>
        <sz val="10"/>
        <color theme="1"/>
        <rFont val="Arial"/>
        <family val="2"/>
      </rPr>
      <t>Indicador:</t>
    </r>
    <r>
      <rPr>
        <sz val="10"/>
        <color theme="1"/>
        <rFont val="Arial"/>
        <family val="2"/>
      </rPr>
      <t xml:space="preserve"> Porcentaje de ejecución de las actividades del plan de trabajo de gestión de conflicto de interes 2024
</t>
    </r>
    <r>
      <rPr>
        <b/>
        <sz val="10"/>
        <color theme="1"/>
        <rFont val="Arial"/>
        <family val="2"/>
      </rPr>
      <t>Fórmula Indicador</t>
    </r>
    <r>
      <rPr>
        <sz val="10"/>
        <color theme="1"/>
        <rFont val="Arial"/>
        <family val="2"/>
      </rPr>
      <t xml:space="preserve">: # de actividades ejecutadas del plan de trabajo / # de actividades programadas del plan de trabajo x 100. En el seguimiento anterior la OCI señaló que, el plan de acción de conflicto de intereses debía ser aprobado por Comité Institucional de Gestión y Desempeño ; no obstante, al revisar los soportes aportados se advierte que este ejercicio no ha sido realizado. De acuerdo dcon el plan de acción, se evidencia la realización de una Pieza comunicativas. No obstante, esta actividad no parece estar alineada a una estrategia de comunicación.  
</t>
    </r>
  </si>
  <si>
    <r>
      <t xml:space="preserve">En atención a la meta e indicador establecidos e identificados como:
</t>
    </r>
    <r>
      <rPr>
        <b/>
        <sz val="10"/>
        <color theme="1"/>
        <rFont val="Arial"/>
        <family val="2"/>
      </rPr>
      <t>Meta:</t>
    </r>
    <r>
      <rPr>
        <sz val="10"/>
        <color theme="1"/>
        <rFont val="Arial"/>
        <family val="2"/>
      </rPr>
      <t xml:space="preserve"> 100% de ejecución de actividades del  plan de implementación de la política antisoborno de la SDA 2024
</t>
    </r>
    <r>
      <rPr>
        <b/>
        <sz val="10"/>
        <color theme="1"/>
        <rFont val="Arial"/>
        <family val="2"/>
      </rPr>
      <t>Indicador:</t>
    </r>
    <r>
      <rPr>
        <sz val="10"/>
        <color theme="1"/>
        <rFont val="Arial"/>
        <family val="2"/>
      </rPr>
      <t xml:space="preserve"> Porcentaje de ejecución de las actividades del plan de implementación de la política antisoborno de la SDA 2024
</t>
    </r>
    <r>
      <rPr>
        <b/>
        <sz val="10"/>
        <color theme="1"/>
        <rFont val="Arial"/>
        <family val="2"/>
      </rPr>
      <t>Fórmula Indicador</t>
    </r>
    <r>
      <rPr>
        <sz val="10"/>
        <color theme="1"/>
        <rFont val="Arial"/>
        <family val="2"/>
      </rPr>
      <t>: # de actividades ejecutadas del plan de implementación de la política antisoborno / # de actividades programadas del plan de implementación de la política antisoborno x 100 
No hay evidencia del avance del plan antisoborno</t>
    </r>
  </si>
  <si>
    <r>
      <t xml:space="preserve">En atención a la meta e indicador establecidos e identificados como:
</t>
    </r>
    <r>
      <rPr>
        <b/>
        <sz val="10"/>
        <color theme="1"/>
        <rFont val="Arial"/>
        <family val="2"/>
      </rPr>
      <t>Meta:</t>
    </r>
    <r>
      <rPr>
        <sz val="10"/>
        <color theme="1"/>
        <rFont val="Arial"/>
        <family val="2"/>
      </rPr>
      <t xml:space="preserve"> Doce (12) seguimientos de cumplimiento del plan de comunicaciones de la vigencia 2024 realizados
</t>
    </r>
    <r>
      <rPr>
        <b/>
        <sz val="10"/>
        <color theme="1"/>
        <rFont val="Arial"/>
        <family val="2"/>
      </rPr>
      <t>Indicador:</t>
    </r>
    <r>
      <rPr>
        <sz val="10"/>
        <color theme="1"/>
        <rFont val="Arial"/>
        <family val="2"/>
      </rPr>
      <t xml:space="preserve"> Seguimiento al cumplimiento del plan de comunicaciones
</t>
    </r>
    <r>
      <rPr>
        <b/>
        <sz val="10"/>
        <color theme="1"/>
        <rFont val="Arial"/>
        <family val="2"/>
      </rPr>
      <t>Fórmula Indicador</t>
    </r>
    <r>
      <rPr>
        <sz val="10"/>
        <color theme="1"/>
        <rFont val="Arial"/>
        <family val="2"/>
      </rPr>
      <t xml:space="preserve">: No. de seguimientos realizados al cumplimiento del plan de comunicaciones de la vigencia 2024
</t>
    </r>
    <r>
      <rPr>
        <b/>
        <sz val="10"/>
        <color theme="1"/>
        <rFont val="Arial"/>
        <family val="2"/>
      </rPr>
      <t>Seguimiento</t>
    </r>
    <r>
      <rPr>
        <sz val="10"/>
        <color theme="1"/>
        <rFont val="Arial"/>
        <family val="2"/>
      </rPr>
      <t xml:space="preserve">: De conformidad con la información suministrada por la primera línea de defensa el Plan de Comunicaciones se ejecuta a través de dos líneas estratégicas: La línea de comunicación organiacional e interna y la línea de comunicacion externa e informativa. 
La OAC realizó un seguimiento mensual del cumplimiento del Plan de Comunicaciones durante el segundo cuatrimestre de 2024 (mayo a agosto) para cada una de las líneas, cumpliendo las actividades al 100%, como se detalla en los siguientes enlaces: https://lc.cx/APN4cK y https://lc.cx/wxHkDe.
Se han realizado ocho seguimientos de cumplimiento del Plan de Comunicaciones, lo que representa un cumplimiento del 66,66% de la meta total.
</t>
    </r>
    <r>
      <rPr>
        <b/>
        <sz val="10"/>
        <color theme="1"/>
        <rFont val="Arial"/>
        <family val="2"/>
      </rPr>
      <t>Recomendación</t>
    </r>
    <r>
      <rPr>
        <sz val="10"/>
        <color theme="1"/>
        <rFont val="Arial"/>
        <family val="2"/>
      </rPr>
      <t>: Continuar con el diligenciamiento del archivo excel en el que se compila la informacion por línea y actividad.</t>
    </r>
  </si>
  <si>
    <r>
      <t xml:space="preserve">En atención a la meta e indicador establecidos e identificados como:
</t>
    </r>
    <r>
      <rPr>
        <b/>
        <sz val="10"/>
        <color theme="1"/>
        <rFont val="Arial"/>
        <family val="2"/>
      </rPr>
      <t>Meta:</t>
    </r>
    <r>
      <rPr>
        <sz val="10"/>
        <color theme="1"/>
        <rFont val="Arial"/>
        <family val="2"/>
      </rPr>
      <t xml:space="preserve"> Actualizar los indicadores ambientales dispuestos en el Observatorio Ambiental de Bogotá-OAB
</t>
    </r>
    <r>
      <rPr>
        <b/>
        <sz val="10"/>
        <color theme="1"/>
        <rFont val="Arial"/>
        <family val="2"/>
      </rPr>
      <t>Indicador:</t>
    </r>
    <r>
      <rPr>
        <sz val="10"/>
        <color theme="1"/>
        <rFont val="Arial"/>
        <family val="2"/>
      </rPr>
      <t xml:space="preserve"> Alcanzar un nivel de actualización de 98% del OAB al finalizar la vigencia 2024.
</t>
    </r>
    <r>
      <rPr>
        <b/>
        <sz val="10"/>
        <color theme="1"/>
        <rFont val="Arial"/>
        <family val="2"/>
      </rPr>
      <t>Fórmula Indicador</t>
    </r>
    <r>
      <rPr>
        <sz val="10"/>
        <color theme="1"/>
        <rFont val="Arial"/>
        <family val="2"/>
      </rPr>
      <t xml:space="preserve">: (No. de indicadores actualizados / No. total de indicadores que requieren actualización, según su periodicidad de medición ) x 100
</t>
    </r>
    <r>
      <rPr>
        <b/>
        <sz val="10"/>
        <color theme="1"/>
        <rFont val="Arial"/>
        <family val="2"/>
      </rPr>
      <t>Seguimiento</t>
    </r>
    <r>
      <rPr>
        <sz val="10"/>
        <color theme="1"/>
        <rFont val="Arial"/>
        <family val="2"/>
      </rPr>
      <t xml:space="preserve">: De acuerdo con la información proporcionada por la primera línea de defensa y los documentos disponibles en el siguiente enlace: https://lc.cx/MMReS4, se ha observado que la OAB ha actualizado 169 de los 173 indicadores ambientales. Esto representa un cumplimiento del 98%, alcanzando así el 100% de la meta establecida para el año 2024.
Se </t>
    </r>
    <r>
      <rPr>
        <b/>
        <sz val="10"/>
        <color theme="1"/>
        <rFont val="Arial"/>
        <family val="2"/>
      </rPr>
      <t>recomienda a</t>
    </r>
    <r>
      <rPr>
        <sz val="10"/>
        <color theme="1"/>
        <rFont val="Arial"/>
        <family val="2"/>
      </rPr>
      <t>l proceso reformular la meta para lograr una actualización completa del 100% de los indicadores ambientales de la OAB. Específicamente, actualizar el 2% restante durante el tercer cuatrimestre de 2024.</t>
    </r>
  </si>
  <si>
    <r>
      <t xml:space="preserve">En atención a la meta e indicador establecidos e identificados como:
</t>
    </r>
    <r>
      <rPr>
        <b/>
        <sz val="10"/>
        <color theme="1"/>
        <rFont val="Arial"/>
        <family val="2"/>
      </rPr>
      <t>Meta</t>
    </r>
    <r>
      <rPr>
        <sz val="10"/>
        <color theme="1"/>
        <rFont val="Arial"/>
        <family val="2"/>
      </rPr>
      <t xml:space="preserve">: 100% de los informes normados sobre gestión y estado de recursos normados elaborados
</t>
    </r>
    <r>
      <rPr>
        <b/>
        <sz val="10"/>
        <color theme="1"/>
        <rFont val="Arial"/>
        <family val="2"/>
      </rPr>
      <t>Indicador:</t>
    </r>
    <r>
      <rPr>
        <sz val="10"/>
        <color theme="1"/>
        <rFont val="Arial"/>
        <family val="2"/>
      </rPr>
      <t xml:space="preserve"> Porcentaje de elaboración de informes normados de gestión, el estado y calidad de los recursos naturales
</t>
    </r>
    <r>
      <rPr>
        <b/>
        <sz val="10"/>
        <color theme="1"/>
        <rFont val="Arial"/>
        <family val="2"/>
      </rPr>
      <t>Fórmula Indicado</t>
    </r>
    <r>
      <rPr>
        <sz val="10"/>
        <color theme="1"/>
        <rFont val="Arial"/>
        <family val="2"/>
      </rPr>
      <t xml:space="preserve">r: (No. de informes normados elaborados / 5 informes requeridos por normativa y disposición distrital (Acuerdo 067/02, Bogotá Cómo Vamos, Matriz de indicadores de ciudad, ICAU, ODS) x 100
</t>
    </r>
    <r>
      <rPr>
        <b/>
        <sz val="10"/>
        <color theme="1"/>
        <rFont val="Arial"/>
        <family val="2"/>
      </rPr>
      <t>Seguimiento</t>
    </r>
    <r>
      <rPr>
        <sz val="10"/>
        <color theme="1"/>
        <rFont val="Arial"/>
        <family val="2"/>
      </rPr>
      <t xml:space="preserve">: Esta meta se cumplió en el primer cuatrimestre.
</t>
    </r>
    <r>
      <rPr>
        <b/>
        <sz val="10"/>
        <color theme="1"/>
        <rFont val="Arial"/>
        <family val="2"/>
      </rPr>
      <t>Recomendación</t>
    </r>
    <r>
      <rPr>
        <sz val="10"/>
        <color theme="1"/>
        <rFont val="Arial"/>
        <family val="2"/>
      </rPr>
      <t xml:space="preserve">:  Evaluar la necesidad de  reformular la actividad y fortalecer el esquema de planeación frente a las actividades definidas y su alineación efectiva con la gestión operativa  del proceso.
</t>
    </r>
  </si>
  <si>
    <r>
      <t xml:space="preserve">En atención a la meta e indicador establecidos e identificados como:
</t>
    </r>
    <r>
      <rPr>
        <b/>
        <sz val="10"/>
        <color theme="1"/>
        <rFont val="Arial"/>
        <family val="2"/>
      </rPr>
      <t>Meta</t>
    </r>
    <r>
      <rPr>
        <sz val="10"/>
        <color theme="1"/>
        <rFont val="Arial"/>
        <family val="2"/>
      </rPr>
      <t xml:space="preserve">: 100% de participación en las ferias de servicio al ciudadano en donde sea convocada la Entidad durante la vigencia 2024
Indicador: Porcentaje de participación de las ferias de servicio al ciudadano
</t>
    </r>
    <r>
      <rPr>
        <b/>
        <sz val="10"/>
        <color theme="1"/>
        <rFont val="Arial"/>
        <family val="2"/>
      </rPr>
      <t>Fórmula Indicador:</t>
    </r>
    <r>
      <rPr>
        <sz val="10"/>
        <color theme="1"/>
        <rFont val="Arial"/>
        <family val="2"/>
      </rPr>
      <t xml:space="preserve"> (No. de participaciones en ferias de servicio al ciudadano de la SDA, durante el cuatrimestre / No. de ferias de servicio al ciudadano convocadas e invitadas a la SDA organizadas por la Alcaldía Mayor de Bogotá y/o otras entidades) x 100
</t>
    </r>
    <r>
      <rPr>
        <b/>
        <sz val="10"/>
        <color theme="1"/>
        <rFont val="Arial"/>
        <family val="2"/>
      </rPr>
      <t>Seguimiento</t>
    </r>
    <r>
      <rPr>
        <sz val="10"/>
        <color theme="1"/>
        <rFont val="Arial"/>
        <family val="2"/>
      </rPr>
      <t>: De acuerdo con la información proporcionada por la primera línea de defensa y los documentos disponibles en el siguiente enlace: https://lc.cx/OeeI18, la Secretaría participó en ocho (8) ferias de servicio durante el segundo cuatrimestre de 2024, atendiendo a un total de 1,061 ciudadanos.
En consecuencia, se concluye que se ha alcanzado el 100% del cumplimiento de la meta, ya que la Secretaría asistió a todas las ferias de servicio al ciudadano a las que fue convocadadurante el segundo cuatrimestre.</t>
    </r>
  </si>
  <si>
    <t>Se evidencia información actualizada, organizada y disponible en el módulo atención y servicios a la ciudadanía.  El chatbot aun sigue sin funcionamiento, por otro lado se observa que se actualiza la "Carta de trato digno" .Se  reitera la sugerencia de  actualizar y ampliar las preguntas frecuentes,Se sugiere revisar el item de "Información de Interés" del módulo atención y servicios a la ciudadanía, ya que  no contiene información al respecto. 
Por otra parte, el proceso reporta que el menú participa del portal web contiene información en todos los módulos, la segunda línea verifica y en particular la sección del Plan de participación ciudadana hay información desactualizada porque el plan de participación que direcciona es de la vigencia 2022 y el Plan de Acción de la Estrategia de Participación Ciudadana es del 2023. En cuanto a la sección "Participación para el diagnóstico de necesdades e identificación de problemas" se encuentra información organizada y útil, sin embargo hay información desactualizada con la Territorialización 2023 (corte 31 de julio de 2023).                                                                                                 
Se sugiere actualizar la medicion, ya que es dificil poder cuantificar el grado de cumplimiento.</t>
  </si>
  <si>
    <r>
      <t xml:space="preserve">En atención a la meta e indicador establecidos e identificados como:
</t>
    </r>
    <r>
      <rPr>
        <b/>
        <sz val="10"/>
        <color theme="1"/>
        <rFont val="Arial"/>
        <family val="2"/>
      </rPr>
      <t>Meta:</t>
    </r>
    <r>
      <rPr>
        <sz val="10"/>
        <color theme="1"/>
        <rFont val="Arial"/>
        <family val="2"/>
      </rPr>
      <t xml:space="preserve"> Módulo atención y servicios a la ciudadanía adecuado en 100%
</t>
    </r>
    <r>
      <rPr>
        <b/>
        <sz val="10"/>
        <color theme="1"/>
        <rFont val="Arial"/>
        <family val="2"/>
      </rPr>
      <t>Indicador:</t>
    </r>
    <r>
      <rPr>
        <sz val="10"/>
        <color theme="1"/>
        <rFont val="Arial"/>
        <family val="2"/>
      </rPr>
      <t xml:space="preserve"> Porcentaje de adecuación del Módulo atención y servicios a la ciudadanía
</t>
    </r>
    <r>
      <rPr>
        <b/>
        <sz val="10"/>
        <color theme="1"/>
        <rFont val="Arial"/>
        <family val="2"/>
      </rPr>
      <t>Fórmula Indicador</t>
    </r>
    <r>
      <rPr>
        <sz val="10"/>
        <color theme="1"/>
        <rFont val="Arial"/>
        <family val="2"/>
      </rPr>
      <t>: (No. de acciones realizadas para la adecuación del Módulo atención y servicios a la ciudadanía  / No. de acciones programadas para la adecuación del Módulo atención y servicios a la ciudadanía  )*100
Consultado El modulo participa de la pagina web de la sda, se evidencio que esta se encuentra disponible y actualizado, no obstante, una vez consultado el modulo "servicios a la ciudadania" se observó cargada informacion desactualizada como: 1. Plan de participacion ciudadana del 2022, 2. el Plan de Acción de la Estrategia de Participación Ciudadana del 2023, 3. la dispinibilidad de la informacion de "rendicion de cuentas" no cuenta con la carpeta 2024, 4. la informacion disponible de las caminatas es del mes de julio,4.  la Territorialización 2023 (corte 31 de julio de 2023),5. finalmente el chatbot sigue sin disponibilidad o funcionamiento. tal como lo indica la segunda linea de defensa.
Se reitera la sugerencia de actializar y ampliar las preguntas frecuentes y verificar la disponibilidad de item "informacon de interes" ya que se encuentra vacio. 
Respecto a la formula del indicador, no es posible evidenciar su cumplimiento, toda vez que no se observó un documento que dé cuenta del No. de acciones que se tienen programadas durante la vigencia para la adecuación del módulo y servicios a la ciudadanía que permitan a esta oficina verificar el grado o avance de ejecución realizada durante el periodo evaluado, por lo tanto, tampoco se puede determinar cumplimiento del indicador, por lo tanto se recomienta que la medicion del indicador se pueda evidenciar para poder emitir un concepto de avance porcentual sobre la actividad.
Se asigna un 25% de cumplimiento, debido a las desactualizaciones presentadas</t>
    </r>
  </si>
  <si>
    <r>
      <t xml:space="preserve">En atención a la meta e indicador establecidos e identificados como:
</t>
    </r>
    <r>
      <rPr>
        <b/>
        <sz val="10"/>
        <color theme="1"/>
        <rFont val="Arial"/>
        <family val="2"/>
      </rPr>
      <t>Meta:</t>
    </r>
    <r>
      <rPr>
        <sz val="10"/>
        <color theme="1"/>
        <rFont val="Arial"/>
        <family val="2"/>
      </rPr>
      <t xml:space="preserve"> 3 mesas de trabajo para el uso de las diferentes secciones del modulo participa
</t>
    </r>
    <r>
      <rPr>
        <b/>
        <sz val="10"/>
        <color theme="1"/>
        <rFont val="Arial"/>
        <family val="2"/>
      </rPr>
      <t>Indicador:</t>
    </r>
    <r>
      <rPr>
        <sz val="10"/>
        <color theme="1"/>
        <rFont val="Arial"/>
        <family val="2"/>
      </rPr>
      <t xml:space="preserve">  Mesas de trabajo para el acompañamiento y apropiación del modulo participa
</t>
    </r>
    <r>
      <rPr>
        <b/>
        <sz val="10"/>
        <color theme="1"/>
        <rFont val="Arial"/>
        <family val="2"/>
      </rPr>
      <t>Fórmula Indicador</t>
    </r>
    <r>
      <rPr>
        <sz val="10"/>
        <color theme="1"/>
        <rFont val="Arial"/>
        <family val="2"/>
      </rPr>
      <t xml:space="preserve">: (No. de mesas de trabajo realizadas para adecuar y publicar información en el modulo participa  / 3 mesas de trabajo programadas para adecuar y publicar información en el modulo participa)*100.
Revisadas las evidencias, no se observaron documentos relacionados con los documentos de verificacion (Actas de reuniones,Memorandos, Plan de mejora) por lo tanto no se evidencio cumplimiento de la actividad ni de la meta propuesta.
Por lo anterior, el estado de la actividad es "no cumplida" y su acumulado es el obtenido en el primer cuatrimestre 33%
</t>
    </r>
  </si>
  <si>
    <r>
      <t xml:space="preserve">En atención a la meta e indicador establecidos e identificados como:
</t>
    </r>
    <r>
      <rPr>
        <b/>
        <sz val="10"/>
        <color theme="1"/>
        <rFont val="Arial"/>
        <family val="2"/>
      </rPr>
      <t>Meta:</t>
    </r>
    <r>
      <rPr>
        <sz val="10"/>
        <color theme="1"/>
        <rFont val="Arial"/>
        <family val="2"/>
      </rPr>
      <t xml:space="preserve"> Publicación del 100% de la información, conforme a las solicitudes de publicación en la sección de transparencia y acceso a la información de la SDA, realizadas por los procesos o dependencias solicitadas en la mesa de servicios.
</t>
    </r>
    <r>
      <rPr>
        <b/>
        <sz val="10"/>
        <color theme="1"/>
        <rFont val="Arial"/>
        <family val="2"/>
      </rPr>
      <t>Indicador:</t>
    </r>
    <r>
      <rPr>
        <sz val="10"/>
        <color theme="1"/>
        <rFont val="Arial"/>
        <family val="2"/>
      </rPr>
      <t xml:space="preserve"> Porcentaje de publicación en la sección de transparencia y acceso a la información de las SDA.
</t>
    </r>
    <r>
      <rPr>
        <b/>
        <sz val="10"/>
        <color theme="1"/>
        <rFont val="Arial"/>
        <family val="2"/>
      </rPr>
      <t>Fórmula Indicador</t>
    </r>
    <r>
      <rPr>
        <sz val="10"/>
        <color theme="1"/>
        <rFont val="Arial"/>
        <family val="2"/>
      </rPr>
      <t xml:space="preserve">: (No. de publicaciones realizadas en la sección de transparencia de la sede electrónica / No. de publicaciones solicitadas en el sección de transparencia) x 100
Revisadas las evidencias, se observaron los reportes en excel de lo meses de mayo, junio y julio, asi como un consolidado denominado "casos portal web y boletin legal ambiental" no obstante, al validar este reporte consolidado, la informacion no coincide con la reportada mes a mes, es decir: la sumatoria de los reportes mes a mes, da un total de 89 requerimientos solicitados, pero al filtrar el consolidado, esta sumatoria no coincide, generando incertibumbre de dicho reporte, ya que en relacion a la formula del indicador, no fue posible determinar el Numero exacto de publicaciones solicitadas versus el Numero exacto de publicaciones realizadas. Al no observarse evidencia del mes de agosto se asigna un 25% de cumplimiento a la fecha. Asi mismo se reitera que a la fecha no se observo reporte del mes de abril.
en cuanto al indicador, se reitera que su objetivo es ambiguo toda vez que no es pocible determinar el porcentaje de publicacion en la seccion de transparencia versus la normatividad aplicable y el reporte realizado.
Datos mes a mes
Reporte consolidado: 129 requerimientos
Reporte mes a mes
MAYO   30
JUNIO  27
JULIO   31
TOTAL  88
</t>
    </r>
  </si>
  <si>
    <r>
      <t xml:space="preserve">En atención a la meta e indicador establecidos e identificados como:
</t>
    </r>
    <r>
      <rPr>
        <b/>
        <sz val="10"/>
        <color theme="1"/>
        <rFont val="Arial"/>
        <family val="2"/>
      </rPr>
      <t>Meta:</t>
    </r>
    <r>
      <rPr>
        <sz val="10"/>
        <color theme="1"/>
        <rFont val="Arial"/>
        <family val="2"/>
      </rPr>
      <t xml:space="preserve"> Asignar el 100% de solicitudes de acceso a la información generadas por parte de la ciudadanía en la vigencia 2024
</t>
    </r>
    <r>
      <rPr>
        <b/>
        <sz val="10"/>
        <color theme="1"/>
        <rFont val="Arial"/>
        <family val="2"/>
      </rPr>
      <t>Indicador:</t>
    </r>
    <r>
      <rPr>
        <sz val="10"/>
        <color theme="1"/>
        <rFont val="Arial"/>
        <family val="2"/>
      </rPr>
      <t xml:space="preserve"> Porcentaje de asignación de las solicitudes de acceso a la información
</t>
    </r>
    <r>
      <rPr>
        <b/>
        <sz val="10"/>
        <color theme="1"/>
        <rFont val="Arial"/>
        <family val="2"/>
      </rPr>
      <t>Fórmula Indicador</t>
    </r>
    <r>
      <rPr>
        <sz val="10"/>
        <color theme="1"/>
        <rFont val="Arial"/>
        <family val="2"/>
      </rPr>
      <t>: (No. de solicitudes de acceso de información asignadas, con seguimiento y publicadas / No. total de solicitudes de acceso de información ingresadas a la entidad) x 100
Revisadas las evidencias, con relacion a los reportes publicados en la pagina web como "Informe de seguimiento a quejas y reclamos" se evidenciaron los reportes del cuatrimestre evaluado, no obstante una vez efectuado el reporte de primera y segunda linea se identifico lo siguiente:
1. en cuanto a primera linea, no es clara lo reportado donde indica: "(...) se recibieron 34 y se publicaron 21, asi: en abril  7, en mayo, en junio 4 y en julio 20  generando los informes mensuales de solicitudes de acceso a la información (...)" ya que la sumatoria no coincide y fueron tomados datos del mes de abril que no corresponde al cuatrimestre evaluado y no se consideraron los datos del mes de agosto que si pertenece al periodo evaluado.
2.  Una vez revisados los reportes cargados en la pagina web, de acuerdo con el link reportado dentro de las evidencias, se observó que el numero real de solicitudes de acceso de informacion ingresadas a la entidad fueron 38, distribuidas asi: MAYO 3, JUNIO 4, JULIO 20 , AGOSTO  11.
Por lo anterior, se sugiere realizar una revision detallada de los datos reportados, toda vez, que la información reportada genera incertidumbre de los datos reales allegados y asignados teniendo en cuenta que no fue posible identificar el cumplimiento de la meta definida.
Respecto al indicador, ni en la descripcion de la actividad ni en los soportes se puede evidenciar cual es el asignación de las solicitudes de acceso a la información tal como lo especifica el indicador que fue definido para esta actividad.
Revisados los reportes se asigna un 33%, por cumplimiento en la actividad</t>
    </r>
  </si>
  <si>
    <r>
      <t xml:space="preserve">En atención a la meta e indicador establecidos e identificados como:
</t>
    </r>
    <r>
      <rPr>
        <b/>
        <sz val="10"/>
        <color theme="1"/>
        <rFont val="Arial"/>
        <family val="2"/>
      </rPr>
      <t>Meta:</t>
    </r>
    <r>
      <rPr>
        <sz val="10"/>
        <color theme="1"/>
        <rFont val="Arial"/>
        <family val="2"/>
      </rPr>
      <t xml:space="preserve"> 100% de actividades de gestión realizadas para la aprobación de la Tabla de Retención Documental de la SDA.
</t>
    </r>
    <r>
      <rPr>
        <b/>
        <sz val="10"/>
        <color theme="1"/>
        <rFont val="Arial"/>
        <family val="2"/>
      </rPr>
      <t>Indicador:</t>
    </r>
    <r>
      <rPr>
        <sz val="10"/>
        <color theme="1"/>
        <rFont val="Arial"/>
        <family val="2"/>
      </rPr>
      <t xml:space="preserve"> Porcentaje de actividades de gestión realizadas para la aprobación de la Tabla de Retención Documental de la SDA.
</t>
    </r>
    <r>
      <rPr>
        <b/>
        <sz val="10"/>
        <color theme="1"/>
        <rFont val="Arial"/>
        <family val="2"/>
      </rPr>
      <t>Fórmula Indicador</t>
    </r>
    <r>
      <rPr>
        <sz val="10"/>
        <color theme="1"/>
        <rFont val="Arial"/>
        <family val="2"/>
      </rPr>
      <t>: (No. de actividades de gestión realizadas para la aprobación de la Tabla de Retención Documental de la SDA / No. De actividades de gestión programadas para la aprobación de la Tabla de Retención Documental de la SDA) x 100.
Revisadas las evidencias se observaron 2 actas de reunion, el 16 de junio de 2024 y el 11 de julio de 2024 en las que se abordo la "Revisión de la respuesta dada por el Archivo Distrital de Bogotá, sobre la convalidación de las Tablas de Retención Documental – TRD de la Secretaria Distrital de Ambiente, presentada al Archivo Distrital de Bogotá", en cuanto a lo reportado por la primera linea de defensa asi: "Para el segundo cuatrimestre, la primera actividad consiste en la revisión de 117 fichas de valoración documental de las 21 dependencias de la SDA. (...)", al respecto, en las evidencias aportadas, solo se observo valoracion documental de 14 dependencias de las 21 existentes en la entidad.
Lo anterior, no permite validar el cumplimiento de la formula del indicador, ps no es posible terminar el No. de actividades programadas, por cuanto no se evidencio un cronograma o programa de seguimiento en cuanto a la redaccion del indicador, se sugiere validarlo, toda vez que, ni en  la descripcion ni en las evidencias se identifica cual es el Porcentaje de actividades de gestión realizadas como lo establece el indicador.
Por regla de 3 se asigna el 12,61% considerando que de las 21 dependencias solo se validaron para el cuatrimestre 14 dependencias. (en el entendido de que es la unica actrividad programada, ya que no hay cronograma que permita ratificarlo)</t>
    </r>
  </si>
  <si>
    <r>
      <t xml:space="preserve">En atención a la meta e indicador establecidos e identificados como:
</t>
    </r>
    <r>
      <rPr>
        <b/>
        <sz val="10"/>
        <color theme="1"/>
        <rFont val="Arial"/>
        <family val="2"/>
      </rPr>
      <t>Meta:</t>
    </r>
    <r>
      <rPr>
        <sz val="10"/>
        <color theme="1"/>
        <rFont val="Arial"/>
        <family val="2"/>
      </rPr>
      <t xml:space="preserve"> 1 actualización trimestral del esquema de publicación de información de la SDA
</t>
    </r>
    <r>
      <rPr>
        <b/>
        <sz val="10"/>
        <color theme="1"/>
        <rFont val="Arial"/>
        <family val="2"/>
      </rPr>
      <t>Indicador:</t>
    </r>
    <r>
      <rPr>
        <sz val="10"/>
        <color theme="1"/>
        <rFont val="Arial"/>
        <family val="2"/>
      </rPr>
      <t xml:space="preserve"> Actualizaciones del esquema de publicación de la información de la SDA
</t>
    </r>
    <r>
      <rPr>
        <b/>
        <sz val="10"/>
        <color theme="1"/>
        <rFont val="Arial"/>
        <family val="2"/>
      </rPr>
      <t>Fórmula Indicador</t>
    </r>
    <r>
      <rPr>
        <sz val="10"/>
        <color theme="1"/>
        <rFont val="Arial"/>
        <family val="2"/>
      </rPr>
      <t>: (No. de actualizaciones del esquema de publicación de la información / 4 actualizaciones de esquema de publicación programadas en la vigencia 2024)
Una vez revisado el reporte en excel denominado "esquema de publicacion" , se observaron las actualizaciones realizadas segun su frecuencia durante el periodo evaluado, no obstante, es necesario que el proceso aclare a que hace referencia la columna E "Fecha de generación de la información"  ya que las fechas indicadas no coinciden con los ajustes realizados en la pagina web, ej: para el numeral 4.2 ejecucion presupuestal, el reporte indica en dicha columna el mes de junio de 2023, no obstante al validar el link de actualizacion, este demuestra que en la web, esta cargada la informacion presupuestal hasta agosto de 2024, generando confusion en la informacion reportada.
Asi mismo, se observó la realizacion de 9 actualizaciones durante el periodo evaluado, no obstante, en cuanto a la formula del indicador, se recomienda al proceso considerar que de las 4 actualizaciones programadas para la vigencia 2024, a la verificacion de cumplimiento de 2 cuatrimestre de la vigencia solo se ha realizado 2 actualizaciones y queda 1 cuatrimestre para llevar a cabo las 2 pendientes programadas y dar cumplimiento a la meta</t>
    </r>
  </si>
  <si>
    <r>
      <t xml:space="preserve">En atención a la meta e indicador establecidos e identificados como:
</t>
    </r>
    <r>
      <rPr>
        <b/>
        <sz val="10"/>
        <color theme="1"/>
        <rFont val="Arial"/>
        <family val="2"/>
      </rPr>
      <t>Meta:</t>
    </r>
    <r>
      <rPr>
        <sz val="10"/>
        <color theme="1"/>
        <rFont val="Arial"/>
        <family val="2"/>
      </rPr>
      <t xml:space="preserve"> 1 acto administrativo de costos de reproducción de la información pública
</t>
    </r>
    <r>
      <rPr>
        <b/>
        <sz val="10"/>
        <color theme="1"/>
        <rFont val="Arial"/>
        <family val="2"/>
      </rPr>
      <t>Indicador:</t>
    </r>
    <r>
      <rPr>
        <sz val="10"/>
        <color theme="1"/>
        <rFont val="Arial"/>
        <family val="2"/>
      </rPr>
      <t xml:space="preserve">  Porcentaje de elaboración del acto administrativo de costos de reproducción de la información pública
</t>
    </r>
    <r>
      <rPr>
        <b/>
        <sz val="10"/>
        <color theme="1"/>
        <rFont val="Arial"/>
        <family val="2"/>
      </rPr>
      <t>Fórmula Indicador</t>
    </r>
    <r>
      <rPr>
        <sz val="10"/>
        <color theme="1"/>
        <rFont val="Arial"/>
        <family val="2"/>
      </rPr>
      <t xml:space="preserve">: Porcentaje de elaboración del acto administrativo de costos de reproducción de la información pública
ACCION CUMPLIDA DESDE EL PRIMER CUATRIMESTRE
</t>
    </r>
  </si>
  <si>
    <r>
      <t xml:space="preserve">En atención a la meta e indicador establecidos e identificados como:
</t>
    </r>
    <r>
      <rPr>
        <b/>
        <sz val="10"/>
        <color theme="1"/>
        <rFont val="Arial"/>
        <family val="2"/>
      </rPr>
      <t>Meta:</t>
    </r>
    <r>
      <rPr>
        <sz val="10"/>
        <color theme="1"/>
        <rFont val="Arial"/>
        <family val="2"/>
      </rPr>
      <t xml:space="preserve"> Programa de Gestión Documental actualizado y aprobado
</t>
    </r>
    <r>
      <rPr>
        <b/>
        <sz val="10"/>
        <color theme="1"/>
        <rFont val="Arial"/>
        <family val="2"/>
      </rPr>
      <t>Indicador:</t>
    </r>
    <r>
      <rPr>
        <sz val="10"/>
        <color theme="1"/>
        <rFont val="Arial"/>
        <family val="2"/>
      </rPr>
      <t xml:space="preserve"> PGD actualizado
</t>
    </r>
    <r>
      <rPr>
        <b/>
        <sz val="10"/>
        <color theme="1"/>
        <rFont val="Arial"/>
        <family val="2"/>
      </rPr>
      <t>Fórmula Indicador</t>
    </r>
    <r>
      <rPr>
        <sz val="10"/>
        <color theme="1"/>
        <rFont val="Arial"/>
        <family val="2"/>
      </rPr>
      <t xml:space="preserve">: 1 Programa de Gestión Documental aprobado
Revisadas las evidencias, se observo acta de reunion a "Revisión de la propuesta del Programa de Gestión Documental (PGD) para la Secretaria Distrital de Ambiente, equipo de Gestión Documental" del 15 de julio de 2024.
Si bien, se observaron gestiones relacionadas con la Metodología para la revisión del programa de Gestión Documental (PGD) y la Verificación de alineación frente al Plan Institucional de Archivos (PINAR) se sugiere seguimiento a comprmisos.
Teniendo en cuenta que tanto la meta, como el indicador y la formula del mismo tiene definido un documento aprobado, a la fecha no se observa aprobacion del mismo por tanto su avance es 0%, se sugiere considerar que a lo corrido del año, solo resta un cuatrimestre para dar cumplimiento a la actividad, por tanto se recomienda generar tableros de control y alertas que permitan dar un constante seguimiento a esta actividad y garantizar su cumplimiento  </t>
    </r>
  </si>
  <si>
    <r>
      <t xml:space="preserve">En atención a la meta e indicador establecidos e identificados como:
</t>
    </r>
    <r>
      <rPr>
        <b/>
        <sz val="10"/>
        <color theme="1"/>
        <rFont val="Arial"/>
        <family val="2"/>
      </rPr>
      <t>Meta:</t>
    </r>
    <r>
      <rPr>
        <sz val="10"/>
        <color theme="1"/>
        <rFont val="Arial"/>
        <family val="2"/>
      </rPr>
      <t xml:space="preserve"> Una evaluación de los criterios de accesibilidad web
</t>
    </r>
    <r>
      <rPr>
        <b/>
        <sz val="10"/>
        <color theme="1"/>
        <rFont val="Arial"/>
        <family val="2"/>
      </rPr>
      <t>Indicador:</t>
    </r>
    <r>
      <rPr>
        <sz val="10"/>
        <color theme="1"/>
        <rFont val="Arial"/>
        <family val="2"/>
      </rPr>
      <t xml:space="preserve"> Porcentaje de avance de la evaluación sobre los criterios de accesibilidad web
</t>
    </r>
    <r>
      <rPr>
        <b/>
        <sz val="10"/>
        <color theme="1"/>
        <rFont val="Arial"/>
        <family val="2"/>
      </rPr>
      <t>Fórmula Indicador</t>
    </r>
    <r>
      <rPr>
        <sz val="10"/>
        <color theme="1"/>
        <rFont val="Arial"/>
        <family val="2"/>
      </rPr>
      <t xml:space="preserve">: (No. de acciones realizadas para la  evaluación sobre los criterios de accesibilidad web / No. de acciones programadas para la  evaluación sobre los criterios de accesibilidad web) * 100
La evidencia reportada no permite verificar cuales acciones fueron relaizadas para la evaluacion sobre criterios de accesibilidad ni cual fue el numero de acciones programadas para las mismas, Con relacion a la meta donde menciona de manera global los criterios de accesibilidad web y segun lo reportado por el proceso,la evaluacion fue realizada sobre 71 de los 96 "criterios de cumplimiento de accesibilidad una "evaluación de accesibilidad web" para identificar cuales se pueden cumplir a corto, mediano o largo plazo, o cuales no es posible su cumplimiento con el CMS actual, priorizando su aplicación".
Por regla de 3 se asigna cumplimiento de 73%
No obstante, Se sugiere revisar la redaccion del indicador y la  formula del indicador, toda vez que no existe un documento que permita verificar y/o determinar cuales son las acciones programadas para la  evaluación sobre los criterios de accesibilidad web.
</t>
    </r>
  </si>
  <si>
    <r>
      <t xml:space="preserve">En atención a la meta e indicador establecidos e identificados como:
</t>
    </r>
    <r>
      <rPr>
        <b/>
        <sz val="10"/>
        <color theme="1"/>
        <rFont val="Arial"/>
        <family val="2"/>
      </rPr>
      <t>Meta:</t>
    </r>
    <r>
      <rPr>
        <sz val="10"/>
        <color theme="1"/>
        <rFont val="Arial"/>
        <family val="2"/>
      </rPr>
      <t xml:space="preserve"> 2 capacitaciones con las dependencias de la SDA
</t>
    </r>
    <r>
      <rPr>
        <b/>
        <sz val="10"/>
        <color theme="1"/>
        <rFont val="Arial"/>
        <family val="2"/>
      </rPr>
      <t>Indicador:</t>
    </r>
    <r>
      <rPr>
        <sz val="10"/>
        <color theme="1"/>
        <rFont val="Arial"/>
        <family val="2"/>
      </rPr>
      <t xml:space="preserve"> Capacitaciones sobre la producción y publicación de documentos accesibles en la sede electronica de la SDA, conforme la Resolución 1519 de 2020
</t>
    </r>
    <r>
      <rPr>
        <b/>
        <sz val="10"/>
        <color theme="1"/>
        <rFont val="Arial"/>
        <family val="2"/>
      </rPr>
      <t>Fórmula Indicador</t>
    </r>
    <r>
      <rPr>
        <sz val="10"/>
        <color theme="1"/>
        <rFont val="Arial"/>
        <family val="2"/>
      </rPr>
      <t xml:space="preserve">: N° de capacitaciones realizadas / N° de capacitaciones programadas.
Se observo que esta actividad si se encontraba programada para este cuatrimestre, no obstante, el proceso indico que no se encontraba programada y por tanto no realizo reporte ni relaciono evidencia relacionada.
Con relacion a la formula del indicador que menciona Numero de capacitaciones programadas, las cuales a la fecha se desconocen, se recomienda generar alertas de cumplimiento entendiendo que solo queda un cuatrimestre de la vigencia y a la fecha no se observan avances.
</t>
    </r>
  </si>
  <si>
    <r>
      <t xml:space="preserve">En atención a la meta e indicador establecidos e identificados como:
</t>
    </r>
    <r>
      <rPr>
        <b/>
        <sz val="10"/>
        <color theme="1"/>
        <rFont val="Arial"/>
        <family val="2"/>
      </rPr>
      <t>Meta:</t>
    </r>
    <r>
      <rPr>
        <sz val="10"/>
        <color theme="1"/>
        <rFont val="Arial"/>
        <family val="2"/>
      </rPr>
      <t xml:space="preserve"> 3 mesas de trabajo con directrices de accesibilidad
</t>
    </r>
    <r>
      <rPr>
        <b/>
        <sz val="10"/>
        <color theme="1"/>
        <rFont val="Arial"/>
        <family val="2"/>
      </rPr>
      <t>Indicador:</t>
    </r>
    <r>
      <rPr>
        <sz val="10"/>
        <color theme="1"/>
        <rFont val="Arial"/>
        <family val="2"/>
      </rPr>
      <t xml:space="preserve"> Porcentaje de sesiones propuestas/ realizadas
</t>
    </r>
    <r>
      <rPr>
        <b/>
        <sz val="10"/>
        <color theme="1"/>
        <rFont val="Arial"/>
        <family val="2"/>
      </rPr>
      <t>Fórmula Indicador</t>
    </r>
    <r>
      <rPr>
        <sz val="10"/>
        <color theme="1"/>
        <rFont val="Arial"/>
        <family val="2"/>
      </rPr>
      <t xml:space="preserve">: (No. De mesas de trabajo realizadas / 3 mesas de trabajo)*100
Una vez efectuada la revision de la evidencia, se observò documento en word de acta de reunion realizada el 11 de julio de 2024, en la cual se abordaron los siguientes temas: "Índice distrital de servicio al ciudadano, Espacios físicos de accesibilidad al usuario, Lenguaje de señas" , de acuerdo con la actividad, no se observa inclusion en los temas abordados de las lenguas indigenas. Por tanto se sugiere considerarla para el ultimo cuatrimestre de la vigencia.
Asi mismo se sugiere cargar en las evidencias las versiones finales ya que la cargada es editable y el listado de asistencia no esta completamente diligenciado.
</t>
    </r>
  </si>
  <si>
    <r>
      <t xml:space="preserve">En atención a la meta e indicador establecidos e identificados como:
</t>
    </r>
    <r>
      <rPr>
        <b/>
        <sz val="10"/>
        <color theme="1"/>
        <rFont val="Arial"/>
        <family val="2"/>
      </rPr>
      <t>Meta:</t>
    </r>
    <r>
      <rPr>
        <sz val="10"/>
        <color theme="1"/>
        <rFont val="Arial"/>
        <family val="2"/>
      </rPr>
      <t xml:space="preserve"> Dos (2) seguimientos al cumplimiento de la Resolución 1519 de 2020
</t>
    </r>
    <r>
      <rPr>
        <b/>
        <sz val="10"/>
        <color theme="1"/>
        <rFont val="Arial"/>
        <family val="2"/>
      </rPr>
      <t>Indicador:</t>
    </r>
    <r>
      <rPr>
        <sz val="10"/>
        <color theme="1"/>
        <rFont val="Arial"/>
        <family val="2"/>
      </rPr>
      <t xml:space="preserve"> Seguimiento realizados al cumplimiento de la Resolución 1519 de 2020
</t>
    </r>
    <r>
      <rPr>
        <b/>
        <sz val="10"/>
        <color theme="1"/>
        <rFont val="Arial"/>
        <family val="2"/>
      </rPr>
      <t>Fórmula Indicador</t>
    </r>
    <r>
      <rPr>
        <sz val="10"/>
        <color theme="1"/>
        <rFont val="Arial"/>
        <family val="2"/>
      </rPr>
      <t>: No. de seguimiento realizados a la Resolución 1519 de 2020 / 2 seguimiento programados a la Resolución ) x 100
Por cuanto la actividad es seguimiento realizados, se observa cumplimiento de la meta asi mismo, reiteramos la recomendacion de segunda linea de defensa en cuanto a : "se aconseja seguir realizando el seguimiento , y velar por que el menu participa sea mas robusto , implementando mas temas de innovacion y asi mismo velar porque se puedan llevar a cabo el cumplimiento del 100% de los certificados de cumplimiento  de los criterios de accesibilidad, se evidencia tambien que se actualizan los certificados que actualmente esta cumpliendo la SDA."</t>
    </r>
  </si>
  <si>
    <r>
      <t xml:space="preserve">En atención a la meta e indicador establecidos e identificados como:
</t>
    </r>
    <r>
      <rPr>
        <b/>
        <sz val="10"/>
        <color theme="1"/>
        <rFont val="Arial"/>
        <family val="2"/>
      </rPr>
      <t>Meta:</t>
    </r>
    <r>
      <rPr>
        <sz val="10"/>
        <color theme="1"/>
        <rFont val="Arial"/>
        <family val="2"/>
      </rPr>
      <t xml:space="preserve"> Un (1) seguimiento bimensual al esquema de publicación de la SDA
</t>
    </r>
    <r>
      <rPr>
        <b/>
        <sz val="10"/>
        <color theme="1"/>
        <rFont val="Arial"/>
        <family val="2"/>
      </rPr>
      <t>Indicador:</t>
    </r>
    <r>
      <rPr>
        <sz val="10"/>
        <color theme="1"/>
        <rFont val="Arial"/>
        <family val="2"/>
      </rPr>
      <t xml:space="preserve"> Seguimientos realizados al cumplimiento del esquema de publicación de la SDA
</t>
    </r>
    <r>
      <rPr>
        <b/>
        <sz val="10"/>
        <color theme="1"/>
        <rFont val="Arial"/>
        <family val="2"/>
      </rPr>
      <t>Fórmula Indicador</t>
    </r>
    <r>
      <rPr>
        <sz val="10"/>
        <color theme="1"/>
        <rFont val="Arial"/>
        <family val="2"/>
      </rPr>
      <t xml:space="preserve">: No. de seguimiento realizados a la ejecución del esquema / 6 seguimientos realizados a la ejecución del esquema ) x 100
Una vez revisadas las evidencias, se observo un reporte en excel denominado "1.5.2 Esquema de publicación_rev_22_08_2024" el cual solo presenta la columna  "J" como "Seguimiento agosto"  y sus respectivas observaciones, no obstante, de acuerdo con la meta, no fue posible verificar el seguimiento correspondiente al mes de junio.
</t>
    </r>
  </si>
  <si>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xml:space="preserve">: (# de informes emitidos y publicados 
/ 1) * 100
ACCION CUMPLIDA DESDE EL PRIMER CUATRIMESTRE </t>
    </r>
  </si>
  <si>
    <r>
      <t xml:space="preserve">En atención a la meta e indicador establecidos e identificados como:
</t>
    </r>
    <r>
      <rPr>
        <b/>
        <sz val="10"/>
        <color theme="1"/>
        <rFont val="Arial"/>
        <family val="2"/>
      </rPr>
      <t>Meta:</t>
    </r>
    <r>
      <rPr>
        <sz val="10"/>
        <color theme="1"/>
        <rFont val="Arial"/>
        <family val="2"/>
      </rPr>
      <t xml:space="preserve"> 3 actividades de promoción o divulgación de la sección de transparencia y acceso a la información pública (uno cada cuatrimestre)
</t>
    </r>
    <r>
      <rPr>
        <b/>
        <sz val="10"/>
        <color theme="1"/>
        <rFont val="Arial"/>
        <family val="2"/>
      </rPr>
      <t>Indicador:</t>
    </r>
    <r>
      <rPr>
        <sz val="10"/>
        <color theme="1"/>
        <rFont val="Arial"/>
        <family val="2"/>
      </rPr>
      <t xml:space="preserve"> Divulgación de la sección de transparencia y acceso a la información pública de la sede electrónica de la SDA
</t>
    </r>
    <r>
      <rPr>
        <b/>
        <sz val="10"/>
        <color theme="1"/>
        <rFont val="Arial"/>
        <family val="2"/>
      </rPr>
      <t>Fórmula Indicador</t>
    </r>
    <r>
      <rPr>
        <sz val="10"/>
        <color theme="1"/>
        <rFont val="Arial"/>
        <family val="2"/>
      </rPr>
      <t xml:space="preserve">: No. De actividades de divulgación de la sección de transparencia y acceso a la información pública realizadas / 3 actividades de divulgación de la sección de transparencia y acceso a la información pública
Se obsevo copia de correo electronico de pieza comunicativade transparencia no obstante, llama la atencion que es enviado unicamente a funcionarios, lo cual iria en contravia con la meta y el indicador con relacion a la informacion publica, en caso de ser unicamente para funcionarios de la entidad, se sugiere ajustar la meta
No obstante, no se observaron actividades que permitieran validar el numerador de la formula del indicador respecto a 3 actividades de divulgacion, es decir, conocer si se cuenta con un cronograma de actividades  o temas estipulados o es a demanda o es segun invitacion, toda vez que no se observaron documentos asociados a su cumplimiento </t>
    </r>
  </si>
  <si>
    <r>
      <t xml:space="preserve">En atención a la meta e indicador establecidos e identificados como:
</t>
    </r>
    <r>
      <rPr>
        <b/>
        <sz val="10"/>
        <color theme="1"/>
        <rFont val="Arial"/>
        <family val="2"/>
      </rPr>
      <t>Meta:</t>
    </r>
    <r>
      <rPr>
        <sz val="10"/>
        <color theme="1"/>
        <rFont val="Arial"/>
        <family val="2"/>
      </rPr>
      <t xml:space="preserve"> 1 instructivo para la estandarización de los criterios de accesibilidad
</t>
    </r>
    <r>
      <rPr>
        <b/>
        <sz val="10"/>
        <color theme="1"/>
        <rFont val="Arial"/>
        <family val="2"/>
      </rPr>
      <t>Indicador:</t>
    </r>
    <r>
      <rPr>
        <sz val="10"/>
        <color theme="1"/>
        <rFont val="Arial"/>
        <family val="2"/>
      </rPr>
      <t xml:space="preserve"> 100% de avance en la elaboración de un instructivo para la estandarización de los criterios de accesibilidad en la producción documental
</t>
    </r>
    <r>
      <rPr>
        <b/>
        <sz val="10"/>
        <color theme="1"/>
        <rFont val="Arial"/>
        <family val="2"/>
      </rPr>
      <t>Fórmula Indicador</t>
    </r>
    <r>
      <rPr>
        <sz val="10"/>
        <color theme="1"/>
        <rFont val="Arial"/>
        <family val="2"/>
      </rPr>
      <t xml:space="preserve">: No. De estrategias de contenido o alternativas de solución para mejorar el posicionamiento de la sede electrónica y de las plataformas virtuales de la DPSIA
Al respecto, se observo una mesa de reunion el 04 de junio de 2024 entre la DPSIA y la OAC donde se abordaron los siguientes temas "Contextualización actividad a delegado de la oficina asesora de comunicaciones, 2. Revisión instructivo publicación web, 3. Compromisos" si bien se observaro gestiones encaminadas al cumplimiento del indicador, con relacion a la meta, no se observa cumplimiento toda vez que la fecha no se observa (1) instructivo para la estandarizacion de los criterios de accesibilidad
Con relacion a la formula del indicador, revisada la evidencia se observó que, durante la reunion, y en los compromisos registrados no se mencionaron o relacionaron acciones relacionadas con la formula del indicador que menciona un numero de estrategias de contenido o alternativas de soluicion para mejorar el posicionamiento de la sede electrónica y de las plataformas virtuales de la DPSIA, por tanto se sugiere validar su pertinencia.
</t>
    </r>
  </si>
  <si>
    <r>
      <t xml:space="preserve">En atención a la meta e indicador establecidos e identificados como:
</t>
    </r>
    <r>
      <rPr>
        <b/>
        <sz val="10"/>
        <color theme="1"/>
        <rFont val="Arial"/>
        <family val="2"/>
      </rPr>
      <t>Meta:</t>
    </r>
    <r>
      <rPr>
        <sz val="10"/>
        <color theme="1"/>
        <rFont val="Arial"/>
        <family val="2"/>
      </rPr>
      <t xml:space="preserve"> Una estrategia de racionalización de trámites de la SDA 2024 inscrita en el SUIT.
</t>
    </r>
    <r>
      <rPr>
        <b/>
        <sz val="10"/>
        <color theme="1"/>
        <rFont val="Arial"/>
        <family val="2"/>
      </rPr>
      <t>Indicador:</t>
    </r>
    <r>
      <rPr>
        <sz val="10"/>
        <color theme="1"/>
        <rFont val="Arial"/>
        <family val="2"/>
      </rPr>
      <t xml:space="preserve"> Número de estrategia de racionalización de trámites de la SDA 2024 inscrita en el SUIT.
</t>
    </r>
    <r>
      <rPr>
        <b/>
        <sz val="10"/>
        <color theme="1"/>
        <rFont val="Arial"/>
        <family val="2"/>
      </rPr>
      <t>Fórmula Indicador</t>
    </r>
    <r>
      <rPr>
        <sz val="10"/>
        <color theme="1"/>
        <rFont val="Arial"/>
        <family val="2"/>
      </rPr>
      <t xml:space="preserve">: (# de estrategia de racionalización de trámites de la SDA 2024 inscrita en el SUIT /1) * 100
Se mantienen las mismas observaciones emitidas en el seguimiento del primer cuatrimestre de 2024, toda vez que no se evidenció ningun soporte, que acredite el cargue de la Estrategia en el SUIT antes del 31 de enero de 2024, por lo que se observó el incumpliento del lineamiento establecido en el documento denominado "Estrategias para la Construcción del Plan Anticorrupción y de atención al ciudadano", que reza: 
</t>
    </r>
    <r>
      <rPr>
        <b/>
        <sz val="10"/>
        <color theme="1"/>
        <rFont val="Arial"/>
        <family val="2"/>
      </rPr>
      <t>...() Formalización de la Estrategia de Racionalización de Trámites</t>
    </r>
    <r>
      <rPr>
        <sz val="10"/>
        <color theme="1"/>
        <rFont val="Arial"/>
        <family val="2"/>
      </rPr>
      <t xml:space="preserve">
Una vez diseñada la Estrategia en mención, esta deberá publicarse a 31 de enero de cada año en la página web de la entidad, de tal forma que, de una parte, facilite al ciudadano el acceso a los trámites que serán objeto de intervención y, de otra parte, permita a las Oficinas de Control Interno realizar el seguimiento a los resultados logrados en la implementación de las mejoras a los trámites, procesos y procedimientos, en los periodos preestablecidos, esto es, 30 de abril, 31 de agosto y 31 de diciembre...().
Al respecto, se informó por parte del profesional encargado de administrar el SUIT y la estrategia de racionalización en la entidad, que la estrategia, se cargo desde el mes de septiembre de 2023; sin embargo, esta respuesta no subsana el incumplimiento del lineamiento, por tanto, se recomienda fortalecer los esquemas de planeación y  seguimiento respecto a éste tema, tal como lo enunciamos en el seguimiento de SUIT equivalente al III Cuatrimestre de 2024 - Radicado 2024IE11698 del 16 de enero de 2024.
Se observo finalmente, que el documento de Estrategia de Racionalización de Tramites de la vigencia 2024, fue cargado en la pagina web instituconal, en fecha 15 de abril de 2024; no obstante, se cargo de manera extemporánea y con limitantes para su cumplimiento, dada la expedición de la RESOLUCIÓN 03034 DE 2023 - (Diciembre 26). Por la cual se establecen las tarifas y el procedimiento de cobro de los servicios de evaluación y seguimiento ambiental y se adoptan otras determinaciones.
Con relación a los retrasos presentados por la emisión de la Resolución 3034 de 2023, se identificó. la emisión de los instructivos relacionados a continuación, sobre tramites en los que la Resolución No Aplica: 
</t>
    </r>
  </si>
  <si>
    <r>
      <t xml:space="preserve">En atención a la meta e indicador establecidos e identificados como:
</t>
    </r>
    <r>
      <rPr>
        <b/>
        <sz val="10"/>
        <color theme="1"/>
        <rFont val="Arial"/>
        <family val="2"/>
      </rPr>
      <t>Meta:</t>
    </r>
    <r>
      <rPr>
        <sz val="10"/>
        <color theme="1"/>
        <rFont val="Arial"/>
        <family val="2"/>
      </rPr>
      <t xml:space="preserve"> 4 visitas de seguimiento en el primer cuatrimestre, 4 visitas en el segundo y 3 visitas en tercer cuatrimestre del 2024
</t>
    </r>
    <r>
      <rPr>
        <b/>
        <sz val="10"/>
        <color theme="1"/>
        <rFont val="Arial"/>
        <family val="2"/>
      </rPr>
      <t>Indicador:</t>
    </r>
    <r>
      <rPr>
        <sz val="10"/>
        <color theme="1"/>
        <rFont val="Arial"/>
        <family val="2"/>
      </rPr>
      <t xml:space="preserve"> Realización de visitas de seguimieno al servicio prestado por la SDA
</t>
    </r>
    <r>
      <rPr>
        <b/>
        <sz val="10"/>
        <color theme="1"/>
        <rFont val="Arial"/>
        <family val="2"/>
      </rPr>
      <t>Fórmula Indicador</t>
    </r>
    <r>
      <rPr>
        <sz val="10"/>
        <color theme="1"/>
        <rFont val="Arial"/>
        <family val="2"/>
      </rPr>
      <t xml:space="preserve">: No. de visitas de seguimiento al servicio prestado realizadas 
</t>
    </r>
    <r>
      <rPr>
        <b/>
        <sz val="10"/>
        <color theme="1"/>
        <rFont val="Arial"/>
        <family val="2"/>
      </rPr>
      <t>La oficina de control interno realizó el seguimiento cómo tercera línea de defensa</t>
    </r>
    <r>
      <rPr>
        <sz val="10"/>
        <color theme="1"/>
        <rFont val="Arial"/>
        <family val="2"/>
      </rPr>
      <t xml:space="preserve"> observando lo siguiente: Una vez revisado el reporte de primera y segunda línea de defensa, se observó, que, para la actividad relacionada con la realización de visitas de seguimiento al servicio prestado en los diferentes puntos de atención presenciales de la SDA, se programó para el primer cuatrimestre, realizar cuatro (4) visitas de seguimiento, al verificar las evidencias,  se observó que el proceso igual que el cuatrimestre anterior, aportó un total de  nueve (9) actas de visitas así: Cinco (5) Actas de visitas efectuadas el  28-06-2024  así: Visita para revisión del punto supercade Américas,  Visita para revisión del punto supercade BOSA, Visita para revisión del punto supercade CAD, Visita para revisión del punto supercade CALLE 13, Visita para revisión del punto supercade Manitas y cuatro(4) actas de visitas de fecha 21-06-2024  así: Visita para revisión del punto de atención super cade Engativá, Visita para revisión del punto de atención cade Fontibón, Visita para revisión del punto de atención super cade suba y Visita para revisión del punto de atención cade Toberín, respecto a los meses mayo, julio y agosto no se observan evidencias de seguimiento. 
Respecto al contenido de Las actas, se observó que, corresponden a reuniones de retroalimentación realizadas sobre la Política Pública Distrital de Servicio a la Ciudadanía, lineamientos y protocolos de atención, no obstante, adolece de información que permita conocer el seguimiento al servicio prestado en los diferentes puntos de atención presenciales de la SDA.
Así mismo se evidenció una sobre ejecución respecto a la meta establecida para el cuatrimestre y la vigencia, por cuanto se programó realizar para 2024 un total de 11 visitas de seguimiento, de las cuales en enero y febrero se habían realizado 18, y con corte a este  cuatrimestre 9 para un total de 27 visitas realizadas en la vigencia, excediendo la meta e indicador formulados, por lo expuesto, se  reitera la recomendación hecha al proceso frente a evaluar la necesidad de  reformular la actividad y fortalecer el esquema de planeación frente a las actividades definidas y su alineación efectiva con la gestión operativa  del proceso. </t>
    </r>
  </si>
  <si>
    <r>
      <t xml:space="preserve">En atención a la meta e indicador establecidos e identificados como:
</t>
    </r>
    <r>
      <rPr>
        <b/>
        <sz val="10"/>
        <color theme="1"/>
        <rFont val="Arial"/>
        <family val="2"/>
      </rPr>
      <t>Meta:</t>
    </r>
    <r>
      <rPr>
        <sz val="10"/>
        <color theme="1"/>
        <rFont val="Arial"/>
        <family val="2"/>
      </rPr>
      <t xml:space="preserve"> Implementar el 90% de las acciones propuestas por el modelo de servicio de la SDA, a diciembre de 2024
</t>
    </r>
    <r>
      <rPr>
        <b/>
        <sz val="10"/>
        <color theme="1"/>
        <rFont val="Arial"/>
        <family val="2"/>
      </rPr>
      <t>Indicador: Porcentaje de implementación del modelo de servicio al ciudadano para la SDA</t>
    </r>
    <r>
      <rPr>
        <sz val="10"/>
        <color theme="1"/>
        <rFont val="Arial"/>
        <family val="2"/>
      </rPr>
      <t xml:space="preserve"> 
</t>
    </r>
    <r>
      <rPr>
        <b/>
        <sz val="10"/>
        <color theme="1"/>
        <rFont val="Arial"/>
        <family val="2"/>
      </rPr>
      <t>Fórmula Indicador</t>
    </r>
    <r>
      <rPr>
        <sz val="10"/>
        <color theme="1"/>
        <rFont val="Arial"/>
        <family val="2"/>
      </rPr>
      <t xml:space="preserve">: (No. De actividades implementadas del  modelo de servicio de la SDA / No. De actividades programadas del modelo de servicio de la SDA conforme al plan de acción para la vigencia 2024) x 100
</t>
    </r>
    <r>
      <rPr>
        <b/>
        <sz val="10"/>
        <color theme="1"/>
        <rFont val="Arial"/>
        <family val="2"/>
      </rPr>
      <t>La oficina de control interno realizó el seguimiento cómo tercera línea de defensa observando lo siguiente:</t>
    </r>
    <r>
      <rPr>
        <sz val="10"/>
        <color theme="1"/>
        <rFont val="Arial"/>
        <family val="2"/>
      </rPr>
      <t xml:space="preserve"> De acuerdo con lo informado por la primera y segunda línea de defensa, se han implementado acciones del modelo de servicio al ciudadano para la SDA, acorde a los lineamientos dados por la Secretaria General, como las siguientes señaladas: “a. Implementación de Formato de monitoreo de gestión, que busca evaluar el desempeño y la calidad del servicio de cada uno de los agentes, logrando detectar oportunidades de mejora, b. Implementación y aplicación de encuestas de percepción ciudadana en el canal presencial, telefónico y virtual, evidenciando el grado de satisfacción sobre la atención prestada en la sala y los diferentes puntos de atención., c.  Implementación de estrategias para el fortalecimiento de los canales de atención telefónico y virtual con el fin de garantizar el servicio y brindar el acceso a los tramites y servicios ofrecidos por la Entidad, así mismo aumentando el número de atenciones respecto a la vigencia anterior, d. Seguimiento y control de indicadores de gestión mensualmente, e. Entrenamientos y cualificación a los servidores de manera constante y periódica, f. Incentivos a los agentes de servicio, así como, retroalimentación de la calidad del servicio, g. Asistencia y participación en ferias de servicio y h. Infraestructura adecuada para la prestación del servicio contando con la señalización de sala principal en lengua de señas, braille, etnia wayu, idioma inglés”. Al respecto, se aportó un archivo excel, en el que se observó la inclusión de treinta y cinco (35) acciones compuestas además por ochenta y cinco (85) actividades, documento Excel que está disponible en el enlace drive  https://drive.google.com/drive/folders/1Mcaa1J4tN98NWaYc8qgE8lQiBaH171W9, de la Segunda Líneas de Defensa, frente a las acciones y actividades descritas en el archivo mencionado, no se aportó ningún soporte o evidencia adicional que permitiera efectivamente verificar su ejecución y/o implementación.
Así mismo, llama la atención, que el proceso reporta para el componente de tecnología indica que “Se cuenta con un PBX, el cual permite realizar el seguimiento y monitoreo al canal telefónico”, y “El grupo de Servicio a la Ciudadanía, está en constante mejoramiento de las tecnologías, durante la vigencia 2018 y 2019 se adquirieron e implementaron nuevos equipos tecnológicos y periféricos como lo son las impresoras térmicas, las cuales mejoran la calidad de la impresión del radicado”, sin embargo, no menciona, que acciones ha ejecutado durante el segundo cuatrimestre de 2024, tendientes  al mejoramiento continuo de las tecnologías aplicadas al servicio al ciudadano que garanticen la atención efectiva de las necesidades de los grupos de interés tanto internos como externos.
Así mismo, como se indicó en el seguimiento del cuatrimestre anterior, teniendo en cuenta que el indicador corresponde a (No. De actividades implementadas del modelo de servicio de la SDA / No. De actividades programadas del modelo de servicio de la SDA conforme al plan de acción para la vigencia 2024) x 100, y dado que la matriz de Excel remitida por el área no contiene registro de porcentajes de avance o ejecución, fechas de inicio o finalización, productos asociados o soportes de las actividades realizadas durante el periodo objeto de seguimiento, (II cuatrimestre 2024), se recomienda reformular el indicador propuesto, toda vez que no refleja de manera efectiva la realidad operativa de la entidad.
Tal como se ha mencionado desde la vigencia 2022 e incluso en la vigencia 2023, se hace reiterativa la recomendación de “fortalecer los mecanismos de autocontrol que permitan contar con la evidencia suficiente respecto a la implementación del modelo de servicio al ciudadano para la entidad”, la cual además fue comunicada mediante los radicados 2023IE08129 del 16 de enero de 2023 correspondiente al Seguimiento a las Acciones del Plan Anticorrupción y de Atención al Ciudadano (PAAC) y Mapa de Riesgos Institucional (Corrupción y Gestión) / Tercer Cuatrimestre 2022, y el radicado 2023IE107483 del 15 de mayo de 2023, correspondiente al  Seguimiento a las Acciones de PAAC / Programa de Transparencia y Ética Pública (Componentes, Mapa de Riesgos y Reporte Aplicativo SUIT) / Primer Cuatrimestre 2023 y radicado 2024IE105031 del 16 de mayo de 2024 Seguimiento a las Acciones del Programa de Transparencia y Ética Pública PTEP - Plan Anticorrupción y de Atención al Ciudadano - PAAC - (Componentes, Mapa de Riesgos y Reporte Aplicativo SUIT) / Primer Cuatrimestre 2024. Sin embargo, a la fecha (septiembre de 2024), el proceso, continua sin tomar medidas, que permitan determinar el nivel de avance e implementación del Modelo del Servicio al Ciudadano, aun cuando se han generado espacios de conversación y mesas de trabajo de aclaración y consultoría, lo que evidencia, debilidades de autocontrol frente a las acciones de seguimiento no sólo a las recomendaciones comunicadas por esta oficina, sino a la gestión efectiva del proceso, pues los instrumentos aportados para dar cuenta de su gestión no contienen información suficiente, que permitan determinar que efectivamente se están desarrollando las actividades registradas en el Modelo  de servicio al ciudadano para la SDA, acorde a los lineamientos dados por la Secretaria General.</t>
    </r>
  </si>
  <si>
    <r>
      <t xml:space="preserve">En atención a la meta e indicador establecidos e identificados como:
</t>
    </r>
    <r>
      <rPr>
        <b/>
        <sz val="10"/>
        <color theme="1"/>
        <rFont val="Arial"/>
        <family val="2"/>
      </rPr>
      <t>Meta:</t>
    </r>
    <r>
      <rPr>
        <sz val="10"/>
        <color theme="1"/>
        <rFont val="Arial"/>
        <family val="2"/>
      </rPr>
      <t xml:space="preserve"> 30 entrenamientos para el personal de servicio al ciudadano y correspondencia.
</t>
    </r>
    <r>
      <rPr>
        <b/>
        <sz val="10"/>
        <color theme="1"/>
        <rFont val="Arial"/>
        <family val="2"/>
      </rPr>
      <t>Indicador:</t>
    </r>
    <r>
      <rPr>
        <sz val="10"/>
        <color theme="1"/>
        <rFont val="Arial"/>
        <family val="2"/>
      </rPr>
      <t xml:space="preserve"> Cumplimiento del número de entrenamientos al personal de servicio a la ciudadanía
</t>
    </r>
    <r>
      <rPr>
        <b/>
        <sz val="10"/>
        <color theme="1"/>
        <rFont val="Arial"/>
        <family val="2"/>
      </rPr>
      <t>Fórmula Indicador</t>
    </r>
    <r>
      <rPr>
        <sz val="10"/>
        <color theme="1"/>
        <rFont val="Arial"/>
        <family val="2"/>
      </rPr>
      <t xml:space="preserve">: No. de entrenamientos realizados durante la vigencia 2024
</t>
    </r>
    <r>
      <rPr>
        <b/>
        <sz val="10"/>
        <color theme="1"/>
        <rFont val="Arial"/>
        <family val="2"/>
      </rPr>
      <t>Seguimiento tercera línea de Defensa:</t>
    </r>
    <r>
      <rPr>
        <sz val="10"/>
        <color theme="1"/>
        <rFont val="Arial"/>
        <family val="2"/>
      </rPr>
      <t xml:space="preserve"> De acuerdo con lo reportado por la primera y segunda línea de defensa, para esta actividad, el proceso indicó que realizó “10 entrenamientos periódicos en temas relacionados con la misionalidad de la entidad y temas relacionados con servicio a la ciudadanía, así: la cualificación del servicio al ciudadano, la atención diferencial,”. Teniendo en cuenta que el indicador corresponde a No. de entrenamientos realizados durante la vigencia 2024, y que la meta corresponde a realizar 30 entrenamientos durante la vigencia, se determina un cumplimiento acumulado para el segundo cuatrimestre de 2024, correspondiente al 56%, por cuanto se han ejecutado 17 entrenamientos a la fecha. </t>
    </r>
  </si>
  <si>
    <r>
      <t xml:space="preserve">En atención a la meta e indicador establecidos e identificados como:
</t>
    </r>
    <r>
      <rPr>
        <b/>
        <sz val="10"/>
        <color theme="1"/>
        <rFont val="Arial"/>
        <family val="2"/>
      </rPr>
      <t>Meta:</t>
    </r>
    <r>
      <rPr>
        <sz val="10"/>
        <color theme="1"/>
        <rFont val="Arial"/>
        <family val="2"/>
      </rPr>
      <t xml:space="preserve"> 100% de los PQRSF que ingresan a la entidad con seguimiento semanal.
Un (1) informe mensual de la gestión y a la atención de las PQRSF realizado y publicado. 
</t>
    </r>
    <r>
      <rPr>
        <b/>
        <sz val="10"/>
        <color theme="1"/>
        <rFont val="Arial"/>
        <family val="2"/>
      </rPr>
      <t>Indicador:</t>
    </r>
    <r>
      <rPr>
        <sz val="10"/>
        <color theme="1"/>
        <rFont val="Arial"/>
        <family val="2"/>
      </rPr>
      <t xml:space="preserve"> Porcentaje de PQRSF con seguimiento semestral realizado 
Realización del informe mensual de seguimiento a la atención de PQRSF
</t>
    </r>
    <r>
      <rPr>
        <b/>
        <sz val="10"/>
        <color theme="1"/>
        <rFont val="Arial"/>
        <family val="2"/>
      </rPr>
      <t>Fórmula Indicador</t>
    </r>
    <r>
      <rPr>
        <sz val="10"/>
        <color theme="1"/>
        <rFont val="Arial"/>
        <family val="2"/>
      </rPr>
      <t xml:space="preserve">: (No. de PQRSF con seguimiento a la oportunidad de respuesta / No. total de PQRSF ingresadas a la entidad) x 100
No. de informes mensuales de seguimiento a la atención de PQRSF, durante la vigencia 2024
</t>
    </r>
    <r>
      <rPr>
        <b/>
        <sz val="10"/>
        <color theme="1"/>
        <rFont val="Arial"/>
        <family val="2"/>
      </rPr>
      <t>Seguimiento tercera línea de defensa:</t>
    </r>
    <r>
      <rPr>
        <sz val="10"/>
        <color theme="1"/>
        <rFont val="Arial"/>
        <family val="2"/>
      </rPr>
      <t xml:space="preserve">  De acuerdo con lo reportado por la primera y segunda línea de defensa, se realizó seguimiento mes vencido a la oportunidad de las PQRS que ingresan a través de los diferentes canales de atención de la SDA, y se efectuó un informe de evaluación mensual de la oportunidad de respuesta, teniendo en cuenta los plazos establecidos en la Ley 1755 de 2015, al consultar el enlace en el enlace https://drive.google.com/drive/folders/1fEYbJF3lpGXeaDsYvsQhTG4LaYM0JwtM,  se evidenció consolidación de datos de atención a PQRSD enero a julio de 2024 en un formato Excel, sin embargo, en el enlace mencionado no se evidenciaron las alertas necesarias realizadas conforme se señaló en la actividad, ni se aportaron los informes mensuales de la gestión y a la atención de las PQRSF realizados y publicados, que permitan determinar el "Porcentaje de PQRSF con seguimiento semestral realizado”, así como la realización del informe mensual de seguimiento a la atención de PQRSF para el mes de julio. 
Por lo expuesto y dado que la fórmula para medir el indicador corresponde a No. de PQRSF con seguimiento a la oportunidad de respuesta / No. total de PQRSF ingresadas a la entidad) x 100 No. de informes mensuales de seguimiento a la atención de PQRSF, durante la vigencia 2024, con el fin de validar su publicación, esta oficina procedió a consultar la página web de la SDA, y se observó la publicación de informes de seguimiento hasta el mes de junio, y no se encuentra disponible el informe del mes de Julio, por lo anterior, teniendo en cuenta que sólo se evidenciaron 3 de 4 informes mensuales reportados para el segundo cuatrimestre (abril, mayo y junio), se evidencia un cumplimiento parcial del 75% (tres informes de cuatro programados para este periodo).</t>
    </r>
  </si>
  <si>
    <r>
      <t xml:space="preserve">En atención a la meta e indicador establecidos e identificados como:
</t>
    </r>
    <r>
      <rPr>
        <b/>
        <sz val="10"/>
        <color theme="1"/>
        <rFont val="Arial"/>
        <family val="2"/>
      </rPr>
      <t>Meta:</t>
    </r>
    <r>
      <rPr>
        <sz val="10"/>
        <color theme="1"/>
        <rFont val="Arial"/>
        <family val="2"/>
      </rPr>
      <t xml:space="preserve"> Mantener un 94% de satisfacción de atención en la sala de Servicio a la Ciudadanía y vía telefónica y presencial, promedio cuatrimestral
</t>
    </r>
    <r>
      <rPr>
        <b/>
        <sz val="10"/>
        <color theme="1"/>
        <rFont val="Arial"/>
        <family val="2"/>
      </rPr>
      <t>Indicador:</t>
    </r>
    <r>
      <rPr>
        <sz val="10"/>
        <color theme="1"/>
        <rFont val="Arial"/>
        <family val="2"/>
      </rPr>
      <t xml:space="preserve"> Porcentaje de satisfacción de atención en la sala de Servicio a la Ciudadanía y vía telefónica de la SDA
</t>
    </r>
    <r>
      <rPr>
        <b/>
        <sz val="10"/>
        <color theme="1"/>
        <rFont val="Arial"/>
        <family val="2"/>
      </rPr>
      <t>Fórmula Indicador</t>
    </r>
    <r>
      <rPr>
        <sz val="10"/>
        <color theme="1"/>
        <rFont val="Arial"/>
        <family val="2"/>
      </rPr>
      <t xml:space="preserve">: (Sumatoria de los resultados de satisfacción de los usuarios encuestados / No. total de encuestas diligenciadas por los ciudadanos) x 100
</t>
    </r>
    <r>
      <rPr>
        <b/>
        <sz val="10"/>
        <color theme="1"/>
        <rFont val="Arial"/>
        <family val="2"/>
      </rPr>
      <t xml:space="preserve">Seguimiento tercera línea de defensa: </t>
    </r>
    <r>
      <rPr>
        <sz val="10"/>
        <color theme="1"/>
        <rFont val="Arial"/>
        <family val="2"/>
      </rPr>
      <t>Se observó que se midió el porcentaje de satisfacción del servicio prestado por el grupo servicio a la ciudadanía, mediante la aplicación de una encuesta de percepción a  los usuarios atendidos por los canales presencial y telefónico de la SDA, en los meses de abril (92.1%), mayo (90.3%) y junio (91.73%) de 2024, faltando la medición del mes de julio de 2024, conforme a los documentos que se encuentran en el siguiente enlace https://drive.google.com/drive/folders/1-1b2xUk65VML75lF4mgnr7KV-k6pjplu, razón por la cual se evidenció un cumplimiento parcial del 91.37% para el cuatrimestre respecto de la meta de "Mantener un 94% de satisfacción de atención en la sala de Servicio a la Ciudadanía y vía telefónica y presencial, promedio cuatrimestral"</t>
    </r>
  </si>
  <si>
    <r>
      <t xml:space="preserve">En atención a la meta e indicador establecidos e identificados como:
</t>
    </r>
    <r>
      <rPr>
        <b/>
        <sz val="10"/>
        <color theme="1"/>
        <rFont val="Arial"/>
        <family val="2"/>
      </rPr>
      <t>Meta:</t>
    </r>
    <r>
      <rPr>
        <sz val="10"/>
        <color theme="1"/>
        <rFont val="Arial"/>
        <family val="2"/>
      </rPr>
      <t xml:space="preserve"> Atender el 100% de las solicitudes reiteradas allegadas al defensor del Ciudadano
</t>
    </r>
    <r>
      <rPr>
        <b/>
        <sz val="10"/>
        <color theme="1"/>
        <rFont val="Arial"/>
        <family val="2"/>
      </rPr>
      <t>Indicador:</t>
    </r>
    <r>
      <rPr>
        <sz val="10"/>
        <color theme="1"/>
        <rFont val="Arial"/>
        <family val="2"/>
      </rPr>
      <t xml:space="preserve"> Porcentaje de atención de las solicitudes reiteradas allegadas al defensor del Ciudadano
</t>
    </r>
    <r>
      <rPr>
        <b/>
        <sz val="10"/>
        <color theme="1"/>
        <rFont val="Arial"/>
        <family val="2"/>
      </rPr>
      <t>Fórmula Indicador</t>
    </r>
    <r>
      <rPr>
        <sz val="10"/>
        <color theme="1"/>
        <rFont val="Arial"/>
        <family val="2"/>
      </rPr>
      <t xml:space="preserve">: (No. de respuestas atendidas efectivamente por el defensor ciudadano  / No.de solicitudes recibidas por el defensor del ciudadano de la SDA) x 100
</t>
    </r>
    <r>
      <rPr>
        <b/>
        <sz val="10"/>
        <color theme="1"/>
        <rFont val="Arial"/>
        <family val="2"/>
      </rPr>
      <t>Seguimiento tercera línea de defensa:</t>
    </r>
    <r>
      <rPr>
        <sz val="10"/>
        <color theme="1"/>
        <rFont val="Arial"/>
        <family val="2"/>
      </rPr>
      <t xml:space="preserve"> De acuerdo con el reporte de primera  y segunda línea de defensa, se presentaron los informes  de seguimiento a solicitudes reiteradas o allegadas al Defensor del Ciudadano de la SDA, conforme a los informes de seguimiento de éste tema de los meses de abril, mayo y junio de 2024, publicados en el enlace: https://drive.google.com/drive/folders/1O7BcunUVFKY5lNj8AQJB_0kAItTKRrDI . Por lo anterior, se observó un cumplimiento promedio del 73.52%, teniendo en cuenta que sólo se aportaron tres informes de seguimiento de abril, mayo y junio de 2024. De acuerdo a las situaciones descritas, se recomienda disponer de las evidencias asociadas al periodo de seguimiento en donde se observen las actividades ejecutadas para cada cuatrimestre, con el fin de establecer el logro de la atención del 100% de las solicitudes reiteradas allegadas al defensor del Ciudadano, así mismo, se recomienda en los informes generados, incluir un flujo de revisión y aprobación, con el fin de determinar que los que se encuentran adjuntos corresponden a documentos finales aprobados por el rol de Defensor del Ciudadano.</t>
    </r>
  </si>
  <si>
    <r>
      <t xml:space="preserve">En atención a la meta e indicador establecidos e identificados como:
</t>
    </r>
    <r>
      <rPr>
        <b/>
        <sz val="10"/>
        <color theme="1"/>
        <rFont val="Arial"/>
        <family val="2"/>
      </rPr>
      <t>Meta:</t>
    </r>
    <r>
      <rPr>
        <sz val="10"/>
        <color theme="1"/>
        <rFont val="Arial"/>
        <family val="2"/>
      </rPr>
      <t xml:space="preserve"> Tres (3) divulgaciones del mapa de riesgos  de  gestión y de corrupción de la SDA realizadas
</t>
    </r>
    <r>
      <rPr>
        <b/>
        <sz val="10"/>
        <color theme="1"/>
        <rFont val="Arial"/>
        <family val="2"/>
      </rPr>
      <t>Indicador:</t>
    </r>
    <r>
      <rPr>
        <sz val="10"/>
        <color theme="1"/>
        <rFont val="Arial"/>
        <family val="2"/>
      </rPr>
      <t xml:space="preserve"> Divulgación del mapa de riesgos  de  gestión y de corrupción de la SDA
</t>
    </r>
    <r>
      <rPr>
        <b/>
        <sz val="10"/>
        <color theme="1"/>
        <rFont val="Arial"/>
        <family val="2"/>
      </rPr>
      <t>Fórmula Indicador</t>
    </r>
    <r>
      <rPr>
        <sz val="10"/>
        <color theme="1"/>
        <rFont val="Arial"/>
        <family val="2"/>
      </rPr>
      <t xml:space="preserve">: No. de divulgaciones realizadas del mapa de riesgos  de  gestión y de corrupción de la SDA
Con relación al pronunciamiento de la segunda línea de defensa, se ratifica la observación, dado que no se evidencian cambios en el Mapa de Riesgos Institucional. Se mantienen las recomendaciones efectuadas por la OCI en el seguimiento del primer cuatrimestre de la vigencia 2024, relacionadas con la necesidad de reformular la actividad y fortalecer el esquema de planeación frente a las actividades definidas y su alineación efectiva con la gestión operativa , su cumplimiento y su esquema de medición. </t>
    </r>
  </si>
  <si>
    <r>
      <t xml:space="preserve">En atención a la meta e indicador establecidos e identificados como:
</t>
    </r>
    <r>
      <rPr>
        <b/>
        <sz val="10"/>
        <color theme="1"/>
        <rFont val="Arial"/>
        <family val="2"/>
      </rPr>
      <t>Meta:</t>
    </r>
    <r>
      <rPr>
        <sz val="10"/>
        <color theme="1"/>
        <rFont val="Arial"/>
        <family val="2"/>
      </rPr>
      <t xml:space="preserve"> Tres (3) informes de seguimiento emitidos y publicados en la página web de la Entidad.
</t>
    </r>
    <r>
      <rPr>
        <b/>
        <sz val="10"/>
        <color theme="1"/>
        <rFont val="Arial"/>
        <family val="2"/>
      </rPr>
      <t>Indicador:</t>
    </r>
    <r>
      <rPr>
        <sz val="10"/>
        <color theme="1"/>
        <rFont val="Arial"/>
        <family val="2"/>
      </rPr>
      <t xml:space="preserve"> Emisión y publicación de informes de seguimiento.
</t>
    </r>
    <r>
      <rPr>
        <b/>
        <sz val="10"/>
        <color theme="1"/>
        <rFont val="Arial"/>
        <family val="2"/>
      </rPr>
      <t>Fórmula Indicador:</t>
    </r>
    <r>
      <rPr>
        <sz val="10"/>
        <color theme="1"/>
        <rFont val="Arial"/>
        <family val="2"/>
      </rPr>
      <t xml:space="preserve"> ((# de informes emitidos y publicados  / 3) * 100)
La Oficina de Control Interno, realizó el seguimiento a los 68 riesgos definidos en el Mapa de Riesgos Institucional, compuesto por 38 Riesgos de Gestión, 4 Fiscal, 3 Sarlaf y 23 Riesgos de Corrupción.
-	Riesgos de Gestión: Aplicativo ISOLUCIÓN – Modulo Riesgos DAFP V5 – Administración – Riesgos; su consulta puede verificarse en la siguiente ruta interna: Isolución - Administración de Riesgos (ambientebogota.gov.co). Se adjunta como anexo del presente informe el reporte generado en el aplicativo ISOLUCIÖN. 
-	Riesgos de Corrupción: Aplicativo ISOLUCIÓN – Modulo Riesgos DAFP V5 – Administración – Riesgos; su consulta puede verificarse en la siguiente ruta interna: Isolución - Seguimiento de Controles (ambientebogota.gov.co). </t>
    </r>
  </si>
  <si>
    <r>
      <t xml:space="preserve">En atención a la meta e indicador establecidos e identificados como:
</t>
    </r>
    <r>
      <rPr>
        <b/>
        <sz val="10"/>
        <color theme="1"/>
        <rFont val="Arial"/>
        <family val="2"/>
      </rPr>
      <t>Meta:</t>
    </r>
    <r>
      <rPr>
        <sz val="10"/>
        <color theme="1"/>
        <rFont val="Arial"/>
        <family val="2"/>
      </rPr>
      <t xml:space="preserve"> Una revisión del Manual para la Prevención y Control del Lavado de Activos y Financiación del Terrorismo- SARLAFT de la SDA.
</t>
    </r>
    <r>
      <rPr>
        <b/>
        <sz val="10"/>
        <color theme="1"/>
        <rFont val="Arial"/>
        <family val="2"/>
      </rPr>
      <t>Indicador:</t>
    </r>
    <r>
      <rPr>
        <sz val="10"/>
        <color theme="1"/>
        <rFont val="Arial"/>
        <family val="2"/>
      </rPr>
      <t xml:space="preserve"> Emisión y publicación de informes de seguimiento. </t>
    </r>
    <r>
      <rPr>
        <b/>
        <sz val="10"/>
        <color theme="1"/>
        <rFont val="Arial"/>
        <family val="2"/>
      </rPr>
      <t>Fórmula Indicador</t>
    </r>
    <r>
      <rPr>
        <sz val="10"/>
        <color theme="1"/>
        <rFont val="Arial"/>
        <family val="2"/>
      </rPr>
      <t xml:space="preserve">: No. De revisiones Manual para la Prevención y Control del Lavado de Activos y Financiación del Terrorismo- SARLAFT de la SDA
Esta actividad no está programada para el periodo objeto de revisión, sin embargo se insta al proceso a evaluar las situaciones encontradas y a considerar las recomendaciones de la OCI en la sesión No. 3 del Comité Institucional de Control Interno llevada a cabo el 31 de julio de 2024
</t>
    </r>
  </si>
  <si>
    <r>
      <t xml:space="preserve">En atención a la meta e indicador establecidos e identificados como:
</t>
    </r>
    <r>
      <rPr>
        <b/>
        <sz val="10"/>
        <color theme="1"/>
        <rFont val="Arial"/>
        <family val="2"/>
      </rPr>
      <t>Meta:</t>
    </r>
    <r>
      <rPr>
        <sz val="10"/>
        <color theme="1"/>
        <rFont val="Arial"/>
        <family val="2"/>
      </rPr>
      <t xml:space="preserve"> Plan de trabajo 2024 elaborado
</t>
    </r>
    <r>
      <rPr>
        <b/>
        <sz val="10"/>
        <color theme="1"/>
        <rFont val="Arial"/>
        <family val="2"/>
      </rPr>
      <t>Indicador:</t>
    </r>
    <r>
      <rPr>
        <sz val="10"/>
        <color theme="1"/>
        <rFont val="Arial"/>
        <family val="2"/>
      </rPr>
      <t xml:space="preserve">100% de avance de la formulación del plan de trabajo 2024 para adaptar y/o desarrollar la debida diligencia.
</t>
    </r>
    <r>
      <rPr>
        <b/>
        <sz val="10"/>
        <color theme="1"/>
        <rFont val="Arial"/>
        <family val="2"/>
      </rPr>
      <t>Fórmula Indicador</t>
    </r>
    <r>
      <rPr>
        <sz val="10"/>
        <color theme="1"/>
        <rFont val="Arial"/>
        <family val="2"/>
      </rPr>
      <t>: Porcentaje de avance de la formulación del plan de trabajo 2024 para adaptar y/o desarrollar la debida diligencia
Esta actividad no estaba programada para el periodo objeto de seguimiento,  por tanto cabe mencionar que en la sesión No. 3 del Comité Institucional de Control Interno llevada a cabo el 31 de julio de 2024, el subdirector financiero manifestó: “que realizadas las consultas con la Secretaria General de Bogotá y en la revisión de los documentos técnicos sobre la materia, el ejercicio de las funciones de la Subdirección Financiera no es compatible con el rol de Oficial de cumplimiento, teniendo en cuenta que los riesgos identificados así como los controles se deben implementar en este proceso; sin embargo señala que no es necesaria la designación de un oficial de cumplimiento, si no de un equipo que lidere e implemente acciones de prevención y que en ese sentido estará presto a colaborar pero no liderando el equipo”
Frente a lo anterior los asistentes al Comité aprobaron que por parte de la Dirección de Planeación y Sistemas de Información se liderara el tema relacionado con el Componente de Debida Diligencia, y que, en el próximo comité de Gestión y Desempeño Institucional se presentara la modificación del Plan de Trabajo.
Ahora bien, en vista del incumplimiento de la meta proyectada el indicador sigue presentando un avance de 0% y de acuerdo con lo definido en el Comité Institucional de Control Interno se recomienda el cambio de responsable de la actividad.</t>
    </r>
  </si>
  <si>
    <r>
      <t xml:space="preserve">En atención a la meta e indicador establecidos e identificados como:
</t>
    </r>
    <r>
      <rPr>
        <b/>
        <sz val="10"/>
        <color theme="1"/>
        <rFont val="Arial"/>
        <family val="2"/>
      </rPr>
      <t>Meta:</t>
    </r>
    <r>
      <rPr>
        <sz val="10"/>
        <color theme="1"/>
        <rFont val="Arial"/>
        <family val="2"/>
      </rPr>
      <t xml:space="preserve"> Implementación del formato de Conocimiento de la contraparte como una de las herramientas de control frente al SARLAFT en el proceso de Gestión Contractual 
</t>
    </r>
    <r>
      <rPr>
        <b/>
        <sz val="10"/>
        <color theme="1"/>
        <rFont val="Arial"/>
        <family val="2"/>
      </rPr>
      <t>Indicador:</t>
    </r>
    <r>
      <rPr>
        <sz val="10"/>
        <color theme="1"/>
        <rFont val="Arial"/>
        <family val="2"/>
      </rPr>
      <t xml:space="preserve"> 90% de implementación del formato de Conocimiento de la contraparte como una de las herramientas de control frente al SARLAFT en el proceso de Gestión Contractual, al finalizar la vigencia 2024
</t>
    </r>
    <r>
      <rPr>
        <b/>
        <sz val="10"/>
        <color theme="1"/>
        <rFont val="Arial"/>
        <family val="2"/>
      </rPr>
      <t>Fórmula Indicador</t>
    </r>
    <r>
      <rPr>
        <sz val="10"/>
        <color theme="1"/>
        <rFont val="Arial"/>
        <family val="2"/>
      </rPr>
      <t>: No. De formatos de Conocimiento de la contraparte como una de las herramientas de control frente al SARLAFT implementados en el proceso de Gestión Contractual  / No. Total de procesos contractuales que requieren formato de la contraparte.
Segun lo indica el procesoDel periodo de mayo – agosto de 2024, no se ha realizado implementación del formato conocimiento de la contraparte en el proceso de talento Humano, teniendo en cuenta que no se ha definido el ajuste del manual para la prevención y control del lavado de activos, financiación del terrorismo – SARLAFT - PE03-PR02-MA01, sin embargo, el pasado 12 de julio de 2024, se llevó a acabo reunión con la Subsecretaria General, Subdirección Financiera, la Oficina de Control Interno y con la participación por parte de la Secretaria General de la Alcaldía Mayor de Bogotá, con el fin de verificar el avance de la implementación de SARLAFT. Actualmente es necesario actualizar el manual de acuerdo algunas observaciones planteadas por la Dirección de Gestión Corporativa y el oficial de cumplimiento. Finalmente se cambia el oficial de cumplimiento, se procederá a conformar el equipo y ajustar el manual y posteriormente se definirá la implementación del formato.
En razón a lo anterior, si bien hubo avances en la gestión , esta situación no puede ser tenida en cuenta frente al cumplimiento de la meta proyectada y dentro de la fórmula del indicador, por lo tanto, esta actividad se da como no cumplida.</t>
    </r>
  </si>
  <si>
    <r>
      <t xml:space="preserve">En atención a la meta e indicador establecidos e identificados como:
</t>
    </r>
    <r>
      <rPr>
        <b/>
        <sz val="10"/>
        <color theme="1"/>
        <rFont val="Arial"/>
        <family val="2"/>
      </rPr>
      <t>Meta:</t>
    </r>
    <r>
      <rPr>
        <sz val="10"/>
        <color theme="1"/>
        <rFont val="Arial"/>
        <family val="2"/>
      </rPr>
      <t xml:space="preserve"> Implementación del formato de Conocimiento de la contraparte como una de las herramientas de control frente al SARLAFT en el proceso de talento humano
</t>
    </r>
    <r>
      <rPr>
        <b/>
        <sz val="10"/>
        <color theme="1"/>
        <rFont val="Arial"/>
        <family val="2"/>
      </rPr>
      <t>Indicador:</t>
    </r>
    <r>
      <rPr>
        <sz val="10"/>
        <color theme="1"/>
        <rFont val="Arial"/>
        <family val="2"/>
      </rPr>
      <t xml:space="preserve"> 90% de implementación del formato de Conocimiento de la contraparte como una de las herramientas de control frente al SARLAFT en el proceso de talento humano, al finalizar la vigencia 2025
</t>
    </r>
    <r>
      <rPr>
        <b/>
        <sz val="10"/>
        <color theme="1"/>
        <rFont val="Arial"/>
        <family val="2"/>
      </rPr>
      <t>Fórmula Indicador</t>
    </r>
    <r>
      <rPr>
        <sz val="10"/>
        <color theme="1"/>
        <rFont val="Arial"/>
        <family val="2"/>
      </rPr>
      <t>: No. De formatos de Conocimiento de la contraparte como una de las herramientas de control frente al SARLAFT implementados en el proceso de talento humano / No. Total de procesos de talento humano que requieren formato de la contrapart
A partir de la revisión efectuada sobre las evidencias aportadas, se observó una comunicación emitida por la Dirección de Gestión Corporativa con destino a la Subsecretaría de la SDA en donde se describe lo siguiente "En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solicitud sobre la cual no se ha recibido retroalimentación, según se indica en el seguimiento de la primera línea de defensa.
En razón a lo anterior, si bien hubo avances en la gestión , esta situación no puede ser tenida en cuenta frente al cumplimiento de la meta proyectada y dentro de la fórmula del indicador, por lo tanto, esta actividad se da como no cumplida.</t>
    </r>
  </si>
  <si>
    <t>Sigla</t>
  </si>
  <si>
    <t>Consecutivo</t>
  </si>
  <si>
    <t>Versión</t>
  </si>
  <si>
    <t>Fecha del Riesgo</t>
  </si>
  <si>
    <t>Proceso</t>
  </si>
  <si>
    <t>Objetivo del Proceso</t>
  </si>
  <si>
    <t>Descripción del Riesgo</t>
  </si>
  <si>
    <t>Alcance</t>
  </si>
  <si>
    <t>Impacto</t>
  </si>
  <si>
    <t>Causa Inmediata / Circunstancia Inmediata</t>
  </si>
  <si>
    <t>Causa Raíz</t>
  </si>
  <si>
    <t>Clasificación del Riesgo</t>
  </si>
  <si>
    <t>Calificación Inherente</t>
  </si>
  <si>
    <t>Controles</t>
  </si>
  <si>
    <t>Calificación Residual</t>
  </si>
  <si>
    <t>Acciones de control</t>
  </si>
  <si>
    <t>Soporte de probabilidad</t>
  </si>
  <si>
    <t>Posibilidad de Ocurrencia</t>
  </si>
  <si>
    <t>%</t>
  </si>
  <si>
    <t>Soporte probabilidad impacto</t>
  </si>
  <si>
    <t>Zona</t>
  </si>
  <si>
    <t>Medidas de Respuesta</t>
  </si>
  <si>
    <t>Descripción del Control</t>
  </si>
  <si>
    <t>Afectación</t>
  </si>
  <si>
    <t>Tipo</t>
  </si>
  <si>
    <t>Implementación</t>
  </si>
  <si>
    <t>Documentación</t>
  </si>
  <si>
    <t>Frecuencia</t>
  </si>
  <si>
    <t>Evidencia</t>
  </si>
  <si>
    <t>Calificación individual</t>
  </si>
  <si>
    <t>% Probabilidad</t>
  </si>
  <si>
    <t>% de Impacto</t>
  </si>
  <si>
    <t>1ª Línea de defensa</t>
  </si>
  <si>
    <t>2ª Línea de defensa</t>
  </si>
  <si>
    <t>3ª Línea de defensa</t>
  </si>
  <si>
    <t>% probabilidad</t>
  </si>
  <si>
    <t>% de impacto</t>
  </si>
  <si>
    <t>SC. 2019</t>
  </si>
  <si>
    <t>31/01/2024 5:00:00 a. m.</t>
  </si>
  <si>
    <t>SERVICIO A LA CIUDADANÍA (2019)</t>
  </si>
  <si>
    <t>Garantizar el acceso a los diferentes grupos de interés a un servicio oportuno y de calidad a través de los canales de atención habilitados para los tramites y/o servicios ofrecidos por la entidad dando cumplimiento a la Política Publica Distrital de Servicio a la Ciudadanía</t>
  </si>
  <si>
    <t>Posibilidad de afectación reputacional por dificultades presentadas a los ciudadanos y grupos de interés al acceder a los trámites y servicios de la entidad debido a interrupciones o inadecuada atención en los canales habilitados.</t>
  </si>
  <si>
    <t>Este proceso inicia con la recepción del trámite y/o servicio por parte de los diferentes grupos de interés mediante los canales de atención habilitados; los cuales son direccionados a los procesos competentes de la Entidad y finaliza con la remisión de entrega efectiva o publicación de las respuestas emitidas por los diferentes procesos de la Entidad.</t>
  </si>
  <si>
    <t>Reputacional</t>
  </si>
  <si>
    <t>Dificultades presentadas a los ciudadanos y grupos de interés al acceder a los trámites y servicios de la entidad.</t>
  </si>
  <si>
    <t>Interrupciones o inadecuada atención en los canales habilitados.</t>
  </si>
  <si>
    <t>Usuarios, productos y prácticas</t>
  </si>
  <si>
    <t>La actividad que conlleva el riesgo se ejecuta mínimo 500 veces al año y máximo 5000 veces por año</t>
  </si>
  <si>
    <t>Alta</t>
  </si>
  <si>
    <t>Reclamaciones o quejas de los usuarios que podrían implicar una denuncia ante los entes reguladores o una demanda de largo alcance para la entidad.</t>
  </si>
  <si>
    <t>Moderado</t>
  </si>
  <si>
    <t>Alto</t>
  </si>
  <si>
    <t>Reducir: Mitigar</t>
  </si>
  <si>
    <t>El grupo de Servicio a la Ciudadanía, informa al ciudadano que el canal de atención por el cual esta realizando la solicitud ante la entidad no se encuentra habilitado en el momento y lo remite a los canales de atención habilitados, a traves de la publicación realizada en la guía de tramites y servicios y/o en la página web de la entidad.</t>
  </si>
  <si>
    <t>Probabilidad</t>
  </si>
  <si>
    <t>Detectivo</t>
  </si>
  <si>
    <t>Manual</t>
  </si>
  <si>
    <t>Documentado</t>
  </si>
  <si>
    <t>Continua</t>
  </si>
  <si>
    <t>Con registro</t>
  </si>
  <si>
    <t>Fecha:</t>
  </si>
  <si>
    <t>Media</t>
  </si>
  <si>
    <t>Acciones para Abordar Riesgos-540</t>
  </si>
  <si>
    <t>Resultado:</t>
  </si>
  <si>
    <t>Durante el primer cuatrimestre de 2024, se realizaron los controles pertinentes a este riesgo, cada vez que un ciudadano requirió atención en cualquiera de los canales habilitados, el agente de Servicio a la Ciudadanía realiza la atención pertinente y esta es registrada en el formato PA09-PR04-F1 Formato registro y control del servicio de la SDA, y adicionalmente se divulgó y socializó con los ciudadanos atendidos, cado uno de los puntos de atención, así como las líneas de canal telefónico y correo de atención al ciudadano para la atención virtual, asi como los diferentes tramites y servicios ofrecidos por la entidad, con el fin de dar a conocer a los ciudadanos todos los medios de atención, en caso que se presente interrupciones por alguno de los canales. Así mismo se generaron los certificados de confiabilidad mensual de la Guía de Tramites y Servicios, con el fin que esta se encuentre actualizada, y en caso de materializarse el riesgo los ciudadanos puedan consultarla mediante la pagina web. De acuerdo a lo anteriormente expuesto, se evidencia hasta el momento de este seguimiento que el riesgo no fue materializado, pues se aplicaron los controles que permiten fortalecer cada uno de los canales de atención. Evidencia controles: Certificado de confiabilidad Guia de trámites y Formatos Registro y control de servicio en la SDA.</t>
  </si>
  <si>
    <t>Teniendo en cuenta el reporte de la primera línea de defensa, se observa que este control viene ejecutándose de manera eficaz y como quedó definido en el riesgo ya que cada vez que un ciudadano requirió atención en cualquiera de los canales habilitados, el agente de Servicio a la Ciudadanía informó, divulgó y socializó con los ciudadanos atendidos, cado uno de los puntos de atención y registró en el formato PA09-PR04-F1 la información ofrecida, adicionalmente, se generaron los certificados de confiabilidad mensual de la Guía de Trámites y Servicios, con el fin de garantizar que la información de canales y puntos de atención se encuentre actualizada, lo anterior se constata al revisar las evidencias anexadas, en este sentido, se puede determinar que el riesgo no se materializó y que el reporte de la primera línea se realizó en los tiempos establecidos en la Política de Administración de Riesgos. Nota: teniendo en cuenta que abril aún no ha finalizado, se solicita adjuntar las evidencias del formato PA09-PR04-F1 correspondientes a este mes en el siguiente reporte.</t>
  </si>
  <si>
    <t xml:space="preserve">El seguimiento de la Primera y Segunda Líneas de Defensa se realizó oportunamente. La Primera Línea de Defensa señaló que el riesgo no se materializó. Se aportaron 4 certificados de confiabilidad de la información publicada en la Guía de Trámites y Servicios, de cada uno de los meses del primer cuatrimestre de 2024, en los que consta que se validó la totalidad de la información relacionada con trámites, Otros Procedimientos Administrativos –OPA-, consultas de acceso a la información pública y otros servicios, que se encuentran publicados en la Guía de Trámites y Servicios; encontrándola actualizada para ser divulgada a través de los diferentes canales de atención de la Red CADE administrados por la Dirección del Sistema Distrital de Servicio a la Ciudadanía de la Secretaria General de la Alcaldía Mayor de Bogotá D.C. Igualmente se aportaron registros de atención presencial telefónica y virtual, con lo que se demuestra que se aplicaron los controles para atender a los ciudadanos por los canales habilitados para acceder a los trámites y servicios de la entidad. Recomendaciones: • Continuar informando por la Primera Línea de Defensa si se materializó el riesgo. • Diligenciar en el aplicativo Isolución, la información sobre responsable y la descripción de: tipo de control, implementación, documentación, frecuencia y evidencia de éste riesgo. • Seguir fortaleciendo los controles para evitar interrupciones o fallos en la atención, asegurando así una respuesta oportuna a los ciudadanos a través de los canales designados para acceder a los servicios y trámites de la entidad. </t>
  </si>
  <si>
    <t>Usuario:</t>
  </si>
  <si>
    <t xml:space="preserve">María Alejandra Franco Reyes </t>
  </si>
  <si>
    <t>Catherin Maritza Rodríguez Muñoz</t>
  </si>
  <si>
    <t>Irelva Canosa Suarez</t>
  </si>
  <si>
    <t>Plan de contingencia-Riesgos DAFP-1157</t>
  </si>
  <si>
    <t>Durante el segundo cuatrimestre de 2024, se realizaron los controles pertinentes a este riesgo, cada vez que un ciudadano requirió atención en cualquiera de los canales habilitados, todos los agentes de Servicio a la Ciudadanía, responsables de las atenciones a través de los diferentes puntos de atención y diferentes canales, realizan la atención pertinente y esta es registrada en el formato PA09-PR04-F1 Formato registro y control del servicio de la SDA diariamente, y adicionalmente se divulgó y socializó con los ciudadanos atendidos, cado uno de los puntos de atención, así como las líneas de canal telefónico y correo de atención al ciudadano para la atención virtual, asi como los diferentes tramites y servicios ofrecidos por la entidad, con el fin de dar a conocer a los ciudadanos todos los medios de atención, en caso que se presente interrupciones por alguno de los canales. Así mismo se generaron los certificados de confiabilidad mensual de la Guía de Tramites y Servicios, con el fin que esta se encuentre actualizada, y en caso de materializarse el riesgo los ciudadanos puedan consultarla mediante la pagina web. De acuerdo a lo anteriormente expuesto, se evidencia hasta el momento de este seguimiento que el riesgo no fue materializado, pues se aplicaron los controles que permiten fortalecer cada uno de los canales de atención. Evidencia controles: Certificado de confiabilidad Guia de trámites y Formatos Registro y control de servicio en la SDA.</t>
  </si>
  <si>
    <t>De acuerdo a lo reportado por la primera línea de defensa, se observa que el control se ejecuta de manera eficaz y como quedó determinado en la identificación del riesgo, ya que cada vez que un ciudadano solicitó atención en cualquiera de los canales habilitados, el agente de Servicio a la Ciudadanía informó, divulgó y socializó con los ciudadanos atendidos, cado uno de los puntos y canales de atención y registró en el formato PA09-PR04-F1 la información ofrecida, adicionalmente, se generaron los certificados de confiabilidad mensual de la Guía de Trámites y Servicios con el fin de garantizar que la información de canales y puntos de atención se encuentre actualizada, lo anterior se confirma al revisar las evidencias anexadas, en este sentido, se puede determinar que el riesgo no se materializó y que el reporte de la primera línea se realizó en los tiempos establecidos en la Política de Administración de Riesgos. Nota: teniendo en cuenta que agosto aún no ha finalizado, se solicita adjuntar las evidencias del formato PA09-PR04-F1 correspondientes a este mes en el siguiente reporte.</t>
  </si>
  <si>
    <t xml:space="preserve">El seguimiento de la Primera y Segunda Líneas de Defensa se realizó oportunamente. La Primera Línea de Defensa señaló que el riesgo no se materializó. Se aportaron 4 certificados de confiabilidad de la información publicada en la Guía de Trámites y Servicios, correspondientes a cada uno de los meses del segundo cuatrimestre de 2024, en los que consta que se validó la totalidad de la información relacionada con trámites, Otros Procedimientos Administrativos –OPA-, consultas de acceso a la información pública y otros servicios, que se encuentran publicados en la Guía de Trámites y Servicios; encontrándola actualizada para ser divulgada a través de los diferentes canales de atención de la Red CADE administrados por la Dirección del Sistema Distrital de Servicio a la Ciudadanía de la Secretaria General de la Alcaldía Mayor de Bogotá D.C. Asímismo se presentaron registros de atención presencial telefónica y virtual, demostrando que se aplicaron los controles para atender a los ciudadanos por los canales habilitados para acceder a los trámites y servicios de la entidad. Recomendaciones: • Continuar informando por la Primera Línea de Defensa si se materializó el riesgo. • Diligenciar en el aplicativo Isolución, la información sobre responsable y la descripción de: tipo de control, implementación, documentación, frecuencia y evidencia de éste riesgo, debido a que no se ha diligenciado. • Seguir fortaleciendo los controles para evitar interrupciones o fallos en la atención, asegurando así una respuesta oportuna a los ciudadanos a través de los canales designados para acceder a los servicios y trámites de la entidad. </t>
  </si>
  <si>
    <t>Posibilidad de afectación reputacional por emisión de respuestas inoportunas desde las áreas competentes debido a retrasos en la radicación, asignación y seguimiento de las PQRS ingresadas a través de los diferentes canales de atención habilitados.</t>
  </si>
  <si>
    <t>Emisión de respuestas inoportunas desde las áreas competentes.</t>
  </si>
  <si>
    <t>Retrasos en la radicación, asignación y seguimiento de las PQRS ingresadas a través de los diferentes canales de atención habilitados.</t>
  </si>
  <si>
    <t>La actividad que conlleva el riesgo se ejecuta más de 5000 veces por año</t>
  </si>
  <si>
    <t>Muy Alta</t>
  </si>
  <si>
    <t>Inoportunidad en la información ocasionando retrasos en la atención a los usuarios.</t>
  </si>
  <si>
    <t>Catastrófico</t>
  </si>
  <si>
    <t>Extremo</t>
  </si>
  <si>
    <t>Los agentes de servicio del grupo de Servicio a la Ciudadanía radican de manera inmediata en el sistema Forest las PQR´s recibidas, estas son asignadas a las áreas competentes para trámite correspondiente y se realiza seguimiento, a través de correos electrónicos y alarmas semanales recordando las solicitudes pendientes de tramitar</t>
  </si>
  <si>
    <t>Preventivo</t>
  </si>
  <si>
    <t>Acciones para Abordar Riesgos-541</t>
  </si>
  <si>
    <t>Durante el primer cuatrimestre de 2024, se realizó la radicación del 100 por ciento de PQRS ingresadas a la entidad en el sistema de información Forest, así, en enero 1984, en febrero 2620, en marzo 1964, y en abril no se tiene su totalidad debido a que el cierre se generara con corte a 30 de abril, por lo tanto hasta la fecha tenemos un total de 6568 a corte de marzo correspondiente al primer cuatrimestre 2024, asi mismo, se reporta el mes de diciembre 2023 con 1445 PQRS, el cual no fue reportado en el seguimiento anterior, por la misma razón de las fechas de cierre, Todas las solicitudes PQRSF a su vez fueron redireccionadas a las áreas o procesos competentes para su respectivo trámite, las cuales quedaron asignadas el mismo día de su radicación. Así mismo, se realizaron las alarmas semanales, las cuales fueron enviados a los líderes y enlaces de PQRF de los diferentes procesos, con el propósito de minimizar las respuestas fuera de término expedidas por la Entidad. De acuerdo a lo anterior, se realizaron los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De acuerdo a lo anteriormente expuesto se evidencia que el riesgo no fue materializado. Evidencia controles: Seguimiento y alarmas semanales</t>
  </si>
  <si>
    <t>Teniendo en cuenta el reporte de la primera línea de defensa, se observa que este control viene ejecutándose de manera eficaz y como quedó definido en el riesgo ya que los agentes de servicio del grupo de Servicio a la Ciudadanía radicaron y asignaron inmediatamente el 100% de las PQR´s recibidas, así mismo se muestra en el reporte, el seguimiento realizado a través de correos electrónicos y alarmas semanales, lo anterior se constata al revisar las evidencias anexadas, en este sentido, se puede determinar que el riesgo no se materializó y que el reporte de la primera línea se realizó en los tiempos establecidos en la Política de Administración de Riesgos. Nota: teniendo en cuenta que abril aún no ha finalizado, se solicita adjuntar las evidencias del seguimiento y las alarmas semanales correspondientes a este mes en el siguiente reporte.</t>
  </si>
  <si>
    <t xml:space="preserve">SEGUIMIENTO TERCERA LÍNEA DE DEFENSA El seguimiento de la Primera y Segunda Líneas de Defensa se realizó de manera oportuna. La Primera Línea de Defensa señaló que el riesgo no se materializó. Se aportaron archivos de relación de peticiones recibidas y alarmas semanales, como controles para evitar respuestas inoportunas Recomendaciones: • Diligenciar en el aplicativo Isolución, la información sobre responsable y la descripción de: tipo de control, implementación, documentación, frecuencia y evidencia de éste riesgo. • Recordar a las dependencias competentes del trámite de los PQRS la posibilidad de dar aplicación al parágrafo del art. 14 de la ley 1755 de 2015 “Por medio de la cual se regula el Derecho Fundamental de Petición y se sustituye un título del Código de Procedimiento Administrativo y de lo Contencioso Administrativo”, que señala: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 </t>
  </si>
  <si>
    <t>Plan de contingencia-Riesgos DAFP-1158</t>
  </si>
  <si>
    <t xml:space="preserve">Durante el segundo cuatrimestre de 2024, se llevó a cabo seguimiento a 9380 peticiones; así: en abril 2538, en mayo 2276, en junio 2064 y en julio 2502 (el cierre de PQRSf se realiza mes vencido así como sus informes, razón por la cual se reporta de abril a julio) adicionalmente, se llevó a cabo la clasificación en las siguientes tipologías: Derechos de petición de interés general o particular, quejas, reclamos, solicitudes de información, consultas y felicitaciones, asignándolas a los diferentes áreas de la Secretaría Distrital de Ambiente, para su respectiva gestión y respuesta.Según con el procedimiento interno PA09-PR04, se realizaron alarmas semanales, las cuales fueron enviados a los líderes y enlaces de PQRSF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94% recibió respuesta dentro de los términos de ley, el 5% recibió respuesta fuera de termino, el 3% se encuentra sin respuesta fuera de termino y el 1% restante se encuentra en termino para dar respuesta en el meses de julio y agosto de 2024 ; cabe resaltar que el 97% de las peticiones registradas corresponden a los proceso misionales de la Entidad.. De acuerdo a lo anteriormente expuesto se evidencia que el riesgo no fue materializado. Evidencia controles: Seguimiento y alarmas semanales </t>
  </si>
  <si>
    <t>De acuerdo a lo reportado por la primera línea de defensa, se observa que el control se ejecuta de manera eficaz y como quedó determinado en la identificación del riesgo, ya que los Agentes de Servicio del grupo de Servicio a la Ciudadanía radicaron y asignaron inmediatamente el 100% de las PQRSFD recibidas, así mismo se muestra en el reporte, el seguimiento realizado a través de correos electrónicos y alarmas semanales, lo anterior se confirma al revisar las evidencias anexadas, en este sentido, se puede determinar que el riesgo no se materializó y que el reporte de la primera línea se realizó en los tiempos establecidos en la Política de Administración de Riesgos. Nota: teniendo en cuenta que agosto aún no ha finalizado, se solicita adjuntar las evidencias del seguimiento y las alarmas semanales correspondientes a este mes en el siguiente reporte.</t>
  </si>
  <si>
    <t xml:space="preserve">3 septiembre de 2024 El seguimiento de la Primera y Segunda Líneas de Defensa se realizó de manera oportuna. La Primera Línea de Defensa señaló que el riesgo no se materializó. Se aportaron archivos de relación de peticiones recibidas y alarmas semanales, como controles para evitar respuestas inoportunas y recordando las solicitudes pendientes de tramitar Recomendaciones: • Diligenciar en el aplicativo Isolución, la información sobre responsable y la descripción de: tipo de control, implementación, documentación, frecuencia y evidencia de éste riesgo, debido a que no se ha diligenciado. • Recordar a las dependencias competentes del trámite de los PQRS la posibilidad de dar aplicación al parágrafo del art. 14 de la ley 1755 de 2015 “Por medio de la cual se regula el Derecho Fundamental de Petición y se sustituye un título del Código de Procedimiento Administrativo y de lo Contencioso Administrativo”, que señala: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 </t>
  </si>
  <si>
    <t>SIG 2019</t>
  </si>
  <si>
    <t>SISTEMA INTEGRADO DE GESTIÓN (2019)</t>
  </si>
  <si>
    <t>Coordinar el Sistema Integrado de Gestión SIG-MIPG de la Secretaría Distrital de Ambiente a través de la definición de lineamientos y asesoría para la implementación, seguimiento y mejora del SIG-MIPG, en cumplimiento de los objetivos institucionales, la integridad del sistema, la cultura del autocontrol y la autoevaluación de la gestión de manera permanente.</t>
  </si>
  <si>
    <t>Posibilidad de afectación reputacional por la desarticulación en la implementación de lineamientos e instrumentos asociados al SIG-MIPG debido a la desunificación de criterios en la asesoría para la implementación, seguimiento y mejora.</t>
  </si>
  <si>
    <t>Inicia con la identificación de necesidades del SIG-MIPG, continúa con la coordinación y ejecución de actividades para la implementación, sostenibilidad y seguimiento del SIG-MIPG, termina con la identificación de acciones para mejorar el desempeño del proceso SIG.</t>
  </si>
  <si>
    <t>Desarticulación en la implementación de lineamientos e instrumentos asociados al SIG-MIPG.</t>
  </si>
  <si>
    <t>Desunificación de criterios en la asesoría para la implementación, seguimiento y mejora del SIG-MIPG.</t>
  </si>
  <si>
    <t>Ejecución y administración de procesos</t>
  </si>
  <si>
    <t>Mayor</t>
  </si>
  <si>
    <t>Los profesionales del equipo SIG, verifican y unifican los criterios en la construcción y actualización de lineamientos para la implementación del SIG-MIPG, mediante mesas de trabajo teniendo en cuenta la normatividad vigente. De estas mesas de trabajo se dejaran actas de reunión y los documentos que se tratan.</t>
  </si>
  <si>
    <t>Acciones para Abordar Riesgos-542</t>
  </si>
  <si>
    <t>Los días 4 y 19 de marzo se realizaron reuniones de unificación de criterios y fortalecimiento de los lineamientos establecidos por el SIG. Como evidencia se cuenta con el acta de la reunión y los Ítem relevantes tratados.</t>
  </si>
  <si>
    <t>Teniendo en cuenta los tiempos establecidos en la Política de riesgos V7 y socializados en el memorando 2024IE77835 del 11 de abril del 2024, para realizar los monitoreos y seguimientos a los riesgos por la diferentes líneas de defensa, a la fecha 29 de abril de 2024, día en el que vence el plazo para que la segunda línea realice el seguimiento correspondiente al primer cuatrimestre del 2024, se observa que la primera línea de defensa, no realizó el monitoreo al control establecido para este riesgo, correspondiente al periodo en mención, tampoco se evidencia anexos adjuntos, imposibilitando a la segunda línea, el análisis de la ejecución del mismo e inferir si el riesgo se materializó o no.</t>
  </si>
  <si>
    <t xml:space="preserve">TERCERA LÍNEA DE DEFENSA : Se identificó: 1. Acta de reunión de fecha 4 de marzo de 2024, que tienen por objeto: Estandarizar conceptos, lineamientos y metodologías implementadas por los profesionales SIG, teniendo en cuenta el rol de la Subsecretaria General como segunda línea de defensa, así como, acta del 19 de marzo de 2024 que refiere la continuación de la revisión de ejemplos de actualización documental; no obstante, en torno a la denominación del riesgo, afectación reputacional por la desarticulación en la implementación de lineamientos e instrumentos asociados al SIG-MIPG debido a la desunificación de criterios en la asesoría para la implementación, seguimiento y mejora, no se identifica la causa raíz y la causa inmediata del riesgo, por lo que se insta a revisar la pertinencia de la redacción, dando cumplimiento a los lineamientos establecidos por el DAFP, en la Guía para la Administración del Riesgo y el diseño de controles en entidades públicas - Versión 6. 2. La redacción del control: Los profesionales del equipo SIG, verifican y unifican los criterios en la construcción y actualización de lineamientos para la implementación del SIG-MIPG, mediante mesas de trabajo teniendo en cuenta la normatividad vigente. De estas mesas de trabajo se dejarán actas de reunión y los documentos que se tratan, no determina claramente la Acción sobre la articulación y unificación de criterios para la implementación de lineamientos, a su vez, no se identifica la periodicidad del control, como tampoco las acciones que se desarrollarán en caso de desviación, como complemento del control. Se recomienda revisar y mejorar el Diseño del Control. </t>
  </si>
  <si>
    <t>Juan Antonio Gutiérrez Diaz</t>
  </si>
  <si>
    <t>Angela Andrea Millán Grijalba</t>
  </si>
  <si>
    <t>Plan de contingencia-Riesgos DAFP-1159</t>
  </si>
  <si>
    <t xml:space="preserve">Buscando unificar criterios frente a la actualización documental de la SDA, el equipo del Sistema Integrado de Gestión SIG – MIPG identifico la necesidad de monitorear los lineamientos de los instrumentos con los que cuenta el proceso para la revisión documental, es por esto que en mesas de trabajo del 19 y 24 de junio se revisó y ajusto el procedimiento Elaboración, actualización, eliminación y control de la documentación del Sistema Integrado de Gestión código PE03-PR05 (nombre actual) y en mesas de trabajo del 27 y 28 de junio y del 2 y 3 de julio se revisó y ajusto el Instructivo para la Elaboración, Actualización, Eliminación y Control de la documentación del SIG código PE03-PR05-INS1 (nombre actual). Sumado a lo anterior se solicitó la actualización documental como primera línea de defensa a la Subsecretaria General y del cual se recibió respuesta de la aprobación mediante radicado No 2024IE153497 del 19 de julio de 2024 y se solicitó la socialización de la actualización documental con la Oficina Asesora de Comunicaciones – OAC mediante correo electrónico del 22 de julio de 2024, como evidencias se relacionan acta de reunión, relación de asistencia de las mesas de trabajo, borrador de los documentos trabajados remitidos vía correo electrónico y memorando de aprobación documental, Este riesgo no se ha materializado. </t>
  </si>
  <si>
    <t>Seguimiento al control, segunda linea segundo cuatrimestre. Se evidencia que el proceso mediante mesas de trabajo (actas y listas de asistencia anexas) verifican y unifican los criterios en la construcción y actualización de lineamientos para la implementación del SIG-MIPG, teniendo en cuenta la normatividad vigente. El riesgo no se evidencia materializado.</t>
  </si>
  <si>
    <t xml:space="preserve">Se mantienen las observaciones emitidas por la OCI en el seguimiento del Primer Cuatrimestre de la vigencia 2024, relacionadas con: 1. En torno a la denominación del riesgo, afectación reputacional por la desarticulación en la implementación de lineamientos e instrumentos asociados al SIG-MIPG debido a la desunificación de criterios en la asesoría para la implementación, seguimiento y mejora, no se identifica la causa raíz y la causa inmediata del riesgo, por lo que se insta a revisar la pertinencia de la redacción, dando cumplimiento a los lineamientos establecidos por el DAFP, en la Guía para la Administración del Riesgo y el diseño de controles en entidades públicas - Versión 6. 2. La redacción del control: Los profesionales del equipo SIG, verifican y unifican los criterios en la construcción y actualización de lineamientos para la implementación del SIG-MIPG, mediante mesas de trabajo teniendo en cuenta la normatividad vigente. De estas mesas de trabajo se dejarán actas de reunión y los documentos que se tratan, no determina claramente la Acción sobre la articulación y unificación de criterios para la implementación de lineamientos, a su vez, no se identifica la periodicidad del control, como tampoco las acciones que se desarrollarán en caso de desviación, como complemento del control. Se recomienda revisar y mejorar el Diseño del Control. </t>
  </si>
  <si>
    <t>Juan Carlos Ortíz Rincón</t>
  </si>
  <si>
    <t>Mónica Ceferino Giraldo</t>
  </si>
  <si>
    <t>GCnt. 2019</t>
  </si>
  <si>
    <t>GESTIÓN CONTRACTUAL (2019)</t>
  </si>
  <si>
    <t>Desarrollar las etapas de contratación de bienes; obras o servicios; a través de la suscripción de contratos y convenios; con el fin de satisfacer las necesidades de los procesos; en cumplimiento de las metas del plan anual de adquisiciones y los objetivos estratégicos de la SDA, durante la vigencia.</t>
  </si>
  <si>
    <t>Posibilidad de efectos dañosos sobre recursos públicos, por la cuantificación errada de la multa o clausula penal de los actos administrativos sancionatorios contractuales emitidos y ejecutoriados, debido a una tasación que no obedece a criterios objetivos en su aplicación.</t>
  </si>
  <si>
    <t>Aplica a todos los procesos que requieran el apoyo para la satisfacción de las necesidades propias de cada uno; a través de la celebración de contratos o convenios; para obtener servicios; obras o bienes; los cuales se adelantan mediante la modalidad correspondiente; continuando las etapas precontractuales; contractual y postcontractual; y finaliza con la liquidación de los contratos.</t>
  </si>
  <si>
    <t>Efecto dañoso sobre recursos públicos</t>
  </si>
  <si>
    <t>Cuantificación errada de la multa o clausula penal de los actos administrativos sancionatorios contractuales emitidos y ejecutoriados.</t>
  </si>
  <si>
    <t>Por una tasación que no obedece a criterios objetivos en su aplicación.</t>
  </si>
  <si>
    <t>Fiscal</t>
  </si>
  <si>
    <t>La actividad que conlleva el riesgo se ejecuta de 3 a 24 veces por año</t>
  </si>
  <si>
    <t>Baja</t>
  </si>
  <si>
    <t>Pago de sanciones económicas por incumplimiento en la normatividad aplicable ante un ente regulador, las cuales afectan en un valor &gt;= 5% del presupuesto general de la entidad.</t>
  </si>
  <si>
    <t>El profesional de la Subdirección Contractual proyecta el acto administrativo por el cual se realiza la imposición de multas sanciones y declaratoria de incumplimiento, se presenta en audiencia y es aceptada por el ordenador del gasto u objeto de recurso por parte del contratista o aseguradora. Como evidencia se deja el acta de la audiencia.</t>
  </si>
  <si>
    <t>Acciones para Abordar Riesgos-547</t>
  </si>
  <si>
    <t xml:space="preserve">En el primer cuatrimestre de 2024 no se presentaron hechos que configuren la materialización de riesgos fiscales en la contratación durante este periodo. En consecuencia, no se generaron acciones de control </t>
  </si>
  <si>
    <t>Seguimiento al control, segunda linea primer cuatrimestre. En el seguimiento de primera linea no se reporta acciones de control. Se recomienda revisar que el control es para evitar la materializaciòn, por lo tanto su evidencia son las actas de audiencia cuando se realizan imposición de multas sanciones y declaratoria de incumplimiento. El riesgo no se evidencia materializado.</t>
  </si>
  <si>
    <t xml:space="preserve">1. La información relacionada con el seguimiento al riesgo fue cargada de manera oportuna. 2. Se reiteran las observaciones realizadas por la segunda línea de defensa en cuanto a la necesidad de ajustar el control para que la evidencia de cuenta de la aplicación del control, pues, el acta de audiencia no acredita el ejercicio del este. 3.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la evidencia de esa desviación. 5 En este cuatrimestre no se reportaron acciones de control </t>
  </si>
  <si>
    <t>Deisy Soler Durán</t>
  </si>
  <si>
    <t>Gustavo Alberto Londoño Cadavid</t>
  </si>
  <si>
    <t>Plan de contingencia-Riesgos DAFP-1160</t>
  </si>
  <si>
    <t xml:space="preserve">PRIMRA LINEA DE DEFENSA En el segundo cuatrimestre no se presentaron hechos que configuren la materialización de riesgos fiscales en la contratación durante este periodo. En consecuencia, no se generaron acciones de control, por lo que el profesional de la Subdirección Contractual no proyectó actos administrativos. No se materializó el riesgo. </t>
  </si>
  <si>
    <t>El proceso manifiesta que para el segundo cuatrimestre no se presentaron daños a recursos públicos lo que permitiera presentar actos administrativos por parte de la Subdirección contractual con las respectivas multas o sanciones en audiencias publicas contra contratistas, el proceso realizo el reporte del control dentro de las fechas establecidas, no se evidencia la materialización del riesgo.</t>
  </si>
  <si>
    <t xml:space="preserve">Descripción de TERCERA LÍNEA 1. La información relacionada con el seguimiento al riesgo fue cargada de manera oportuna. 2.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la evidencia de esa desviación. De igual modo la redacción del riesgo es confusa y no permite establecer quien es el responsable del control. </t>
  </si>
  <si>
    <t>Posibilidad de afectación reputacional por tener vinculo contractual con personas relacionadas con LA/FT, debido a la omisión en la verificación de las listas restrictivas de la OFAC y de la ONU</t>
  </si>
  <si>
    <t>Reputacional.</t>
  </si>
  <si>
    <t>Tener vinculo contractual con personas relacionadas con LA/FT.</t>
  </si>
  <si>
    <t>Omisión en la verificación de las listas restrictivas de la OFAC y de la ONU.</t>
  </si>
  <si>
    <t>SARLAFT</t>
  </si>
  <si>
    <t>El Profesional de la Subdirección Contractual, en los procesos de vinculación de contratos, realizará la verificación de 10 procesos en las listas restrictivas, con el fin de validar que estas personas no estén relacionadas LA/FT. Evidencia: Soporte Verificación Listas Restrictivas.</t>
  </si>
  <si>
    <t>Acciones para Abordar Riesgos-548</t>
  </si>
  <si>
    <t>Frente a este riesgo es importante aclarar que se realizó verificación del Manual de SRLAFT y se evidenciaron acciones que no son posibles aplicar, en consecuencia, se presentaron diversas observaciones y comentarios para tener en cuenta en el Manual y a la fecha no se ha recibido respuesta a las observaciones presentadas al manual. En este sentido, la Subdirección Contractual no ha implementado el manual de SARLAFT ni el formato Contraparte dispuesto para tal fin. Se adjunta memorando 2024IE35740 del 12 de febrero 2024 enviado a la Subsecretaría General</t>
  </si>
  <si>
    <t>Seguimiento al control, segunda linea de defensa, primer cuatrimestre. Se evidencia el memorando en el cual se solicita la revisiòn del manual. Se recomienda dar aplicabilidad al manual actual el cual fue validado por las areas involucradas previa aprobaciòn, mientras se realiza el ajuste respectivo. De igual forma el control es tomar 10 procesos de vinculacion y validarlos en las listas resctritivas, tal y como lo estan validando en la vinculacion del personal de planta. No informan si el riesgo se materializo o no.</t>
  </si>
  <si>
    <t xml:space="preserve">1. La información relacionada con el seguimiento al riesgo fue cargada de manera oportuna. 2. Se reiteran las observaciones realizadas por la segunda línea de defensa en cuanto a la necesidad de aplicar el control previsto. 3. Del análisis de la información reportada en el sistema de seguimiento, no es posible precisar si existió o no materialización del riesgo. 4. El proceso afirma que, no aplicó el control por inconsistencias en la política SERLAFT; sin embargo, en el memorando que se allega como evidencia no da cuenta de las particulares deficiencias para aplicar la revisión a la muestra contractual establecida en el control. En todo caso, la falta de implementación del sistema SERLAFT (o las debilidades en su implementación) no debería ser óbice para que se aplica lo establecido en el control, es decir, la revisión de 10 proceso contractuales. No puede perderse de vista que al haber identificado un riesgo como posible (en este caso como alto) y no aplicar los controles necesarios, expone a la entidad no solo a su eventual materialización, sino también a daños de naturaleza “antijurídica” por la negligencia en la aplicación de un control “formalmente” establecido. 5.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frecuencia en la práctica del control, no define el camino a seguir en caso de desviación, ni señala cuales serían las evidencias que acreditan la práctica de control. </t>
  </si>
  <si>
    <t>Plan de contingencia-Riesgos DAFP-1161</t>
  </si>
  <si>
    <t xml:space="preserve">SEGUIMIENTO PRIMERA LINEA DE DEFENSA: El 12 de julio de 2024, se realizó una mesa de trabajo entre la SECRETARÍA DISTRITAL DE AMBIENTE y la SECRETARIA GENERAL de la Alcaldía con el fin de: 1. Indicar los avances que tiene la Secretaría Distrital de Ambiente, en la implementación de SARLAFT. 2. Asesoría por parte de Secretaría General, para continuar con la implementación de SARLAFT. En relación con el avance de la SDA respecto a la implementación del SARLAFT., se indicó que es necesario actualizar el "Manual para la prevención y control del lavado de activos, financiación del terrorismo – SARLAFT - PE03-PR02-MA01"., ya que en este se determinó que el OFICIAL DE CUMPLIMIENTO sería la SUBDIRECCIÓN FINANCIERA., la cual carece de facultades para ejercer dicha labor, toda vez que el OFICIAL DE CUMPLIMIENTO es un gestor que debe contar con características académicas y de experiencia específicas para desempeñar dicha labor, y hasta que no exista un decreto reglamentario respecto del tema., no se puede establecer una hoja de ruta en las entidades para determinar quién debe realizar dichas actividades. Por lo que el Profesional de la Subdirección Contractual, en los procesos de vinculación de contratos, NO realizó verificación alguna. Como soporte se puede evidenciar el memorando 2024IE171067 así como el acta de reunión de la mesa de trabajo realizada entre SECRETARÍA DISTRITAL DE AMBIENTE y la SECRETARIA GENERAL de la Alcaldía. </t>
  </si>
  <si>
    <t>A la fecha no se evidencia aplicabilidad del control que determine la materialización o no del riesgo ya que aun se continua realizando gestión sobre la implementación del sistema como lo demuestra el acta de reunión con la Secretaria General y las modificaciones que debe surtir el Manual para la prevención y control del lavado de activos financiación del terrorismo – SARLAFT de la SDA, se recomienda ejecutar las acciones que permitan realizar la debida diligencia como se acordó en la estructura del control, el proceso realizó el reporte del control dentro de las fechas establecidas, el proceso no manifiesta la materialización del riesgo, ni se puede determinar por parte de la segunda línea de defensa.</t>
  </si>
  <si>
    <t xml:space="preserve">Descripción de TERCERA LÍNEA: 1. La información relacionada con el seguimiento al riesgo fue cargada de manera oportuna. 2. Se reiteran las observaciones realizadas por la segunda línea de defensa en cuanto a la necesidad de aplicar el control previsto. 3. Del análisis de la información reportada en el sistema de seguimiento, no es posible precisar si existió o no materialización del riesgo. 4. El proceso afirma que, no aplicó el control por inconsistencias en la política SERLAFT; sin embargo, en el memorando que se allega como evidencia no da cuenta de las particulares deficiencias para aplicar la revisión a la muestra contractual establecida en el control. En todo caso, la falta de implementación del sistema SERLAFT (o las debilidades en su implementación) no debería ser óbice para que se aplique lo establecido en el control, es decir, la revisión de 10 proceso contractuales. No puede perderse de vista que al haber identificado un riesgo como posible (en este caso como alto) y no aplicar los controles necesarios, expone a la entidad no solo a su eventual materialización, sino también a daños de naturaleza “antijurídica” por la negligencia en la aplicación de un control “formalmente” establecido. 5.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frecuencia en la práctica del control, no define el camino a seguir en caso de desviación, ni señala cuales serían las evidencias que acreditan la práctica de control. 6. Las recomendaciones efectuadas por la segunda y tercera línea de defensa durante este seguimiento son consistentes con las señaladas en otros seguimientos. Se sugiere tener en cuenta los señalado durante los distintos seguimientos </t>
  </si>
  <si>
    <t>Posibilidad de afectación reputacional por falencia en la estructuración de los documentos que conforman el proceso de selección (Licitación pública, selección abreviada, concurso de méritos, contratación directa y mínima cuantía) debido a la no aplicación de la normatividad vigente.</t>
  </si>
  <si>
    <t>Falencia en la estructuración de los documentos que conforman el proceso de selección (Licitación pública, selección abreviada, concurso de méritos, contratación directa y mínima cuantía).</t>
  </si>
  <si>
    <t>No aplicación de la normatividad vigente.</t>
  </si>
  <si>
    <t>Cada vez que se requiere adelantar un proceso de contratación en las diferentes modalidades (licitación pública, selección abreviada, concurso de méritos, mínima cuantía, o contratación directa), el abogado de la Subdirección Contractual asignado para el correspondiente trámite, verifica la documentación presentada por las dependencias que generan la necesidad, con el objeto de dar viabilidad jurídica y dar continuidad al trámite, si se detecta alguna inconsistencia, el trámite debe ser devuelto por correo (procesos de funcionamiento) o a través de la herramienta SIPSE (para los procesos que van por proyecto de inversión) a la dependencia para los ajustes. Verificada la viabilidad el proceso continuo con la revisión por parte del subdirector(a) Contractual, quien verificará nuevamente la conformidad de la documentación. Como evidencia se tienen los correos electrónicos y/o SIPSE de devolución enviados por los abogados asignados para el respectivo trámite</t>
  </si>
  <si>
    <t>Acciones para Abordar Riesgos-549</t>
  </si>
  <si>
    <t xml:space="preserve">SEGUIMIENTO AL CONTROL PRIMERA LINEA DE DEFENSA En el primer cuatrimestre se recibieron más de 1080 procesos relacionados con solicitudes de contratos de prestación de servicios profesionales y de apoyo a la gestión, de los cuales se presentaron observaciones y devoluciones en varios procesos, las cuales se pueden verificar en el Sistema integrado SIPSE, en cada uno de los procesos SIPSE. Para este caso las principales devoluciones se presentaron por inconsistencias en la experiencia del futuro contratista y su relación con el objeto a contratar, por la presentación de documentos Así mismo, se recibieron solicitudes de procesos de convocatoria pública y modificaciones de contratos, en los cuales se presentaron observaciones y devoluciones. Como soporte se adjuntan correos electrónicos de devolución y una muestra de devoluciones SIPSE, dejando salvedad que en el sistema SIPSE se registran las devoluciones y reportes de cada proceso. Como evidencia se tienen los cuatro memorandos del mes de abril de 2024 para las áreas donde se refleja la devolución enviados por los abogados asignados para el respectivo trámite. </t>
  </si>
  <si>
    <t>Seguimiento al control, segunda linea de defensa, primer cuatrimestre. Se evidencian los memorandos mediante los cuales se realiza la respectiva devolucion de los procesos que requieren ajustes. No se evidencia los correos electronicos de devolucion, ni los reportes SIPSE que demuestre el seguimiento que realizan los abogados de la Subdireccion Contractual. No informan si el riesgo se materializo o no.</t>
  </si>
  <si>
    <t xml:space="preserve">1. La información relacionada con el seguimiento al riesgo fue cargada de manera oportuna. 2. Se reiteran las observaciones realizadas por la segunda línea de defensa en cuanto a la falta de evidencia de algunos aspectos relevantes del control: correos electrónicos de devolución del abogado a cargo del proceso contractual ni los soportes de los reportes en la herramienta SIPSE. 3. Del análisis de la información reportada en el sistema de seguimiento, no es posible precisar si existió o no materialización del riesgo. 4. El seguimiento al riesgo no establece un baremo que permita contrastar la información con la línea base del indicador y de ese modo establecer la “frecuencia del riesgo” o sus eventuales desviaciones. 5. Si bien es posible afirmar que desde el punto de vista del diseño del riesgo el control se encuentra bien construido, es necesario pensar en su utilidad o pertinencia. Al respecto, es claro que la devolución permanente de procesos contractuales a las áreas técnicas puede suponer debilidades ya sea en la manera en que se difunden lineamientos técnicos por parte del proceso o, debilidades en la gestión de los enlaces de las áreas técnicas con el proceso. En todo caso ninguna de esas situaciones son contempladas en el diseño del control ( y en la propia conceptualización del riesgo) situación que, entendiendo las frecuentes demoras en los procesos contractuales adelantados por SDA, deberían tomarse en cuenta como factores que pudieran llegar a materializar el riesgo que se pretende precaver: Daño reputacional. </t>
  </si>
  <si>
    <t>Plan de contingencia-Riesgos DAFP-1162</t>
  </si>
  <si>
    <t xml:space="preserve">PRIMERA LÍNEA DE DEFENSA: Cada vez que se requiere adelantar un proceso de contratación en las diferentes modalidades (licitación pública, selección abreviada, concurso de méritos, mínima cuantía, o contratación directa), el abogado de la Subdirección Contractual asignado para el correspondiente trámite, verifica la documentación presentada por las dependencias, por lo que en el segundo cuatrimestre se recibieron 496 procesos de contratación relacionados con solicitudes de contratos de prestación de servicios profesionales y de apoyo a la gestión (467 por SIPSE y 29 a través de forest), y 42 procesos de selección (30 por SIPSE y 12 a través de forest), respecto de los cuales se presentaron observaciones y devoluciones, las cuales se pueden verificar en cada uno de los procesos SIPSE. A continuación, se relacionan las principales causas de devolución: A) Solicitudes de contratos de prestación de servicios profesionales y de apoyo a la gestión: 1. Mal diligenciamiento en la verificación de experiencia e idoneidad conforme a las certificaciones académica y de experiencia aportadas. 2. Remite de documentos sensibles, académicos y de experiencia incompletos y/o sin cumplir el lleno de los requisitos legales. 3. Documentación sin firma. 4. No presentación de la HOJA DE VIDA en SIDEAP para efectuar la respectiva validación de documentos 5. Exámenes preocupacionales vencidos. B) Solicitudes procesos de selección se evidencia: 1. No se encuentran publicados en el PAA de la vigencia en la cual se solicita la contratación y/o no coincide el total de la información publicada con el estudio previo. 2. No se especifican de manera exacta los motivos por los cuales se establecen las modalidades de contratación, ni las tipologías contractuales conforme a la normativa legal vigente. 3. No se allegan los soportes a los estudios de mercado y/o análisis del sector 4. No se tiene en cuenta al momento de establecer el PLAZO y formas de pago, los términos legales de publicación y adjudicación de los procesos de contratación. 5. Debilidad en establecer los criterios de selección en los procesos de contratación conforme a la modalidad que se requiere adelantar. 6. Debilidad en la proyección de riesgos y garantías de los procesos contractuales. Como soporte se adjuntan correos electrónicos y memorandos de devolución, dejando salvedad que en el sistema SIPSE se registran las devoluciones y reportes de cada uno de los procesos radicados en la Subdirección Contractual. RIESGO NO MATERIALIZADO </t>
  </si>
  <si>
    <t>Se logra identificar dentro de las evidencias las comunicaciones internas enviadas por aplicativo FORES, que soportan las observaciones de las devoluciones de los procesos de contratación directa por OPS para las diferentes dependencias de la entidad, al igual que para el seguimiento del primer cuatrimestre no se evidencia los correos electrónicos de devolución, ni el reporte con una muestra significativa del total de los procesos con observaciones y devoluciones en SIPSE por parte de los abogados de la Subdirección contractual, para el seguimiento a riesgos se sugiere tener en cuenta las recomendaciones realizadas tanto por la segunda como la tercera línea de defensa en el anterior cuatrimestre, el proceso realizó el seguimiento dentro de los tiempos establecidos para la primera línea de defensa, este riesgo no se evidencia materializado.</t>
  </si>
  <si>
    <t xml:space="preserve">Descripción de TERCERA LÍNEA: Se identificó: 1. La información relacionada con el seguimiento al riesgo fue cargada de manera oportuna. 2. Se reiteran las observaciones realizadas por la segunda línea de defensa en cuanto a la falta de evidencia de algunos aspectos relevantes del control: correos electrónicos de devolución del abogado a cargo del proceso contractual ni los soportes de los reportes en la herramienta SIPSE en una proporción significativa. 3. El seguimiento al riesgo no establece un baremo que permita contrastar la información con la línea base del indicador y de ese modo establecer la “frecuencia del riesgo” o sus eventuales desviaciones. 4. Si bien es posible afirmar que desde el punto de vista del diseño del riesgo el control se encuentra bien construido, es necesario pensar en su utilidad o pertinencia. Al respecto, es claro que la devolución permanente de procesos contractuales a las áreas técnicas puede suponer debilidades ya sea en la manera en que se difunden lineamientos técnicos por parte del proceso o, debilidades en la gestión de los enlaces de las áreas técnicas con el proceso. En todo caso ninguna de esas situaciones son contempladas en el diseño del control ( y en la propia conceptualización del riesgo) situación que, entendiendo las frecuentes demoras en los procesos contractuales adelantados por SDA, deberían tomarse en cuenta como factores que pudieran llegar a materializar el riesgo que se pretende precaver: Daño reputacional. 5. Las recomendaciones efectuadas por la segunda y tercera línea de defensa durante este seguimiento son consistentes con las señaladas en otros seguimientos. Se sugiere tener en cuenta los señalado durante los distintos seguimientos </t>
  </si>
  <si>
    <t>GTHU 2019</t>
  </si>
  <si>
    <t>GESTIÓN TALENTO HUMANO (2019)</t>
  </si>
  <si>
    <t>Gestionar la administración del talento humano de la entidad, mediante el fortalecimiento de competencias, el bienestar y la seguridad y salud en el trabajo, reconocimiento de derechos laborales, promoción de valores y principios éticos, propendiendo por un adecuado clima organizacional para mantener y desarrollar un recurso humano altamente calificado y motivado para alcanzar los objetivos Institucionales durante su permanencia en la SDA.</t>
  </si>
  <si>
    <t>Posibilidad de afectaciòn reputacional por la vinculación al servicio público de personas relacionadas con lavado de activos (LA) y Financiación del Terrorismo (FT) debido a la la omisión en la verificación de las listas restrictivas de la OFAC y de la ONU.</t>
  </si>
  <si>
    <t>Aplica para todos los servidores, e inicia con la identificación de las necesidades de talento humano, y continua la gestión de situaciones administrativas, inducción y reinducción, bienestar social, seguridad y salud en el trabajo e identificación de riesgos, incentivos y estímulos, evaluación de desempeño y finaliza con los trámites para la desvinculación como funcionario.</t>
  </si>
  <si>
    <t>Vinculación al servicio público de personas relacionadas con lavado de activos (LA) y Financiación del Terrorismo (FT).</t>
  </si>
  <si>
    <t>Por la omisión en la verificación de las listas restrictivas de la OFAC y de la ONU.</t>
  </si>
  <si>
    <t>El Profesional de Talento Humano en cada proceso de vinculación de personal a planta, realiza la verificación en las listas vinculantes y restrictivas de los postulados, con el fin de validar que estas personas no esten relacionadas LA/FT. Como evidencia se deja el soporte de verificación de las listas restrictivas de la OFAC y de la ONU.</t>
  </si>
  <si>
    <t>Acciones para Abordar Riesgos-550</t>
  </si>
  <si>
    <t xml:space="preserve">Seguimiento al control – Primera Línea de defensa Listas restrictivas de la OFAC Durante el primer cuatrimestre la entidad registro trece (13) postulantes a nuevos funcionarios a la planta de personal, los cuales se relacionan a continuación: Nombres y Apellidos Documento Sánchez Gutiérrez Nayi Karina 1.005.994.908 Gómez Cure Jorge Luis 91.524.926 Rodríguez Rodríguez Jerónimo Juan Diego 79.597.602 Vásquez Aguilera Yesenia 52.984.790 Contento Muñoz Andrés Fabián 80.133.869 García Aguirre Daniela 1.094.940.152 Rojas Cala Javier Eduardo 80.111.644 Rodríguez Pardo Gladys Emilia 53.125.107 Saldaña Barahona Andrea Yinneth 52.909.063 Aristizábal González Juan David 1.121.850.856 Galvis Sánchez Claudia Patricia 52.008.478 Gordillo Rodríguez Claudia Milena 23.755.389 Duarte Mayorga Karen Adriana 52.881.080 Para cada uno de los postulantes en el proceso de revisión y validación de requisitos para el cargo a ejercer, se llevó a cabo la consulta y verificación de las listas restrictivas de la OFAC, a través del enlace: https://sanctionssearch.ofac.treas.gov/Default.aspx , en la cual se validó por nombres y apellidos completos y número de identificación, cada uno de los postulantes. La consulta en la búsqueda de la lista de sanciones no arrojó ningún resultado para los trece (13) nombres validados. Lista vinculante ONU De conformidad con la proyección de las nuevas vinculaciones realizadas a la Secretaría Distrital de Ambiente en el primer cuatrimestre, se ingresa al enlace: https://www.un.org/securitycouncil/es/content/un-sc-consolidated-list, realizado lo anterior se identifica la lista consolidada del Consejo de Seguridad de la Naciones Unidas y de descarga en versión PDF, en el enlace https://scsanctions.un.org/8qo1psp-all.html se encuentra la lista la cual tiene la posibilidad de descargarla en PDF. Este documento contiene 198 páginas y consta de las dos secciones: A. PERSONAS B. ENTIDADES Y OTROS GRUPOS Para llevar a cabo la revisión se realizó la consulta por A. PERSONAS y a través del buscador de texto se registró el nombre y apellido de cada uno de los funcionarios a vincularse a la entidad. La consulta en la búsqueda de la lista vinculante de la ONU no arrojó ningún resultado para los trece (13) nombres validados, consultados en la Lista. NO SE MATERIALIZÓ EL RIESGO. </t>
  </si>
  <si>
    <t>Seguimiento al control, segunda linea primer cuatrimestre. Se evidencia la verificacion que se esta realizando en las lista OFAC y ONU validando en el proceso de vinculación del personal de planta que no esten relacionadas LA/FT. El riesgo no se evidencia materializado.</t>
  </si>
  <si>
    <t xml:space="preserve">1. La información relacionada con el seguimiento al riesgo fue cargada de manera oportuna. 2. Se evidencia coherencia entre el riesgo y el control. No obstante, es necesario precisar en el control tanto la “desviación” como el plan de tratamiento. 3. Es necesario que en lo soportes se establezca la totalidad de los funcionarios que ingresaron durante el periodo (certificación de talento humano). </t>
  </si>
  <si>
    <t>Plan de contingencia-Riesgos DAFP-1163</t>
  </si>
  <si>
    <t xml:space="preserve">SEGUIMIENTO PRIMERA LINEA DE DFENSA: El Profesional de Talento Humano en cada proceso de vinculación de personal a planta, realiza la verificación en las listas vinculantes durante el segundo cuatrimestre la entidad registro cinco (5) postulantes a nuevos funcionarios a la planta de personal, los cuales se relacionan a continuación: No. Nombres y Apellidos Documento 1. ANGELA PATRICIA ROMERO RODRÍGUEZ 1.020.714.754 2. JULIANA BARRIENTOS LOPEZ 1.020.719.433 3. JOSE ALEXANDER PEREZ RAMOS 79.672.821 4. JOHN ELIECER GARZON MALDONADO 80.160.649 5. YOR MILENA OSORIO PEÑA 52.382.394 Para cada uno de los postulantes en el proceso de revisión y validación de requisitos para el cargo a ejercer, se llevó a cabo la consulta y verificación de las listas restrictivas de la OFAC, a través del enlace: https://sanctionssearch.ofac.treas.gov/Default.aspx , en la cual se validó por nombres y apellidos completos y número de identificación, cada uno de los postulantes. La consulta en la búsqueda de la lista de sanciones no arrojó ningún resultado para los cinco (5) nombres validados. RIESGO NO MATERIALIZADO </t>
  </si>
  <si>
    <t>Seguimiento al control, segunda linea segundo cuatrimestre. Se evidencia la verificación que se esta realizando en las lista OFAC y ONU validando en el proceso de vinculación del personal de planta vinculado en este periodo y que no estén vinculados en LA/FT. El riesgo no se evidencia materializado.</t>
  </si>
  <si>
    <t xml:space="preserve">Seguimiento 3ª Línea de defensa: Teniendo en cuenta lo conceptuado por la segunda línea de defensa y el reporte realizado por la primera línea de defensa, se observó que el proceso realiza la revisión se realizó la consulta en el enlace se ingresa al enlace: https://www.un.org/securitycouncil/es/content/un-sc-consolidated-list, para las nuevas vinculaciones, indicando que durante la búsqueda en la lista vinculante de la ONU no se evidenciaron resultados para los cinco (5) nombres validados, consultados en la Lista, sin embargo no es posible validar que el soporte de consulta de validación se realizó sobre el total de vinculaciones realizadas en el cuatrimestre objeto de seguimiento, y por lo tanto la verificación en las listas vinculantes y restrictivas de los postulados, garantizaron que estas personas no se encontraban relacionadas LA/FT. Se recomienda fortalecer el registro de la evidencia que, soporta la verificación de las listas restrictivas de la OFAC y de la ONU así como el registro de si se presentó o no materialización del mismo. Finalmente, se evidenció que la información relacionada con el seguimiento al riesgo fue cargada de manera oportuna. </t>
  </si>
  <si>
    <t>Viviana Marcela Marin Olmos</t>
  </si>
  <si>
    <t xml:space="preserve">De conformidad con las nuevas vinculaciones realizadas a la Secretaría Distrital de Ambiente en el segundo cuatrimestre, se ingresa al enlace: https://www.un.org/securitycouncil/es/content/un-sc-consolidated-list, realizado lo anterior se identifica la lista consolidada del Consejo de Seguridad de la Naciones Unidas y de descarga en versión PDF, en el enlace https://scsanctions.un.org/8qo1psp-all.html se encuentra la lista la cual tiene la posibilidad de descargarla en PDF. Este documento contiene 198 páginas y consta de las dos secciones: A. PERSONAS B. ENTIDADES Y OTROS GRUPOS Para llevar a cabo la revisión se realizó la consulta por A. PERSONAS y a través del buscador de texto se registró el nombre y apellido de cada uno de los funcionarios a vincularse a la entidad. La consulta en la búsqueda de la lista vinculante de la ONU no arrojó ningún resultado para los cinco (5) nombres validados, consultados en la Lista. </t>
  </si>
  <si>
    <t>Posibilidad de efectos dañosos sobre el recurso público, por el no cumplimiento del tiempo establecido en el acto administrativo, en el cual se otorgó los viáticos y gastos de viaje en la comisión de servicio, debido al desconocimiento del proceso para reintegro de dineros otorgados como viáticos en dicha situación administrativa.</t>
  </si>
  <si>
    <t>Efecto dañoso sobre recursos públicos.</t>
  </si>
  <si>
    <t>Por el no cumplimiento del tiempo establecido en el acto administrativo, en el cual se otorgó los viáticos y gastos de viaje en la comisión de servicio.</t>
  </si>
  <si>
    <t>Por el desconocimiento del proceso para reintegro de dineros otorgados como viáticos en la comisión de servicios.</t>
  </si>
  <si>
    <t>Leve</t>
  </si>
  <si>
    <t>Bajo</t>
  </si>
  <si>
    <t>Aceptar</t>
  </si>
  <si>
    <t>El profesional de talento humano solicita el informe ejecutivo de acuerdo con los establecido en el procedimiento PA01-PR48 Comisión de servicios, con el fin de verificar las actividades desplegadas de dicha comisión. Como evidencia se tiene el informe ejecutivo.</t>
  </si>
  <si>
    <t>Muy Baja</t>
  </si>
  <si>
    <t>Plan de contingencia-Riesgos DAFP-1164</t>
  </si>
  <si>
    <t>Seguimiento primera Línea de Defensa: Durante el primer cuatrimestre se presentó una comisión de servicios al exterior, que no generó gastos para la Entidad. No se materializó el Riesgo</t>
  </si>
  <si>
    <t>Seguimiento al control, segunda linea, primer cuatrimestre. No se evidencia el informe ejecutivo establecido en el procedimiento PA01-PR48 Comisión de servicios, toda vez que el procedimiento no discrimina la presentacion de este informe si la comision es con o sin presupuesto de la entidad. El riesgo no se evidencia materializado.</t>
  </si>
  <si>
    <t xml:space="preserve">Seguimiento 3ª Línea de defensa: Teniendo en cuenta lo conceptuado por la segunda línea de defensa y el reporte realizado por la primera línea de defensa, se observó que, la información registrada en el seguimiento se cargó de manera oportuna, si bien se aportaron evidencias de tres informes de comisiones d servicios , es importante que en el seguimiento se registre de manera cualitativa cual fue la totalidad de comisiones para determinar su eficacia. Finalmente, se observó que no se reportó materialización de riesgo en mención </t>
  </si>
  <si>
    <t xml:space="preserve">SEGUIMIENTO PRIMERA LINEA DE DEFENSA: Durante el segundo cuatrimestre la entidad registro cuatro (4) comisiones de servicios. No se materializó el Riesgo, los cuales se relacionan a continuación: No. Nombres y Apellidos Documento Comisión 1. JERONIMO JUAN DIEGO RODRIGUEZ GLADYS EMILIARODRÍGUEZ PARDO ANGELA PATRICIA ROMERO RODRÍGUEZ 79.597.602 53.125.107 1.020.714.754 Distrito Regional de Manejo Integrado -D.R.M.I.- Bosque Seco Tropical de la Vertiente Oriental del río Magdalena, ubicado en los municipios de Nariño y Guataquí del departamento de Cundinamarca 2. CINDY CRISTINA LEGUIZAMON 53.012.724 Bucaramanga 3. DANIELA GARCIA AGUIRRE 1.094.940.152 Santiago de Chile 4. NATALIA MARIA RAMIREZ MARTINEZ YESENIA VASQUEZ AGUILERA 52.699.306 52.984.790 Municipio de Sesquilé, Guasca y Guatavita Para cada comisión presentada, se realiza una revisión detallada de la documentación para asegurar que cumpla con los criterios establecidos en el procedimiento PA01-PR48 V2. Luego, se procedió a elaborar el acto administrativo correspondiente, el cual se envía a las instancias pertinentes para validar su otorgamiento. Adicionalmente, se gestionan los viáticos, tiquetes y gastos de viaje relacionados, conforme a las necesidades de cada caso. De las cuatro (4) comisiones aprobadas, tres (3) fueron nacionales y una (1) fue internacional. Una vez surtidas las instancias correspondientes le es notificada a cada uno de los comisionados el acto administrativo correspondiente y en el cual se le confiere la comisión. </t>
  </si>
  <si>
    <t>Seguimiento al control, segunda linea, segundo cuatrimestre. Se evidencian los tres informes relacionados con las tres comisiones de servicios de servidores durante el cuatrimestre. El riesgo no se evidencia materializado.</t>
  </si>
  <si>
    <t>El profesional de talento humano solicita el formato diligenciado PA01-PR48-F1 Certificado de Cumplido de Comisión, de acuerdo con lo establecido en el procedimiento PA01-PR48 Comisión de servicios, con el fin de verificar que la Comisión se cumplió de acuerdo al acto administrativo que lo confirió. Como evidencia se tiene el Certificado de Cumplido de Comisión.</t>
  </si>
  <si>
    <t xml:space="preserve">Se adjunta el acto administrativo, que concede la comisión </t>
  </si>
  <si>
    <t>Seguimiento al control, segunda linea, primer cuatrimestre. Se evidencia el certificado de cumplimiento de la Comision de servicio que se realizo durante el primer cuatrimentre y la cual esta sorportada con el respectivo acto administrativo. El riesgo no se evidencia materializado.</t>
  </si>
  <si>
    <t xml:space="preserve">Descripción de TERCERA LÍNEA: Se identificó: 1. La información relacionada con el seguimiento al riesgo fue cargada de manera oportuna. 2. Se evidencia coherencia entre el riesgo y el control. No obstante, es necesario precisar en el control tanto la “desviación” como el plan de tratamiento. 3. Es necesario que en los soportes se establezca la totalidad de los funcionarios y contratistas a los que se les otorgó comisión de servicios (certificación de talento humano). 4. El control tiene una faceta eminentemente correctiva, se recomienda fortalecer aspectos preventivos que prevengan la materialización del riesgo </t>
  </si>
  <si>
    <t xml:space="preserve">SEGUIMIENTO PRIMERA LINEA DE DEFENSA: Cumplidas las comisiones otorgadas a los funcionarios, el acto administrativo que concede la comisión establece que, una vez finalizada y cumplida la misma, los servidores deberán presentar un informe ejecutivo sobre las actividades realizadas durante el desarrollo de dicha comisión. En cumplimiento de esta disposición, los servidores presentaron un informe detallado de las actividades llevadas a cabo en cada una de las cuatro (4) comisiones, conforme a lo establecido en la resolución de otorgamiento. Esta información ha sido remitida a la Dirección de Gestión Corporativa para ser incluida en el expediente laboral de cada uno de los servidores comisionados. Así mismo, junto con el informe, los comisionados deben entregar el "cumplido de comisión" en el formato PA01-PR48-F1. Es importante señalar que, tras la revisión de la documentación, se cuenta con dos (2) cumplidos de comisión debidamente legalizados: el correspondiente a la Comisión en Bucaramanga de la servidora Cindy Leguizamón y el de la Comisión en Santiago de Chile de la servidora Daniela García Aguirre. Por otro lado, las comisiones de los servidores Jerónimo Juan Diego Rodríguez, Gladys Emilia Rodríguez Pardo, y Ángela Patricia Romero Rodríguez, así como las de las comisionadas Natalia Ramírez y Yesenia Vásquez Aguilera, se encuentran en proceso de legalización ante la Dirección de Gestión Corporativa. A los servidores se les ha solicitado de manera inmediata completar la legalización correspondiente. </t>
  </si>
  <si>
    <t>Seguimiento al control, segunda linea, segundo cuatrimestre. Se evidencia el certificado de cumplimiento de dos servidores que les fue concedida la Comisión de servicio que se realizaron durante el cuatrimestres, de igual la primera linea informa que esta pendiente que los otros comisionados en este periodo remitan el formato PA01-PR48-F1 Certificado de Cumplido de Comisión debidamente diligenciado. No informan si se materializo o no el riesgo</t>
  </si>
  <si>
    <t xml:space="preserve">Seguimiento 3ª Línea de defensa segundo cuatrimestre: Teniendo en cuenta lo conceptuado por la segunda línea de defensa y el reporte realizado por la primera línea de defensa, se observó que, la información registrada en el seguimiento se cargó de manera oportuna, si bien se aportaron evidencias cuatro comisiones de servicios , es importante que en el seguimiento se registre de manera cualitativa cual fue la totalidad de comisiones para determinar su eficacia. Finalmente, se observó que no se reportó materialización de riesgo en mención. </t>
  </si>
  <si>
    <t>Posibilidad de afectación económica por falta de seguimiento y control en la asistencia a las capacitaciones programadas en el PIC y adelantar los cobros para la recuperación de los recursos públicos, por la no asistencia a estas; debido al desinterés de los funcionarios para asistir a las capacitaciones que generan costo para la SDA.</t>
  </si>
  <si>
    <t>Económico</t>
  </si>
  <si>
    <t>Falta de seguimiento y control en la asistencia a las capacitaciones programadas en el PIC y adelantar los cobros para la recuperación de los recursos públicos, por la no asistencia a estas.</t>
  </si>
  <si>
    <t>Desinterés de los funcionarios para asistir a las capacitaciones que generan costo para la SDA.</t>
  </si>
  <si>
    <t>La actividad que conlleva el riesgo se ejecuta como máximos 2 veces por año</t>
  </si>
  <si>
    <t>Pago de indemnizaciones a terceros por acciones legales que pueden afectar el presupuesto total de la entidad en un valor &gt;= 5%.</t>
  </si>
  <si>
    <t>Menor</t>
  </si>
  <si>
    <t>El profesional de capacitación socializa a los servidores las capacitaciones programadas en el PIC de la vigencia, para su respectiva inscripción; como control se establece que quienes se inscriban deben diligenciar el formato PA01-PR32-F3 - "Acta de compromiso y autorización de actividades", para garantizar su participación y aprobación a las capacitaciones. Como evidencia queda el formato PA01-PR32-F3 - "Acta de compromiso y autorización de actividades" firmados y las listas de asistencia de participación a las capacitaciones.</t>
  </si>
  <si>
    <t>Acciones para Abordar Riesgos-551</t>
  </si>
  <si>
    <t xml:space="preserve">Seguimiento al control – Primera Línea de defensa Durante el primer cuatrimestre, no se recepcionaron actas de compromiso, en razón a que a la fecha no se han concretado contrataciones con ninguna institución educativa. Se estima que para el II semestre se desarrollarán las capacitaciones con costo. </t>
  </si>
  <si>
    <t>Seguimiento al control, segunda linea, primer cuatrimestre. No se evidencia el diligenciamiento del acta de compromiso y autorización de actividades, toda vez que en este cuatrimestre no se realizaron capacitaciones programadas por el PIC. La primera linea no informa si el riesgo se materializo o no.</t>
  </si>
  <si>
    <t xml:space="preserve">1. La información relacionada con el seguimiento al riesgo fue cargada de manera oportuna. 2. Se reiteran las observaciones realizadas por la segunda línea de defensa en cuanto a la imposibilidad de precisar la materialización del riesgo. 3. Del análisis de la información reportada en el sistema de seguimiento, no es posible precisar si existió o no materialización del riesgo. 4. Si bien es posible afirmar que desde el punto de vista del diseño del riesgo el control se encuentra bien construido, es necesario que en la estructura del control se precise si el seguimiento a las capacitaciones solo incluye aquellas que impliquen una erogación para la entidad. En todo caso, no se aporta evidencia relacionada con el PIC en la que se demuestre el número de capacitaciones previstas y aquellas efectivamente realizadas. </t>
  </si>
  <si>
    <t>Plan de contingencia-Riesgos DAFP-1165</t>
  </si>
  <si>
    <t xml:space="preserve">El profesional de capacitación socializó el Plan Institucional de Capacitación 2024, a la Comisión de Personal en el mes de diciembre de 2023, y a los funcionarios vinculados a la SDA en enero de 2024 vía correo electrónico. Desde la publicación del plan, se realizaron capacitaciones gratuitas de acuerdo a la programación realizada; sin embargo, y con la llegada de la nueva administración, se evidenció que la participación de los funcionarios en la elaboración del plan fue muy baja, por ello, desde la Dirección de Gestión Corporativa, se solicitó realizar encuentros presenciales y virtuales para obtener una mayor participación y recepción de necesidades de aprendizaje, para que así, el plan de capacitación recogiera el grueso de necesidades de los funcionarios. De este ejercicio, se obtuvo una participación aproximada del 61%, y de dicha participación se evidenciaron nuevas necesidades de aprendizaje, razón por la cual el Plan de Capacitación se encuentra en proceso de reelaboración para ser aprobado por el Comité Institucional de Gestión y Desempeño y por lo cual, a la fecha, no se han adelantado contrataciones con ninguna institución educativa que genere un proceso de inscripción y de seguimiento. Se estima que la contratación se adelante en el mes de septiembre de la presente vigencia, y con ello inicien las inscripciones y seguimientos a la asistencia en las capacitaciones programadas. Por lo que no se ha diligenciado el formato PA01-PR32-F3 - "Acta de compromiso y autorización de actividades". </t>
  </si>
  <si>
    <t>El proceso informa que por cambios de administracion no se tiene el PIC aprobado por el CIGD por lo tanto aun no se ha promyulgado capacitaciones que requieran diligenciar el formato PA01-PR32-F3 - "Acta de compromiso y autorización de actividades". No informan si se materializo o no el riesgo</t>
  </si>
  <si>
    <t xml:space="preserve">Seguimiento 3ª Línea de defensa: Teniendo en cuenta lo conceptuado por la segunda línea de defensa y el reporte realizado por la primera línea de defensa, se observó qué, a la fecha la SDA no cuenta con acto administrativo de aprobación de modificación del PIC a desarrollar en la vigencia 2024, el PIC publicado en la página web institucional corresponde al aprobado en diciembre 22 de 2023 en el Comité Institucional de Gestión y Desempeño Sesión 8, dados los cambios en la administración, y lo descrito en el reporte de primera línea, se evidencia posible incumplimiento del procedimiento PA01-PR32 Elaboración y ejecución del Plan Institucional de Capacitación – PIC, especialmente lo descrito en la actividad 8 “Proyectar Acto Administrativo” “Proyectar el Acto Administrativo de aprobación del Plan Institucional de Capacitación-PIC”, pues a la fecha de este seguimiento, no se cuenta con versión actualizada que incluya el análisis de necesidades y se indica que el PIC esta en “reelaboración”. Por otro lado, se informa que no se han ejecutado capacitaciones programadas en el PIC de la vigencia, que hayan generado proceso de inscripción, puesto que las actividades realizadas han sido gratuitas y no han requerido de la aplicación del formato PA01-PR32-F3 - "Acta de compromiso y autorización de actividades". Se reiteran las observaciones realizadas por la segunda línea de defensa en cuanto a la imposibilidad de precisar la materialización del riesgo, adicionalmente, se observó que, a la fecha (septiembre 2024) la SDA no cuenta con evidencias relacionadas con la ejecución del PIC 2024, en las que se determine el número de capacitaciones programadas y aquellas que efectivamente se han realizado, finalmente, ante lo informado por la primera línea de defensa frente a la proyección de contratación en el mes de septiembre, se recomienda al proceso definir planes de acción que aseguren el cumplimiento de las actividades requeridas y la participación efectiva de los colaboradores de la SDA. En todo caso el riesgo enunciado, únicamente relaciona la afectación económica por baja participación por falta de seguimiento y control en la asistencia, sin embargo, frente a lo registrado por la primera línea de defensa se deben analizar las demás causas que pueden impactar el cumplimiento del desarrollo de las actividades del PIC para la vigencia y la ejecución de los recursos asignados, tales como rotación de personal, modificaciones al PIC aprobado, entre otros, así cómo, determinar controles que permitan mejorar el ambiente de control del proceso, en términos de planificación y análisis de necesidades que aseguren el desarrollo y satisfacción de necesidades de capacitación de la SDA. </t>
  </si>
  <si>
    <t>Posibilidad de afectación reputacional por la Fuga del conocimiento por parte de los funcionarios que se retiran de la entidad, por debilidad en la aplicación de los instrumentos que permiten la transferencia del conocimiento y la innovación.</t>
  </si>
  <si>
    <t>Fuga del conocimiento por parte de los funcionarios que se retiran de la entidad.</t>
  </si>
  <si>
    <t>Debilidad en la aplicación de los instrumentos que permiten la transferencia del conocimiento y la innovación.</t>
  </si>
  <si>
    <t>El profesional de talento humano cada vez que se presente retiro o reubicación del cargo de un funcionario remitirá el formato PA01-PR35-F1 acta de entrega del cargo, con el fin de mitigar la fuga de conocimiento, y se registre en este los principales temas de gestión del conocimiento en las actividades desarrolladas, funciones asignadas y los logros alcanzados por parte de cada funcionario. Como evidencia queda el formato PA01-PR35-F1 acta de entrega del cargo en la historia laboral del funcionario.</t>
  </si>
  <si>
    <t>Acciones para Abordar Riesgos-552</t>
  </si>
  <si>
    <t xml:space="preserve">Durante el primer cuatrimestre se presentaron en la entidad los siguientes retiros de funcionarios, particularmente del nivel directivo: - CALDERON LUNG ROSA NATACHA CC 40989735 - MANRIQUE FORERO RODRIGO ALBERTO CC 80243688 - MORENO PANESSO LUISA FERNANDA CC 1010182803 - DONOSO HERRERA YESENIA CC 1032357427 - GUIOMAR PATRICIA GIL ARDILA CC 52264707 - MURILLO ROJAS GABRIEL CC 80037115 En el marco de proceso de retiro de los funcionarios de la entidad, gestionan la entrega del cargo a través del formato PAO1-PR35-F1 - V4, entre otros documentos y en el cual registran todo lo relacionado con la información de gestión del Conocimiento. NO SE MATERIALIZÓ EL RIESGOS </t>
  </si>
  <si>
    <t>Seguimiento al control, segunda linea, primer cuatrimestre. Se evidencian los formatos de acta de entrega del cargo debidamente diligenciados. Se recomienda revisar los formatos por parte del profesional de talento humnao, toda vez que hay dos formatos (Gabriel Murillo y Guiomar Gil) que no registran la fecha de entrega, ademas anexan un informe del Dr. Julio Cesar Pulido que no esta en el formato PA01-PR35-F1 acta de entrega del cargo. El riesgo no se evidencia materializado.</t>
  </si>
  <si>
    <t xml:space="preserve">1. La información relacionada con el seguimiento al riesgo fue cargada de manera oportuna. 2. Se reiteran las observaciones realizadas por la segunda línea en cuanto a la inconsistencia en algunos de los soportes. 3. Del análisis de la información reportada en el sistema de seguimiento, no es posible precisar si existió o no materialización del riesgo, pues, no es posible evaluar en que consiste la “fuga de conocimiento”. Está claro que en camino a precaver la materialización del riesgo identificado, la suscripción de actas e informes, supone un elemento importante y preventivo para registrar la áreas de la SDA en las que se presentaron cambios; no obstante, es indispensable complementar la estructura del control con algún mecanismo que permita evaluar si después de un retiro o cambio de un funcionario se presentaron problemas por fugas de conocimiento. 4. El control tampoco establece en que consiste la desviación y el plan de tratamiento. 5. La evidencia aportada no acredita el número de total de cambios en la planta de personal. </t>
  </si>
  <si>
    <t>Plan de contingencia-Riesgos DAFP-1166</t>
  </si>
  <si>
    <t xml:space="preserve">Seguimiento al control – Primera Línea de defensa: El profesional de talento humano cada vez que se presentó un retiro durante el segundo cuatrimestre en la entidad de los siguientes funcionarios, particularmente del nivel directivo: - GONZALEZ CANTOR CARMEN ROCIO CC 51.956.823 - QUINTERO MOJICA ANA LUCIA CC 52.827.329 - ROJAS EDGAR ALBERTO CC 88.152.509 - CASTILLO RODRIGUEZ ALBA CONSUELO CC 51.743.120 - VASQUEZ MENDOZA MARIA EUGENIA CC 38.237.579 - RAMIREZ PACHÓN RICARDO CC 19.361.168 - PÉREZ PÉREZ MARIA DEL CARMEN CC 51.834.901 La Dirección de Gestión Corporativa requirió la entrega del cargo a través del formato PAO1-PR35-F1, entre otros documentos y en el cual registran todo lo relacionado con la información de gestión del Conocimiento. Se presenta a la fecha demora en la recepción de tres (3) actas de entrega correspondiente a los ex servidores: ROJAS EDGAR ALBERTO, CASTILLO RODRIGUEZ ALBA CONSUELO y VASQUEZ MENDOZA MARIA EUGENIA a quienes se remitió correo de requerimiento a fin de remitir la información solicitada: acta de entrega del cargo PAO1-R35-F1-V4 a los correos talentohumano@ambientebogota.gov.co y atencionalciudadano@ambientebogota.gov.co en fecha registrada en el mensaje de correo. </t>
  </si>
  <si>
    <t>Seguimiento al control, segunda linea, segundo cuatrimestre. Se evidencian que el profesional de talento humano cada vez que se presenta un retiro, esta solicitando el diligenciamiento del formato PA01-PR35-F1 acta de entrega del cargo, con el fin de mitigar la fuga de conocimiento. En las evidencia presentan un acta del mes de abril que no corresponde a este corte. No informan si se materializo o no el riesgo</t>
  </si>
  <si>
    <t xml:space="preserve">Seguimiento 3ª Línea de defensa: Teniendo en cuenta lo conceptuado por la segunda línea de defensa y el reporte realizado por la primera línea de defensa, se observaron evidencias de 4 actas de entregas de cargo, una correspondiente al mes de abril, fuera del periodo objeto de seguimiento, así mismo, frente al seguimiento registrado no es posible determinar si existió o no materialización del riesgo, pues, la evidencia por si misma no permite evidenciar que se presentó o no “fuga de conocimiento”, si bien la suscripción de actas e informes de entrega de cargos supone el cumplimiento de lineamientos normativos, especialmente lo establecido en la a Ley 951 de 2005 relacionada con la obligación realizar la suscripción y entrega de los informes de gestión, es importante documentar las lecciones aprendidas frente a estos documentos y enriquecer el seguimiento frente a las novedades que se puedan generar, no es posible determinar que sucede en caso de desviación en la aplicación del control, así mismo se recomienda fortalecer el seguimiento registrado indicando el total de cambios generados en la planta de personal durante el periodo objeto de seguimiento, vs el total de actas e informes de entrega de cargos para determinar la efectividad del control. </t>
  </si>
  <si>
    <t>Posibilidad de afectación económica y reputacional por la falta de compromiso de los funcionarios y contratistas en conocer los riesgos laborales a los que pueden estar expuestos en el desarrollo de sus funciones u obligaciones, debido al desinterés en participar en las actividades y capacitaciones programadas por Seguridad y Salud en Trabajo.</t>
  </si>
  <si>
    <t>Económico y Reputacional</t>
  </si>
  <si>
    <t>Falta de compromiso de los funcionarios y contratistas en conocer los riesgos laborales a los que pueden estar expuestos en el desarrollo de sus funciones u obligaciones.</t>
  </si>
  <si>
    <t>Desinterés en participar en las actividades y capacitaciones programadas por Seguridad y Salud en Trabajo.</t>
  </si>
  <si>
    <t>El profesional de Sistema de Gestión de Seguridad y Salud en el Trabajo - SG-SST mediante actividades y capacitaciones mensuales socializa la matriz de peligros e identificación de riesgos para dar a conocer los riesgos laborales a los que pueden estar expuestos los funcionarios y contratistas; para garantizar la mayor participación se realiza la invitación por dependencias con el fin que deleguen un grupo mínimo de servidores y así garantizar su participación; como evidencias quedan las convocatorias (correo o memorando), listas de asistencia de participantes y memorias.</t>
  </si>
  <si>
    <t>Acciones para Abordar Riesgos-553</t>
  </si>
  <si>
    <t xml:space="preserve">Seguimiento al control – Primera Línea de defensa En el transcurso del primer cuatrimestre, el profesional líder del Sistema de Gestión de Seguridad y Salud en el Trabajo (SG-SST), en consonancia con la identificación y priorización de riesgos, se ha elaborado y aprobado el plan de trabajo anual junto con el presupuesto requerido para el año 2024. En este contexto, con apoyo del profesional de la ARL Sura se realizó cronograma para iniciar las sesiones de inducción y reinducción relacionadas con el SG-SST para toda la Entidad, para realizar en el segundo cuatrimestre. Se adjunta documento. Riesgo no materializado. </t>
  </si>
  <si>
    <t>Seguimiento al control, segunda linea, primer cuatrimestre. Se evidencia un cronograma para el año para las sesiones de induccion y reinduccion por parte de la ARL. Sin embargo el control es la socializacion mensual de la matriz de peligros e identificacion de riesgos por parte del profesional de SST y cuyas evidencias son la convocatoria y los listados de asistencia. El riesgo no se evidencia materializado.</t>
  </si>
  <si>
    <t xml:space="preserve">1. La información relacionada con el seguimiento al riesgo fue cargada de manera oportuna. 2. Se reiteran las observaciones realizadas por la segunda línea en la que se deja clara que la evidencia aportada (un cronograma de capacitaciones) no demuestra la realización de la actividad del control 3. Del análisis de la información reportada en el sistema de seguimiento, no es posible precisar si existió o no materialización del riesgo, pues, no es posible identificar el número de capacitaciones realizadas 4. Ahora bien, el riesgo identificado alude a la “falta de interés” de los funcionarios, de ahí que, pueda afirmarse que el control no ataca las causas del riesgo. Al respecto, nótese que el control establece el reporte de las actividades de formación efectuadas durante el mes, pero nada dice de, por ejemplo, estrategias para acercar a los funcionarios a los temas de SST. El control tampoco estable en que consiste la desviación y el plan de tratamiento. 5. Ahora, desde el punto de vista del acercamiento al riesgo, se advierte que las consecuencias de la inobservancia a los lineamientos del SST, también entraña un riesgo de daño antijurídico que no se desvirtúa por la falta de “interés de los funcionarios”. </t>
  </si>
  <si>
    <t>Plan de contingencia-Riesgos DAFP-1167</t>
  </si>
  <si>
    <t xml:space="preserve">Se cuenta con plan de trabajo anual donde se definen las capacitaciones y acciones a ejecutar mes a mes (presencial o virtual). Se convoca a los trabajadores para generar conciencia del autocuidado y seguridad integral, invitando a funcionarios y contratistas, a través, de piezas comunicativas, correos electrónicos, grupos de WhatsApp, pantallas de televisión en los pisos y actividades puesto a puesto. El profesional de Sistema de Gestión de Seguridad y Salud en el Trabajo - SG-SST y el equipo de SST, durante este cuatrimestre se realizaron 14 proceso de inducción y reinducción a jefes nuevos de las dependencias y 25 capacitaciones en temas relacionados a la prevención de riesgos. Como evidencia se anexan los formatos de inducción y reinducción al puesto de trabajo, listados de capacitación, piezas comunicativas y fotos. </t>
  </si>
  <si>
    <t>Seguimiento al control, segunda linea, segundo cuatrimestre. Se evidencia la realizacion de actividades que segun indican hacen parte del plan de trabajo anual de SST, sin embargo el control es la socializacion mensual de la matriz de peligros e identificacion de riesgos por parte del profesional de SST y cuyas evidencias son la convocatoria y los listados de asistencia. No informan si el riesgo fue materializado o no.</t>
  </si>
  <si>
    <t>Seguimiento 3ª Línea de defensa Considerando el reporte efectuado por la primera y segunda línea de defensa, se evidenció que el proceso aportó evidencias de ejecución de actividades definidas por el plan de trabajo anual, sin embargo, no se evidencian soportes de capacitaciones mensuales en donde se socialice la matriz de peligros e identificación de riesgos para dar a conocer los riesgos laborales a los que pueden estar expuestos los funcionarios y contratistas. Se evidencia registro de seguimiento de manera oportuna dentro de los plazos establecidos, no se informa acerca de la materialización o no del riesgo. Se recomienda revisar el control frente al riesgo identificado, puesto que solamente establece que su afectación se da por falta de interés de los servidores y no describe las debilidades que se han generado en términos de ejecución del plan de trabajo, asignación de recursos a SGSST y demás situaciones que se detectaron e informaron en la auditoría interna al SGSST mediante el radicado No. 2024IE163874 del 02 de agosto de 2024.</t>
  </si>
  <si>
    <t>COM 2019</t>
  </si>
  <si>
    <t>COMUNICACIONES (2019)</t>
  </si>
  <si>
    <t>Planear, asesorar y ejecutar de manera permanente estrategias de comunicación interna y externa para divulgar y visibilizar el quehacer de la Secretaría Distrital de Ambiente a los grupos de interés, mediante la ejecución del plan de comunicaciones, contribuyendo al posicionamiento de la imagen institucional como autoridad ambiental en el Distrito Capital.</t>
  </si>
  <si>
    <t>Posibilidad de afectación reputacional por errores humanos en la divulgación de la información de la entidad presentada a los ciudadanos y grupos de interés, debido a fallas en la comunicación entre las áreas de la SDA y la Oficina Asesora de Comunicaciones.</t>
  </si>
  <si>
    <t>El proceso inicia con el requerimiento de las dependencias o de una propuesta generada en la Oficina Asesora de Comunicaciones, continua con la planificación de la estrategia, la conceptualización de las piezas de comunicación, la revisión y aprobación tanto del área técnica como del jefe de la Oficina Asesora de Comunicaciones y finaliza con la divulgación del material producido.</t>
  </si>
  <si>
    <t>Errores humanos en la divulgación de la información de la entidad presentadas a los ciudadanos y grupos de interés.</t>
  </si>
  <si>
    <t>Fallas en la comunicación entre las áreas de la SDA y la Oficina Asesora de Comunicaciones.</t>
  </si>
  <si>
    <t>El Jefe de la Oficina de Comunicaciones designa un profesional para cada dependencia, quien se encarga de elaborar el producto comunicacional solicitado. Cada vez que se requiere el contenido, datos e información, el profesional asignado revisa conjuntamente con la dependencia solicitante la información y las características para la producción de la pieza y luego de su aprobación tanto por el área y el jefe de comunicaciones, se realiza la publicación en los canales de comunicación internos o externos con los que cuenta la SDA, medios de comunicación, periodistas y redes sociales, según la necesidad. La ejecución del control se realiza a través de registros documentales de soporte como correos electrónicos y plataformas de mensajería como Whatsapp y Hangouts (Gmail).</t>
  </si>
  <si>
    <t>Acciones para Abordar Riesgos-554</t>
  </si>
  <si>
    <t xml:space="preserve">La emergencia sanitaria declarada por la COVID-19 ha conllevado a la implementación de nuevas modalidades de trabajo como la alternancia entre el trabajo en casa y en las instalaciones de la Secretaría de Ambiente. En ese sentido 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primer cuatrimestre del año 2024, la Oficina Asesora de Comunicaciones ejecutó el control a los riesgos del proceso de comunicaciones, conforme con los criterios establecidos. Los controles se llevaron a cabo con los responsables de elaborar comunicados de prensa, piezas gráficas y audiovisuales o de gestionar su producción, con el objetivo de verificar si se realizó la revisión del contenido y de la información a publicar, juntamente con la dependencia solicitante. El resultado de estos controles evidenció que las dependencias acompañaron el proceso de creación de los productos comunicativos para evitar que se presenten errores e imprecisiones en su contenido, cabe resaltar que desde la OAC, se revisa el contenido final (prensa, comunicación interna, audiovisual y creativo) seguido de los jefes involucrados en el proceso. Una vez aprobados por las partes, se procedió a su publicación en los canales de comunicación internos y externos con los que cuenta la SDA. Con lo anterior, se evidenció que el proceso de comunicaciones ejecutó de forma adecuada los controles para minimizar los riesgos, a partir del trabajo articulado las diferentes dependencias de la entidad. En ese sentido, se determinó que el riesgo identificado por el proceso “Posibilidad de afectación reputacional por errores humanos en la divulgación de la información de la entidad presentada a los ciudadanos y grupos de interés, debido a fallas en la comunicación entre las áreas de la SDA y la Oficina Asesora de Comunicaciones” no se materializó en el primer cuatrimestre de 2024. </t>
  </si>
  <si>
    <t>Seguimiento al control, segunda linea de defensa, primer cuatrimestre. Se evidencia el cumplimiento del control con los soportes en los cuales se verifica el continuo trabajo en equipo con las dependencias y el profesional de Comunicaciones, para el diseño, ajuste y publicacion en los diferentes medios de comunicacion de la SDA. El riesgo no se materializo.</t>
  </si>
  <si>
    <t xml:space="preserve">Seguimiento tercera línea de defensa: Se evidenció que el proceso ha identificado el riesgo de conformidad con lo indicado en la Guía para la administración del riesgo y el diseño de controles en entidades públicas, versión 6. Así mismo, se observó que el control establecido se ejecutó de conformidad como se tiene establecido, de conformidad con los soportes suministrados. El proceso indicó en forma expresa que el riesgo no se materializó en el primer cuatrimestre de la vigencia 2024. </t>
  </si>
  <si>
    <t>Deysi Milena Medina Robayo</t>
  </si>
  <si>
    <t>Sara Stella Moyano Melo</t>
  </si>
  <si>
    <t>Plan de contingencia-Riesgos DAFP-1168</t>
  </si>
  <si>
    <t>La emergencia sanitaria declarada por la COVID-19 conllevó a la implementación de nuevas modalidades de trabajo como la alternancia entre el trabajo en casa y en las instalaciones de la Secretaría de Ambiente. En ese sentido 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segundo cuatrimestre del año 2024, la Oficina Asesora de Comunicaciones ejecutó el control a los riesgos del proceso de comunicaciones, conforme con los criterios establecidos. Los controles se llevaron a cabo con los responsables de elaborar comunicados de prensa, piezas gráficas y audiovisuales o de gestionar su producción, con el objetivo de verificar si se realizó la revisión del contenido y de la información a publicar, juntamente con la dependencia solicitante. El resultado de estos controles evidenció que las dependencias acompañaron el proceso de creación de los productos comunicativos para evitar que se presenten errores e imprecisiones en su contenido, cabe resaltar que desde la OAC, se revisa el contenido final (prensa, comunicación interna, audiovisual y creativo) seguido de los jefes involucrados en el proceso. Una vez aprobados por las partes, se procedió a su publicación en los canales de comunicación internos y externos con los que cuenta la SDA. Con lo anterior, se evidenció que el proceso de comunicaciones ejecutó de forma adecuada los controles para minimizar los riesgos, a partir del trabajo articulado las diferentes dependencias de la entidad. En ese sentido, se determinó que el riesgo identificado por el proceso “Posibilidad de afectación reputacional por errores humanos en la divulgación de la información de la entidad presentada a los ciudadanos y grupos de interés, debido a fallas en la comunicación entre las áreas de la SDA y la Oficina Asesora de Comunicaciones” no se materializó en el segundo cuatrimestre de 2024.</t>
  </si>
  <si>
    <t>Seguimiento segunda línea de defensa correspondiente al 2do cuatrimestre de 2024: En razón al reporte registrado por la primera línea de defensa, se observa que el control se ejecuta de manera eficaz y tal como quedó determinado en la identificación del riesgo ya que el Jefe de la Oficina de Comunicaciones designa un profesional para cada dependencia, quien se encarga de elaborar el producto comunicacional solicitado y de realizar la revisión del mismo de manera conjunta con la dependencia para su posterior publicación, como evidencia de ello, se revisa los documentos adjuntos, los cuales corresponden a correos electrónicos y plataformas de mensajería como Whatsapp y Hangouts (Gmail), en razón a lo anterior, se puede determinar que el riesgo no se materializó y que el reporte de la primera línea se realizó en los tiempos establecidos en la Política de Administración de Riesgos.</t>
  </si>
  <si>
    <t xml:space="preserve">Seguimiento 3ª Línea de defensa: De acuerdo con el control establecido, se aportan evidencias atención de solicitudes por diferentes dependencias para la producción de piezas de comunicación que luego son publicadas en los canales de comunicación internos o externos con los que cuenta la SDA, medios de comunicación, periodistas y redes sociales, según la necesidad, se observó que este control se realiza mediante registro documental de soporte como correos electrónicos y plataformas de mensajería como Whatsapp y Hangouts (Gmail), por lo expuesto, el ambiente de control es eficaz, respecto a las actividades reportadas no se observó materialización del riesgo. </t>
  </si>
  <si>
    <t>PAR 2019</t>
  </si>
  <si>
    <t>PARTICIPACIÓN Y EDUCACIÓN AMBIENTAL (2019)</t>
  </si>
  <si>
    <t>Promover, desarrollar y fortalecer las estrategias de participación y educación ambiental a través de foros, conversatorios, diálogos de saberes, jornadas de sensibilización, acciones pedagógicas, procesos de formación, recorridos interpretativos y caminatas ecológicas, que se realizan permanentemente con el fin de aumentar el conocimiento de las personas frente al cuidado y preservación del territorio, las áreas de interés ambiental y la biodiversidad del Distrito Capital.</t>
  </si>
  <si>
    <t>Posibilidad de afectación reputacional por bajo conocimiento de las personas vinculadas a las estrategias de educación ambiental, frente al cuidado y preservación del territorio, las áreas de interés ambiental y la biodiversidad del Distrito Capital, debido al bajo dominio del tema por parte del educador y la falta de utilización de recursos pedagógicos</t>
  </si>
  <si>
    <t>Inicia con la definición los lineamientos para el desarrollo de las estrategias de participación ciudadana y educación ambiental, pasando por la ejecución de las actividades, y finaliza con la evaluación de las mismas.</t>
  </si>
  <si>
    <t>Bajo conocimiento de las personas vinculadas a las estrategias de educación ambiental, frente al cuidado y preservación del territorio, las áreas de interés ambiental y la biodiversidad del Distrito Capital</t>
  </si>
  <si>
    <t>Bajo dominio del tema por parte del educador y falta de utilización de recursos pedagógicos</t>
  </si>
  <si>
    <t>Trimestralmente, los líderes de equipo realizan jornadas de capacitación dirigidas al equipo pedagógico, sobre los temas que se desarrollan en las acciones de educación ambiental, así como la socialización de las fichas de acción pedagógica, los anexos técnicos y herramientas pedagógicas. Se hace una programación anual de las capacitaciones y se diligencia memoria de reunión en cada jornada realizada.</t>
  </si>
  <si>
    <t>Acciones para Abordar Riesgos-557</t>
  </si>
  <si>
    <t>Se elaboraron los planes de capacitación para cada uno de los grupos de educación ambiental, y se incluye uno del año pasado.</t>
  </si>
  <si>
    <t>Se adjuntan actas de las jornadas de capacitación dirigidas al equipo pedagógico, sobre los temas que se desarrollan en las acciones de educación ambiental, así como la socialización de las fichas de acción pedagógica, los anexos técnicos y herramientas pedagógicas. Se adjunta la programación anual de las capacitaciones y las memorias de reunión en cada jornada realizada.</t>
  </si>
  <si>
    <t xml:space="preserve">Revisadas las evidencias de la aplicación del control, se aportó por la primera línea de defensa, programación de actividades de capacitación, en donde se observa que para primer cuatrimestre se programaron actividades de "Inducción y re-inducción, Economía circular, Separación y manejo de residuos, Programas posconsumo, Huella ecológica, Aspectos ambientales, Código nacional de policía, Plásticos de un solo uso, Producción y consumo sostenible, Estructura Ecológica Principal, Cerros orientales, entre otros, los cuales se desarrollan en las aulas ambientales, asi como documentos relacionados con memorias de las jornadas realizadas. Teniendo en cuenta que se trata de un control de periodicidad trimestral, se recomienda, definir herramientas de seguimiento que permitan mostrar resultados trimestrales de las actividades ejecutadas de acuerdo con la programación definida por el proceso. </t>
  </si>
  <si>
    <t>Aurita Bello Espinosa</t>
  </si>
  <si>
    <t>William Valderrama Gutiérrez</t>
  </si>
  <si>
    <t>Plan de contingencia-Riesgos DAFP-1169</t>
  </si>
  <si>
    <t xml:space="preserve">Se vienen realizando las capacitaciones según los planes de capacitación, para lo cual se anexan las actas de las mismas. </t>
  </si>
  <si>
    <t>Se vienen realizando las capacitaciones de acuerdo con los planes de capacitación, se adjuntan acatas y memorias de la capacitación realizadas, menos en el mes de julio, ya que según indica la primera línea no se efectuaron capacitaciones debido a que para esta fecha no se ha realizando la contratación del personal en atención al nuevo plan de desarrollo y que se espera reanudar cuando este todo el personal contratado.</t>
  </si>
  <si>
    <t xml:space="preserve">Seguimiento tercero línea 08/30/2024: Se verifica lo observado por la segunda línea, coincidiendo en que el mes de julio no acredita desarrollo de actividades por falta de colaboradores ya que esta supeditado a proceso contractual, sin embargo, se recomienda para próximos reportes presentar de forma consolida las actividades ejecutadas versus las programadas, lo cual permite validar de forma efectiva la implementación del control definido. </t>
  </si>
  <si>
    <t>Se vienen realizando las capacitaciones de acuerdo al plan. Se anexan las actas de las capacitaciones programadas para el mes de marzo.</t>
  </si>
  <si>
    <t xml:space="preserve">Seguimiento tercero línea 09/6/2024: Se verifica lo observado por la segunda línea, coincidiendo en que el mes de julio no acredita desarrollo de actividades por falta de colaboradores ya que esta supeditado a proceso contractual, sin embargo, se recomienda para próximos reportes presentar de forma consolida las actividades ejecutadas versus las programadas, lo cual permite validar de forma efectiva la implementación del control definido. </t>
  </si>
  <si>
    <t>Se vienen realizando las capacitaciones de acuerdo con los planes de capacitación. Se anexan las actas de las capacitaciones del mes de abril.</t>
  </si>
  <si>
    <t xml:space="preserve">Después de revisar cada uno de los planes o cronogramas de capacitación con las actas se observó que se realizaron las capacitaciones de cada uno de los grupos en consonancia con estos aunque fueran otros días se hicieron en el mes cumpliendo lo establecido. </t>
  </si>
  <si>
    <t>No fue posible cargar las evidencias. Se deja el link de l drive de la oficina para su consulta. https://drive.google.com/drive/folders/1XZuRQNVOWgBlMiHBPwW7L07cca505bOM</t>
  </si>
  <si>
    <t>De acuerdo a los planes de capacitación se vienen realizando dichas charlas como se observa en las evidencias de https://drive.google.com/drive/u/0/folders/1nR_tSS77ftrKUJuoOhaVbqbUH4koOPst</t>
  </si>
  <si>
    <t>Durante el mes de julio no se efectuaron capacitaciones en atención que se esta realizando la contratación del personal en atención al nuevo plan de desarrollo. Se reanudaran cuando este todo el personal contratado.</t>
  </si>
  <si>
    <t>Durante el mes de agosto se viene trabajando con el personal con que se cuenta ya que estamos en proceso de contratación. Y el reporte de las reuniones de capacitación se hacen los primeros cinco días es así como a penas se tenga la información se cargará al sistema con sus evidencias.</t>
  </si>
  <si>
    <t xml:space="preserve">A finales del mes de agosto se puedo contar con el equipo es así como se llevaron una capacitación por grupo. Para el grupo de aulas las capacitaciones programadas para el mes de julio se reprogramaron para octubre. Se anexan las actas de las reuniones. </t>
  </si>
  <si>
    <t>Durante el desarrollo de la acción de educación ambiental, el equipo pedagógico aplica la encuesta de evaluación de conocimiento al 10% de los participantes, siempre y cuando la dinámica de la actividad lo permita. La encuesta se aplica de manera virtual o presencial y el soporte se anexa a los listados de asistencia de cada actividad.</t>
  </si>
  <si>
    <t xml:space="preserve">Durante este mes se estaba haciendo la contratación del personal, es así como la tabulación de los días del mes de enero se incluirán en el mes de febrero. </t>
  </si>
  <si>
    <t xml:space="preserve">Durante el desarrollo de la acción de educación ambiental, el equipo pedagógico aplica la encuesta de evaluación de conocimiento al 10% de los participantes, para lo cual adjunta los instrumentos de tabulación </t>
  </si>
  <si>
    <t xml:space="preserve">Seguimiento 3ª Línea de defensa Se evidencia documentación asociada a la aplicación del control, correspondiente a encuesta de evaluación de conocimiento al 10% de los participantes a las actividades programadas. No obstante se recomienda, que el registro de seguimiento cuente con un análisis cualitativo y cuantitativo asociada al control y la programación de actividades, para asegurar la comprensión del análisis de percepción realizado, y la línea base o actividades que fueron tenidas en cuenta para asegurar la aplicación de la evaluación al % poblacional programado. </t>
  </si>
  <si>
    <t>Se recopilaron las tabulaciones de las encuestas de conocimiento de las aulas, los territorios, auambari y de caminatas, las cuales se anexan al presente reporte.</t>
  </si>
  <si>
    <t>Se presenta el informe de análisis de las encuestas y la tabulación de los resultados de las encuestas de conocimiento, buscando determinar cuánto hubo de aumento del conocimiento en cada una de las aulas y para el grupo de territorios y Auambari</t>
  </si>
  <si>
    <t>Seguimiento tercera línea: Se constató efectivamente el desarrollo de la actividad relacionada con la tabulación de los resultados de las encuestas de conocimiento antes y después de las actividades de educación ambiental, sin embargo, para próximos reportes es necesario incorporar el análisis cuantitativo de estas acciones para poder dimensionar el impacto de la información reportada.</t>
  </si>
  <si>
    <t>Se elaboro un informe de análisis de las encuestas aula, grupo y total para el primer trimestre. Documento que se anexa.</t>
  </si>
  <si>
    <t>Se anexa el link donde se encuentra el informe ya que la aplicación no deja cargar documentos. https://drive.google.com/drive/folders/1q1wnqaYDKfby9XypFZkJmBV-6-OUB8jj</t>
  </si>
  <si>
    <t>Durante el segundo trimestre se realizó la tabulación de los resultados de las encuestas de conocimiento antes y después de las actividades de educación ambiental realizando los respectivos cálculos establecidos para determinar cuánto hubo de aumento del conocimiento en cada una de las aulas y para el grupo de territorios y Auambari. Las evidencias se pueden encontrar en el link https://drive.google.com/drive/u/0/folders/1nR_tSS77ftrKUJuoOhaVbqbUH4koOPst</t>
  </si>
  <si>
    <t>Con el personal actual de los grupos de educación se han venido aplicando las encuestas de conocimiento pre y post por lo que se inicio el proceso de tabulación de los meses allegados.</t>
  </si>
  <si>
    <t>Semestralmente, el enlace del sistema integrado de gestión realiza la consolidación de la tabulación de las encuestas de evaluación de conocimiento aplicadas en las acciones de educación ambiental y genera un informe de resultados, conclusiones y acciones de mejora, cuando aplique.</t>
  </si>
  <si>
    <t xml:space="preserve">Se realizaron las tabulaciones para los grupos de aulas, territorios y Auambari. De Enero a Marzo. </t>
  </si>
  <si>
    <t>Se evidencia el informe de análisis de las encuestas de conocimiento para el primer trimestre, con las tabulaciones realizadas antes y después de las actividades de educación ambiental se busca para determinar cuánto hubo de aumento del conocimiento en cada una de las aulas y para el grupo de territorios y Auambari, se hizo el análisis realizando los respectivos informes, se adjuntan evidencias se pueden encontrar en el link</t>
  </si>
  <si>
    <t xml:space="preserve">Seguimiento 3ª Línea de defensa Dada la periodicidad del control no se evidencian registros de avances asociados a la consolidación de la tabulación de las encuestas de evaluación de conocimiento aplicadas en las acciones de educación ambiental, que permita la generación de un informe de resultados semestral. Es importante recordar que los controles definidos para mitigar este riesgo, se encuentran relacionados entre sí, y no se observan herramientas de control, que permitan análisis cualitativos y contribuyan al proceso, ir retroalimentando el ejercicio de seguimiento requerido para analizar el nivel de conocimiento y por ende la generación de acciones de mejora o preventivas que permitan tomar medidas o realizar ajustes a las actividades que desarrolla el proceso, se recomienda al proceso evaluar la necesidad de incluir herramientas de control que les dinamice el ejercicio de análisis de resultados y generación de informes con conclusiones e información de valor. </t>
  </si>
  <si>
    <t>Se elaboró un informe de análisis de las encuestas de conocimiento para el primer trimestre, el cual se puede visualizar en https://drive.google.com/drive/folders/1q1wnqaYDKfby9XypFZkJmBV-6-OUB8jj</t>
  </si>
  <si>
    <t>Seguimiento Tercera Línea 09/06/2024: Se constató efectivamente el desarrollo de la actividad relacionada con la tabulación de los resultados de las encuestas de conocimiento antes y después de las actividades de educación ambiental, sin embargo, para próximos reportes es necesario incorporar el análisis cuantitativo de estas acciones para poder dimensionar el impacto de la información reportada.</t>
  </si>
  <si>
    <t>Con las tabulaciones efectuadas a las encuestas de conocimiento antes y después de las actividades de educación ambiental realizando los respectivos cálculos establecidos para determinar cuánto hubo de aumento del conocimiento en cada una de las aulas y para el grupo de territorios y Auambari, se hizo el análisis para el segundo trimestre y para el semestre del año 2024, obteniendo los respectivos informes. Las evidencias se pueden encontrar en el link https://drive.google.com/drive/u/0/folders/1nR_tSS77ftrKUJuoOhaVbqbUH4koOPst</t>
  </si>
  <si>
    <t>Teniendo en cuenta la observación de la tercera línea, se anexan los informes de análisis efectuados durante el primer semestre. Los cuales se encuentran en el link adjuntado en el reporte de julio.</t>
  </si>
  <si>
    <t>GDisc. 2019</t>
  </si>
  <si>
    <t>GESTIÓN DISCIPLINARIA (2019)</t>
  </si>
  <si>
    <t>Verificar y determinar la ocurrencia de conductas con presunta incidencia disciplinaria, cuando por información o queja proveniente de ciudadano, servidor público, remisión de la personería, procuraduría, contraloría o de oficio, se remita a la oficina de control disciplinario interno; para determinar si es constitutiva de falta disciplinaria, esclarecer los motivos determinantes, las circunstancias de tiempo, modo y lugar en las que se cometió la presunta falta y los presuntos responsables de la misma el perjuicio causado a la administración pública con la falta, y la responsabilidad disciplinaria del investigado conforme a la Ley 734 de 2002 y/o las que la deroguen o modifiquen. adelantando los procesos disciplinarios pertinentes, bien sea a través de un proceso ordinario o verbal conforme a la ley y al procedimiento vigente al momento de la ocurrencia.</t>
  </si>
  <si>
    <t>Posibilidad de afectación reputacional, por violación del debido proceso por el desconocimiento de los procedimientos Disciplinarios, por parte de los abogados o el Operador disciplinario a cargo del expediente por Falta de experiencia y conocimiento jurídico especifico en materia disciplinaria.</t>
  </si>
  <si>
    <t>Inicia con la recepción de las quejas o informes de ciudadano, servidor público, remisión de la personería, procuraduría, contraloría o de oficio y continua con un auto inhibitorio, auto de apertura de indagación preliminar, o un auto de apertura de investigación disciplinaria y finaliza a través de una decisión de fondo motivada bien sea con un auto de terminación y archivo del expediente o un pliego de cargos o fallo de primera instancia.</t>
  </si>
  <si>
    <t>Violación del debido proceso por el desconocimiento de los procedimientos Disciplinarios, por parte de los abogados o el Operador Disciplinario a cargo del expediente.</t>
  </si>
  <si>
    <t>Falta de experiencia y conocimiento jurídico especifico en materia disciplinaria.</t>
  </si>
  <si>
    <t>La actividad que conlleva el riesgo se ejecuta de 24 a 500 veces por año</t>
  </si>
  <si>
    <t>Interrupción de las operaciones de la entidad por más de cinco (1) días.</t>
  </si>
  <si>
    <t>La Oficina de Control Disciplinario Interno a través del jefe de la Oficina junto, con el profesional o profesionales que ejerce la función disciplinaria, adelantan la revisión de los expedientes activos en las etapas procesales, con el fin de evitar vencimiento de términos. Estas actuaciones se registran en la base de datos (Excel) semanalmente, donde en la columna denominada “FECHA ULTIMA ACTUACION” se registra la fecha en que se efectúa alguna actuación en ese expediente quedando la trazabilidad para asegurarse que las actuaciones se encuentran acordes al procedimiento disciplinario en cada expediente. En caso de detectar posibles inconsistencias se realiza la actividad del caso a fin de subsanarla (auto pertinente, citación, entre otros) y dar continuidad al proceso conforme a la Ley, todas estas actuaciones quedan como evidencia en cada expediente.</t>
  </si>
  <si>
    <t>Acciones para Abordar Riesgos-558</t>
  </si>
  <si>
    <t>Seguimiento Primera línea de defensa: Durante el primer cuatrimestre 2024, frente al riesgo denominado Violación al debido proceso, por desconocimiento de los procedimientos disciplinarios por parte de los abogados o el operador Disciplinario a cargo del expediente, se ha realizado la revisión física de los expedientes activos del año 2023 y 2024 a efectos de realizar el control del riesgo, lo anterior con el fin de dar cumplimiento al procedimiento disciplinario vigente Ley 1952 de 2019. Por lo que la jefe de la Oficina de Control Disciplinario Interno, con el profesional o profesionales de la dependencia, revisan cada uno de los expedientes activos con el fin de verificar vencimientos y tramites procesales tales como etapas probatorias para proferir los correspondientes autos o decisiones de fondo a que haya lugar, dichas actuaciones están registradas en la base de datos de la OCDI, dejando trazabilidad con (fecha de última actuación), de esta manera estando acorde al procedimiento disciplinario vigente y garantizando el debido proceso en cada uno de los expedientes. El riesgo en relación, no se materializo durante el primer cuatrimestre de la vigencia.</t>
  </si>
  <si>
    <t>Durante el primer cuatrimestre 2024, frente al riesgo denominado Violación al debido proceso, por desconocimiento de los procedimientos disciplinarios por parte de los abogados o el operador Disciplinario a cargo del expediente, la Oficina de Control Disciplinario Interno a través del jefe de la Oficina junto, con lo profesionales que ejerce la función disciplinaria, adelantan la revisión de los expedientes activos en las etapas procesales, con el fin de evitar vencimiento de términos, todas estas actuaciones quedan como evidencia en cada expediente, han realizado la revisión física de los expedientes activos del año 2023 y 2024 a efectos de realizar el control del riesgo, lo anterior con el fin de dar cumplimiento al procedimiento disciplinario vigente Ley 1952 de 2019, dichas actuaciones están registradas en la base de datos de la OCDI, dejando trazabilidad con (fecha de última actuación), de esta manera estando acorde al procedimiento disciplinario vigente y garantizando el debido proceso en cada uno de los expedientes, adjunta como evidencia actas de enero a abril d e2024 de las reuniones con asunto autoevaluación y control del proceso de gestión disciplinaria y base de datos (Excel), donde se muestra, la en la columna denominada “FECHA ULTIMA ACTUACION” el registro de la fecha en que se efectúa alguna actuación en los expedientes allí descritos.</t>
  </si>
  <si>
    <t>SEGUIMIENTO TERCERA LÍNEA DE DEFENSA El seguimiento de la Primera Línea de Defensa se realizó de manera oportuna, pero no, la Segunda Línea de Defensa, debido a que se reportó el 2 de mayo de 2024 y era hasta el 29 de abril de 2024. Se informó por la Primera Línea de Defensa que no se materializó el riesgo. Las evidencias aportadas son: control de expedientes disciplinarios y las actas de autoevaluación de 2024: 10 de enero, 15 de febrero, 20 de marzo y 11 de abril. En el archivo de los expedientes disciplinarios, consta el número del expediente, resumen de los hechos, fecha de queja o informe, si es indagación o investigación disciplinaria, o se dictó auto inhibitorio, estado del proceso, última actuación, observaciones y numero de investigados. Se encontró en este archivo que están relacionados los expedientes del año 2023 desde el 24 al 47, en los que se encuentran 10 activos, 9 archivados, 4 que se dictó auto inhibitorio y 1 que se remitió al competente. Del año 2024 se relacionan expedientes de 1 al 22, de los cuales 18 están activos, en 2 se dictó auto inhibitorio y 2 se remitieron al competente. Recomendación. 1. Controlar que se estén cumpliendo los términos del trámite de los expedientes disciplinarios en especial, de la vigencia 2023. Incluir información sobre si hay expedientes activos de años anteriores al 2023 e información de los expedientes del 1 al 23 de 2023, sin informar el nombre del investigado, para facilitar el seguimiento por la parte de la Segunda y Tercera Líneas de Defensa y sin violar la reserva de los expedientes disciplinarios, según el artículo 115 de la ley 1952 de 2019 y 2. Incluir en el cuadro de control de expedientes disciplinarios, la próxima actuación a realizar, con el fin de establecer un mejor control de las etapas procesales y los términos legales.</t>
  </si>
  <si>
    <t>Juan David Chaparro Suesca</t>
  </si>
  <si>
    <t>Plan de contingencia-Riesgos DAFP-1170</t>
  </si>
  <si>
    <t xml:space="preserve">Seguimiento Primera línea de defensa: Durante el segundo cuatrimestre 2024, respecto al riesgo de violación al debido proceso, se ha realizado la revisión física de los expedientes activos del año 2023 y 2024 a efectos de realizar el control del riesgo conforme lo establece la Ley 1952 de 2019. Es así como la jefe de la Oficina de Control Disciplinario Interno y los profesionales de la dependencia, revisan cada uno de los expedientes activos con el fin de verificar vencimientos y tramites procesales tales como etapas probatorias para proferir los correspondientes autos o decisiones de fondo a que haya lugar. Dichas actuaciones se encuentran registradas en la base de datos de la OCDI, dejando trazabilidad con (fecha de última actuación), lo que garantiza el debido proceso en cada uno de los expedientes y de conformidad al procedimiento disciplinario vigente. En atención a lo anterior, el riesgo NO se materializó durante el segundo cuatrimestre de la vigencia. </t>
  </si>
  <si>
    <t xml:space="preserve">Frente al control planteado para el riesgo violación del debido proceso se logra evidenciar en las actas de autoevaluación lideradas por la jefe de la Oficina de Control Disciplinario Interno – OCDI, que se revisaron los expedientes activos donde para el mes de mayo se sustanciaron 5 autos de archivo de indagación previa de los cuales 4 son del año 2023 (039, 042, 043 y 047) y 1 del año 2024 (013), 3 autos de apertura de investigación disciplinaria del 2024 (003, 028 y 029), 1 auto de apertura de indagación previa del 2024 (027) y 1 auto de cierre de investigación del 2023 (024), para el mes de junio se sustanciaron 7 autos de archivo de indagación previa de los cuales 2 son del 2023 (045 y 046) y 5 del año 2024 (02, 05, 07, 08 y 15), 1 auto de apertura de investigación disciplinaria del 2024 (030), 3 autos de acumulación del 2024 (09, 025 y 028), para el mes de julio se sustanciaron 3 autos de apertura de indagación previa del 2024 (032, 033 y 035), 3 autos de archivo de indagación previa del 2024 (012,014 y 017), 2 autos inhibitorios del 2024 (031 y 034), 1 auto de apertura de investigación disciplinaria del 2023 (024) y 1 auto de cierre de investigación disciplinaria del 2023 (034). En contraste con la base de datos adjunta se logra verificar que cada actuación que se realice en los expedientes activos de los años 2023 y 2024 se relaciona en la columna FECHA ULTIMA ACTUACIÓN, lo que identifica la trazabilidad para cada expediente, minimiza el vencimiento en términos y garantiza el debido proceso, este riesgo no se evidencia materializado. </t>
  </si>
  <si>
    <t xml:space="preserve">El seguimiento de la Primera y Segunda Líneas de Defensa se realizaron de manera oportuna Se informó por la Primera Línea de Defensa que no se materializó el riesgo. Las evidencias aportadas son: control de expedientes disciplinarios y las actas de autoevaluación de 2024: 10 de mayo, 12 junio, 12 julio y 12 agosto y en el acta de reunión del 21 de agosto de 2024. En el archivo de los expedientes disciplinarios, consta el número del expediente, resumen de los hechos, fecha de queja o informe, si es indagación o investigación disciplinaria, o se dictó auto inhibitorio, estado del proceso, última actuación, observaciones y numero de investigados. Se encontró en este archivo que están relacionados los expedientes de los siguientes años: Del año 2023. Se relacionan 24 expedientes: Desde el 24 al 47, en los que se encuentran 2 activos, 17 archivados, 4 que se dictó auto inhibitorio y 1 que se remitió al competente. Del año 2024. Se relacionan 37 expedientes: Del 1 al 37, de los cuales 20 están activos, en 4 se dictó auto inhibitorio, 11 están archivados, 1 se acumuló y 1 se remitió al competente. Recomendaciones. 1. Seguir controlando que se estén cumpliendo los términos del trámite de los expedientes disciplinarios en especial, de la vigencia 2023. 2. Revisar si los expedientes que están archivados, se encuentran ejecutoriados. 3. informar si hay expedientes activos de años anteriores al 2023. </t>
  </si>
  <si>
    <t>Luisa Fernanda Suarez García</t>
  </si>
  <si>
    <t>Posibilidad de afectación reputacional por falta de continuidad en los procesos de participación liderados por la SDA por Insuficiente divulgación a las organizaciones y a las comunidades sobre los procesos que lidera la Secretaria Distrital de Ambiente acorde a su misionalidad</t>
  </si>
  <si>
    <t>Falta de continuidad en los procesos de participación liderados por la SDA</t>
  </si>
  <si>
    <t>Insuficiente divulgación a las organizaciones y a las comunidades sobre los procesos que lidera la Secretaria Distrital de Ambiente acorde a su misionalidad</t>
  </si>
  <si>
    <t>El gestor local ambiental adelanta la secretaria técnica de la Comisión Ambiental Local (CAL), que es la instancia de coordinación que articula las acciones de los actores estratégicos de la localidad hacia el fortalecimiento de la gestión ambiental local y en donde se hace la divulgación sobre los procesos que lidera la Secretaria Distrital de Ambiente acorde a su misionalidad. Esta CAL se desarrolla en las 20 localidades del D.C. y se diligencia acta de reunión, en donde quedan establecidos los compromisos y los resultados de las acciones adelantadas. Se convoca a los actores sociales mediante correo electrónico. En caso de no contar con el quorum requerido, se convoca a una nueva reunión. Cada Comisión Ambiental Local sesionará ordinariamente por lo menos una vez cada dos meses, de acuerdo a lo estipulado en el Artículo 6º del Decreto Distrital 575 DE 2011.</t>
  </si>
  <si>
    <t>Acciones para Abordar Riesgos-559</t>
  </si>
  <si>
    <t xml:space="preserve">Desde enero se vienen convocando y ejecutando las CAL en cada una de las localidades. Se anexan las Actas de las reuniones que han sido aprobadas, las que no se adjuntaran el próximo mes. </t>
  </si>
  <si>
    <t>Desde enero se vienen convocando y ejecutando las CAL en cada una de las localidades. Se anexa las actas de reunión aprobadas hasta el mes de marzo.</t>
  </si>
  <si>
    <t>Seguimiento 3ª Línea de defensa De acuerdo con lo reportado por la primera línea de defensa, y las evidencia adjuntas, desde el mes de enero se han convocado y ejecutado sesiones Comisión Ambiental Local (CAL) en cada una de las localidades. Las actas se documentan mes vencido, y se aportaron evidencias hasta el mes de marzo. Se recomienda fortalecer el seguimiento, cualitativo en donde se describa si ha sido posible la continuidad en los procesos de participación liderados por la SDA y si la divulgación realizada a las a las organizaciones y las comunidades sobre los procesos ha sido suficiente, de tal manera que permita al proceso la toma de decisiones y generación de alertas.</t>
  </si>
  <si>
    <t>Plan de contingencia-Riesgos DAFP-1171</t>
  </si>
  <si>
    <t>Para el mes de febrero se vienen haciendo las reuniones en las CAL. Se anexa las actas de reunión aprobadas de este mes y de las pendientes del mes de enero.</t>
  </si>
  <si>
    <t>El gestor local ambiental ha adelantado la secretaria técnica de la Comisión Ambiental Local (CAL), que es la instancia de coordinación que articula las acciones de los actores estratégicos de la localidad hacia el fortalecimiento de la gestión ambiental local y haciendo la divulgación sobre los procesos que lidera la Secretaria Distrital de Ambiente. se diligencia acta de reunión, en donde quedan establecidos los compromisos y los resultados de las acciones adelantadas, que se evidencian en actas, tanto de las aprobadas como las no aprobadas.</t>
  </si>
  <si>
    <t>Seguimiento tercera línea: Se constató y coincide con lo verificado por la segunda línea. Sin embargo, para próximos reportes y en el marco de asegurar trazabilidad es pertinente indicar los principales logros ambientales logrados desde los espacios de las CAL.</t>
  </si>
  <si>
    <t>Para el mes de marzo se vienen haciendo las reuniones en las CAL. Se anexa las actas de reunión aprobadas de este mes y de las pendientes del mes de febrero.</t>
  </si>
  <si>
    <t>Seguimiento tercera línea: Se constató y coincide con lo verificado por la segunda línea. Sin embargo, para próximos reportes y en el marco de asegurar trazabilidad es pertinente indicar los principales logros ambientales gestionados desde los espacios de las CAL.</t>
  </si>
  <si>
    <t>Se siguen convocando y haciendo las reuniones de las CAL de las localidades de Bogotá de acuerdo a las citaciones. Se anexan las actas tanto de las aprobadas como las no aprobadas de mes de abril.</t>
  </si>
  <si>
    <t xml:space="preserve">Durante el mes de mayo se vienen realizando las CAL de cada localidad excepto Engativá. Lográndose la participación activa de la ciudadanía. Es relevante mencionar que de acuerdo a la norma son mínimo seis reuniones al año, lo que se observa que el grupo profesional de participación de la OPEL a fortalecido a la ciudadanía para mantenerse participando. Las actas de las CAL tanto aprobadas como no aprobadas de mayo y las matrices de seguimiento y territorialización se encuentran en este link https://drive.google.com/drive/folders/1SFFULrJaqivo-PDW4qfdOq5O32Irg1Ae </t>
  </si>
  <si>
    <t>Durante el mes de junio se efectuaron las CAL en las localidades de acuerdo a la citación efectuada. Y se hizo la gestión para la firma de las de mayo. Se diligenciaron las matrices de seguimiento y se hicieron los respectivos seguimientos. Se anexan el acta de junio aprobada y no aprobada y las de mayo aprobadas. Las evidencias se encuentran en este link https://drive.google.com/drive/u/0/folders/1mhbGCVoZkwlmyPKATeQ-E1UBFlNgIX6C</t>
  </si>
  <si>
    <t xml:space="preserve">Durante el mes de julio se efectuaron 5 reuniones de la CAL cuyas actas están revisión para su aprobación. Adicional se esta contratando el personal en atención al nuevo plan de desarrollo. </t>
  </si>
  <si>
    <t>Durante el mes de agosto se vienen realizando las reunioes de las CALs con el personal con que se cuenta ya que estamos en proceso de contratación. Y el reporte de las reuniones se hacen los primeros cinco días es así como a penas se tenga la información se cargará al sistema con sus evidencias.</t>
  </si>
  <si>
    <t>El profesional reponsable del programa de participación ciudadana digital divulga semanalmente la información de las acciones de participación, a través de la redes del corresponsal ambiental. Semestralmente revisa y actualiza la información del Menú Participa de la página web de la SDA en caso de requerirse.</t>
  </si>
  <si>
    <t>Para el mes de enero no se tenia personal contratado para tal fin, así que no se pudo realizar dichas actividades.</t>
  </si>
  <si>
    <t>Para el mes de enero no se tenía personal contratado, se presenta información divulgada durante el mes de febrero y el mes de marzo en las redes sociales facebook, twiter e instagram.</t>
  </si>
  <si>
    <t xml:space="preserve">Se aportan evidencias de divulgación de información del mes de febrero y marzo, en razón a que para el mes de enero no se contaba con personal contratado para ejecutar esta actividad, a través de la redes del corresponsal ambiental. Se recomienda revisar la periodicidad (semanal) del control establecido, y determinar herramientas que permitan al proceso realizar seguimiento para prevenir retrasos en la divulgación de la información de acciones de participación programadas por el proceso, esto con el fin de que se cuente con insumos suficientes, para la generación del seguimiento semestral que realiza al Menú Participa de la página web de la SDA . Aunque se desarrolla la actividad de control programada, se recomienda revisar su redacción dado que existen dos productos asociados al control con diferente periodicidad (semanal y semestral) asegurando que la evidencia de su ejecución se consistente con a actividad desarrollada. </t>
  </si>
  <si>
    <t xml:space="preserve">Se presentan la información divulgada durante el mes de febrero. </t>
  </si>
  <si>
    <t>El profesional responsable del programa de participación ciudadana digital divulga semanalmente la información de las acciones de participación, a través de la redes del corresponsal ambiental se han seguido realizando el manejo de redes sociales (Instagram, Facebook, twitter) con los temas ambientales así como la promoción de participar como corresponsal ambiental. Se anexan las evidencias</t>
  </si>
  <si>
    <t>Seguimiento tercera línea: Se constató el programa de participación ciudadana mediante el manejo de redes sociales (Instagram, Facebook, twitter), ene se sentido es congruente lo verificado por la segunda línea de defensa.</t>
  </si>
  <si>
    <t>Se anexan las evidencias de la información divulgada durante el mes de marzo en las redes sociales facebook, twiter e instagram.</t>
  </si>
  <si>
    <t xml:space="preserve">Se sigue haciendo la divulgación de la información ambiental por instagram, facebook twuiter. Se anexa la información del mes de abril. </t>
  </si>
  <si>
    <t xml:space="preserve">Se realizó la divulgación de los temas ambientales en las redes sociales (facebook, instagram, twiter) durante el mes de mayo. Se anexan las estadísticas de cada una de las redes sociales. </t>
  </si>
  <si>
    <t>La aplicación no permite el cargue se puede consultar la evidencia en este link https://drive.google.com/drive/folders/1JgqfOTk80T1g0X4ZWdnIspFnx8mHj0Fx</t>
  </si>
  <si>
    <t>Durante el mes de junio se siguieron realizando el manejo de redes sociales (Instagram, Facebook, twitter) con los temas ambientales así como la promoción de participar como corresponsal ambiental. De igual manera se hizo modificaciones al menú participa de acuerdo a las necesidades. Se anexan las evidencias en el link https://drive.google.com/drive/u/0/folders/1EtBJmf8GkGrWcbxwQuzEMZ1gHa4ec8zl</t>
  </si>
  <si>
    <t>Durante el mes de julio se esta trabajando en la contratación del personal en atención al nuevo plan de desarrollo. Para agosto se espera contar con el personal para esta actividad.</t>
  </si>
  <si>
    <t>Durante el mes de agosto se vienen realizando la divulgación de los espacios de la SDA en las redes sociales con el personal con que se cuenta ya que estamos en proceso de contratación. Y el reporte de las reuniones se hacen los primeros cinco días es así como a penas se tenga la información se cargará al sistema con sus evidencias.</t>
  </si>
  <si>
    <t>Posibilidad de afectación reputacional, por suministrar o permitir información a terceros ajenos a los procesos disciplinarios, antes de que en ellos se haya formulado pliego de cargos, Debido a la Violación a la reserva procesal por el desconocimiento o por intención consiente de violar el artículo 115 de la ley 1952 de 2019 Código General Disciplinario (CGD) o las que lo modifiquen.</t>
  </si>
  <si>
    <t>Suministrar o permitir información a terceros ajenos a los procesos disciplinarios, antes de que en ellos se haya formulado pliego de cargos.</t>
  </si>
  <si>
    <t>Violación a la reserva procesal por el desconocimiento o por intención consiente de violar el artículo 115 de la ley 1952 de 2019 Código General Disciplinario (CGD) o las que lo modifiquen.</t>
  </si>
  <si>
    <t>La Oficina de Control Disciplinario Interno a través de todos los integrantes del equipo, así como los sujetos disciplinables, están en la obligación permanente de mantener la reserva procesal de los expedientes conforme al artículo 115 de la ley 1952 de 2019 Código General Disciplinario (CGD). Lo anterior con el fin de garantizar dicha reserva y el cumplimiento legal. Esta garantía se hace a través del abogado sustanciador que tiene a cargo el expediente, quien realiza la revisión y verificación de la identidad de los sujetos procesales al momento de la consulta del expediente, las personas que infrinjan la reserva procesal se verán sometidas a las sanciones disciplinarias y penales a las que haya lugar, conforme a lo establecido en la ley. Como evidencia en cada expediente se deja la constancia de visita por parte de los sujetos antes mencionados.</t>
  </si>
  <si>
    <t>Acciones para Abordar Riesgos-561</t>
  </si>
  <si>
    <t>Seguimiento Primera línea de defensa: Durante el primer cuatrimestre 2024, frente al riesgo denominado violación a la reserva por suministrar o permitir información a terceros ajenos a los procesos disciplinarios, antes de que en ellos se haya formulado pliego de cargos, se continúa ejerciendo la custodia de los expedientes activos, guardándolos en el archivo rodante y de esta manera garantizando que no exista perdida de expedientes y de documentos que hagan parte de los mismos. Como evidencia de control de este riesgo se anexa, acta de autoevaluación número 1 numeral 4 donde se aborda el tema de seguimiento a riesgos y controles del proceso, seguridad y perdida de expedientes del mes de diciembre 2023, acta de autoevaluación número 2 numeral 4 donde se aborda el tema de seguimiento a riesgos y controles del proceso, seguridad y perdida de expedientes del mes de enero 2024, acta de autoevaluación número 3 numeral 4 donde se aborda el tema de seguimiento a riesgos y controles del proceso, seguridad y perdida de expedientes del mes de febrero 2024, acta de autoevaluación número 4 numeral 4 donde se aborda el tema de seguimiento a riesgos y controles del proceso, seguridad y perdida de expedientes del mes de marzo 2024 y por último se anexa, correo electrónico del día 2 de abril de 2024, donde la jefe de la Oficina de Control Disciplinario Interno, recuerda a su equipo de trabajo la importancia de evitar el riesgo de perdida de expedientes y/o documentos de los mismos. Así mismo, durante el primer cuatrimestre 2024 la Oficina de Control Disciplinario Interno, atendió 5 visitas para consulta de los expedientes 018, 024, 026 y 031 de 2023, expediente 010 2024 por parte de los sujetos investigados, de los cuales se dejó constancia en cada expediente, no se adjunta soporte de evidencia ya que por la naturaleza del proceso y conforme al artículo 115 de la ley 1952 de 2019 estos mismos gozan reserva legal. El riesgo en relación, no se materializo durante el primer cuatrimestre de la vigencia.</t>
  </si>
  <si>
    <t>La Oficina de Control Disciplinario Interno a través de todos los integrantes del equipo, así como los sujetos disciplinables, están en la obligación permanente de mantener la reserva procesal de los expedientes conforme al artículo 115 de la ley 1952 de 2019 Código General Disciplinario (CGD), esta garantía se hace a través del abogado sustanciador que tiene a cargo el expediente, quien realiza la revisión y verificación de la identidad de los sujetos procesales al momento de la consulta del expediente, Como evidencia en cada expediente se deja la constancia de visita por parte de los sujetos antes mencionados. Se custodian los expedientes activos, guardándolos en el archivo rodante y de esta manera garantizando que no exista perdida de expedientes y de documentos que hagan parte de estos. Como evidencia de control de este riesgo se anexan, actas de autoevaluación donde se aborda el tema de seguimiento a riesgos y controles del proceso, seguridad y perdida de expedientes del mes de diciembre 2023, enero, febrero, marzo y abril de 2024, donde la jefe de la Oficina de Control Disciplinario Interno recuerda a su equipo de trabajo la importancia de evitar el riesgo de pérdida de expedientes y/o documentos de estos. Así mismo, se recuerda a las personas que infrinjan la reserva procesal se verán sometidas a las sanciones disciplinarias y penales a las que haya lugar, conforme a lo establecido en la ley.</t>
  </si>
  <si>
    <t xml:space="preserve">SEGUIMIENTO TERCERA LINEA DE DEFENSA. El seguimiento de la Primera Línea de Defensa se realizó de manera oportuna, pero no, la Segunda Línea de Defensa, debido a que se reportó el 2 de mayo de 2024 y era hasta el 29 de abril de 2024. Se informó por la Primera Línea de Defensa que no se materializó el riesgo. Con las evidencias aportadas, se observó que se realizó seguimiento a los riesgos y controles del proceso como consta en las actas de autoevaluación de 2024 aportadas: 10 de enero, 15 de febrero, 20 de marzo y 11 de abril y en el correo institucional de 2 abril sobre recordatorio de seguridad de oficina y expedientes. Recomendaciones: 1. Seguir informando por la Primera Línea de Defensa si se materializó el riesgo. 2. Tener en cuenta que el art 115 de la Ley 1952 de 2019 señala: “Reserva de la actuación disciplinaria. En el procedimiento disciplinario las actuaciones disciplinarias serán reservadas hasta cuando se cite a audiencia y se formule pliego de cargos o se emita la providencia que ordene el archivo definitivo, sin perjuicio de los derechos de los sujetos procesales…”.y 3. Incluir expresamente en las actas de autoevaluación que se recordó a los integrantes de la Oficina de Control Disciplinario Interno la obligación permanente de mantener la reserva procesal de los expedientes conforme al artículo 115 de la ley 1952 de 2019 Código General Disciplinario (CGD). </t>
  </si>
  <si>
    <t>Plan de contingencia-Riesgos DAFP-1172</t>
  </si>
  <si>
    <t xml:space="preserve">Seguimiento Primera línea de defensa: Durante el segundo cuatrimestre 2024, respecto al riesgo de violación a la reserva antes de la formulación de pliego de cargos, la oficina de Control Disciplinario Interno continúa ejerciendo la custodia de los expedientes activos, guardándolos en el archivo rodante y así evitando la perdida de expedientes y documentos que hagan parte de los mismos. Como evidencia de este riesgo se anexan actas de autoevaluación número 5,6,7 y 8 de los meses de mayo, junio, julio y agosto respectivamente, donde se podrá evidenciar en su numeral 4 el seguimiento de los riesgos y controles al proceso, seguridad y perdida de expedientes, y donde la jefe de la OCDI recuerda al equipo la obligación permanente de mantener la reserva procesal de los expedientes. De igual manera se anexa acta de reunión de equipo OCDI No. 09 de fecha 21 de agosto de 2024, específicamente en el numeral 3.1 , donde la jefe de la Oficina de Control Disciplinario Interno recuerda nuevamente a el equipo de trabajo la importancia de evitar el riesgo de pérdida de expedientes y/o documentos. Por otro lado, durante el segundo cuatrimestre 2024 la Oficina de Control Disciplinario Interno, atendió 4 visitas para consulta de los expedientes 024 de 2023, expedientes 010,020 y 029 del 2024 por parte de los sujetos investigados, de los cuales se dejó constancia en cada expediente. No se adjunta soporte por la naturaleza del proceso y conforme a reserva legal de la que gozan según lo estipulado en el artículo 115 de la ley 1952 de 2019. En atención a todo lo anterior, el riesgo en relación NO se materializó durante el segundo cuatrimestre de la vigencia. </t>
  </si>
  <si>
    <t xml:space="preserve">Frente al control planteado para el riesgo violación a la reserva procesal de la actuación disciplinaria, definido en el articulo 115 de la ley 1958 de 2019, se logra evidenciar que el proceso mantiene periódicamente reuniones de autoevaluación con el líder de la Oficina de Control Disciplinario Interno – OCDI, como se puede identificar en las actas adjuntas al control para el segundo cuatrimestre, donde en uno de sus numerales se verifica el inventario de expedientes y que no se haya materializado la perdida de los mismos o documentos de estos. El proceso manifiesta que se recibieron visitas para el segundo cuatrimestre con el fin de consultar los expedientes No 024 de 2023, 010, 020 y 029 de 2024 pero que no se adjuntan evidencias, ya que estos a la fecha de este seguimiento por parte de la primera línea de defensa gozan de la reserva legal expuesta por le ley, este riesgo no se evidencia materializado. </t>
  </si>
  <si>
    <t xml:space="preserve">El seguimiento de la Primera y la Segunda Líneas de Defensa se realizaron oportunamente, es decir, el 27 y 28 de agosto de 2024. Se informó por la Primera Línea de Defensa que no se materializó el riesgo. Con las evidencias aportadas, se observó que se realizó seguimiento a los riesgos y controles del proceso como consta en las actas de autoevaluación de 2024: 10 de mayo, 12 junio, 12 julio y 12 agosto y en el acta de reunión del 21 de agosto de 2024 sobre recordatorio de seguridad de oficina y expedientes. Recomendaciones: 1. Continuar informando a la Primera Línea de Defensa en caso de materialización del riesgo. 2. Tener en cuenta que el artículo 115 de la Ley 1952 de 2019 establece: “Reserva de la actuación disciplinaria. En el procedimiento disciplinario, las actuaciones serán reservadas hasta que se cite a audiencia y se formule pliego de cargos o se emita la providencia que ordene el archivo definitivo, sin perjuicio de los derechos de los sujetos procesales…”.y 3. Incluir expresamente en las actas de autoevaluación que se recordó a los integrantes de la Oficina de Control Disciplinario Interno la obligación permanente de mantener la reserva procesal de los expedientes, conforme al artículo 115 de la Ley 1952 de 2019, Código General Disciplinario (CGD). </t>
  </si>
  <si>
    <t>GD 2019</t>
  </si>
  <si>
    <t>GESTIÓN DOCUMENTAL (2019)</t>
  </si>
  <si>
    <t>Definir las acciones requeridas para aplicar los instrumentos archivísticos y asegurar permanentemente la administración, custodia, conservación y salvaguarda de la información, a fin de garantizar la memoria institucional, en cumplimiento de la normatividad archivística vigente y alineada con el Plan Estratégico Institucional de la Secretaría Distrital de Ambiente.</t>
  </si>
  <si>
    <t>Posibilidad de afectación reputacional por el daño o deterioro de los archivos, debido al desconocimiento de los procedimientos y normatividad archivística vigente.</t>
  </si>
  <si>
    <t>Aplica para todos los procesos, inicia con la elaboración del Plan de trabajo que contempla las diferentes etapas del ciclo vital del documento (planeación, producción, gestión, trámite, organización, transferencia, disposición documental, preservación a largo plazo y valoración), continua con la aplicación de los diferentes instrumentos archivísticos y finaliza con la disposición final (eliminación, selección o conservación total). De conformidad con las TRD y TVD.</t>
  </si>
  <si>
    <t>Por el inadecuado manejo documental</t>
  </si>
  <si>
    <t>Debido a la falta de conocimiento de los procedimientos vigentes para la organización documental</t>
  </si>
  <si>
    <t>El profesional Especializado de la DGC del proceso de Gestión Documental, dentro del plan de trabajo para la vigencia incluye socializaciones a los funcionarios y contratistas y realiza el seguimiento semestralmente como mínimo sobre los procedimientos de consulta, préstamo y atención de solicitudes de reproducción de copias de documentos (PA06-PR03), transferencias documentales (PA06-PR05), pérdida y reconstrucción de expedientes (PA06-PR17) y organización documental (PA06-PR18), donde se establecen lineamientos del manejo documental. Si se presentara la no participación de muchos de los funcionarios y contratistas, esta información es remitida a los jefes de las dependencias para que sea replicada dentro de los equipos de trabajo. Como evidencia, queda el plan de trabajo, convocatoria, correos electrónicos, actas, listas de asistencia y presentaciones.</t>
  </si>
  <si>
    <t>Acciones para Abordar Riesgos-562</t>
  </si>
  <si>
    <t>Seguimiento primera Línea de Defensa: Se realizaron socializaciones donde se establecen lineamientos del manejo documental, a los funcionarios y contratistas de la SDA, en el periodo comprendido entre enero y abril del año en curso, frente a temas inherente a la gestión documental, tales como: 1. Conceptos básicos de Gestión Documental. 2. Implementación de instrumentos archivísticos, 3. Transferencias Documentales, 4. Eliminación de Documentos, estas socializaciones se realizaron de forma presencial y virtual, lo anterior mitiga la materialización del riesgo. Se anexa presentación y los listados de asistencia.</t>
  </si>
  <si>
    <t>Seguimiento Primer cuatrimestre 2024: Teniendo en cuenta el reporte de la primera línea de defensa, se observa que este control viene ejecutándose de manera eficaz y como quedó definido en el riesgo, se evidenció que se realizaron capacitaciones al personal de la SDA en los meses de enero, febrero y abril relacionado con temáticas de gestión documental, lo anterior se constata al revisar la evidencia adjunta, en este sentido importante mencionar que el reporte de la primera línea se realizó en los tiempos establecidos en la Política de Administración de Riesgos.</t>
  </si>
  <si>
    <t xml:space="preserve">TERCERA LÍNEA DE DEFENSA: Se identificó: 1. Archivos en Excel con listados de participantes de fechas 19, 21 y 31 de enero de 2024, 15, 22 y 28 de febrero de 2024 y 8, 10 y 17 de abril de 2024, conjuntamente con una presentación sobre: “Implementación Cuadro de Clasificación Documental, Implementación Tablas de Retención Documental, Implementación Inventario Documental, Implementación Hoja de Control” y presentación sobre “Eliminación Documental”; no obstante, la denominación del riesgo, implica un impacto reputacional por el daño o deterioro de los archivos; sin embargo, el control documentado no da cuenta de las acciones que se desarrollan para evitar el deterioro de los archivos, en términos de aseguramiento sobre el almacenamiento de los documentos y el manejo de condiciones ambientales requeridas para evitar dicho deterioro; por lo cual, se recomienda revisar la pertinencia del riesgo frente a su redacción; así como, la causa raíz e inmediata que puede ocasionar la materialización del mismo, dando cumplimiento a los lineamientos establecidos por el DAFP, en la Guía para la Administración del Riesgo y el diseño de controles en entidades públicas - Versión 6. 2. La redacción del control: El profesional Especializado de la DGC del proceso de Gestión Documental, dentro del plan de trabajo para la vigencia incluye socializaciones a los funcionarios y contratistas y realiza el seguimiento semestralmente como mínimo sobre los procedimientos de consulta, préstamo y atención de solicitudes de reproducción de copias de documentos (PA06-PR03), transferencias documentales (PA06-PR05), pérdida y reconstrucción de expedientes (PA06-PR17) y organización documental (PA06-PR18), donde se establecen lineamientos del manejo documental. Si se presentara la no participación de muchos de los funcionarios y contratistas, esta información es remitida a los jefes de las dependencias para que sea replicada dentro de los equipos de trabajo. Como evidencia, queda el plan de trabajo, convocatoria, correos electrónicos, actas, listas de asistencia y presentaciones, no cumple en todo su contexto, con las condiciones establecidas en la Guía para la Administración del Riesgo y el diseño de controles en entidades públicas - Versión 6; toda vez que, no se identifica la Acción específica sobre la revisión o el seguimiento realizado a los archivos, para controlar, que efectivamente no se dañen o deterioren, y por consiguiente, no se identifican las acciones que se desarrollarán en caso de desviación, como complemento del control. 3. Se reiteran las recomendaciones emitidas por la OCI, en el informe de “Monitoreo al Plan Institucional de Archivos de la Entidad (PINAR, PCD, PGD, TRD, TVD)”, con Radicado 2023IE279605 del 28 de noviembre de 2023. </t>
  </si>
  <si>
    <t>Daniela Steffani Otalvaro Muñoz</t>
  </si>
  <si>
    <t>Plan de contingencia-Riesgos DAFP-1173</t>
  </si>
  <si>
    <t>El profesional Especializado de la DGC del proceso de Gestión Documental realizó socializaciones a los funcionarios y contratistas de la SDA, en el periodo comprendido entre mayo y agosto del año en curso, frente a temas inherente a la gestión documental, tales como: 1. Conceptos básicos de Gestión Documental. 2. Implementación de instrumentos archivísticos, 3. Transferencias Documentales, 4. Eliminación de Documentos, estas socializaciones se realizaron de forma presencial y virtual. Adicional se revisó el respectivo registro de préstamos de información que solicitan los funcionario y contratistas, lo anterior mitiga la materialización del riesgo. Como evidencia se anexa presentación, actas y los listados de asistencia de las socializaciones, formato de consulta y préstamo de la información de la SDA. NO SE MATERIALIZÓ EL RIESGO</t>
  </si>
  <si>
    <t>El reporte por parte de la primera línea de defensa se realizó en los tiempos establecidos de acuerdo con la Política de Administración de Riesgos vigente; en cuanto a la implementación del control y con respecto a las evidencias adjuntas por parte del proceso, se evidencian actas de reunión donde se realiza el seguimiento de archivo de gestión a DPSIA y SCAAV, base de datos con el registro de préstamos del periodo de reporte, presentación y lista de asistencia reunión meet virtual, se recomienda que para aquellas reuniones virtuales se haga el uso del formato establecido para listas de asistencias de la entidad y adjuntar el plan de trabajo establecido del que menciona el control con el fin de verificar el cumplimiento.</t>
  </si>
  <si>
    <t xml:space="preserve">Se mantienen las observaciones emitidas por la OCI en el seguimiento del Primer Cuatrimestre de la vigencia 2024, relacionadas con: 1. El control documentado no da cuenta de las acciones que se desarrollan para evitar el deterioro de los archivos, en términos de aseguramiento sobre el almacenamiento de los documentos y el manejo de condiciones ambientales requeridas para evitar dicho deterioro; por lo cual, se recomienda revisar la pertinencia del riesgo frente a su redacción; así como, la causa raíz e inmediata que puede ocasionar la materialización del mismo, dando cumplimiento a los lineamientos establecidos por el DAFP, en la Guía para la Administración del Riesgo y el diseño de controles en entidades públicas - Versión 6. 2. La redacción del control: El profesional Especializado de la DGC del proceso de Gestión Documental, dentro del plan de trabajo para la vigencia incluye socializaciones a los funcionarios y contratistas y realiza el seguimiento semestralmente como mínimo sobre los procedimientos de consulta, préstamo y atención de solicitudes de reproducción de copias de documentos (PA06-PR03), transferencias documentales (PA06-PR05), pérdida y reconstrucción de expedientes (PA06-PR17) y organización documental (PA06-PR18), donde se establecen lineamientos del manejo documental. Si se presentara la no participación de muchos de los funcionarios y contratistas, esta información es remitida a los jefes de las dependencias para que sea replicada dentro de los equipos de trabajo. Como evidencia, queda el plan de trabajo, convocatoria, correos electrónicos, actas, listas de asistencia y presentaciones, no cumple en todo su contexto, con las condiciones establecidas en la Guía para la Administración del Riesgo y el diseño de controles en entidades públicas - Versión 6; toda vez que, no se identifica la Acción específica sobre la revisión o el seguimiento realizado a los archivos, para controlar, que efectivamente no se dañen o deterioren, y por consiguiente, no se identifican las acciones que se desarrollarán en caso de desviación, como complemento del control. 3. Se reiteran las recomendaciones emitidas por la OCI, en el informe de “Monitoreo al Plan Institucional de Archivos de la Entidad (PINAR, PCD, PGD, TRD, TVD)”, con Radicado 2023IE279605 del 28 de noviembre de 2023. </t>
  </si>
  <si>
    <t>PLA 2019</t>
  </si>
  <si>
    <t>PLANEACIÓN AMBIENTAL (2019)</t>
  </si>
  <si>
    <t>Orientar, formular, ajustar y actualizar, hacer seguimiento y evaluar constantemente la política pública ambiental, instrumento de planeación ambiental e instrumento económico; para una adecuada gestión ambiental que contribuya a la sostenibilidad del Distrito Capital con perspectiva regional y al mejoramiento de la calidad de vida de los habitantes.</t>
  </si>
  <si>
    <t>Posibilidad de afectación reputacional por la inadecuada formulación, actualización, seguimiento y evaluación de los instrumentos de planeación ambiental, debido a falta de la identificación de las necesidades ambientales del Distrito.</t>
  </si>
  <si>
    <t>Inicia con la identificación de las necesidades relacionadas con la política pública ambiental o con los instrumentos de planeación ambiental, continua con su formulación, ajuste, actualización, seguimiento y finaliza con la evaluación para la toma de decisiones.</t>
  </si>
  <si>
    <t>Inadecuada formulación, actualización, seguimiento y evaluación de los instrumentos de planeación ambiental</t>
  </si>
  <si>
    <t>Falta de la identificación de las necesidades ambientales del Distrito</t>
  </si>
  <si>
    <t>Los profesionales de la Subdirección de Políticas y Planes Ambientales, aplican las herramientas metodológicas para la identificación de las necesidades ambientales del Distrito en las diferentes etapas de formulación, actualización, seguimiento y evaluación de los instrumentos de planeación ambiental, cuando se requieran.</t>
  </si>
  <si>
    <t>Acciones para Abordar Riesgos-563</t>
  </si>
  <si>
    <t>Los profesionales de la Subdirección de Políticas y Planes Ambientales aplican las herramientas metodológicas para la identificación de las necesidades ambientales del Distrito en las diferentes etapas de formulación, actualización, seguimiento y evaluación de los instrumentos de planeación ambiental, cuando se requieran. Como ejemplo para este periodo en el instrumento PACA se ha brindado acompañamiento y orientación a las 22 entidades en las etapas de seguimiento para la vigencia 2023 y ajustes del PACA institucional acorde a la dinámica de las entidades, en concordancia con el Decreto 815 del 2017 el cual establece que “Una vez adoptado el PACA Distrital, las entidades podrán realizar ajustes a la programación registrada en la formulación de sus respectivos PACA institucionales, siempre y cuando estén debidamente justificados y soportados ante la Secretaría Distrital de Ambiente”; de igual forma en aras de dar cumplimiento al parágrafo 10 del artículo 16 de la Resolución reglamentaria 002 del 2022 “Por medio de la cual se reglamenta la forma y los términos para la rendición de la cuenta ante la Contraloría de Bogotá, D.C. y se dictan otras disposiciones” modificado por el art. 4, Resolución Reglamentaria 026 de 2022 de la Contraloría de Bogotá, se consolidaron los informes de seguimiento al PACA Distrital vigencia 2023 haciendo el respectivo reporte a la Contraloría de Bogotá el 26 de marzo de 2024, mediante oficio de salida 2024EE67229. Las evidencias están disponibles en: https://drive.google.com/drive/folders/1VZviaor4J3ff-1SvoMFNafT6Dc-ERT8b?usp=drive_link</t>
  </si>
  <si>
    <t>Los profesionales de la Subdirección de Políticas y Planes Ambientales aplican las herramientas metodológicas para la identificación de las necesidades ambientales del Distrito en las diferentes etapas de formulación, actualización, seguimiento y evaluación de los instrumentos de planeación ambiental, se da como ejemplo para este periodo en el instrumento PACA, brindado acompañamiento y orientación a las 22 entidades en las etapas de seguimiento para la vigencia 2023 y ajustes del PACA institucional acorde a la dinámica de las entidades, se consolidaron los informes de seguimiento al PACA Distrital vigencia 2023 haciendo el respectivo reporte a la Contraloría de Bogotá</t>
  </si>
  <si>
    <t xml:space="preserve">TERCERA LÍNEA DE DEFENSA: Se identificó: ? Que no se cargaron evidencias que acrediten la realización del control ? Que la descripción de las acciones obedece a la vigencia 2023, no al desarrollo de acciones realizada en el primer cuatrimestre de la vigencia 2023. El Proceso de Planeación Ambiental, tiene por objeto: Orientar, formular, ajustar y actualizar, hacer seguimiento y evaluar constantemente la política pública ambiental, instrumento de planeación ambiental e instrumento económico; para una adecuada gestión ambiental, que contribuya a la sostenibilidad del Distrito Capital con perspectiva regional y al mejoramiento de la calidad de vida de los habitantes. Ahora bien, según la redacción del riesgo, se determina, que la falta de identificación de necesidades ambientales del Distrito, puede obedecer, a la inadecuada formulación, actualización, seguimiento y evaluación de los instrumentos de planeación; por tanto, no es claro, según el control descrito, ¿Cuáles son las herramientas aplicadas en cada etapa?, ¿Cómo se controla el riesgo en la epata de Formulación?, ¿Cómo en la Actualización?, ¿Cómo en el Seguimiento? y ¿Cómo en la Evaluación? Adicionalmente, el proceso opera varias categorías en términos de instrumentos de Planeación Ambiental, tal como se relaciona a continuación: 1. *Planes de Manejo Ambiental de Zonas Priorizadas 2. *Políticas Públicas: 3. *Planes Ambientales Locales - PAL: 4. *Planes Institucionales de Gestión Ambiental – PIGA: 5. *Plan de Acción Cuatrienal Ambiental - PACA Distrital: Sobre estas categorías de instrumentos, se identificó, que, de acuerdo a la dinámica de cada uno de ellos, las acciones que se realizan respecto a la identificación de necesidades ambientales pueden variar, y en los casos en los que se desarrolla, únicamente se tienen en cuenta en las etapas de formulación o actualización, más no, en seguimiento y evaluación; a su vez, no se documenta directamente la realización del control. La redacción del control: Los profesionales de la Subdirección de Políticas y Planes Ambientales, aplican las herramientas metodológicas para la identificación de las necesidades ambientales del Distrito en las diferentes etapas de formulación, actualización, seguimiento y evaluación de los instrumentos de planeación ambiental, cuando se requieran,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</si>
  <si>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Yeandri Natalia Moreno López</t>
  </si>
  <si>
    <t>Plan de contingencia-Riesgos DAFP-1174</t>
  </si>
  <si>
    <t>Los profesionales de la Subdirección de Políticas y Planes Ambientales durante el segundo cuatrienio del 2024 de forma permanente aplican las herramientas metodológicas para la identificación de las necesidades ambientales del Distrito en las diferentes etapas de formulación, actualización y seguimiento de los instrumentos de planeación ambiental. Como ejemplo para este periodo en el instrumento Plan Institucional de Gestión Ambiental - PIGA se orienta a las entidades en la etapa de concertación de los PIGA en concordancia con el Decreto 815 del 2017 el cual establece que … “A partir del inicio del periodo de gobierno del Alcalde/sa Mayor, se tendrán seis (6) meses para que las entidades distritales formulen su PIGA. Una vez surtido este proceso, se tendrán cuatro (4) meses para que la Secretaría Distrital de Ambiente realice la revisión del documento y su posterior aprobación para la concertación con la Entidad” … Por lo anterior se incorporó en ISOLUCION al procedimiento dos nuevos anexos con el fin de iniciar la concertación con las entidades acorde al Resolución SDA 3179 del 28 de diciembre 2023 “Por la cual se adopta la guía técnica para la formulación del Plan Institucional de Gestión Ambiental (PIGA), y se dictan lineamientos para su concertación, implementación, evaluación, control y seguimiento, y otras disposiciones”</t>
  </si>
  <si>
    <t>Se evidencia la actualización, incorporando en ISOLUCION al procedimiento Orientación para la Formulación, Concertación y Seguimiento documental de los PIGA, dos nuevos anexos con el fin de iniciar la concertación con las entidades acorde al Resolución SDA 3179 del 28 de diciembre 2023, y así iniciar la orientación en lo que se requiera del proceso, teniendo en cuenta el Decreto 815 de 2017, por el cual se ha definido que cada entidad del Distrito concerté su PIGA con la Secretaría Distrital de Ambiente (SDA).</t>
  </si>
  <si>
    <t xml:space="preserve">Se mantienen las observaciones emitidas por la OCI en el seguimiento del Primer Cuatrimestre de la vigencia 2024, relacionadas con: ? Que no se cargaron evidencias que acrediten la realización del control, sobre todos los instrumentos de planeación ambiental El Proceso de Planeación Ambiental, tiene por objeto: Orientar, formular, ajustar y actualizar, hacer seguimiento y evaluar constantemente la política pública ambiental, instrumento de planeación ambiental e instrumento económico; para una adecuada gestión ambiental, que contribuya a la sostenibilidad del Distrito Capital con perspectiva regional y al mejoramiento de la calidad de vida de los habitantes. Ahora bien, según la redacción del riesgo, se determina, que la falta de identificación de necesidades ambientales del Distrito, puede obedecer, a la inadecuada formulación, actualización, seguimiento y evaluación de los instrumentos de planeación; por tanto, no es claro, según el control descrito, ¿Cuáles son las herramientas aplicadas en cada etapa?, ¿Cómo se controla el riesgo en la epata de Formulación?, ¿Cómo en la Actualización?, ¿Cómo en el Seguimiento? y ¿Cómo en la Evaluación? Adicionalmente, el proceso opera varias categorías en términos de instrumentos de Planeación Ambiental, tal como se relaciona a continuación: 1. *Planes de Manejo Ambiental de Zonas Priorizadas 2. *Políticas Públicas: 3. *Planes Ambientales Locales - PAL: 4. *Planes Institucionales de Gestión Ambiental – PIGA: 5. *Plan de Acción Cuatrienal Ambiental - PACA Distrital: Sobre estas categorías de instrumentos, se identificó, que, de acuerdo a la dinámica de cada uno de ellos, las acciones que se realizan respecto a la identificación de necesidades ambientales pueden variar, y en los casos en los que se desarrolla, únicamente se tienen en cuenta en las etapas de formulación o actualización, más no, en seguimiento y evaluación; a su vez, no se documenta directamente la realización del control. La redacción del control: Los profesionales de la Subdirección de Políticas y Planes Ambientales, aplican las herramientas metodológicas para la identificación de las necesidades ambientales del Distrito en las diferentes etapas de formulación, actualización, seguimiento y evaluación de los instrumentos de planeación ambiental, cuando se requieran,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la Acción de Mejora No. 1131, formulada para abordar esta situación, fue declarada Ineficaz. Se reitera la necesidad de atender las observaciones emitidas en el Informe Final de Auditoría Interna con Base en Riesgos al Proceso “Planeación Ambiental”, según radicado 2023IE194882 del 24 de agosto de 2023. </t>
  </si>
  <si>
    <t>Karol Ximena Torres Correa</t>
  </si>
  <si>
    <t>Los profesionales de la Subdirección de Políticas y Planes Ambientales, realizan el seguimiento a instrumentos de planeación ambiental priorizados, mediante herramientas ofimáticas diseñadas por la SDA, de manera trimestral o semestral.</t>
  </si>
  <si>
    <t xml:space="preserve">Los profesionales de la Subdirección de Políticas y Planes Ambientales han realizado el seguimiento a instrumentos de planeación ambiental priorizados, mediante herramientas ofimáticas diseñadas por la SDA. Como ejemplo con oficio 2024EE34287 se Solicita a la Unidad Administrativa Especial de Servicios Públicos – UAESP el reporte de seguimiento correspondiente al cuarto trimestre de 2023 de la Política Distrital de Economía Circular (PDEC) - CONPES D.C. N° 35. en el Excel diseñado por la SDA. Las evidencias están disponibles en: https://drive.google.com/drive/folders/1EhpeqgERc4mBzNxf_n6W8V5shGrwtSLD?usp=drive_link </t>
  </si>
  <si>
    <t>Los profesionales de la Subdirección de Políticas y Planes Ambientales, realizan el seguimiento a instrumentos de planeación ambiental priorizados, mediante herramientas ofimáticas diseñadas por la SDA, como ejemplo se expone el oficio 2024EE34287 donde se Solicita a la Unidad Administrativa Especial de Servicios Públicos – UAESP el reporte de seguimiento correspondiente al cuarto trimestre de 2023 de la Política Distrital de Economía Circular (PDEC) - CONPES D.C. No 35 en el Excel diseñado por la SDA</t>
  </si>
  <si>
    <t xml:space="preserve">TERCERA LÍNEA DE DEFENSA: Se identificó: ? Que no tuvo acceso a las evidencias que acreditan la realización del control ? Que la descripción de las acciones obedece a la vigencia 2023, no al desarrollo de acciones realizada en el primer cuatrimestre de la vigencia 2023. A pesar de haber observado, que en el ejercicio de Auditoria al proceso de Planeación Ambiental realizado en la vigencia 2023, los profesionales encargados de hacer acompañamiento al ejercicio de formulación, actualización, seguimiento y evaluación de las políticas públicas, manifestaron que este riesgo no aplica en su gestión, toda vez que las políticas públicas son desarrolladas de manera participativa y se les debe dar cumplimiento por Decreto, se mantiene el registro del riesgo, sin identificar la implementación de acciones de mejora al respecto. La redacción del control: Los profesionales de la Subdirección de Políticas y Planes Ambientales, realizan el seguimiento a instrumentos de planeación ambiental priorizados, mediante herramientas ofimáticas diseñadas por la SDA, de manera trimestral o semestral,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</si>
  <si>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Los profesionales de la Subdirección de Políticas y Planes Ambientales han realizado el seguimiento a instrumentos de planeación ambiental priorizados, mediante herramientas ofimáticas diseñadas por la SDA. Como ejemplo mediante oficio No, 2024EE143552 se solicita al Jardín Botánico de Bogotá el reporte de seguimiento de la Política Pública para la Gestión de la Conservación de la Biodiversidad en el D.C. - Documento CONPES D.C. No. 22 de 2022 correspondiente al primer semestre de 2024. En el siguiente link se comparte el Excel diseñado por la SDA para ese fin.</t>
  </si>
  <si>
    <t>Los profesionales de la Subdirección de Políticas y Planes Ambientales, evidencia el seguimiento el reporte de seguimiento de la Política Pública para la Gestión de la Conservación de la Biodiversidad en el D.C. - Documento CONPES D.C. No. 22 de 2022, adjuntando matriz de seguimiento de biodiversidad</t>
  </si>
  <si>
    <t xml:space="preserve">Se mantienen las observaciones emitidas por la OCI en el seguimiento del Primer Cuatrimestre de la vigencia 2024, relacionadas con: ? Que no se cargaron evidencias que acrediten la realización del control, sobre todos los instrumentos de planeación ambiental A pesar de haber observado, que en el ejercicio de Auditoria al proceso de Planeación Ambiental realizado en la vigencia 2023, los profesionales encargados de hacer acompañamiento al ejercicio de formulación, actualización, seguimiento y evaluación de las políticas públicas, manifestaron que este riesgo no aplica en su gestión, toda vez que las políticas públicas son desarrolladas de manera participativa y se les debe dar cumplimiento por Decreto, se mantiene el registro del riesgo, sin identificar la implementación de acciones de mejora al respecto. La redacción del control: Los profesionales de la Subdirección de Políticas y Planes Ambientales, realizan el seguimiento a instrumentos de planeación ambiental priorizados, mediante herramientas ofimáticas diseñadas por la SDA, de manera trimestral o semestral,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la Acción de Mejora No. 1131, formulada para abordar esta situación, fue declarada Ineficaz. Se reitera la necesidad de atender las observaciones emitidas en el Informe Final de Auditoría Interna con Base en Riesgos al Proceso “Planeación Ambiental”, según radicado 2023IE194882 del 24 de agosto de 2023. </t>
  </si>
  <si>
    <t>Los profesionales de la Subdirección de Políticas y Planes Ambientales, realizan las actividades de ajuste y actualización de los instrumentos de planeación ambiental, teniendo en cuenta las nuevas necesidades ambientales que se presenten y cuando se requieran, resultantes de los ejercicios de seguimiento, nuevas directrices normativas o por otras iniciativas en cualquier etapa del ciclo de política pública.</t>
  </si>
  <si>
    <t>Correctivo</t>
  </si>
  <si>
    <t xml:space="preserve">Los profesionales de la Subdirección de Políticas y Planes Ambientales realizan actividades de ajuste y actualización de los instrumentos de planeación que se presenten. Para este periodo fue necesarios realizar en el instrumento PIGA, ajustes en los formularios del plan de acción anual para los reportes en el STORM. Las evidencias están disponibles en: https://drive.google.com/drive/folders/1UrbSKX2geHtOccNzIMgOvy3HZ_qgqAMC?usp=drive_link </t>
  </si>
  <si>
    <t>Los profesionales de la Subdirección de Políticas y Planes Ambientales realizan actividades evidencia el ajuste y actualización del instrumento PIGA, ajustes en los formularios del plan de acción anual para los reportes en el STORM</t>
  </si>
  <si>
    <t xml:space="preserve">En relación al control, no se identificó evidencia de su aplicación, por cada instrumento de planeación ambiental vigente, la identificación de necesidades o variaciones normativas que por temática se deban tener en cuenta y que por esta razón, requieran un ejercicio de actualización, por tanto, la evidencia del control no obedece únicamente al plan de acción actualizado de una categoría de instrumento, sino a la validación de los factores que fueron identificados y que deben quedar plasmados en el proceso de actualización respectiva en cada caso. Se recomienda categorizar las acciones de control por cada etapa, tal como se menciona en el control No. 1 y documentar la herramienta a través de la cual se ejercerá el control, dado que las guías o documentos de lineamientos no cumplen las condiciones requeridas por el l Departamento Administrativo de la Función Pública – DAFP, establecidos en la establecidos en la Guía para la Administración del Riesgo y el diseño de controles en entidades públicas - Versión 6 La redacción del control: Los profesionales de la Subdirección de Políticas y Planes Ambientales, realizan las actividades de ajuste y actualización de los instrumentos de planeación ambiental, teniendo en cuenta las nuevas necesidades ambientales que se presenten y cuando se requieran, resultantes de los ejercicios de seguimiento, nuevas directrices normativas o por otras iniciativas en cualquier etapa del ciclo de política pública,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</si>
  <si>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Los profesionales de la Subdirección de Políticas y Planes Ambientales realizan actividades de ajuste y actualización de los instrumentos de planeación de acuerdo con las necesidades ambientales presentadas. Para el periodo de reporte no se tienen ajustes y actualizaciones a instrumentos de planeación.</t>
  </si>
  <si>
    <t>la primera línea informa que para el periodo de reporte no se tienen ajustes y actualizaciones a instrumentos de planeación.</t>
  </si>
  <si>
    <t xml:space="preserve">Se mantienen las observaciones emitidas por la OCI en el seguimiento del Primer Cuatrimestre de la vigencia 2024, relacionadas con: En relación al control, no se identificó evidencia de su aplicación, por cada instrumento de planeación ambiental vigente, la identificación de necesidades o variaciones normativas que por temática se deban tener en cuenta y que por esta razón, requieran un ejercicio de actualización, por tanto, la evidencia del control no obedece únicamente al plan de acción actualizado de una categoría de instrumento, sino a la validación de los factores que fueron identificados y que deben quedar plasmados en el proceso de actualización respectiva en cada caso. Se recomienda categorizar las acciones de control por cada etapa, tal como se menciona en el control No. 1 y documentar la herramienta a través de la cual se ejercerá el control, dado que las guías o documentos de lineamientos no cumplen las condiciones requeridas por el l Departamento Administrativo de la Función Pública – DAFP, establecidos en la establecidos en la Guía para la Administración del Riesgo y el diseño de controles en entidades públicas - Versión 6 La redacción del control: Los profesionales de la Subdirección de Políticas y Planes Ambientales, realizan las actividades de ajuste y actualización de los instrumentos de planeación ambiental, teniendo en cuenta las nuevas necesidades ambientales que se presenten y cuando se requieran, resultantes de los ejercicios de seguimiento, nuevas directrices normativas o por otras iniciativas en cualquier etapa del ciclo de política pública,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la Acción de Mejora No. 1131, formulada para abordar esta situación, fue declarada Ineficaz. Se reitera la necesidad de atender las observaciones emitidas en el Informe Final de Auditoría Interna con Base en Riesgos al Proceso “Planeación Ambiental”, según radicado 2023IE194882 del 24 de agosto de 2023. </t>
  </si>
  <si>
    <t>Posibilidad de afectación reputacional por la publicación de indicadores ambientales inconsistentes en el Observatorio Ambiental de Bogotá, debido a la falta de cumplimiento de los criterios de calidad y oportunidad en el reporte de la información y datos de los indicadores ambientales.</t>
  </si>
  <si>
    <t>Publicación de indicadores ambientales inconsistentes en el Observatorio Ambiental de Bogotá</t>
  </si>
  <si>
    <t>Debido a la falta de cumplimiento de los criterios de calidad y oportunidad en el reporte de la información y datos de los indicadores ambientales.</t>
  </si>
  <si>
    <t>El sistema de gestión de indicadores Arrow del OAB genera una alerta automática cada vez que un delegado ingresa para realizar cargue y actualización del indicador, a través de un correo electrónico notificado al correo de los administradores del OAB.</t>
  </si>
  <si>
    <t>Automatico</t>
  </si>
  <si>
    <t>Acciones para Abordar Riesgos-564</t>
  </si>
  <si>
    <t xml:space="preserve">El sistema de gestión de indicadores Arrow del OAB generó las alertas automáticas alertando el ingreso de un delegado o administrador, notificando mediante un correo electrónico a los administradores del OAB y el módulo de auditoría de la plataforma Arrow, el nombre, entidad, fecha y hora de la persona que ingresó. En enero de 2024 ingresaron al sistema de gestión de indicadores ARROW veintiún (21) usuarios entre delegados y administradores, en febrero de 2024 ingresaron al sistema de gestión de indicadores ARROW siete (7), en marzo ingresaron ocho (8) y corte al 17 de abril han ingresado seis (6) usuarios. Se adjunta captura de pantalla que evidencia el correo de alerta de ingreso de usuarios al sistema Arrow en cada mes. </t>
  </si>
  <si>
    <t>El OAB generó las alertas automáticas alertando el ingreso de un delegado o administrador, notificando mediante un correo electrónico a los administradores del OAB y el módulo de auditoría de la plataforma Arrow, el nombre, entidad, fecha y hora de la persona que ingresó. Se adjunta captura de pantalla de correo de alerta del sistema de gestión de indicadores arrow del observatorio ambiental de Bogotá que evidencia el correo de alerta de ingreso de usuarios al sistema arrow en cada mes.</t>
  </si>
  <si>
    <t xml:space="preserve">TERCERA LÍNEA DE DEFENSA: Se identificó: 1. Documento titulado CAPTURAS DE PANTALLA DE CORREOS DE ALERTA DEL SISTEMA DE GESTIÓN DE INDICADORES ARROW DEL OBSERVATORIO AMBIENTAL DE BOGOTÁ, mediante el cual se especifica: “En enero de 2024 ingresaron al sistema de gestión de indicadores ARROW veintiún (21) usuarios entre delegados y administradores, en la ilustración 1 se evidencia el correo de ingreso de uno de estos usuarios”; no obstante, la denominación del riesgo, implica un impacto de afectación reputacional por la publicación de indicadores ambientales inconsistentes en el Observatorio Ambiental de Bogotá, debido a la falta de cumplimiento de los criterios de calidad y oportunidad en el reporte de la información y datos de los indicadores ambientales; por tanto, no se identifica de qué manera en el soporte suministrado, se controla el contenido de los indicadores que ingresaron, para validar los criterios de calidad y oportunidad de la información contenida en el Observatorio. Se mantienen la recomendación sobre la revisión de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El sistema de gestión de indicadores Arrow del OAB genera una alerta automática cada vez que un delegado ingresa para realizar cargue y actualización del indicador, a través de un correo electrónico notificado al correo de los administradores del OAB, no cumple con las condiciones establecidas en la Guía para la Administración del Riesgo y el diseño de controles en entidades públicas - Versión 6; toda vez que, no se identifica la Acción específica sobre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3. Por lo anterior,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</si>
  <si>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Plan de contingencia-Riesgos DAFP-1175</t>
  </si>
  <si>
    <t xml:space="preserve">El sistema de gestión de indicadores Arrow del OAB genera una alerta automática cada vez que un delegado ingresa para realizar cargue y actualización del indicador, a través de un correo electrónico notificado al correo de los administradores del OAB. Se aclara que para el segundo cuatrimestre del 2024 no se pudo recibir los correos de actualización debido a la falta de licencia en el correo del info.oab el cual quedó deshabilitado y es quien recibe como dominio estos accesos. Acción: aplicar un formato para la declaración de conocimiento y aceptación de responsabilidad de la calidad de información de los indicadores del OAB por parte de los delegados. </t>
  </si>
  <si>
    <t>La primer línea informó a que el sistema de gestión de indicadores Arrow del OAB genera las alertas automáticas cada vez que un delegado ingresa para realizar cargue y actualización del indicador y que a través de un correo electrónico, notifica al correo de los administradores del OAB y se indica que debido a la falta de licencia en el correo del info no se muestra evidncia y que separa subsanar esto se aplicará un formato para la declaración de conocimiento y aceptación de responsabilidad de la calidad de información de los indicadores del OAB por parte de los delegados, para lo cual se espera su evidencia de utilización.</t>
  </si>
  <si>
    <t xml:space="preserve">Dada la descripción registrada por la primera y segunda línea de defensa, se mantienen las observaciones emitidas por la OCI en el seguimiento del Primer Cuatrimestre de la vigencia 2024, relacionadas con: 1. La denominación del riesgo, implica un impacto de afectación reputacional por la publicación de indicadores ambientales inconsistentes en el Observatorio Ambiental de Bogotá, debido a la falta de cumplimiento de los criterios de calidad y oportunidad en el reporte de la información y datos de los indicadores ambientales; por tanto, no se identifica de qué manera se controla el contenido de los indicadores que ingresaron, para validar los criterios de calidad y oportunidad de la información contenida en el Observatorio. Se mantienen la recomendación sobre la revisión de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El sistema de gestión de indicadores Arrow del OAB genera una alerta automática cada vez que un delegado ingresa para realizar cargue y actualización del indicador, a través de un correo electrónico notificado al correo de los administradores del OAB, no cumple con las condiciones establecidas en la Guía para la Administración del Riesgo y el diseño de controles en entidades públicas - Versión 6; toda vez que, no se identifica la Acción específica sobre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t>
  </si>
  <si>
    <t>El administrador del OAB revisa las alertas de ingreso generadas automáticamente por el sistema de gestión de indicadores Arrow del OAB, cada vez que estas se presenten, validando la consistencia del ajuste y actualización de la información contenida en el indicador, a través del modulo de “Auditoría” del sistema del OAB. Si se presenta una desviación o cuando halle una inconsistencia en la información del indicador, el profesional especializado del OAB inactiva el dato o el indicador inconsistente en la plataforma Arrow, la comunica al delegado y al responsable del indicador con su debida justificación.</t>
  </si>
  <si>
    <t>El equipo administrador del OAB revisó toda alerta notificada por correo sobre ingreso a la plataforma Arrow del OAB y realizó verificación de los metadatos, indicadores, variables, valores y responsables de acuerdo con las alertas generadas en los correos electrónicos de los administradores del OAB y el módulo de auditoría de la plataforma Arrow. Por ejemplo, en el mes de febrero se realizó una modificación de los indicadores de la UAESP solicitado mediante radicado 2024ER57161 (Porcentaje de Residuos Sólidos Aprovechados (PRSA), Residuos Dispuestos en Parque Innovación Doña Juana (PIDJ) provenientes de Bogotá, Residuos Dispuestos en Parque de Innovación Doña Juana (PIDJ) provenientes de Bogotá per cápita - RDPBPC (Ton), Porcentaje de Avance en el Aumento de la Modernización a LED de Luminarias en el Distrito Capital - MLSALP – PACA y respondido por la DPSIA con 2024EE69415. Se adjuntan radicados de solicitud de modificación de indicadores y respuesta de la DPSIA, la cual contiene capturas de pantalla de las modificaciones realizados en el módulo de “auditoría” del sistema del OAB. El reporte de ingresos generados por el sistema de indicadores Arrow del OAB y la validación de ajustes y actualizaciones de la información contenida a través del módulo de auditoría se evidencian en la Bitácora/tablero de control OAB, se adjuntan las bitácoras mensuales.</t>
  </si>
  <si>
    <t>El administrador del OAB revisa las alertas de ingreso generadas automáticamente por el sistema de gestión de indicadores Arrow del OAB, cada vez que estas se presentan, validando la consistencia del ajuste y actualización de la información contenida en el indicador, a través del módulo de “Auditoría” del sistema del OAB, El equipo administrador del OAB revisó toda alerta notificada por correo sobre ingreso a la plataforma Arrow del OAB y realizó verificación de los metadatos, indicadores, variables, valores y responsables de acuerdo con las alertas generadas en los correos electrónicos de los administradores del OAB y el módulo de auditoría de la plataforma Arrow. Por ejemplo se adjuntan radicados de solicitud de modificación de indicadores y respuesta de la DPSIA, la cual contiene capturas de pantalla de las modificaciones realizados en el módulo de “auditoría” del sistema del OAB.</t>
  </si>
  <si>
    <t xml:space="preserve">TERCERA LÍNEA DE DEFENSA 1. Radicado UAESP No. 20241300045191 del 23 de febrero de 2024, que tiene como asunto Alcance oficio UAESP # 20241300019181. Solicitud de ajuste de cifras indicadores en el Observatorio Ambiental de Bogotá - OAB, Unidad Administrativa Especial de Servicios Públicos – UAESP y Respuesta de la SDA con radicado 2024EE69415 del 1 de abril de 2024; as u vez, se anexa “Bitácora de seguimiento” correspondiente a los meses de enero, febrero y marzo; no obstante, y dada la redacción del control: El administrador del OAB revisa las alertas de ingreso generadas automáticamente por el sistema de gestión de indicadores Arrow del OAB, cada vez que estas se presenten, validando la consistencia del ajuste y actualización de la información contenida en el indicador, a través del módulo de “Auditoría” del sistema del OAB. Si se presenta una desviación o cuando halle una inconsistencia en la información del indicador, el profesional especializado del OAB inactiva el dato o el indicador inconsistente en la plataforma Arrow, la comunica al delegado y al responsable del indicador con su debida justificación, se observa el complemento del control No. 1, por lo que se recomienda unificar los controles 1 y 2, determinando la Acción específica sobre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2.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</si>
  <si>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el reporte de ingresos generados por el sistema de indicadores Arrow del OAB y la validación de ajustes y actualizaciones de la información contenida a través del módulo de auditoria se evidencian en el anexo 2 Bitácora y Tablero de Control OAB</t>
  </si>
  <si>
    <t>Se evidencia el reporte de ingresos generados por el sistema de indicadores Arrow del OAB y la validación de ajustes y actualizaciones de la información contenida a través del módulo de auditoria se evidencian en el anexo</t>
  </si>
  <si>
    <t xml:space="preserve">Dada la descripción registrada por la primera y segunda línea de defensa, se mantienen las observaciones emitidas por la OCI en el seguimiento del Primer Cuatrimestre de la vigencia 2024, relacionadas con: 1. La redacción del control: El administrador del OAB revisa las alertas de ingreso generadas automáticamente por el sistema de gestión de indicadores Arrow del OAB, cada vez que estas se presenten, validando la consistencia del ajuste y actualización de la información contenida en el indicador, a través del módulo de “Auditoría” del sistema del OAB. Si se presenta una desviación o cuando halle una inconsistencia en la información del indicador, el profesional especializado del OAB inactiva el dato o el indicador inconsistente en la plataforma Arrow, la comunica al delegado y al responsable del indicador con su debida justificación, se observa el complemento del control No. 1, por lo que se recomienda unificar los controles 1 y 2, determinando la Acción específica sobre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2. El monitoreo registrado por la primera línea de defensa y la evidencia suministrada, no permite evidenciar los casos de desviación y las acciones desarrolladas para su atención, por tanto, no se logró evidenciar el control aplicado bajo los lineamientos establecidos para el Departamento Administrativo de la Función Pública – DAFP, respecto al Diseño de Controles. </t>
  </si>
  <si>
    <t>El profesional especializado del OAB realiza un seguimiento mensual a la actualización de los indicadores del OAB mediante una bitácora y la elaboración de un informe de administración, donde registra la última fecha de actualización y contrasta los dias de rezago establecidos para definir si el indicador se encuentra actualizado y documenta la gestion realizada durante mes para la administración integral del OAB.</t>
  </si>
  <si>
    <t>El profesional especializado del OAB realizó seguimiento mensual a la actualización de los indicadores del OAB, revisando la fecha de actualización y los días de rezado para registrar en la bitácora sí en el indicador se encuentra actualizado. Así mismo, elaboró el informe de administración mensual donde se documentó la gestión realizada para la administración integral del OAB, el cual comprende las mejoras, nuevos desarrollos e incidencias, atención de usuarios, capacitaciones y acompañamientos, balance general de actualización de los indicadores, módulos nuevos y requerimiento de la plataforma, actividades de promoción y divulgación, demás actividades relacionadas como estadística e informes normados. Se adjuntan las bitácoras mensuales de enero, febrero y marzo; dado que el informe y la bitácora se realizan mes vencido una vez finalizado el mes, el informe de abril se obtiene los primeros días del mes de mayo, por lo tanto, se adjuntará en el siguiente cuatrimestre.</t>
  </si>
  <si>
    <t xml:space="preserve">El profesional especializado del OAB realiza un seguimiento mensual a la actualización de los indicadores del OAB mediante una bitácora y la elaboración de un informe de administración, donde registra la última fecha de actualización y contrasta los días de rezago establecidos para definir si el indicador se encuentra actualizado y documenta. Se adjuntan las bitácoras mensuales de enero, febrero y marzo; dado que el informe y la bitácora se realizan mes vencido una vez finalizado </t>
  </si>
  <si>
    <t xml:space="preserve">TERCERA LÍNEA DE DEFENSA 1. “Bitácora de seguimiento” correspondiente a los meses de enero, febrero y marzo; así como, informes de gestión del observatorio equivalentes a los meses de enero, febrero y marzo de 2024; no obstante, y dada la redacción del control: El profesional especializado del OAB realiza un seguimiento mensual a la actualización de los indicadores del OAB mediante una bitácora y la elaboración de un informe de administración, donde registra la última fecha de actualización y contrasta los días de rezago establecidos para definir si el indicador se encuentra actualizado y documenta la gestión realizada durante mes para la administración integral del OAB, se observan evidencias duplicadas con relación al control No. 2, dado que los informes de gestión no enumeran en su contendido,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2.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</si>
  <si>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 xml:space="preserve">El profesional especializado del OAB realiza un seguimiento mensual a la actualización de los indicadores del OAB mediante una bitácora y la elaboración de un informe de administración, donde registra la última fecha de actualización . Se adjunta la bitácora a corte de julio , dado que los reportes se hacen iniciando mes, es decir los primeros ias de septiembrw </t>
  </si>
  <si>
    <t>Se evidencia que el profesional especializado del OAB realiza un seguimiento mensual a la actualización de los indicadores del OAB mediante una bitácora y la elaboración de un informe de administración, donde registra la última fecha de actualización. Se adjunta la bitácora a corte de julio</t>
  </si>
  <si>
    <t xml:space="preserve">Dada la descripción registrada por la primera y segunda línea de defensa, se mantienen las observaciones emitidas por la OCI en el seguimiento del Primer Cuatrimestre de la vigencia 2024, relacionadas con: 1. “Bitácora de seguimiento” correspondiente a los meses de mayo, junio y julio; no obstante, y dada la redacción del control: El profesional especializado del OAB realiza un seguimiento mensual a la actualización de los indicadores del OAB mediante una bitácora y la elaboración de un informe de administración, donde registra la última fecha de actualización y contrasta los días de rezago establecidos para definir si el indicador se encuentra actualizado y documenta la gestión realizada durante mes para la administración integral del OAB, se observan evidencias duplicadas con relación al control No. 2, dado que los informes de gestión no enumeran en su contendido,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2. El monitoreo registrado por la primera línea de defensa y la evidencia suministrada, no describe los casos sobre indicadores desactualizados ni demuestra las acciones y medidas tomadas a partir de la desviación, por tanto, no se logró evidenciar el control aplicado bajo los lineamientos establecidos para el Departamento Administrativo de la Función Pública – DAFP, respecto al Diseño de Controles. </t>
  </si>
  <si>
    <t>El profesional especializado del OAB revisa que coincidan los registros constitutivos del metadato y del indicador validado en la ficha técnica y lo registrado por el delegado en el sistema Arrow, cada vez que se cargue un indicador nuevo, en el caso de requerir alguna precisión sobre el metadato del indicador, se gestiona con el delegado su ajuste.</t>
  </si>
  <si>
    <t xml:space="preserve">En lo transcurrido del cuatrimestre no se ha presentado el registro o creación de un indicador nuevo, por lo tanto, este control no ha sido necesario aplicarlo. No obstante, sobre los indicadores ya existentes se realiza revisión del medatado y en el mes de febrero y marzo se observó una inconsistencia en los indicadores Área Afectada por Incendios Forestales y Especímenes de fauna silvestre liberados, por ello se procedió a inactivar y verificar el metadato por parte del administrador del sistema de gestión Arrow, así como a su vez la verificación en el módulo de indicadores, se adjunta captura de pantalla donde se observa la inactivación de los metadatos en el módulo de auditoría de OAB. </t>
  </si>
  <si>
    <t>El profesional especializado del OAB revisa que coincidan los registros constitutivos del metadato y del indicador validado en la ficha técnica y lo registrado por el delegado en el sistema Arrow, cada vez que se cargue un indicador nuevo, en el caso de requerir alguna precisión sobre el metadato del indicador, en lo transcurrido del cuatrimestre no se ha presentado el registro o creación de un indicador nuevo, por lo tanto, este control no ha sido necesario aplicarlo, se adjunta captura de pantalla donde se observa la inactivación de los metadatos en el módulo de auditoría de OAB</t>
  </si>
  <si>
    <t xml:space="preserve">TERCERA LÍNEA DE DEFENSA 1. Documento denominado “REVISIÓN METADATOS EN EL MÓDULO DE AUDITORIA DE OAB”, que contiene pantallazos sobre la liberación, activación y verificación de metadatos; no obstante, el control denominado: El profesional especializado del OAB revisa que coincidan los registros constitutivos del metadato y del indicador validado en la ficha técnica y lo registrado por el delegado en el sistema Arrow, cada vez que se cargue un indicador nuevo, en el caso de requerir alguna precisión sobre el metadato del indicador, se gestiona con el delegado su ajuste, se debe fortalecer en términos de diseño de control, determinando las acción frente a la revisión o validación de los criterios de calidad y oportunidad de los indicadores; es decir, ampliar la información, así como, sobre la acción y la denominación del registro, en caso de desviación, como complemento del control. 2.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</si>
  <si>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 xml:space="preserve">El profesional especializado del OAB revisa que coincidan los registros constitutivos del metadato y del indicador validado en la ficha técnica y lo registrado por el delegado en el sistema Arrow, cada vez que se cargue un indicador nuevo, en el caso de requerir alguna precisión sobre el metadato del indicador, se gestiona con el delegado su ajuste. Reporte OAB mayo: se evidencia el reporte para el mes de mayo de la activación y verificación del metadato para el indicador Área de Incendios Forestales por parte del administrador del sistema de gestión Arrow, así como a su vez la verificación en el módulo de indicadores, </t>
  </si>
  <si>
    <t>Se evidencia el reporte para el mes de mayo de la activación y verificación del metadato para el indicador Área de Incendios Forestales por parte del administrador del sistema de gestión Arrow, así como a su vez la verificación en el módulo de indicadores, todo esto en el anexo adjunto</t>
  </si>
  <si>
    <t xml:space="preserve">Dada la descripción registrada por la primera y segunda línea de defensa, se mantienen las observaciones emitidas por la OCI en el seguimiento del Primer Cuatrimestre de la vigencia 2024, relacionadas con: 1. Documento denominado “INFORME DE RIESGOS PRIMER CUATRIMESTRE - Observatorio Ambiental de Bogotá”, que contiene pantallazos sobre la liberación, activación y verificación de metadatos; no obstante, el control denominado: El profesional especializado del OAB revisa que coincidan los registros constitutivos del metadato y del indicador validado en la ficha técnica y lo registrado por el delegado en el sistema Arrow, cada vez que se cargue un indicador nuevo, en el caso de requerir alguna precisión sobre el metadato del indicador, se gestiona con el delegado su ajuste, se debe fortalecer en términos de diseño de control, determinando las acción frente a la revisión o validación de los criterios de calidad y oportunidad de los indicadores; es decir, ampliar la información, así como, sobre la acción y la denominación del registro, en caso de desviación, como complemento del control. 2. El monitoreo registrado por la primera línea de defensa y la evidencia suministrada, no determina la especificación de la acción de control, ni demuestra las acciones y medidas tomadas a partir de la desviación, por tanto, no se logró evidenciar el control aplicado bajo los lineamientos establecidos para el Departamento Administrativo de la Función Pública – DAFP, respecto al Diseño de Controles. </t>
  </si>
  <si>
    <t>se evidencia el reporte para el mes de mayo de la activación y verificación del metadato para el indicador Área de Incendios Forestales por parte del administrador del sistema de gestión Arrow, así como a su vez la verificación en el módulo de indicadores, todo esto en las siguientes ilustraciones</t>
  </si>
  <si>
    <t>DE 2019</t>
  </si>
  <si>
    <t>DIRECCIONAMIENTO ESTRATÉGICO (2019)</t>
  </si>
  <si>
    <t>Orientar estratégicamente el desarrollo institucional de la SDA a través de la formulación de mecanismos y herramientas de planeación, ejecución, seguimiento y monitoreo de los componentes de la gestión institucional para el logro de los objetivos y metas de la vigencia, bajo los principios de eficiencia del gasto público y modernización institucional.</t>
  </si>
  <si>
    <t>Posibilidad de afectación reputacional debido al incumplimiento de los planes, proyectos y objetivos estratégicos institucionales por la inadecuada aplicación de directrices políticas y lineamientos del Direccionamiento Estratégico.</t>
  </si>
  <si>
    <t>Debido al incumplimiento de los planes, proyectos y objetivos estratégicos institucionales.</t>
  </si>
  <si>
    <t>Inadecuada aplicación de directrices políticas y lineamientos del Direccionamiento Estratégico.</t>
  </si>
  <si>
    <t>El profesional de la Subdirección de Proyectos y Cooperación Internacional genera mensualmente un semáforo del estado de ejecución magnitud física y presupuestal de los proyectos de inversión a través de un reporte el cual es entregado al Subdirector (a) de la SPCI y a Director (a) de la Dirección de Planeación y Sistemas de Información Ambiental.</t>
  </si>
  <si>
    <t>Acciones para Abordar Riesgos-577</t>
  </si>
  <si>
    <t>Se realizo el reporte Semáforo MENSUAL de abril y mayo, junio no se podía realizar reporte, teniendo en cuenta que al igual que todas las Entidades del distrito nos encontrábamos en el proceso de armonización por lo cual no era probable ejecutar presupuesto ni magnitudes. Para el mes de Julio se consolidaron las herramientas internas mediante las cuales se articulará los reportes externos y el seguimiento interno. Dichas herramientas no han sido oficializadas pues solo hasta la última semana de agosto se han recibido las capacitaciones por parte de la Secretaría Distrital de Planeación, con los lineamientos para realizar el para el seguimiento a presupuesto y magnitudes. Las evidencias reposan en el Drive de la Subdirección de Proyectos y Cooperación Internacional. https://drive.google.com/drive/folders/1CVBw2ZwHy9ebOG14XJ-n3ReubUxo8TrC</t>
  </si>
  <si>
    <t>Teniendo en cuenta los tiempos establecidos en la Política de riesgos V7 y socializados en el memorando 2024IE77835 del 11 de abril del 2024, para realizar los monitoreos y seguimientos a los riesgos por la diferentes líneas de defensa, a la fecha 29 de abril de 2024, día en el que vence el plazo para que la segunda línea realice el seguimiento correspondiente al primer cuatrimestre del 2024, se observa que la primera línea de defensa, no realizó el monitoreo correspondiente al periodo en mención, tampoco se evidencia anexos adjuntos, imposibilitando a la segunda línea, el análisis de la ejecución del mismo e inferir si el riesgo se materializó o no.</t>
  </si>
  <si>
    <t xml:space="preserve">TERCERA LÍNEADE DEFENSA: Se identificó: 1. La denominación del riesgo, implica un impacto de afectación reputacional por el incumplimiento de planes, proyectos y objetivos estratégicos; no obstante, los dos controles enunciados en el riesgo, únicamente se relacionan con el seguimiento a proyectos, más no, se referencia el seguimiento a todos los planes internos, que sean establecidos para el cumplimiento de los objetivos estratégicos institucionales; por tanto, se recomienda revisar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1: El profesional de la Subdirección de Proyectos y Cooperación Internacional genera mensualmente un semáforo del estado de ejecución magnitud física y presupuestal de los proyectos de inversión a través de un reporte el cual es entregado al subdirector (a) de la SPCI y a director (a) de la Dirección de Planeación y Sistemas de Información Ambiental. No cumple con las condiciones establecidas en la Guía para la Administración del Riesgo y el diseño de controles en entidades públicas - Versión 6; toda vez que, no se identifica la Acción específica del control, es decir, el detalle de la revisión y las opciones en caso de desviación; así como, la identificación exacta de los registros generados en el control y que complementan el control. 3. No se realizó monitoreo a riesgos por parte de la primera línea de defensa </t>
  </si>
  <si>
    <t>Laura Yadira Velasco Prada</t>
  </si>
  <si>
    <t>Plan de contingencia-Riesgos DAFP-1183</t>
  </si>
  <si>
    <t>Seguimiento segunda línea de defensa 2do cuatrimestre 2024: Teniendo en cuenta lo establecido en la Guía para la Administración del Riesgo y el diseño de controles en entidades públicas de 2022 V6, en cuanto a la descripción del riesgo, se puede determinar que este no cumple con la estructura propuesta para la redacción del mismo, ya que como está establecida, debe atender el siguiente orden: Impacto+causa inmediata+causa raíz, ejemplo: “Afectación económica por multa y sanción del ente regulador debido a adquisición de bienes y servicios fuera de los requerimientos normativo”, mientras que la redacción del presente riesgo estaría invertida, así: Impacto+causa raíz +causa inmediata: “Posibilidad de afectación reputacional debido al incumplimiento de los planes, proyectos y objetivos estratégicos institucionales por la inadecuada aplicación de directrices políticas y lineamientos del Direccionamiento Estratégico”, en razón a lo anterior se sugiere ajustar la redacción del riesgo. En cuanto al diseño de los controles y los componentes que este debe tener para convertirse en un control que realmente mitigue de manera adecuada el riesgo debe incluir lo siguiente: un responsable de ejecutar el control, una acción y un complemento, en razón a lo anterior, se podría determinar que los controles actuales estarían cumpliendo con lo establecido.</t>
  </si>
  <si>
    <t xml:space="preserve">1. La denominación del riesgo, implica un impacto de afectación reputacional por el incumplimiento de planes, proyectos y objetivos estratégicos; no obstante, los dos controles enunciados en el riesgo, únicamente se relacionan con el seguimiento a proyectos, más no, se referencia el seguimiento a todos los planes internos, que sean establecidos para el cumplimiento de los objetivos estratégicos institucionales; por tanto, se recomienda revisar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1: El profesional de la Subdirección de Proyectos y Cooperación Internacional genera mensualmente un semáforo del estado de ejecución magnitud física y presupuestal de los proyectos de inversión a través de un reporte el cual es entregado al subdirector (a) de la SPCI y a director (a) de la Dirección de Planeación y Sistemas de Información Ambiental. No cumple con las condiciones establecidas en la Guía para la Administración del Riesgo y el diseño de controles en entidades públicas - Versión 6; toda vez que, no se identifica la Acción específica del control, es decir, el detalle de la revisión y las opciones en caso de desviación; así como, la identificación exacta de los registros generados en el control y que complementan el control. 3. El monitoreo registrado por la primera línea de defensa, no permite evidenciar el control aplicado bajo los lineamientos establecidos para el Departamento Administrativo de la Función Pública – DAFP, respecto al Diseño de Controles. </t>
  </si>
  <si>
    <t>El profesional de la SPCI analista de proyectos, mensualmente hace seguimiento integral a la ejecución de los proyectos de inversión de la SDA y lo socializa al gerente de proyecto quedando como evidencia el informe de seguimiento y acta de reunión.</t>
  </si>
  <si>
    <t>Para los meses de abril y mayo los profesionales analistas de proyectos , junio no se podía realizar reporte, teniendo en cuenta que al igual que todas las Entidades del distrito nos encontrábamos en el proceso de armonización por lo cual no era probable ejecutar presupuesto ni magnitudes. Para el mes de Julio se consolidaron las herramientas internas mediante las cuales se articulará los reportes externos y el seguimiento interno. Dichas herramientas no han sido oficializadas pues solo hasta la última semana de agosto se han recibido las capacitaciones por parte de la Secretaría Distrital de Planeación, con los lineamientos para realizar el para el seguimiento a presupuesto y magnitudes. Las evidencias reposan en el Drive de la Subdirección de Proyectos y Cooperación Internacional. https://drive.google.com/drive/folders/1CVBw2ZwHy9ebOG14XJ-n3ReubUxo8TrC</t>
  </si>
  <si>
    <t xml:space="preserve">TERCERA LINEA DE DEFENSA: Se identificó: 1. La denominación del riesgo, implica un impacto de afectación reputacional por el incumplimiento de planes, proyectos y objetivos estratégicos; no obstante, los dos controles enunciados en el riesgo, únicamente se relacionan con el seguimiento a proyectos, más no, se referencia el seguimiento a todos los planes internos, que sean establecidos para el cumplimiento de los objetivos estratégicos institucionales; por tanto, se recomienda revisar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2: El profesional de la SPCI analista de proyectos, mensualmente hace seguimiento integral a la ejecución de los proyectos de inversión de la SDA y lo socializa al gerente de proyecto quedando como evidencia el informe de seguimiento y acta de reunión. No cumple con las condiciones establecidas en la Guía para la Administración del Riesgo y el diseño de controles en entidades públicas - Versión 6; toda vez que, no se identifica la Acción específica del control, es decir, el detalle de la revisión y las opciones en caso de desviación; así como, la identificación exacta de los registros generados en el control y que complementan el control; pareciese que los dos controles se complementan; por tanto, se recomienda revisar la pertinencia de los controles en términos de redacción y explicación de la acción ejercida frente a los proyectos; es decir, que en el ejercicio de revisión se logre evidenciar claramente, de qué manera se controla un posible incumplimiento en la ejecución de proyectos. 3. No se realizó monitoreo a riesgos por parte de la primera línea de defensa </t>
  </si>
  <si>
    <t xml:space="preserve">Se mantienen las observaciones emitidas por la OCI en el seguimiento del Primer Cuatrimestre de la vigencia 2024, relacionadas con: 1. La denominación del riesgo, implica un impacto de afectación reputacional por el incumplimiento de planes, proyectos y objetivos estratégicos; no obstante, los dos controles enunciados en el riesgo, únicamente se relacionan con el seguimiento a proyectos, más no, se referencia el seguimiento a todos los planes internos, que sean establecidos para el cumplimiento de los objetivos estratégicos institucionales; por tanto, se recomienda revisar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2: El profesional de la SPCI analista de proyectos, mensualmente hace seguimiento integral a la ejecución de los proyectos de inversión de la SDA y lo socializa al gerente de proyecto quedando como evidencia el informe de seguimiento y acta de reunión. No cumple con las condiciones establecidas en la Guía para la Administración del Riesgo y el diseño de controles en entidades públicas - Versión 6; toda vez que, no se identifica la Acción específica del control, es decir, el detalle de la revisión y las opciones en caso de desviación; así como, la identificación exacta de los registros generados en el control y que complementan el control; pareciese que los dos controles se complementan; por tanto, se recomienda revisar la pertinencia de los controles en términos de redacción y explicación de la acción ejercida frente a los proyectos; es decir, que en el ejercicio de revisión se logre evidenciar claramente, de qué manera se controla un posible incumplimiento en la ejecución de proyectos. 3. El monitoreo registrado por la primera línea de defensa, no permite evidenciar el control aplicado bajo los lineamientos establecidos para el Departamento Administrativo de la Función Pública – DAFP, respecto al Diseño de Controles. </t>
  </si>
  <si>
    <t>Posibilidad de afectación reputacional generada por la inoportuna y baja calidad de los reportes sobre la ejecución de los proyectos de inversión, debido a las falencias en el monitoreo, recopilación e interpretación de la información por parte de los responsables de los proyectos.</t>
  </si>
  <si>
    <t>Inoportuna y baja calidad de los reportes sobre la ejecución de los proyectos de inversión.</t>
  </si>
  <si>
    <t>Falencias en el monitoreo, recopilación e interpretación de la información por parte de los responsables de los proyectos.</t>
  </si>
  <si>
    <t>El analista de proyecto de la Subdirección de Proyectos y Cooperación Internacional, mensualmente realiza una evaluación de la aplicación de los criterios de calidad, oportunidad, gestión de la información de los proyectos de inversión quedando como evidencia el reporte y memorando.</t>
  </si>
  <si>
    <t>Acciones para Abordar Riesgos-569</t>
  </si>
  <si>
    <t>SEGUIMIENTO PRIMERA LINEA DE DEFENSA: Para los meses de enero a marzo los profesionales analistas de proyectos de inversión presenta mensualmente un informe con la evaluación a la ejecución de los proyectos de inversión y se comparte con el gerente del proyecto a travéz de comunicación oficial (memorando)</t>
  </si>
  <si>
    <t xml:space="preserve">TERCERA LÍNEA DE DEFENSA: Se identificó: 1. La denominación del riesgo, implica un impacto de afectación reputacional por la inoportuna y baja calidad de los reportes sobre la ejecución de los proyectos; sin embargo, no son claros los criterios definidos para establecer una baja calidad en los reportes, a su vez, no es clara la causa raíz y la causa inmediata que puede ocasionar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1: El analista de proyecto de la Subdirección de Proyectos y Cooperación Internacional, mensualmente realiza una evaluación de la aplicación de los criterios de calidad, oportunidad, gestión de la información de los proyectos de inversión quedando como evidencia el reporte y memorando. No cumple con las condiciones establecidas en la Guía para la Administración del Riesgo y el diseño de controles en entidades públicas - Versión 6; toda vez que, no se identifica la Acción específica del control; es decir, de qué manera se revisan los criterios de calidad y dónde se encuentran establecidos, así como, sobre la acción desarrollada en caso de desviación del control y la identificación de los registros generados, los cuales complementan el control. 3. No se realizó monitoreo al control del riesgo, por parte de la primera línea de defensa, evidenciando el incumplimiento de la Política de Administración de Riesgos de la SDA. </t>
  </si>
  <si>
    <t>Nelson Ricardo Vargas Gomez</t>
  </si>
  <si>
    <t>Plan de contingencia-Riesgos DAFP-1176</t>
  </si>
  <si>
    <t xml:space="preserve">Link evidencias: https://drive.google.com/drive/folders/1t_D2dyR9_Aay2s5JthBi4MGoDH4CF9Ys?usp=sharing </t>
  </si>
  <si>
    <t>Seguimiento segunda línea de defensa 2do cuatrimestre 2024: Teniendo en cuenta lo establecido en la Guía para la Administración del Riesgo y el diseño de controles en entidades públicas de 2022 V6, en cuanto a la descripción del riesgo, se puede determinar que este cumple con la estructura propuesta para la redacción del mismo, ya que como está establecida, debe atender el siguiente orden: Impacto+causa inmediata+causa, así: “Posibilidad de afectación reputacional generada por la inoportuna y baja calidad de los reportes sobre la ejecución de los proyectos de inversión, debido a las falencias en el monitoreo, recopilación e interpretación de la información por parte de los responsables de los proyectos”. En cuanto al diseño de los controles y los componentes que este debe tener para convertirse en un control que realmente mitigue de manera adecuada el riesgo debe incluir lo siguiente: un responsable de ejecutar el control, una acción y un complemento, en razón a lo anterior, se podría determinar que los controles actuales estarían cumpliendo con lo establecido, en cuanto a la ejecución de los controles y de acuerdo a lo reportado por la primera línea, estos se estarían implementando como se encuentra establecido.</t>
  </si>
  <si>
    <t xml:space="preserve">Se mantienen las observaciones emitidas por la OCI en el seguimiento del Primer Cuatrimestre de la vigencia 2024, relacionadas con: 1. La denominación del riesgo, implica un impacto de afectación reputacional por la inoportuna y baja calidad de los reportes sobre la ejecución de los proyectos; sin embargo, no son claros los criterios definidos para establecer una baja calidad en los reportes, a su vez, no es clara la causa raíz y la causa inmediata que puede ocasionar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1: El analista de proyecto de la Subdirección de Proyectos y Cooperación Internacional, mensualmente realiza una evaluación de la aplicación de los criterios de calidad, oportunidad, gestión de la información de los proyectos de inversión quedando como evidencia el reporte y memorando. No cumple con las condiciones establecidas en la Guía para la Administración del Riesgo y el diseño de controles en entidades públicas - Versión 6; toda vez que, no se identifica la Acción específica del control; es decir, de qué manera se revisan los criterios de calidad y dónde se encuentran establecidos, así como, sobre la acción desarrollada en caso de desviación del control y la identificación de los registros generados, los cuales complementan el control. 3. El monitoreo registrado por la primera línea de defensa, no permite evidenciar que alertas fueron generadas a partir de los informes emitidos, por lo cual, no es posible acceder a información de control, que acredite el cumplimiento de los lineamientos establecidos para el Departamento Administrativo de la Función Pública – DAFP, respecto al Diseño de Controles </t>
  </si>
  <si>
    <t>SEGUIMIENTO PRIMERA LÍNEA DE DEFENSA 2DO CUATRIMESTRE 2024: Los profesionales analistas de proyectos de inversión presenta mensualmente un informe con la evaluación a la ejecución de los proyectos de inversión y se comparte con el gerente del proyecto . Las evidencias reposan en el Drive de la Subdirección de Proyectos y Cooperación Internacional. https://drive.google.com/drive/folders/1CVBw2ZwHy9ebOG14XJ-n3ReubUxo8</t>
  </si>
  <si>
    <t>El profesional de la Subdirección de Proyectos y Cooperación Internacional designado para cada proyecto de inversión (Analista), mensualmente realiza la socialización de los informes de alertas y recomendaciones a los gerentes de proyecto presentando las observaciones de mejora para la ejecución de los proyectos de inversión a través de comunicación interna.</t>
  </si>
  <si>
    <t xml:space="preserve">SEGUIMIENTO PRIMERA LINEA DE DEFENSA: Los profesionales analistas realizan informes de seguimiento a la ejecución de los proyectos de inversión presentando las alertas y recomendaciones y alertas correspondientes y se remiten a los gerentes de proyectos a atrvés de memorando. link evidencias: https://drive.google.com/drive/folders/1UINkLyffXMv910CYpA3elpcgW4738hX1?usp=sharing </t>
  </si>
  <si>
    <t xml:space="preserve">TERCERA LÍNEA DE DEFENSA: Se identificó: 1. La denominación del riesgo, implica un impacto de afectación reputacional por la inoportuna y baja calidad de los reportes sobre la ejecución de los proyectos; sin embargo, no son claros los criterios definidos para establecer una baja calidad en los reportes, a su vez, no es clara la causa raíz y la causa inmediata que puede ocasionar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2: El profesional de la Subdirección de Proyectos y Cooperación Internacional designado para cada proyecto de inversión (Analista), mensualmente realiza la socialización de los informes de alertas y recomendaciones a los gerentes de proyecto presentando las observaciones de mejora para la ejecución de los proyectos de inversión a través de comunicación interna. No cumple con las condiciones establecidas en la Guía para la Administración del Riesgo y el diseño de controles en entidades públicas - Versión 6; toda vez que, no se identifica la Acción específica del control; dado que la socialización por si sola, no implica controlar las alertas, por tanto, este control se puede complementar en torno a la identificación de las desviaciones, así como, respecto a los registros generados, que complementan el control. 3. No se realizó monitoreo al control del riesgo, por parte de la primera línea de defensa, evidenciando el incumplimiento de la Política de Administración de Riesgos de la SDA. </t>
  </si>
  <si>
    <t>SEGUIMIENTO PRIMERA LÍNEA DE DEFENSA 2DO CUATRIMESTRE 2024: Los profesionales analistas de proyectos de inversión presenta mensualmente un informe con la evaluación a la ejecución de los proyectos de inversión y se comparte con el gerente del proyecto . Las evidencias reposan en el Drive de la Subdirección de Proyectos y Cooperación Internacional. https://drive.google.com/drive/folders/1CVBw2ZwHy9ebOG14XJ-n3ReubUxo8TrC</t>
  </si>
  <si>
    <t>Seguimiento segunda línea de defensa 2do cuatrimestre 2024: Teniendo en cuenta lo establecido en la Guía para la Administración del Riesgo y el diseño de controles en entidades públicas de 2022 V6, en cuanto a la descripción del riesgo, se puede determinar que este cumple con la estructura propuesta para la redacción del mismo, ya que como está establecida, debe atender el siguiente orden: Impacto+causa inmediata+causa así: “Posibilidad de afectación reputacional generada por la inoportuna y baja calidad de los reportes sobre la ejecución de los proyectos de inversión, debido a las falencias en el monitoreo, recopilación e interpretación de la información por parte de los responsables de los proyectos”. En cuanto al diseño de los controles y los componentes que este debe tener para convertirse en un control que realmente mitigue de manera adecuada el riesgo debe incluir lo siguiente: un responsable de ejecutar el control, una acción y un complemento, en razón a lo anterior, se podría determinar que los controles actuales estarían cumpliendo con lo establecido, en cuanto a la ejecución de los controles y de acuerdo a lo reportado por la primera línea, estos se estarían implementando como se encuentra establecido.</t>
  </si>
  <si>
    <t xml:space="preserve">Se mantienen las observaciones emitidas por la OCI en el seguimiento del Primer Cuatrimestre de la vigencia 2024, relacionadas con: 1. La denominación del riesgo, implica un impacto de afectación reputacional por la inoportuna y baja calidad de los reportes sobre la ejecución de los proyectos; sin embargo, no son claros los criterios definidos para establecer una baja calidad en los reportes, a su vez, no es clara la causa raíz y la causa inmediata que puede ocasionar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2: El profesional de la Subdirección de Proyectos y Cooperación Internacional designado para cada proyecto de inversión (Analista), mensualmente realiza la socialización de los informes de alertas y recomendaciones a los gerentes de proyecto presentando las observaciones de mejora para la ejecución de los proyectos de inversión a través de comunicación interna. No cumple con las condiciones establecidas en la Guía para la Administración del Riesgo y el diseño de controles en entidades públicas - Versión 6; toda vez que, no se identifica la Acción específica del control; dado que la socialización por si sola, no implica controlar las alertas, por tanto, este control se puede complementar en torno a la identificación de las desviaciones, así como, respecto a los registros generados, que complementan el control. 4. Se ratifican las observaciones emitidas por la segunda línea de defensa, toda vez que, el monitoreo registrado por la primera línea de defensa, no permite evidenciar el control aplicado bajo los lineamientos establecidos para el Departamento Administrativo de la Función Pública – DAFP, para el Diseño de Controles. </t>
  </si>
  <si>
    <t>GADR 2019</t>
  </si>
  <si>
    <t>GESTIÓN AMBIENTAL Y DESARROLLO RURAL (2019)</t>
  </si>
  <si>
    <t>Desarrollar la gestión ambiental permanentemente para la conservación, restauración, rehabilitación y recuperación de las áreas protegidas y de interés ambiental, así como el desempeño ambiental empresarial e institucional, la incorporación de lineamientos en los instrumentos de planeamiento urbano, la compensación por endurecimiento de zonas verdes, la gestión integral de residuos, la aprobación de incentivos tributarios y la promoción del uso y consumo sostenible de los recursos naturales mediante el desarrollo de los planes, programas y proyectos en el Distrito Capital</t>
  </si>
  <si>
    <t>Posibilidad de afectación económica por dificultades en la expedición de actos administrativos y desarrollo de labores por parte de los procesos involucrados en la adquisición predial debido a la desarticulación en los procesos de la entidad en temas que permitan cumplir con los objetivos del proceso para la adecuada gestión.</t>
  </si>
  <si>
    <t>Desarrollar la gestión ambiental permanentemente para la conservación, restauración, rehabilitación y recuperación de las áreas protegidas y de interés ambiental, así como el desempeño ambiental empresarial e institucional, la incorporación de lineamientos en los instrumentos de planeamiento urbano, la compensación por endurecimiento de zonas verdes, la gestión integral de residuos, la aprobación de incentivos tributarios y la promoción del uso y consumo sostenible de los recursos naturales mediante el desarrollo de los planes, programas y proyectos en el Distrito Capital.</t>
  </si>
  <si>
    <t>Dificultades en la expedición de actos administrativos y desarrollo de labores por parte de los procesos involucrados en la adquisición predial.</t>
  </si>
  <si>
    <t>Desarticulación en los procesos de la entidad en temas que permitan cumplir con los objetivos del proceso para la adecuada gestión.</t>
  </si>
  <si>
    <t>El Director de la Dirección de Gestión Ambiental y los profesionales encargados de la gestión predial revisan los avances en los procesos de adquisición, para el desarrollo de la adquisición de predios priorizados, mediante reuniones con el objetivo de consolidar las áreas de interés ambiental, dejando constancia en las actas de reunión. En caso de presentarse desviación se citará al Comité de Adquisicion de Predios.</t>
  </si>
  <si>
    <t>Sin documentar</t>
  </si>
  <si>
    <t>Acciones para Abordar Riesgos-570</t>
  </si>
  <si>
    <t>En referencia a los procesos de adquisición predial adelantados en el marco del Convenio 1240 de 2017 celebrado entre la Secretaría Distrital de Ambiente y la Empresa de Acueducto y Alcantarillado de Bogotá ESP, se llevaron a cabo las siguientes actividades durante el segundo bimestre: ENERO: se llevó a cabo un (1) comite de seguimiento el dia 31 de enero de 2024, correspondiente al mes de diciembre de 2023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140 predios, equivalente a 2342,30 hectáreas con corte a dciembre de 2023 y permitiendo llevar a cabo una adecuada, eficiente y oportuna gestión de los recursos asignados al convenio. FEBRERO: e llevó a cabo un (1) comite de seguimiento el dia 21 de febrero de 2024, correspondiente al mes de enero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145 predios, equivalente a 2342,57 hectáreas con corte a enero de 2024 y permitiendo llevar a cabo una adecuada, eficiente y oportuna gestión de los recursos asignados al convenio. El seguimiento a las labores adelantadas a los compromisos definidos se ha llevado a cabo de manera oportuna en cada una de las mesas de trabajo realizadas y dejando constancia en las respectivas actas de reunion adjuntas al presente informe. Con ello se da cumplimiento al seguimiento realizado evidenciando que no se ha materializado el riesgo identificado. MARZO: No se realizó comité de seguimiento en virtud del cambio de la Directora de Bienes Raices de la EAAB y con ello, el cambio del personal de apoyo al convenio; el cual se encuentra en proceso de contratación. En consecuencia, no se tuvo avance durante el mes. ABRIL: Se llevó a cabo un (1) comite de seguimiento el dia 15 de abril de 2024, correspondiente al mes de marzo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147 predios, equivalente a 2342,58 hectáreas con corte a marzo de 2024 y permitiendo llevar a cabo una adecuada, eficiente y oportuna gestión de los recursos asignados al convenio. Conforme con lo anterior, se evidencia que a la fecha el riesgo no se ha materializado.</t>
  </si>
  <si>
    <t>Teniendo en cuenta el reporte de la primera línea de defensa, se observa que este control viene ejecutándose de manera eficaz y como quedó definido en el riesgo, ya que se realiza por parte de los responsables encargados de la gestión predial, el seguimiento a las actividades de adquisición predial enmarcadas en el convenio entre la SDA y EAAB Convenio 1240 de 2017 , llevándose a cabo comités realizados de manera mes vencida es decir que para este periodo de reporte se tiene el seguimiento correspondiente a enero y febrero. Se recomienda que, en los siguientes reportes, se adjunten las evidencias pendientes y relacionadas en el control, es decir las actas de reunión que se encuentran pendientes de aprobación, lo anterior se constata al revisar las evidencias anexadas, en este sentido, se puede determinar que el riesgo no se materializó y que el reporte de la primera línea se realizó en los tiempos establecidos en la Política de Administración de Riesgos.</t>
  </si>
  <si>
    <t>TERCERA LÍNEA DE DEFENSA: Revisadas las evidencias, se observó 2 documentos en power point denominados “Presentación Comité Seguimiento Febrero 2024 (21 feb 2024)” y “ Presentación comité seguimiento marzo 2024 (15 de marzo 2024)”. Se reiteran las recomendaciones efectuadas por la segunda línea de defensa, en relación al no cargue total de las evidencias, toda vez que no fue posible identificar el seguimiento a los compromisos definidos durante las mesas de trabajo realizadas mediante las actas de reunión tal como lo reporto primera linea. Así mismo, se recomienda que el proceso reporte si se avanzan mas convenios con entidades territoriales, otras entidades públicas y /o privadas teniendo en cuenta que, los seguimientos reportados son únicamente del convenio entre la SDA y EAAB Convenio 1240 de 2017. No se materializo el riesgo.</t>
  </si>
  <si>
    <t>Daniela Alejandra Rodriguez Gordillo</t>
  </si>
  <si>
    <t>Leidy Johana Bonilla Gonzalez</t>
  </si>
  <si>
    <t>Plan de contingencia-Riesgos DAFP-1177</t>
  </si>
  <si>
    <t xml:space="preserve">En referencia a los procesos de adquisición predial adelantados en el marco del Convenio 1240 de 2017 celebrado entre la Secretaría Distrital de Ambiente y la Empresa de Acueducto y Alcantarillado de Bogotá ESP, se llevaron a cabo las siguientes actividades durante el segundo bimestre: ENERO: se llevó a cabo un (1) comite de seguimiento el dia 31 de enero de 2024, correspondiente al mes de diciembre de 2023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140 predios, equivalente a 2342,30 hectáreas con corte a dciembre de 2023 y permitiendo llevar a cabo una adecuada, eficiente y oportuna gestión de los recursos asignados al convenio. FEBRERO: e llevó a cabo un (1) comite de seguimiento el dia 21 de febrero de 2024, correspondiente al mes de enero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145 predios, equivalente a 2342,57 hectáreas con corte a enero de 2024 y permitiendo llevar a cabo una adecuada, eficiente y oportuna gestión de los recursos asignados al convenio. El seguimiento a las labores adelantadas a los compromisos definidos se ha llevado a cabo de manera oportuna en cada una de las mesas de trabajo realizadas y dejando constancia en las respectivas actas de reunion adjuntas al presente informe. Con ello se da cumplimiento al seguimiento realizado evidenciando que no se ha materializado el riesgo identificado. MARZO: No se realizó comité de seguimiento en virtud del cambio de la Directora de Bienes Raices de la EAAB y con ello, el cambio del personal de apoyo al convenio; el cual se encuentra en proceso de contratación. En consecuencia, no se tuvo avance durante el mes. ABRIL: Se llevó a cabo un (1) comite de seguimiento el dia 15 de abril de 2024, correspondiente al mes de marzo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147 predios, equivalente a 2342,58 hectáreas con corte a marzo de 2024 y permitiendo llevar a cabo una adecuada, eficiente y oportuna gestión de los recursos asignados al convenio. Para el caso de las actas de los comité de seguimiento del Convenio 1240 de 2017 de lo corrido de año 2024 de las sesiones de enero, febrero y abril del año 2024, se encuentra en aprobación por los supervisores del convenio, por lo cual no se anexan al presente reporte. De acuerdo con lo anterior , se evidencia que a la fecha no se ha materializado el riesgo. </t>
  </si>
  <si>
    <t>Seguimiento segunda línea de defensa 2do cuatrimestre 2024: El reporte por parte de la primera línea de defensa se realizó en los tiempos establecidos de acuerdo con la Política de Administración de Riesgos vigente; en cuanto a la implementación del control no es posible realizar la verificación de su ejecución ya que no hay evidencia adjunta; se recomienda ajustar el control con respecto a las evidencias ( puede ser listas de asistencia y presentaciones), de manera que permita en cada seguimiento y/o monitoreo verificar su cumplimiento, ya que a la fecha de este seguimiento, las actas inclusive del primer periodo de reporte, no se han adjuntado, y se entiende que debido a la complejidad del tema por los compromisos que se pueden adquirir en estos comités interinstitucionales, puede dificultarse que las actas sean firmadas rápidamente en su totalidad por los asistentes, así mismo manifestar en el seguimiento si hay otros procesos de adquisición predial que se adelanten por parte de la SDA además del Convenio 1240 de 2017.</t>
  </si>
  <si>
    <t xml:space="preserve">Tercera Línea: Teniendo en cuenta que al contar con la intervención de la EEAAB para la adquisición de predios se ha generado dificultades, una vez validado el riesgo se sugiere revisar su propósito y una posible reevaluación, que contemple los factores externos que intervienen y definir situaciones que la entidad puede controlar de acuerdo a su competencia y que guarde relación con la “Guía para la Administración del Riesgo y el diseño de controles en entidades públicas, Versión 6” del DAFP. Revisadas las evidencias, se observó (2) dos documentos en Power Point del seguimiento CONVENIO No. 20171240 DE 2017, para el cual se sugiere revisar el esquema de la administración y supervisión del Convenio y las respectivas alertas, así como las acciones que bajo el gobierno de la SDA se involucran en el tema, dado que la dinámica de adquisición de predios se ha ampliado, y que están relacionados con mecanismos de transferencia de derechos de construcción en la gestión de suelo, y la administración de predios en riesgo no mitigable. Así mismo, no se observó evidencia de las actas de reunión mencionadas en el control, por cuanto tampoco es posible evidenciar los compromisos adquiridos mes a mes. </t>
  </si>
  <si>
    <t xml:space="preserve">Seguimiento Primera Línea de defensa: El responsable asignado por el proceso GADR para el II cuatrimestre del 2024 realizó de manera mensual la implementación del control para el riesgo así: En referencia a los procesos de adquisición predial adelantados en el marco del Convenio 1240 de 2017 celebrado entre la Secretaría Distrital de Ambiente y la Empresa de Acueducto y Alcantarillado de Bogotá ESP, se llevaron a cabo las siguientes actividades durante el segundo cuatrimestre MAYO: se llevó a cabo un (1) comite de seguimiento el dia 28 de mayo de 2024, correspondiente al mes de abril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147 predios, equivalente a 2.342,58 hectáreas con corte a abril de 2024 y permitiendo llevar a cabo una adecuada, eficiente y oportuna gestión de los recursos asignados al convenio. Durante el mes no se realizo adquisicion de nuevos predios. JUNIO: se llevó a cabo un (1) comite de seguimiento el dia 20 de junio de 2024, correspondiente al mes de mayo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147 predios, equivalente a 2.342,58 hectáreas con corte a mayo de 2024 y permitiendo llevar a cabo una adecuada, eficiente y oportuna gestión de los recursos asignados al convenio. Durante el mes no se realizo adquisicion de nuevos predios. JULIO: se llevó a cabo un (1) comite de seguimiento el dia 8 de julio de 2024, correspondiente al mes de junio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149 predios, equivalente a 2342,89 hectáreas con corte a junio de 2024 y permitiendo llevar a cabo una adecuada, eficiente y oportuna gestión de los recursos asignados al convenio. Durante el mes se realizo la adquisicion de 2 predios con un area de 0,31 Ha. AGOSTO: No se ha realizado comité de seguimiento el cual esta programado para el dia 28 de agosto, por lo cual no es posible realizar el reporte respectivo. El seguimiento a las labores adelantadas a los compromisos definidos se ha llevado a cabo de manera oportuna en cada una se las mesas de trabajo realizadas y dejando constancia en las respectivas actas de reunión adjuntas al presente informe. Con ello se da cumplimiento al seguimiento realizado evidenciando que no se ha materializado el riesgo identificado. Para el caso de las actas de los comité de seguimiento del Convenio 1240 de 2017 de lo corrido de año 2024, se encuentra en aprobación por los supervisores del convenio, por lo cual no se anexan al presente reporte. </t>
  </si>
  <si>
    <t>GTEC 2019</t>
  </si>
  <si>
    <t>GESTIÓN TECNOLÓGICA (2019)</t>
  </si>
  <si>
    <t>Definir, administrar y gestionar de manera permanente los recursos tecnológicos de la Secretaría Distrital de Ambiente, mediante la adopción e implementación de estándares y buenas prácticas, la integración de lineamientos de gobierno abierto y la inclusión de tecnologías emergentes, que permitan una adecuada prestación de los servicios tecnológicos que soportan la gestión de información con criterios de seguridad, transparencia, oportunidad y calidad.</t>
  </si>
  <si>
    <t>Posibilidad de afectación reputacional por la indisponibilidad de los servicios de tecnologías de la información y Comunicaciones , debido a la baja capacidad para aplicar los estándares y lineamientos en la gestión de los servicios de TI</t>
  </si>
  <si>
    <t>Este proceso aplica a las partes interesadas y/o grupos de valor de la SDA que por activación de oferta del Plan Estratégico de Tecnologías de Información-PETI o por demanda de los procesos y de los servicios de la entidad, requieran una solución o soporte tecnológico, a través de los servicios de TI. Inicia con la definición de la estrategia de TI, continua con la gestión de las soluciones e implementación de la estrategia de TI y finaliza con el seguimiento y control al cumplimiento de la estrategia en materia de TI.</t>
  </si>
  <si>
    <t>Indisponibilidad de los servicios de tecnologías de la información y Comunicaciones</t>
  </si>
  <si>
    <t>Baja capacidad para aplicar los estándares y lineamientos en la gestión de los servicios de TI.</t>
  </si>
  <si>
    <t>Los profesionales asignados al equipo del dominio de servicios tecnológicos monitorean la capacidad y disponibilidad de la infraestructura tecnológica mediante herramientas de monitoreo, gestión de alertas y aplicación de estándares y lineamientos para el servicio de TI, de manera periódica.</t>
  </si>
  <si>
    <t>Acciones para Abordar Riesgos-571</t>
  </si>
  <si>
    <t xml:space="preserve">Los profesionales de servicios tecnológicos realizaron el monitoreo de la capacidad y disponibilidad de la infraestructura tecnológica mediante las herramientas de monitoreo como Nagios, FortiAnalyzer para la seguridad perimetral, herramienta PRTG para el monitoreo del consumo de memoria y la herramienta WAZU para la supervisión y administración de la seguridad del sistema de información cuyo monitoreo se hace a través del equipo de SOC (Centro de Operaciones de Seguridad), así mismo a través de la gestión del desempeño del ancho de banda del canal de internet con la ETB. En este último se presentó una alerta en febrero con una caída del servicio de internet por parte del servicio de la ETB para lo cual se gestionó con el proveedor. Se adjunta correo de gestión de alertas. En cuanto a la disponibilidad de los servicios se encuentran 100% en producción de las aplicaciones en la SDA, adicionalmente se reportan los servicios complementarios de la plataforma de virtualización y de servicios de red en un nivel aceptable. En cuanto a la capacidad, se realizaron las respectivas verificaciones para la utilización y aprovisionamientos de los servidores, equipos de virtualización, modificaciones y desempeño de las máquinas virtuales, con la respectiva actualización en el Plan de capacidad, el cual sirve como control de la infraestructura tecnológica de la SDA, se realizó monitoreo al consumo de memoria de servidores. Con corte a marzo de 2024 se obtuvo el siguiente desempeño de la infraestructura de TI en los componentes aprovisionados de los host de virtualización que se tienen en producción: utilización de los cores físicos las CPU´S medida aceptable, en cuanto a memoria aprovisionada la utilización fue aceptable, excepto algunos host que presentaron en el periodo un nivel crítico, para el tema del almacenamiento de datos en la ETB esta utilizado el 83% se mantiene en nivel crítico , el almacenamiento de Huawei esta usado el 35% nivel aceptable, el almacenamiento de la SDA en el V3700 se tiene un uso del 83% nivel de uso critico pero esto no afecta en la operación del equipo y el almacenamiento del HCI-Huawei se ha usado 45,93% el nivel es aceptable. Se adjuntan documento de reporte Nagios sobre disponibilidad de aplicativos, plataformas de virtualización, servidores físicos / virtuales y del core de red, reporte mensual del plan de capacidad, informe mensual de la ETB, reportes de FortiAnalyzer sobre seguridad perimetral. Los soportes estas disponibles en https://drive.google.com/drive/u/0/folders/1Ojty9fZ72-pijHW9FCSEDj78lP4Aa9x4 </t>
  </si>
  <si>
    <t>Los profesionales asignados al equipo del dominio de servicios tecnológicos monitorearon la capacidad y disponibilidad de la infraestructura tecnológica mediante herramientas, gestión de alertas y aplicación de estándares y lineamientos para el servicio de TI, de manera periódica, herramientas como herramientas de monitoreo como Nagios, FortiAnalyzer para la seguridad perimetral, herramienta PRTG para el monitoreo del consumo de memoria y la herramienta WAZU para la supervisión y administración de la seguridad del sistema de información cuyo monitoreo se hace a través del equipo de SOC (Centro de Operaciones de Seguridad), así mismo a través de la gestión del desempeño del ancho de banda del canal de internet con la ETB, adjunta los soportes estas disponibles .</t>
  </si>
  <si>
    <t xml:space="preserve">TERCERA LÍNEA:Al respecto, revisadas las evidencias, se observó que los profesionales asignados al equipo del dominio de servicios tecnologicos realizaron monitoreo de la capacidad y disponibilidad de la infraestructura tecnológica mediante las respectivas herramientas asi como, la seguridad perimetral, a su vez, se observó el consumo de memoria y uso de la herramienta WAZU para la supervisión y administración de la seguridad del sistema de información . en cuanto a conectividad, se observaron gestiones para la verificación del desempeño del ancho de banda del canal de internet con el proveedor ETB., adicionalmente reportaron los servicios complementarios de la plataforma de virtualización y de servicios de red en un nivel aceptable. Respecto a la capacidad, realizaron las respectivas verificaciones para la utilización y aprovisionamientos de los servidores, asi como su actualización en el Plan de capacidad, el cual sirve como control de la infraestructura tecnológica de la SDA. No obstante, el proceso indico que :” en cuanto a memoria aprovisionada la utilización fue aceptable, excepto algunos host que presentaron en el periodo un nivel crítico, para el tema del almacenamiento de datos en la ETB esta utilizado el 83% se mantiene en nivel crítico”, por lo cual se recomienda validar el diseño del control, respecto a la desviación, si bien, el seguimiento, monitoreo y análisis están permitiendo identificar situaciones que requieren ajustes, el control no esta determinando que acciones se realizaran en caso de desviación, en caso de que se exceda la memoria de almacenamiento de datos y demás. </t>
  </si>
  <si>
    <t>Plan de contingencia-Riesgos DAFP-1178</t>
  </si>
  <si>
    <t>Los profesionales de administración de infraestructura realizaron el monitoreo de la operación tecnológica de la entidad en materia de disponibilidad y capacidad. De igual manera se mantiene actualizado el documento base del inventario de la infraestructura de TI y el plan de capacidad de TI. En cuanto a la capacidad, se realizaron las respectivas verificaciones para la utilización y aprovisionamientos de los servidores, equipos de virtualización, modificaciones y desempeño de las máquinas virtuales, con la respectiva actualización en el Plan de capacidad, el cual sirve como control de la infraestructura tecnológica de la SDA, se realizó monitoreo al consumo de memoria de servidores. Las evidencias se encuentran en https://drive.google.com/drive/folders/1r169YTH5vQ2JhL-h04nNFr0EKxeEFyIh?usp=drive_link</t>
  </si>
  <si>
    <t>Los profesionales de administración de infraestructura realizaron el monitoreo de la operación tecnológica de la entidad en materia de disponibilidad y capacidad. De igual manera se mantiene actualizado el documento base del inventario de la infraestructura de TI y el plan de capacidad de TI. En cuanto a la capacidad, se realizaron verificaciones para la utilización y aprovisionamientos de los servidores, equipos de virtualización, modificaciones y desempeño de las máquinas virtuales, con la respectiva actualización en el Plan de capacidad, se monitoreo al consumo de memoria de servidores. Evidencia herramientas de monitoreo, informes de disponibilidad del servicio indicadores de servicio de herramientas y lineamientos para el servicio de TI</t>
  </si>
  <si>
    <t xml:space="preserve">Tercera línea: Una vez revisado el control y riesgo definido por el proceso, se observó que La identificación del riesgo se encuentra alineada al riesgo de “indisponibilidad” el cual está relacionado con la seguridad y privacidad de la información de la entidad, por tanto, los controles definidos corresponden a actividades que globalizan la posible indisponibilidad de la totalidad de los sistemas de información, no obstante, se evidencia que estos son insuficientes debido a que no definen con precisión cuales son los sistemas de información que estarían controlando y previniendo esta indisponibilidad. Por lo anterior, se sugiere revisar una reformulación del control y que este se encuentre aunado a la seguridad de la información con la totalidad de los sistemas y considerar su diseño desde los lineamientos establecidos en la Guía para la Administración del Riesgo y el diseño de controles en entidades públicas - Versión 6, en lo que respecta a la “Estructura para la descripción del control” en su totalidad, así como las acciones a realizar en caso de desviación En cuanto al reporte de la segunda línea de defensa, no se encontraron actividades de monitoreo, por tanto, se recomienda acoger las indicaciones del MIPG en cuanto, y realizar los análisis tendientes a evidenciar si estos controles son o no efectivos en relación con el riesgo identificado. Finalmente, se reitera que los controles son insuficientes en cuanto, desde la Oficina de Control Interno se evidencio que existió indisponibilidad del correo electrónico institucional y al respecto no se encontró evidencias de mitigación al respecto o un plan de contingencias que minimizara el impacto de este riesgo materializado. </t>
  </si>
  <si>
    <t>German David Martínez Barrero</t>
  </si>
  <si>
    <t>Los profesionales asignados al equipo de infraestructura de la DPSIA y al equipo de soporte técnico de la DGC realiza el mantenimiento preventivo de la infraestructura tecnológica y de los aplicativos, así como de la infraestructura física de la entidad, respectivamente, en concordancia con la formulación del plan, la programación de las actividades y la comunicación mediante ventanas de mantenimiento.</t>
  </si>
  <si>
    <t xml:space="preserve">Los profesionales asignados al equipo de infraestructura de la DPSIA y al equipo de soporte técnico de la DGC formularon el Plan de Mantenimiento Predictivo, Preventivo y Correctivo 2024; dentro de ese plan, se encuentra el mantenimiento a la infraestructura tecnológica y a los aplicativos. Así mismo, se han programado las actividades comunicando mediante correo electrónico las ventanas de mantenimiento a realizar. Se adjunta el Plan de Mantenimiento 2024 y correos de ventanas de mantenimiento en el link https://drive.google.com/drive/u/0/folders/1uQyylAnKRL1P2Ya2BIeed2YtWtjvbW1L </t>
  </si>
  <si>
    <t xml:space="preserve">Los profesionales asignados al equipo de infraestructura de la DPSIA y al equipo de soporte técnico de la DGC realiza el mantenimiento preventivo de la infraestructura tecnológica y de los aplicativos, así como de la infraestructura física de la entidad, respectivamente, en concordancia con la formulación del plan, la programación de las actividades y la comunicación mediante ventanas de mantenimiento. Se adjunta el Plan de Mantenimiento 2024 y correos de ventanas de mantenimiento </t>
  </si>
  <si>
    <t>TERCERA LÍNEA: al respecto, se observo el plan de mantenimientos predictivo y correctivo 2024, asi como el mantenimiento a la infraestructura tecnologica y gestiones relacionadas a su cumplimiento y alertas emitidas de mantenimiento a las mismas via correo electronico. Si bien, el control describe a los responsables de ejecutar el control y la accion a realizar, no se observa el complemento de la misma ni las acciones a ejecutar en caso de desviacion, por lo tanto se recomienda Revisar la pertinencia del riesgo, sus causas y en particular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Lo anterior a fin de fortalecer las actividades ya contempladas dentro del plan de mantenimientos predictivo y correctivo asi como de la mitigación del riesgo.</t>
  </si>
  <si>
    <t xml:space="preserve">REPORTE: El director de la Dirección de Planeación y Sistemas de información Ambiental notifica mediante correo electrónico las ventanas de mantenimiento a realizar sobre la infraestructura tecnológica y los aplicativos. Asi mismo, el grupo de soporte de la Dirección de Gestión Corporativa mediante correo electrónico notifica el mantenimiento preventivo a los equipos de alquiler, lo anterior de acuerdo al Plan de Mantenimiento Predictivo, Preventivo y Correctivo 2024, las evidencias se encuentran cargadas en el siguiente link https://drive.google.com/drive/folders/1f0_mA0SVtSYn7pKIYZQQXfjc9A_7N1DW?usp=drive_link </t>
  </si>
  <si>
    <t>El director de DPSIA notifico mediante correo electrónico, las ventanas de mantenimiento, que se realizan a la infraestructura tecnológica y los aplicativos e igual el grupo de soporte de la Dirección de Gestión Corporativa, mediante correo electrónico, notifica el mantenimiento preventivo a los equipos de alquiler, lo anterior de acuerdo al Plan de Mantenimiento Predictivo, Preventivo y Correctivo 2024, evidenciándolo con la programación de mantenimiento 2024 y el consolidado de mantenimientos preventivo en el cuatrimestre.</t>
  </si>
  <si>
    <t>Tercera línea: Una vez revisado el control y riesgo definido por el proceso, se observó que La identificación del riesgo se encuentra alineada al riesgo de “indisponibilidad” el cual está relacionado con la seguridad y privacidad de la información de la entidad, por tanto, los controles definidos corresponden a actividades que globalizan la posible indisponibilidad de la totalidad de los sistemas de información, no obstante, se evidencia que estos son insuficientes debido a que no definen con precisión cuales son los sistemas de información que estarían controlando y previniendo esta indisponibilidad. Por lo anterior, se sugiere revisar una reformulación del control y que este se encuentre aunado a la seguridad de la información con la totalidad de los sistemas y considerar su diseño desde los lineamientos establecidos en la Guía para la Administración del Riesgo y el diseño de controles en entidades públicas - Versión 6, en lo que respecta a la “Estructura para la descripción del control” en su totalidad, así como las acciones a realizar en caso de desviación En cuanto al reporte de la segunda línea de defensa, no se encontraron actividades de monitoreo, por tanto, se recomienda acoger las indicaciones del MIPG en cuanto, y realizar los análisis tendientes a evidenciar si estos controles son o no efectivos en relación con el riesgo identificado. Finalmente, se reitera que los controles son insuficientes en cuanto, desde la Oficina de Control Interno se evidencio que existió indisponibilidad del correo electrónico institucional y al respecto no se encontró evidencias de mitigación al respecto o un plan de contingencias que minimizara el impacto de este riesgo materializado.</t>
  </si>
  <si>
    <t>Posibilidad de afectación reputacional por factores tensionantes de tipo antrópico y/o naturales que afectan las áreas protegidas o áreas de interés ambiental, y cuyo seguimiento y control no sea realizado de manera oportuna y efectiva por parte de los responsables de la administración de Reservas Distritales de Humedal y Parques Distritales Ecológicos de Montaña - PDEM, para evitar el presunto daño ambiental debido a las dificultades en la priorización y seguimiento de los mayores tensionantes que afectan los objetivos de conservación de los recursos naturales, en las áreas protegidas o de interés ambiental.</t>
  </si>
  <si>
    <t>Factores tensionantes de tipo antrópico y/o naturales que afectan las áreas protegidas o áreas de interés ambiental, y cuyo seguimiento y control no es realizado de manera oportuna y efectiva por parte de los responsables de la administración de Reservas Distritales de Humedal y Parques Distritales Ecológicos de Montaña - PDEM para evitar el presunto daño ambiental.</t>
  </si>
  <si>
    <t>Dificultades en la priorización y seguimiento de los mayores tensionantes que afectan los objetivos de conservación de los recursos naturales en las áreas protegidas o de interés ambiental.</t>
  </si>
  <si>
    <t>Los profesionales responsables de los grupos de Administración de Reservas Distritales de Humedal y Parques Distritales Ecológicos de Montaña - PDEM y otras áreas de interés ambiental realizarán el diligenciamiento de la matriz de tensionantes generada en las áreas protegidas y de interés ambiental priorizadas.</t>
  </si>
  <si>
    <t>Acciones para Abordar Riesgos-572</t>
  </si>
  <si>
    <t xml:space="preserve">La subdirección de Ecosistemas y ruralidad, como primera línea de defensa, realiza el reporte, con su respectivo seguimiento y monitoreo del primer cuatrimestre de 2024, con corte al 20 de abril de 2024, teniendo en cuenta el control establecido: Los profesionales responsables de los grupos de Administración de Reservas Distritales de Humedal y Parques Distritales Ecológicos de Montaña - PDEM y otras áreas de interés ambiental realizarán el diligenciamiento de la matriz de tensionantes generada en las áreas protegidas y de interés ambiental priorizadas. De lo anterior se informa que el riesgo no se materializo en este periodo comprendido enero a abril de 2024. Se anexa Matriz de tensionantes diligenciada y Matriz mapa de riesgo </t>
  </si>
  <si>
    <t>Teniendo en cuenta el reporte de la primera línea de defensa, se observa que este control viene ejecutándose de manera eficaz y como quedó definido en el riesgo, ya que los profesionales responsables de los grupos de Administración de Reservas Distritales de Humedal y Parques Distritales Ecológicos de Montaña - PDEM y otras áreas de interés ambiental, realizaron el diligenciamiento de la matriz de tensionantes con el fin de evitar el daño ambiental en la conservación de los recursos naturales, en las áreas protegidas o de interés ambiental, lo anterior se constata al revisar las evidencias anexadas, en este sentido, se puede determinar que el riesgo no se materializó y que el reporte de la primera línea se realizó en los tiempos establecidos en la Política de Administración de Riesgos.</t>
  </si>
  <si>
    <t>TERCERA LÍNEA DE DEFENSA: Revisadas las evidencias, se observaron las matrices de tensionantes generadas sobre cada una de las Reservas Distritales de Humedal y Parques Distritales Ecológicos de Montaña - PDEM y otras áreas de interés ambiental sobre las cuales la SDA realiza la respectiva administración, así mismo se observó un informe en word del mapa de riesgos, sin embargo, este control no cuenta con actividades de seguimiento y control sobre la matriz de tensionantes ni con las actividades a realizar en caso de desviacion, por lo que se recomienda la revision del mismo ya sea para que sea ajustado o eliminado, toda vez que guarda relacion con el control 2; y validar su cumplimiento con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 Se observó, que no se materializo el riesgo.</t>
  </si>
  <si>
    <t>Oscar Alfonso Camacho Galvis</t>
  </si>
  <si>
    <t>Plan de contingencia-Riesgos DAFP-1179</t>
  </si>
  <si>
    <t>La subdirección de Ecosistemas y ruralidad, como primera línea de defensa, realiza el reporte, con su respectivo seguimiento y monitoreo del segundo cuatrimestre de 2024, con corte al 22 de agosto de 2024, teniendo en cuenta el control establecido: Los profesionales responsables de los grupos de Administración de Reservas Distritales de Humedal y Parques Distritales Ecológicos de Montaña - PDEM y otras áreas de interés ambiental realizarán el diligenciamiento de la matriz de tensionantes generada en las áreas protegidas y de interés ambiental priorizadas. De lo anterior se informa que el riesgo no se materializo en este periodo comprendido mayo a agosto de 2024. Se anexa Matriz de tensionantes diligenciada y Matriz mapa de riesgo</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</si>
  <si>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las evidencias adjuntas por parte del proceso, estas dan cuenta de que se está ejecutando el control de acuerdo con lo establecido, ya que se realiza el diligenciamiento de la Matriz de tensionantes para cada una de las áreas protegidas y de interés ambiental por parte de los profesionales responsables de la Administración de Reservas Distritales de Humedal y Parques Distritales Ecológicos de Montaña - PDEM y otras áreas de interés ambiental. No se evidencia la materialización del riesgo.</t>
  </si>
  <si>
    <t xml:space="preserve">Tercera línea: Si bien, una vez revisadas las evidencias aportadas, se puede observar el registro en la matriz de tensionantes, una vez verificado el control y su relación directa con el riesgo se observó que en esta relacion, la periodicidad del riesgo no es mencionada, como tampoco las acciones en caso de desviación. Adicionalmente, de acuerdo a cada tensionantes los tiempos de respuesta son diferentes, por lo que se recomienda, realizar la verificación de un chek list sobre el cual se valida cada tensionantes y sobre los factores que están involucrados. Se recomienda revisar la redacción del riesgo, en términos de causa inmediata y causa raíz, teniendo en cuenta que el riesgo es, que no se controlen los factores tensionantes. No es claro, de qué manera se controlan las alertas que va generando cada tensionante, y no se identificaron los planes de trabajo enunciados en la redacción del riesgo. Por lo anterior, no es posible determinar si el diseño del control es el adecuado para mitigar el riesgo y las observaciones sobre él, identificados anteriormente. </t>
  </si>
  <si>
    <t>Los profesionales responsables de apoyar a los grupos de Administración de Reservas Distritales de Humedal y Parques Distritales Ecológicos de Montaña - PDEM y otras Áreas de Interés Ambiental realizan, la verificación del seguimiento a la matriz de tensionantes y elaborarán el plan de trabajo priorizando los tensionantes que afectan las áreas protegidas o de interés ambiental, y en caso de presentarse una desviación se reportará de manera inmediata a las entidades competentes..</t>
  </si>
  <si>
    <t xml:space="preserve">La subdirección de Ecosistemas y ruralidad, como primera línea de defensa, realiza el reporte, con su respectivo seguimiento y monitoreo del primer cuatrimestre de 2024, con corte al 20 de abril de 2024, teniendo en cuenta el control establecido: Los profesionales responsables de apoyar a los grupos de Administración de Reservas Distritales de Humedal y Parques Distritales Ecológicos de Montaña - PDEM y otras Áreas de Interés Ambiental realizan, la verificación del seguimiento a la matriz de tensionantes y elaborarán el plan de trabajo priorizando los tensionantes que afectan las áreas protegidas o de interés ambiental, y en caso de presentarse una desviación se reportará de manera inmediata a las entidades competentes. De lo anterior se informa que el riesgo no se materializo en este periodo comprendido Enero a abril de 2024. Se anexa matriz de tensionantes con seguimiento y Matriz mapa de riesgos. </t>
  </si>
  <si>
    <t>Teniendo en cuenta el reporte de la primera línea de defensa, se observa que este control viene ejecutándose de manera eficaz y como quedó definido en el riesgo, ya que los profesionales responsables de los grupos de Administración de Reservas Distritales de Humedal y Parques Distritales Ecológicos de Montaña - PDEM y otras áreas de interés ambiental, realizaron la verificación del seguimiento a la matriz de tensionantes, en donde a los tensionantes identificados en las Reservas Distritales de Humedal y Parques Distritales Ecológicos de Montaña se atendieron y dieron respuesta durante el periodo de reporte, generando acciones y articulación tanto del equipo de trabajo como interinstitucional para la atención y mitigación de estos , lo anterior se constata al revisar las evidencias anexadas, en este sentido, se puede determinar que el riesgo no se materializó y que el reporte de la primera línea se realizó en los tiempos establecidos en la Política de Administración de Riesgos.</t>
  </si>
  <si>
    <t xml:space="preserve">REVISIÓN TERCERA LÍNEA DE DEFENSA: revisadas las evidencias y los reportes de primera y segunda linea frente al diseño del control para este riesgo GADR 2019-14, pareciera que el control 2 complementa las acciones que se deben desarrollar en el control 1, por lo tanto, se recomienda la respectiva validación y verificación de la pertinencia de los dos controles establecidos para dicho riesgo. </t>
  </si>
  <si>
    <t>La subdirección de Ecosistemas y ruralidad, como primera línea de defensa, realiza el reporte, con su respectivo seguimiento y monitoreo del primer cuatrimestre de 2024, con corte al 22 de agosto de 2024, teniendo en cuenta el control establecido: Los profesionales responsables de apoyar a los grupos de Administración de Reservas Distritales de Humedal y Parques Distritales Ecológicos de Montaña - PDEM y otras Áreas de Interés Ambiental realizan, la verificación del seguimiento a la matriz de tensionantes y elaborarán el plan de trabajo priorizando los tensionantes que afectan las áreas protegidas o de interés ambiental, y en caso de presentarse una desviación se reportará de manera inmediata a las entidades competentes. De lo anterior se informa que el riesgo no se materializo en este periodo comprendido mayo a agosto de 2024. Se anexa matriz de tensionantes con seguimiento y Matriz mapa de riesgos.</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</si>
  <si>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las evidencias adjuntas por parte del proceso, se ejecutó de manera eficaz de acuerdo con lo establecido ya que se realizó la verificación del seguimiento a la matriz de tensionantes, en donde a los tensionantes identificados en las Reservas Distritales de Humedal y Parques Distritales Ecológicos de Montaña se atendieron y dieron respuesta durante el periodo de reporte, generando acciones y articulación tanto del equipo de trabajo como interinstitucional para la atención y mitigación de estos, se recomienda que la información que se adjunte en unidades compartidas, se pueda consultar sin permiso ya que puede dificultar la verificación por parte de la segunda y tercera línea de defensa a la hora de realizar el monitoreo correspondiente. No se evidencia la materialización del riesgo.</t>
  </si>
  <si>
    <t xml:space="preserve">Tercera línea: Revisadas las evidencias aportadas, se pudo observar el seguimiento de la matriz de tensionantes, no obstante, se reitera la sugerencia de unificar este control con el control No. 1 así como la redacción del control y del riesgo en términos de periodicidad y acciones en caso de desviación, en relación a los tensionantes y su tiempo de respuesta, se sugiere realizar la verificación de un chek list sobre el cual se valida cada tensionantes y sobre los factores que están involucrados. Se recomienda revisar la redacción del riesgo, en términos de causa inmediata y causa raíz. </t>
  </si>
  <si>
    <t>Posibilidad de afectación reputacional por la debilidad en la gestión de las comunicaciones e interacción entre los diferentes actores en el desarrollo de proyectos de infraestructura a cargo del proceso para la consolidación de las áreas de importancia ambiental debido a cambios normativos que afectan la ejecución en la vida de los proyectos.</t>
  </si>
  <si>
    <t>Este proceso inicia con las actividades de identificación y priorización de las áreas protegidas y de interés ambiental, las solicitudes de las partes interesadas en los programas de gestión ambiental empresarial e institucional, continúan con el desarrollo de los planes, programas y proyectos y finaliza con los informes de ejecución de las actividades del proceso.</t>
  </si>
  <si>
    <t>Debilidad en la gestión de las comunicaciones e interacción entre los diferentes actores en el desarrollo de proyectos de infraestructura a cargo del proceso para la consolidación de las áreas de importancia ambiental.</t>
  </si>
  <si>
    <t>Cambios normativos que afectan la ejecución en la vida de los proyectos.</t>
  </si>
  <si>
    <t>Los profesionales responsables de la Dirección de Gestión Ambiental y la Subdirección de Ecosistemas y Ruralidad, realizan y afianzan con los diferentes actores tanto institucionales como sociales, los espacios de participación social en todas las etapas de vida de los proyectos de infraestructura de manera trimestral quedando como evidencia los registros pertinentes (actas de reunión y relación de asistencia y/o fotografías).</t>
  </si>
  <si>
    <t>Acciones para Abordar Riesgos-573</t>
  </si>
  <si>
    <t>ENERO 2024 - Se participó en una reunión con la comunidad, activistas (veeduría Wakes del Zuque), PNUD, CAR y MinAmbiente de forma virtual en la que se ecuchó a la comunidad sobre sus quejas con el proyecto y se concertó una mesa de trabajo para febrero de 2024.. FEBRERO 2024 - Se tuvo en la SDA una reunión el día 27 de febrero con representantes de la comunidad, activistas, Concejal José Cuesta y Minambiente en la que nuevamente se escuchó a la comunidad sobre sus pretenciones. Hay que resaltar que lo que inicialmente fue acordado como una mesa de trabajo o reunión de participación comunitaria se convirtió en un plantón por parte de algunos miembros de la comunidad y activistas, que bloquearon momentaneamente la Av. Caracas y dibujaron letreros en los andenes de la SDA. En dicha reunión se atendieron directamente algunas inquietudes de la comunidad y se respondió un derecho de petición verbal. MARZO 2024: No se tuvo contacto directo con la comunidad. ABRIL 2024: Con ocasión de la visita técnica de la CAR para corroboración de cumplimiento, se hicieron presentes miembros de la comunidad y activistas los cuales fueron atendidos por el Director de Gestión Ambiental y otros miembros de la SDA. Nota: No se encuentran registros de comités de obra debido a que los contratos se encuentran suspendidos desde diciembre de 2023. Conforme con lo anterior,no se evidencia la materialización del riesgo.</t>
  </si>
  <si>
    <t>Teniendo en cuenta el reporte de la primera línea de defensa, se observa que este control viene ejecutándose de manera eficaz y como quedó definido en el riesgo, ya que los profesionales responsables de la DGA y SER participaron en reuniones con las comunidades con los diferentes actores institucionales como sociales, afianzando la participación social de la comunidad que se encuentra en el área de influencia en las zonas donde se encuentran los proyectos de infraestructura, lo anterior se constata al revisar las evidencias anexadas, en este sentido, se puede determinar que el riesgo no se materializó y que el reporte de la primera línea se realizó en los tiempos establecidos en la Política de Administración de Riesgos.</t>
  </si>
  <si>
    <t>TERCERA LÍNEA DE DEFENSA: Revisadas las evidencias, se observaron las gestiones realizadas por parte de la DGA y la SER por afianzar espacios de participación social sobre los proyectos de infraestructura que adelanta la entidad, no obstante, no se observaron actividades a realizar en caso de desviación, por lo tanto, se recomienda verificar su diseño frente a lo indicado por la Guía para la administración del riesgo y el diseño de controles en entidades públicas, versión 4; El diseño del control “Debe establecer el cómo se realiza la actividad de control y debe indicar qué pasa con las observaciones o desviaciones resultantes de ejecutar el control”. No se materializo el riesgo.</t>
  </si>
  <si>
    <t>Plan de contingencia-Riesgos DAFP-1180</t>
  </si>
  <si>
    <t xml:space="preserve">Los profesionales responsables de la DGA y SER para el II Cuatrimestre del 2024 de manera mensual realiza la implementación del control, así: MAYO: Por la suspensión de los contratos de obra e interventoría debido a la imposisción de medidas preventivas del MinAmbiente y la CAR Cundinamarca, no se llevaron a cabo reuniones con la comunidad o activistas interesados en el proyecto. JUNIO: Por la suspensión de los contratos de obra e interventoría debido a la imposisción de medidas preventivas del MinAmbiente y la CAR Cundinamarca, no se llevaron a cabo reuniones con la comunidad o activistas interesados en el proyecto. JULIO: Mediante la Resolución DRBC No. 01247000092 de 26 Jun. 2024 de la CAR, se levantó la medida preventiva impuesta por el MADS y se requirió a la SDA "formular e implementar una estrategia de particiáción y educación con las comunidades del área de influencia directa del proyecto, en aras de mitigar los conflictos socioambientales presentados por el avance de las intervenciones y propender por el buen funcionamiento del aula ambiental el cual es el objetivo principal del uso de este espacio". Dicho requerimiento se adelantó con reunión sostenida con representantes de la comunidad y colectivos ambientalistas el día 23/07/2024 de forma virtual (Se anexa acta o constancia de dicha reunión); en las cuales se dieron a conocer las condicionantes del desarrollo del proyecto a partir de su reinicio. AGOSTO: Se realizó reunión con la comunidad y activistas ambientales el día 10/08/2024 de forma presencial en el Salón Comunal del barrio La Grovana, aledaño al sitio donde se desarrolla el proyecto. En dicho espacio se tuvo acompañamiento de otras instituciones como la CAR Cundianamarca, el MADS, Unidad Nacional de Gestión del Riesgo de Desastres, en donde se presentó a la comunidad nuevamente las implicaciones de la Resoluciuón DRBC No. 01247000092 de 26 Jun. 2024 de la CAR y las acciones que se emprenderán en la ejecución del proyecto para su cumplimiento. De acuerdo con lo anterior, es posible evidenciar que para el II cuatrimestre del 2024 no se materializó el riesgo. </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</si>
  <si>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las evidencias adjuntas por parte del proceso, se ejecutó de manera eficaz de acuerdo con lo establecido ya que se evidencia que se realizaron espacios de participación con la comunidad los días 23 julio y 8 agosto con el fin de reanudar la implementación de la Estrategia de Participación y Educación con las comunidades del área de influencia directa del proyecto de la Serranía del Zuque. No se evidencia la materialización del riesgo.</t>
  </si>
  <si>
    <t xml:space="preserve">Tercera línea: TERCERA LÍNEA DE DEFENSA: Revisadas las evidencias, se observaron las gestiones realizadas por parte de la DGA y la SER por afianzar espacios de participación social sobre los proyectos de infraestructura que adelanta la entidad, así mismo se observó la evidencia que soporta la ejecución del control y la participación en las reuniones presenciales el 23 de julio y el 10 de agosto. Una vez revisadas las actividades de participación en los reportes cargados por el proceso, esta oficina recomienda revisar la pertinencia del riesgo en su redacción, la causa inmediata y la causa raíz; así como, el diseño de controles, de acuerdo a los lineamientos establecidos por el DAFP, en la Guía para la administración del riesgo y el diseño de controles en entidades públicas, versión 4; con el fin de que permita determinar que la gestión social también es gestión de comunicaciones e interacción de actores y obedece a como se le comunica a la persona, teniendo en cuenta que el control habla de afianzar la confianza con los actores </t>
  </si>
  <si>
    <t>Los profesionales responsables de la Dirección de Gestión Ambiental y la Subdirección de Ecosistemas y Ruralidad cada vez que se requiera, verificarán la efectividad y coherencia de las normas, licencias, permisos y/o autorizaciones de los proyectos y consultas a las que haya lugar a través de comunicación oficial.</t>
  </si>
  <si>
    <t>ENERO 2024: Se dieron respuesta a requerimientos específicos de la CAR en cuanto procesos de obtención de permisos de aprovechamiento forestal y restauración exigidos por la misma Autoridad Ambiental como parte de los requisitos para levantamiento de medidas preventivas. FEBRERO 2024 - Se atendió visita de la CAR en lugar de las obras para verificar condiciones para expedición de permisos de aprovechamiento firestal y restauración ecológica del proyecto. MARZO 2024 - Se obtuvo por parte de la CAR el permiso de aprovachamiento forestal para las especies afectadas por la futura ejecución de las obras de mitigación. ABRIL - No se adelantaron acciones de tipo administrativo, se está a la espera de inicio de proceso sancionatorio anunciado por la CAR en reunión sostenida con comunidad y ambientalistas. Nota: No se encuentran registros de comités de obra debido a que los contratos se encuentran suspendidos desde diciembre de 2023. Conforme con lo anterior, se evidencia que a la fecha no se materializó el riesgo.</t>
  </si>
  <si>
    <t>Teniendo en cuenta el reporte de la primera línea de defensa, se observa que este control viene ejecutándose de manera eficaz y como quedó definido en el riesgo, ya que se evidencia que los profesionales responsables, han dado respuesta a requerimientos de la CAR relacionado con procesos de obtención de aprovechamiento forestal y restauración, siendo otorgado dicho permiso en el mes de marzo como se evidencia en el informe técnico emitido por la CAR, lo anterior se constata al revisar las evidencias anexadas, en este sentido, se puede determinar que el riesgo no se materializó y que el reporte de la primera línea se realizó en los tiempos establecidos en la Política de Administración de Riesgos.</t>
  </si>
  <si>
    <t>TERCERA LÍNEA: Al respecto, se observaron gestiones realizadas al interior de la entidad, asociados a la expedición de permisos de aprovechamiento forestal y restauración ecológica, y respuestas a los ciudadanos y a los diferentes entes con los que debe interactuar la entidad, no obstante, no se observaron acciones relacionadas a la verificación de la efectividad y coherencia de la normas, licencias y permisos allegadas o entregadas, por lo tanto, se recomienda contemplar la utilización de un tablero legal o jurídico en el que se realice una revisión periódica sobre normas, licencias etc, que asegure su actualización, asi mismo se sugiere contemplar acciones en caso de desviación, no se materializo el riesgo.</t>
  </si>
  <si>
    <t>Los profesionales responsables de la Dirección de Gestión Ambiental y la Subdirección de Ecosistemas y Ruralidad para el II cuatrimestre del 2024, cada vez que se requiera realizan la implementación del control así: MAYO: Mediante comunicación 2024EE107750 del 20/05/2024 se solicitó a la CAR la viabilidad de la ejecucion de las obras de mitigación del riesgo de desprendimiento y/o remoción. JUNIO: Mediante comunicación 2024EE127782 del 17/06/2024 se reiteró a la CAR la solicitud de viabilizar la ejecución de las obras de mitigación del riesgo de desprendimiento y/o remoción. Mediante comunicación 2024EE131280 del 21/06/2024 se solicitó a la CAR la instrucción sobre la disposición o aprovechamiento de subproductos de ejecución de obras de mitigación. JULIO: Mediante comunicación 2024EE162185 del 31/07/2024 se solicitó a la CAR la prórroga del permiso de aprovechamiento forestal, necesario para la ejecución de las obras de mitigación del riesgo por desprendimiento y/o remoción. AGOSTO: No se han realizado consultas de normatividad a las Autoridades que corresponde. De acuerdo con lo anterior, es posible evidenciar que para el II cuatrimestre del 2024, no se ha materializado el riesgo.</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</si>
  <si>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las evidencias adjuntas por parte del proceso, se ejecutó de manera eficaz de acuerdo con lo establecido, se pudo verificar que se realizaron las gestiones para solicitar los permisos de aprovechamiento forestal así como de la viabilidad de la ejecución de las obras de mitigación del riesgo de desprendimiento y/o remoción así como de una matriz de verificación de las normas de los proyectos liderados por la SDA con su respectivo seguimiento. No se evidencia la materialización del riesgo.</t>
  </si>
  <si>
    <t>Tercera Línea: Una vez revisada la “matriz de verificación efectividad y coherencia normatividad en proyectos y consultas de infraestructura proceso de gestión ambiental y desarrollo rural”. Se observo seguimiento sobre el proyecto Implementación de la Fase I del Plan Estratégico Serranía El Zuque, y solicitudes a la CAR para llevar a cabo la ejecución del mismo, no obstante, una vez revisado el control, este no especifica el registro que se genera para la realización del control, así como tampoco las acciones en caso de desviación. Por lo cual, se recomienda revisar el diseño del control y si este se encuentra en función del riesgo. No se materializo el riesgo.</t>
  </si>
  <si>
    <t>Posibilidad de afectación reputacional por la desarticulación de los proyectos estratégicos de la entidad que tienen algún componente de tecnologías de la información y las comunicaciones debido a fallas en el seguimiento de las iniciativas y adquisiciones de TI.</t>
  </si>
  <si>
    <t>Desarticulación de los proyectos estratégicos de la entidad que tienen algún componente de tecnologías de la información y las comunicaciones.</t>
  </si>
  <si>
    <t>Fallas en el seguimiento de las iniciativas y adquisiciones de TI.</t>
  </si>
  <si>
    <t>Los lideres del dominio de Estrategía y Gobierno de TI, Formulan y hacen seguimiento a los planes institucionales con componentes tecnológicos que recojan la visión y planeación de los recursos tecnológicos de la entidad, de acuerdo con la periodicidad de los indicadores e instrumentos</t>
  </si>
  <si>
    <t>Acciones para Abordar Riesgos-574</t>
  </si>
  <si>
    <t xml:space="preserve">El líder de estrategia realizó seguimiento y actualización del plan estratégico de tecnologías de la información, actualizó los indicadores para establecer el avance de las actividades y la ejecución presupuestal de los proyectos. Se inició el proceso de revisión de componentes, lineamientos y dominios para realizar un nuevo ejercicio de Arquitectura Empresarial para el nuevo cuatrienio. Se adjunta informes mensuales donde se presenta la gestión adelantada sobre el dominio de estrategia de TI Por su parte el líder de Gobierno de TI mediante mesas de trabajo con las diferentes dependencias, identificó y documentó en las fichas los recursos físicos y presupuestales de los proyectos con componente TI apalancados por los proyectos de inversión, así como de los procesos tanto jurídicos como de persona natural que hacen parte de estos; actualizó la hoja de vida de los indicadores con relación al avance de implementación de gobierno TI en la entidad y línea base de indicadores para seguimiento al PETI vigencia 2024, inició con la generación de insumos para la construcción del PETI 2024-2028. Se realizó revisión y articulación en la documentación de estudios previos para este periodo, se realizó actualización y documentación de las actividades de control y seguimiento al PETI 2023, se adjunta. Se adjunta informes mensuales donde se presenta la gestión adelantada sobre el dominio de gobierno de TI, las fichas de los proyectos con componentes de TI, matriz de seguimiento de las mesas de trabajo vs. proyectos de TI y hoja de vida de indicadores. Las evidencias están disponibles en: https://drive.google.com/drive/u/0/folders/1KDfMUi2YQR5hxK6ag_LlWqDTUNJjNgwo </t>
  </si>
  <si>
    <t>El líder de estrategia realizó seguimiento y actualización del plan estratégico de tecnologías de la información, actualizó los indicadores para establecer el avance de las actividades y la ejecución presupuestal de los proyectos. Se inició el proceso de revisión de componentes, lineamientos y dominios para realizar un nuevo ejercicio de Arquitectura Empresarial para el nuevo cuatrienio., se adjuntan, fichas proyectos, Hoja de vida indicadores, actualización MRAE 3.0, diagnostico A.E. SDA, informe avance estrategia, informe de avance Gobierno TIC</t>
  </si>
  <si>
    <t xml:space="preserve">TERCERA LÍNEA: revisadas las evidencias, se observaron los siguientes documentos: 1. Informe de avances gobierno TI del mes de marzo, 2. Informe de avance estrategia TI de marzo, 3. Diagnostico A.E, 4. Diagnostico MRAE 3.0, 5.Hoja de vida de los indicadores de la DPSIA y 6. Fichas de los proyectos de inversion, los cuales permitieron observar gestiones realizadas por parte de los lideresdel dominio de Estrategia y Gobierno TI, los cuales deben aportar la alineacion necesaria entre la Tecnología con la estrategia de la entidad, la tecnología juega un papel fundamental en los tramites, servicios y procesos que se llevan a cabo la Secretaría, asi como, las mediciones de los indicadores para establecer el avance de las actividades y la ejecución presupuestal de los proyectos; se han iniciado las reuniones de socialización y retroalimentación realizadas con los diferentes proyectos con componente de TI involucrados en el PETI. No obstante, se recomienda validar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Asi mismo, indicar las acciones a realizar en caso de desviacion, No se materializo el riesgo </t>
  </si>
  <si>
    <t>Plan de contingencia-Riesgos DAFP-1181</t>
  </si>
  <si>
    <t>El líder de estrategia formuló el plan de trabajo para avanzar en la implementación de Gobierno de TI, en la generación de un instrumento para levantamiento de información a nivel transversal de estado de TI en la entidad, para apoyo de formulación estratégica y apoyo a los procesos de la entidad. Por otro lado, se realizó el diseño e implementación de instrumentos para levantamiento de información a nivel transversal de estado de TI en la entidad, y control y seguimiento a la información enviada. Las evidencias están disponibles en: https://drive.google.com/drive/folders/1jOFfhUm3Y-kwP-tqFURO-chuv23V_C6o?usp=drive_link</t>
  </si>
  <si>
    <t>Se formuló el plan de trabajo para avanzar en la implementación de Gobierno de TI, a través de la generación de un instrumento para levantamiento de información a nivel transversal de estado de TI en la entidad, buscando apoyar en la formulación estratégica y apoyo a los procesos de la entidad, igual diseño e implemento el instrumentos para el levantamiento de información a nivel transversal de estado de TI en la entidad y control y seguimiento a la información enviada a lideres del dominio de Estrategia y Gobierno de TI; formula y hace seguimiento a los planes institucionales con componentes tecnológicos que recogen la visión y planeación de los recursos tecnológicos de la entidad, de acuerdo con la periodicidad de los indicadores e instrumentos, esto se evidencia en el Plan Estratégico De Tecnologías De La Información Y Las Telecomunicaciones - PETI (2024-2028), y en El instrumento tiene como objetivo brindar una herramienta para el desarrollo de ejercicios de evaluación de la madurez de la gestión y gobierno de TI, teniendo en cuenta como criterios de evaluación las definiciones contenidas en el Modelos del Marco de Referencia de Arquitectura Empresarial del Estado y otros documentos que presentan como evidencia de la ejecución del control</t>
  </si>
  <si>
    <t xml:space="preserve">Tercera Línea: Una vez revisado el control relacionado con el riesgo definido como “riesgo reputacional”, se observo que este no se encuentra alineado con la formulación del riesgo, toda vez que las evidencias reportadas (“Plan de trabajo gobierno TI, Diagnostico MGGTI, 2 Informes de avance de estrategia y gobierno e instrumento levantamiento información”) corresponden a una serie de actividades que no permiten a esta oficina evidenciar si realmente el control esta siendo efectivo y mitiga la materialización del “riesgo reputacional” mencionado. En cuanto al reporte de segunda línea de defensa, se observo que las actividades y descritas en su análisis, no desglosan el monitoreo que se debería realizar a las evidencias del control y a la relación de estas para mitigar el riesgo reputacional identificado, es decir, el análisis descrito corresponde a actividades que podrían estar desarrolladas desde la primera línea que no guarda relación con el monitoreo esperado. Respecto al diseño del control, se reitera la recomendación dada en el primer cuatrimestre y es validar su diseño con relación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Así mismo, indicar las acciones a realizar en caso de desviación. Finalmente, no se observaron insumos adecuados, que permitan analizar si realmente el riesgo inherente y residual se encuentran en el nivel “moderado” en que se encuentra determinado actualmente. </t>
  </si>
  <si>
    <t>La Directora de DPSIA con el apoyo de las mesas tecnicas de TI, genera concepto técnico de viabilidad o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donde se indica que no se podrán llevar a cabo procesos contractuales que tengan como objeto la adquisición, suministro, soporte y/o mantenimiento u otra solución de tecnologías de información y comunicaciones o que contengan componentes de TI sin la respectiva conceptualización técnica o viabilidad por la DPSIA, la cual se encuentra incluida como guía: "Guía para la gestión de solicitudes de evaluación de una iniciativa o proyecto de tecnología de la información " conforme al procedimiento PA03-PR13, esto, cuando se presente lo solicita a la mesa de servicios</t>
  </si>
  <si>
    <t xml:space="preserve">El (la) director(a) de DPSIA con el apoyo de las mesas técnicas de TI, han generado 7 conceptos técnicos de viabilidad o factibilidad que involucren soluciones de Tecnologías de Información y Comunicaciones, teniendo en cuenta los conceptos de cada una mesa técnica que operan en TI. Se adjunta reporte de la mesa de servicios de Conceptos de TI y los conceptos de viabilidad en https://drive.google.com/drive/u/0/folders/1Un22-h_Dog76QorKudkpGQy45GkcFDcf </t>
  </si>
  <si>
    <t>La Dirección de DPSIA con las mesas técnicas de TI, generaron concepto técnico de viabilidad o factibilidad que involucran soluciones de Tecnologías de Información y Comunicaciones, teniendo en cuenta los conceptos de cada un mesa técnica. Se adjunta reporte de la mesa de servicios de Conceptos de TI y los conceptos de viabilidad, conceptos técnicos de viabilidad o factibilidad que involucran soluciones de Tecnologías de Información y Comunicaciones</t>
  </si>
  <si>
    <t xml:space="preserve">TERCERA LÍNEA: Revisadas las evidencias, se observo siete (7) Conceptos Tecnicos de las Mesas Técnicas de Gestión del Cambio, los cuales cuentan con justificacion, revision de Concepto de la viabilidad técnica de TI, y asi mismo aprobacion o rechazo del mismo, se observo que dicho documento es revisado, asistido y firmado por la Directora de la DPSIA, tal como lo indica el control, lo que permite verificar las gestiones tenientes en pro del cumplimiento de la accion durante el I Cuatrimestre, No se materializo el riesgo. </t>
  </si>
  <si>
    <t>El director de DPSIA con el apoyo de las mesas técnicas de TI, han generado 3 conceptos técnicos de viabilidad o factibilidad que involucren soluciones de Tecnologías de Información y Comunicaciones, teniendo en cuenta los conceptos de cada una mesa técnica que operan en TI</t>
  </si>
  <si>
    <t xml:space="preserve">El director de DPSIA con el apoyo de las mesas técnicas de TI, genero 3 conceptos técnicos de viabilidad o factibilidad que involucran soluciones de Tecnologías de Información y Comunicaciones, teniendo en cuenta los conceptos de cada una mesa técnica que operan en TI, para lo cual muestra como evidencia un reporte con 4 solicitudes de TI tramitadas entre mayo a agosto 2024, con tres (3) conceptos técnico que dan cumpliendo con su función de aprobar o rechazar los conceptos técnicos de viabilidad y factibilidad que involucren soluciones de tecnologías de información y comunicaciones </t>
  </si>
  <si>
    <t xml:space="preserve">Tercera Línea: Una vez revisado el control se observó que, este no se encuentra alineado con el riesgo definido como “riesgo reputacional”, toda vez, que las evidencias aportadas por el proceso las cuales corresponden a (3) tres conceptos técnicos de viabilidad o factibilidad, son reportes que corresponden a una serie de actividades que no permiten evidenciar si realmente el control está siendo efectivo y mitiga la materialización del riesgo definido como “riesgo reputacional”. En cuanto al análisis de la segunda línea de defensa y sus actividades descritas, se observó que, dicho análisis no desglosa el monitoreo que debería realizar a las evidencias del control y a la relación de estas para mitigar el riesgo identificado, tal como lo indica el MIPG : “La segunda línea de defensa asegura que los controles y procesos de gestión del riesgo de la 1ª Línea de Defensa sean apropiados y funcionen correctamente, supervisan la implementación de prácticas de gestión de riesgo eficaces”, pues el análisis descrito corresponde a actividades que se están desarrollando y relacionando desde la primera línea. Por otra parte, se recomienda validar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ya que no es clara para el análisis y la frecuencia del control, así como las acciones a realizar en caso de desviación. </t>
  </si>
  <si>
    <t>Posibilidad de afectación reputacional por la subutilización de las herramientas de TI en la Entidad debido al bajo uso y apropiación de servicios y capacidades tecnológicas de la entidad.</t>
  </si>
  <si>
    <t>Subutilización de las herramientas de TI en la Entidad.</t>
  </si>
  <si>
    <t>Bajo uso y apropiación de servicios y capacidades tecnológicas de la entidad.</t>
  </si>
  <si>
    <t>Los administradores de los sistemas de informacion y /o aplicativos implementan la estrategia de uso y apropiación de TI, de manera permanente durante el año y en caso de evidenciar debilidades, se han desarrollado herramientas audiovisuales para fortalecer la apropiación de los usuarios en el uso de Software</t>
  </si>
  <si>
    <t>Acciones para Abordar Riesgos-575</t>
  </si>
  <si>
    <t xml:space="preserve">Los administradores de los sistemas de información y /o aplicativos como Forest, SIPSE, SIAMóvil, Mesa de servicios han venido implementando la estrategia de uso y apropiación de TI, mediante socializaciones y capacitaciones, que se comunican o se convocan por correo electrónico institucional, los cuales en https://drive.google.com/drive/u/0/folders/1z8UCQ9_WNtk9C0Ob24iHBWceHqR5C9mO Los listados de asistencia, grabaciones e informes de capacitaciones están por sistema de información y por vigencia disponibles en el link: https://drive.google.com/drive/u/0/folders/1YeezIG1P1JqR93jAmWxI1c7KU1Jn2mcp </t>
  </si>
  <si>
    <t xml:space="preserve">Los administradores de los sistemas de información y /o aplicativos implementan la estrategia de uso y apropiación de TI, de manera permanente durante el año, sistemas de información y /o aplicativos como Forest, SIPSE, SIAMóvil, la Mesa de servicios han venido implementando la estrategia de uso y apropiación de TI, mediante socializaciones y capacitaciones, que se comunican o se convocan por correo electrónico institucional, adjunta los listados de asistencia, informes de capacitaciones </t>
  </si>
  <si>
    <t xml:space="preserve">TERCERA LINEA: Teniendo en cuenta la zona residual en la que se encuentra el riesgo, es decir “bajo” la estrategia de tratamiento, corresponde a: Se ACEPTA el riesgo, el proceso los monitorea una vez al año. Si hay mayor exposición al riesgo, se revalora la probabilidad y el impacto. Si se materializa se proponen acciones de contingencia inmediatas. Por lo tanto, durante este cuatrimestre no se hace validación de controles </t>
  </si>
  <si>
    <t>Plan de contingencia-Riesgos DAFP-1182</t>
  </si>
  <si>
    <t>Los administradores de los sistemas de información y aplicaciones como Forest, SIPSE, SIAMóvil y la Mesa de Servicios han estado llevando a cabo la estrategia de uso y apropiación de TI mediante socializaciones y capacitaciones. Estas actividades se comunican o convocan mensualmente a través del correo electrónico institucional-</t>
  </si>
  <si>
    <t>Se evidencia que DPSIA ha estado llevando a cabo la estrategia de uso y apropiación de TI mediante socializaciones y capacitaciones. Estas actividades se comunican o convocan mensualmente a través del correo electrónico institucional- las cuales se evidencia en correos de La Dirección de Planeación y Sistemas de Información Ambiental, informando las fechas de las capacitaciones en el sistema Forest en los del meses de Mayo a Agosto y evidencian en el drive de Capacitación - Virtual - SIA-MÓVIL del Laboratorio Fuentes Fijas y Formularios de asistencia a Generalidades Sistema de Información - FOREST</t>
  </si>
  <si>
    <t xml:space="preserve">Tercera Línea: : Una vez verificado el control y el riesgo definido por el proceso, se observó que, la identificación del riesgo podría estar relacionada con un riesgo fiscal, por cuanto, la subutilización de herramientas tecnológicas de la SDA podría indicar que dicha herramienta no es necesaria para los diferentes procesos o que la elección de la herramienta no fue la adecuada para las actividades del proceso u otras. Así mismo, se observó que los controles propuestos por el proceso, son la realización de socializaciones o capacitaciones, no obstante, esta oficina indica que estas actividades no son un control que ayude con la mitigación del riesgo identificado. Por lo anterior, se sugiere validar el diseño del control desde los lineamientos establecidos en la Guía para la Administración del Riesgo y el diseño de controles en entidades públicas - Versión 6, en lo que respecta a la “Estructura para la descripción del control” en su totalidad, así como las acciones a realizar en caso de desviación. Con relación al reporte de la segunda línea de defensa, no se observa un efectivo monitoreo ni evidencias que soporten el ejercicio realizado a los diferentes sistemas de información como Forest, SIPSE, SIA Móvil y la Mesa de Servicios pues quien lo relaciona es la primera línea. </t>
  </si>
  <si>
    <t>GAd. 2019</t>
  </si>
  <si>
    <t>GESTIÓN ADMINISTRATIVA (2019)</t>
  </si>
  <si>
    <t>Garantizar una gestión administrativa, eficiente, eficaz y de calidad a través de la ejecución del presupuesto asignado, desarrollando los planes y programas ambientales institucionales y de apoyo mediante la gestión de elementos de consumo y devolutivos manejados desde almacén y administración de transportes incluido el mantenimiento vehicular, con el fin de apoyar el funcionamiento y cumplimiento de la misión institucional de la Secretaría Distrital de Ambiente para la vigencia.</t>
  </si>
  <si>
    <t>Posibilidad de afectación reputacional por el derrame de residuos con características de peligrosidad debido al inadecuado embalaje, desconocimiento o inaplicabilidad de los lineamientos establecidos por el proceso para su movilización entre sedes.</t>
  </si>
  <si>
    <t>Aplica para todos los procesos, inicia con la identificación de la necesidad de elementos, bienes o servicios y continuando con la gestión para la adquisición y mantenimiento en general y finaliza con la prestación a satisfacción del bien o servicio requeridos por los procesos.</t>
  </si>
  <si>
    <t>Derrame de residuos con características de peligrosidad</t>
  </si>
  <si>
    <t>inadecuado embalaje, desconocimiento o inaplicabilidad de los lineamientos establecidos por el proceso para su movilización entre sedes.</t>
  </si>
  <si>
    <t>El profesional del PIGA cada vez que exista una movilización de RESPEL hacia la sede administrativa de la SDA, verifica el formato "Movilización de RESPEL entre sedes de la SDA Código: PA07-PR10-F5" para lo cual se le hará seguimiento a la generación de residuos peligrosos de las sedes con control operacional mediante comunicación oficial y se efectuarán dos socializaciones al año del procedimiento Gestión Integral de Residuos.</t>
  </si>
  <si>
    <t>Plan de contingencia-Riesgos DAFP-1184</t>
  </si>
  <si>
    <t xml:space="preserve">Seguimiento al control – Primera Línea de defensa Durante el primer cuatrimestre del año 2024, se solicitó mediante comunicación a los responsables de las sedes de la entidad la entrega de los Respel en la sede administrativa por lo cual se realizaron 5 movilizaciones de Respel entres sedes para su gestión con el respectivo formato PA07-PR10-F5, se realizaron 4 socializaciones dirigidas al personal de Aseo y a los responsable de las sedes de la entidad, esta se realizó por parte de los profesionales del PIGA, se adjuntan las evidencias correspondientes (actas, correo, formatos). </t>
  </si>
  <si>
    <t>Teniendo en cuenta el reporte de la primera línea de defensa, se observa que este control viene ejecutándose de manera eficaz y como quedó definido en el riesgo, donde el profesional PIGA solicitó a las diferentes sedes de la SDA la movilización de los residuos peligrosos, realizando la verificación del formato PA07-PR10-F5: Movilización de RESPEL entre sedes de la SDA donde se llevaron a cabo 5 movilizaciones en total para el periodo de reporte, así mismo se realizaron 4 socializaciones al personal de aseo y responsables de las sedes de la entidad, lo anterior se constata al revisar las evidencias anexadas, en este sentido, se puede determinar que el riesgo no se materializó y que el reporte de la primera línea se realizó en los tiempos establecidos en la Política de Administración de Riesgos.</t>
  </si>
  <si>
    <t xml:space="preserve">Seguimiento 3ª Línea de defensa Considerando que este riesgo se encuentra en zona Residual Baja (color verde), es decir que, la Estrategia de tratamiento, corresponde a: “se ACEPTA el riesgo”, se evidenció que el proceso ha realizado el monitoreo a los controles definidos para este riego, y no se registró materialización que requiriera que el proceso generara acciones de contingencia inmediatas, evidenciando que el control viene ejecutándose de manera eficaz y su seguimiento se efectuó de manera oportuna dentro de los plazos establecidos. </t>
  </si>
  <si>
    <t xml:space="preserve">Seguimiento al control – Primera Línea de defensa Los profesionales del PIGA durante el segundo cuatrimestre del año 2024, realizó movilización de Respel entre sedes para lo cual se hizo uso del formato PA07-PR10-F5 antes de salir de la sede generadora y durante la movilización. Por otra parte, durante este periodo se solicitó mediante comunicación a los responsables de las sedes de la entidad, la movilización de los Respel hacia la sede administrativa de acuerdo con la generación de cada sede. Se realizaron tres (3) socializaciones relacionadas con el procedimiento de gestión integral de residuos, dirigidas al personal de Aseo y a los responsables de las sedes de la entidad, se adjuntan las evidencias correspondientes (actas de reunión y correo). </t>
  </si>
  <si>
    <t>El reporte por parte de la primera línea de defensa se realizó en los tiempos establecidos de acuerdo con la Política de Administración de Riesgos vigente. En cuanto a la implementación del control, las evidencias adjuntas corresponden con lo establecido (actas de reunión de socialización, seguimiento a la generación de residuos peligrosos mediante comunicación oficial y socializaciones con respecto a la Gestión Integral de Residuos), sin embargo, se manifiesta por parte del proceso que se realizaron 3 socializaciones de las cuales 2 fueron posibles de verificar, se recomienda tener en cuenta lo anterior, para los próximos reportes. No se evidencia la materialización del riesgo.</t>
  </si>
  <si>
    <t xml:space="preserve">Seguimiento 3ª Línea de defensa: la primera línea de defensa aporto como evidencia de la ejecución del control 2 actas de reunión de socialización de fecha 16 y 20 de agosto de 2024, imagen de correo electrónico “Solicitud entrega de RESPEL en la sede administrativa para su gestión 2024” y formato PA07-PR10-F5, con lo cual se da cumplimiento a la ejecución del control acorde con las acciones planteadas en la descripción de este. Sin embargo, se recomienda con el responsable del (Plan Estratégico de Seguridad Vial -PESV) de la Entidad los controles asociados con el riesgo movilización de RESPEL entre sedes, se precisa que esta recomendación hace énfasis sobre la necesidad de articular requisitos mínimos normativos de seguridad vial Resolución 40595 de 2022 bajo el entendido que las acciones PIGA están supeditadas al uso de vehículos. </t>
  </si>
  <si>
    <t>José Andrés Gaona Díaz</t>
  </si>
  <si>
    <t>Posibilidad de afectación económica debido a cambios de un bien o alguno de sus componentes, partes, seriales etc, en la rotación del mismo entre servidores públicos por la finalización de los contratos y la gestión del paz y salvo por parte de quien tiene asignado el bien.</t>
  </si>
  <si>
    <t>Cambios de un bien o alguno de sus componentes, partes, seriales etc, en la rotación del mismo entre servidores públicos.</t>
  </si>
  <si>
    <t>La finalización de los contratos y la gestión de paz y salvo por parte de quien tiene asignado el bien.</t>
  </si>
  <si>
    <t>El profesional de almacén cada vez que exista un requerimiento de traslado de elementos al almacén por parte del funcionario o colaborador, verifica el formato de solicitud de traslado o reintegro de bienes código PA07-PR01-F1 frente al software de almacén donde se identifica los componentes, partes, seriales, ETC, y se genera el comprobante de traslado de bienes devolutivos y se actualiza el inventario individual.</t>
  </si>
  <si>
    <t>Acciones para Abordar Riesgos-578</t>
  </si>
  <si>
    <t xml:space="preserve">SEGUIMIENTO AL CONTROL – Primera Línea de defensa Desde la DGC a cargo del profesional de almacén realizó en el presente cuatrimestre 78 traslados correspondiente a reintegros a bodega, como se refleja en la siguiente relación: Soportes conforme la siguiente tabla Evidencias anexo 1: N° de traslado fecha de traslado N° de traslado fecha de traslado N° de traslado fecha de traslado N° de traslado fecha de traslado 3 5/01/2024 45 16/01/2024 128 31/01/2024 235 20/02/2024 4 5/01/2024 48 17/01/2024 131 2/02/2024 240 21/02/2024 6 9/01/2024 50 17/01/2024 132 5/02/2024 248 26/02/2024 9 15/01/2024 52 18/01/2024 136 5/02/2024 266 27/02/2024 10 9/01/2024 54 18/01/2024 139 5/02/2024 341 20/03/2024 15 9/01/2024 55 18/01/2024 145 5/02/2024 349 21/03/2024 19 10/01/2024 59 18/01/2024 160 6/02/2024 353 21/03/2024 20 10/01/2024 70 18/01/2024 165 7/02/2024 358 22/03/2024 21 10/01/2024 74 18/01/2024 170 7/02/2024 359 22/03/2024 22 10/01/2024 75 18/01/2024 185 9/02/2024 366 27/03/2024 26 11/01/2024 78 19/01/2024 187 9/02/2024 386 3/04/2024 31 12/01/2024 79 19/01/2024 188 9/02/2024 387 3/04/2024 32 12/01/2024 81 19/01/2024 189 9/02/2024 391 4/04/2024 33 15/01/2024 85 23/01/2024 190 9/02/2024 394 5/04/2024 34 12/01/2024 95 24/01/2024 215 15/02/2024 395 5/04/2024 36 12/01/2024 106 29/01/2024 216 15/02/2024 396 8/04/2024 37 15/01/2024 111 30/01/2024 223 16/02/2024 405 10/04/2024 39 15/01/2024 123 31/01/2024 227 16/02/2024 417 11/04/2024 40 15/01/2024 124 31/01/2024 228 16/02/2024 44 15/01/2024 126 31/01/2024 229 16/02/2024 NO SE MATERIALIZÓ EL RIESGOS </t>
  </si>
  <si>
    <t>Teniendo en cuenta el reporte de la primera línea de defensa, se observa que se generaron los respectivos comprobantes de traslado de bienes devolutivos como resultado de las solicitudes de traslado de elementos al área de almacén, sin embargo, el número de comprobantes adjuntos en las evidencias se encuentran incompletos para un total de 15 de 78 que se reportan para este periodo de reporte. Se recomienda adjuntar una base de datos que contenga la información de los traslados que se generen así como sus respectivos comprobantes. Adicionalmente a lo anterior, se reporta para las respectivas investigaciones, la perdida o hurto de 4 elementos según lo contenido en el procedimiento PA07-PR01. El reporte de la primera linea de defensa se realizó en los tiempos establecidos en la Política de Administración de Riesgos.</t>
  </si>
  <si>
    <t xml:space="preserve">Seguimiento 3ª Línea de defensa: De acuerdo con el control establecido, se indica por parte de la primera línea de defensa que durante el primer cuatrimestre 2024, El profesional de almacén atendió 78 requerimientos de traslado de elementos al almacén, no obstante, al verificar la evidencia aportada correspondiente a comprobantes de egreso de traslado de bienes devolutivos, se observó que se aportaron 15 comprobantes de 78 requerimientos de traslado informados. Por lo expuesto, se recomienda al proceso, fortalecer el ambiente de control, respecto a las actividades de seguimiento, con el fin de asegurar que el análisis cualitativo de ejecución y las evidencias que dan cuenta de su aplicación, son consistentes y dan cuenta de la gestión desarrollada por el proceso. Así mismo, con el fin de no generar una carga, operativa en el proceso, se recomienda evaluar el registro definido para este control, y considerar si en su lugar, al interior del proceso, se utilizan herramientas de análisis como bases de datos consolidadas, que les permitan llevar el registro de requerimientos allegados versus requerimientos de traslados atendidos, que incluya por ejemplo datos como con No. de comprobante, de tal manera que no sea necesario cargar cada comprobante de egreso de traslado realizado, en todo caso, es el proceso como primera línea quien deberá determinar el mejor mecanismo para evidenciar la gestión realizada respecto a estos requerimientos y a su operación. </t>
  </si>
  <si>
    <t>Plan de contingencia-Riesgos DAFP-1185</t>
  </si>
  <si>
    <t xml:space="preserve">SEGUIMIENTO PRIMERA LINEA DE DEFENSA: El profesional de almacén cada vez que existió un requerimiento de traslado de elementos al almacén verificó el formato de solicitud de traslado, por lo que en el presente cuatrimestre se realizaron 99 traslados correspondiente a reintegros a bodega, para lo cual se adjunta relación de traslados elaborados y aprobados durante el segundo cuatrimestre. NO SE MATERIALIZÓ EL RIESGO </t>
  </si>
  <si>
    <t>El reporte por parte de la primera línea de defensa se realizó en los tiempos establecidos de acuerdo con la Política de Administración de Riesgos vigente; en cuanto a la implementación del control y con respecto a las evidencias adjuntas por parte del proceso, no es posible determinar que se está ejecutando el control de acuerdo con lo establecido ya que si bien existe una relación de traslados, no aporta mayor información distinto a tener una fecha y un número de traslado para el periodo de reporte, se recomienda fortalecer el seguimiento y las evidencias que permitan identificar de manera clara la ejecución del control así como considerar el uso de base de datos que permitan llevar el registro de los distintos tipos de traslados y con su respectivo número de comprobante.</t>
  </si>
  <si>
    <t xml:space="preserve">De acuerdo con el control establecido, la primera línea de defensa aporto como evidencia la ejecución del control un archivo pdf denominado “2DO SEGUIMIENTO. RELAC.pdf” en el cual se incluye una relación de documentos, fecha y mes de estos, con lo cual no se puede evidenciar plenamente la ejecución del control respecto de la verificación que se hace del formato de solicitud de traslado o reintegro de bienes, código PA07-PR01-F1, frente al software de almacén donde se identifica los componentes, partes, seriales, ETC, se recomienda evaluar la posibilidad de la automatización de la ejecución del control a través de listas de chequeo o cualquier otro mecanismo que de cuenta de la ejecución del control previsto. De otro lado, se recomienda revisar la redacción del control ya que no se definen las actividades respecto de cuando se presentan inconsistencias en la ejecución del control. Respecto de la redacción del riesgo se recomienda la revisión de este ya que no se identifica de manera precisa la causa inmediata y causa raíz acordes con los lineamientos establecidos en la Guía para la Administración del Riesgo y el diseño de controles en entidades públicas - Versión 6 </t>
  </si>
  <si>
    <t xml:space="preserve">SEGUIMIENTO 3ª LÍNEA DE DEFENSA: De acuerdo con el control establecido, la primera línea de defensa aporto como evidencia la ejecución del control un archivo pdf denominado “2DO SEGUIMIENTO. RELAC.pdf” en el cual se incluye una relación de documentos, fecha y mes de estos, con lo cual no se puede evidenciar plenamente la ejecución del control respecto de la verificación que se hace del formato de solicitud de traslado o reintegro de bienes, código PA07-PR01-F1, frente al software de almacén donde se identifica los componentes, partes, seriales, ETC, se recomienda evaluar la posibilidad de la automatización de la ejecución del control a través de listas de chequeo o cualquier otro mecanismo que de cuenta de la ejecución del control previsto. De otro lado, se recomienda revisar la redacción del control ya que no se definen las actividades respecto de cuando se presentan inconsistencias en la ejecución del control. Respecto de la redacción del riesgo se recomienda la revisión de este ya que no se identifica de manera precisa la causa inmediata y causa raíz acordes con los lineamientos establecidos en la Guía para la Administración del Riesgo y el diseño de controles en entidades públicas - Versión 6 </t>
  </si>
  <si>
    <t>Posibilidad de efecto dañoso sobre bienes públicos por la pérdida, extravío, hurto, robo o declaratoria de bienes faltantes pertenecientes a la Entidad debido a la inadecuada custodia de los bienes a cargo del almacén.</t>
  </si>
  <si>
    <t>Pérdida, extravío, hurto, robo o declaratoria de bienes faltantes pertenecientes a la Entidad</t>
  </si>
  <si>
    <t>Inadecuada custodia de los bienes a cargo del almacén</t>
  </si>
  <si>
    <t>Los profesionales del área del almacén anualmente realizan la toma física de inventario con el fin de verificar el estado de los bienes y faltantes quedando en evidencia el PA07-PR04-F1: Formato Toma Física de Bienes en Servicio o Bodega diligenciado.</t>
  </si>
  <si>
    <t>Plan de contingencia-Riesgos DAFP-1186</t>
  </si>
  <si>
    <t xml:space="preserve">Desde la DGC el profesional de almacén en el primer cuatrimestre de 2024 realizó organización física por tipo de bienes y estado, verificación de bienes bodega con el fin de controlar y validar las existencias evitando la posible perdida. Se realiza organización y verificación física de los bienes en bodega por medio de herramientas digitales apoyo – Evidencias anexo 2 y Anexo 3 TABLA DE CONTROL NO SE MATERIALIZÓ EL RIESGOS </t>
  </si>
  <si>
    <t>Teniendo en cuenta el reporte de la primera línea de defensa, es importante mencionar que el control establecido, establece que se realizará la toma física de inventario con el fin de verificar el estado de los bienes y faltantes de la entidad de manera anual, sin embargo, según el reporte, desde el área de almacén se realizó la organización y verificación física de los bienes en bodega para este periodo, lo anterior se constata al revisar las evidencias anexadas, en este sentido, se puede determinar que el riesgo no se materializó y que el reporte de la primera línea se realizó en los tiempos establecidos en la Política de Administración de Riesgos.</t>
  </si>
  <si>
    <t>Seguimiento 3ª Línea de defensa: De acuerdo con lo reportado por la primera línea de defensa, se observó que el proceso, realizó organización física por tipo de bienes y estado, verificación de bienes bodega, así mismo, al revisar las evidencias aportadas frente a la actividad descrita, se observó que se aportaron dos bases de datos en excel denominadas anexo 2 y anexo 3, de listado de verificación de bienes bodega por medio de herramientas digitales apoyo, más no corresponden a Formatos de Toma Física de Bienes en Servicio o Bodega diligenciado con código PA07-PR04-F1, así mismo, al revisar el procedimiento Procedimiento: Toma Física o Inventario , Código: PA07-PR04 Versión: 6, se observó que este inicia, con la planeación de la toma física de bienes y termina con el envió a la Subdirección Financiera de la Lista de chequeo para determinar indicios de deterioro en la PPE de la SDA, y aunque se evidencia cumplimiento del lineamiento de “En la bodega se ordenarán físicamente los elementos, de forma lógica, en el espacio donde se encuentren ubicados. La organización incluye limpieza, pasillos despejados y la consecución de elementos que permitan realizar la toma física”, no se observaron, soportes que dé cuenta del diligenciamiento de la totalidad del formato de toma física de inventario y determinar el estado en que se encuentra el elemento. (Bueno, Regular, Malo) y verificar marca, seriales y accesorios, así como soportes relacionados con Anexo 1: Formato toma física de bienes en servicio o bodega, Anexo 2: Acta de inicio de toma física y Anexo 3: Acta de finalización de toma física. Por lo expuesto, no es posible determinar que la aplicación del control se realizó de manea eficaz y que por ende no se materializó el riesgo identificado. Así las cosas, se recomienda tanto a la segunda como a la primera línea de defensa, fortalecer el ambiente de control, especialmente frente a las actividades de seguimiento, por cuanto la información registrada a cargo de cada línea de defensa, no permite evidenciar la aplicación del control y las evidencias aportadas no son un insumo suficiente para determinar la no materialización del riesgo.</t>
  </si>
  <si>
    <t xml:space="preserve">SEGUIMIENTO PRIMERA LINEA DE DEFENSA: Los profesionales del área del almacén en el mes de agosto se dio inicio al proceso de toma física vigencia 2024, como resultado se ha logrado la verificación física de 1.560 bienes correspondientes a un avance del 13,74%. Anexo 2 </t>
  </si>
  <si>
    <t>El reporte por parte de la primera línea de defensa se realizó en los tiempos establecidos de acuerdo con la Política de Administración de Riesgos vigente; en cuanto a la implementación del control y con respecto a las evidencias adjuntas por parte del proceso, no es posible determinar que se está ejecutando de acuerdo con lo establecido, ya que si bien se adjunta una base de datos que permite evidenciar la cantidad de bienes a verificar y el avance de la toma física en las diferentes áreas, no es coherente con la evidencia establecida en este, que corresponde al formato de Toma Física de Bienes en Servicio o bodega, se recomienda utilizar unidades de almacenamiento en la nube para llevar el registro y/o cargue de esta evidencia que podría facilitar el manejo el control y/o manejo de la información.</t>
  </si>
  <si>
    <t xml:space="preserve">Seguimiento 3ª Línea de defensa: Seguimiento 3ª Línea de defensa: De acuerdo con la evidencia aportada por la primera línea de defensa, se observó un archivo PDF denominado “2DO SEGUIMIENTO ANEXO 2” en el que se observo una tabla donde se agrupan los bienes a verificar por dependencia y el avance, con lo cual da cuenta del inicio de la toma física anual de inventario como lo describe el control, no obstante para el próximo seguimiento se deben aportar las evidencias suficientes que den cuenta de la verificación del estado de los bienes y faltantes, para determinar la efectividad de los controles. Ahora bien, el riesgo describe como causa raíz la inadecuada custodia de los bienes a cargo del almacén, sin embargo, se recomienda establecer controles adicionales y periódicos sobre los bienes en poder de los funcionarios y contratistas debido a que la pérdida, extravío, hurto, robo, puede ocasionar efecto dañoso sobre bienes públicos como se describe en la redacción del riesgo, antecedente de ello se tiene conocimiento de dos memorandos dirigidos a Control Interno Disciplinario por perdida y hurto de bienes a cargo de funcionarios de la Entidad, radicados FOREST 2024IE77966 (Perdida de 3 computadores) y radicado 2024IE77970 (Hurto Dispositivo GPS) los mismos de fecha 11 de abril de 2024. Finalmente, se recomienda revisar la valoración del riesgo que se encuentra en zona de clasificación baja, teniendo en cuenta las consecuencias e impactos que sobre los recursos públicos puede acarrear su materialización. </t>
  </si>
  <si>
    <t>Los profesionales del área del almacén cuatrimestralmente realizan el reporte de bienes no explotados en bodega a la Subdirección Financiera y se valida aleatoriamente la existencia de estos quedando como evidencia el informe, actas de reunión y el PA07-PR04-F1: Formato Toma Física de Bienes en Servicio o Bodega diligenciado.</t>
  </si>
  <si>
    <t xml:space="preserve">Primera Línea de defensa: Durante el primer cuatrimestre de 2024 el profesional de almacén de la DGC realizó lo siguiente: 1- Se realizo reporte de bienes no explotados en bodega a la SUBDIRECCION FINANCIERA el día 8 de febrero mediante correo electrónico Evidencias anexo 4 2- Se realizo mesa de trabajo con la Dirección de Control Ambiental la cual cuenta con bienes en bodega el día 18 de abril y se le envió vía correo electrónico las actividades posteriores para la depuración de los mismo. Evidencias anexo 5 3- Atender las solicitudes "asignación y puesta en servicio de los bienes conforme lo indique el área con bienes en bodega" o recibir y gestionar los conceptos técnicos de baja de los bienes. Para el primer cuatrimestre se realiza reporte a la Subdirección financiera de 604 bienes no explotados en bodega A la fecha se ha logrado la depuración de 116 bienes – 109 al servicio y 7 con su respectivo concepto técnico – anexo 1. Asi mismo, se atienden las solicitudes de las áreas para la puesta en servicio de bienes no explotados y depurar el plan de sostenibilidad contable para la vigencia actual entre otras solicitudes. Anexo 2. Memorandos atendidos para la entrega de bienes al servicio 2024IE15158, 2024IE23968, 2023IE187573, 2024IE38818, 2024IE39953, 2024IE25874, 2024IE45265, 2024IE38811, 2024IE52549, 2024IE50929, 2024IE55060, 2024IE57997, 2024IE57325, 2024IE61164, 2024IE62708, 2024IE45295, 2024IE69706, 2024IE73185, 2024IE78609, 2024IE74860, 2024IE81245, 2024IE80549, 2024IE80594, 2024IE81692, 2024IE73456, 2024IE81692, para un total de 332 bienes puestos al servicio en un total de 67 traslados realizados conforme la siguiente tabla de traslados. Evidencias anexo 6 NUMERO TRASLADO FECHA ESTADO NUMERO TRASLADO FECHA ESTADO NUMERO TRASLADO FECHA ESTADO NUMERO TRASLADO FECHA ESTADO 30 12/01/2024 252 26/02/2024 325 14/03/2024 402 9/04/2024 41 15/01/2024 254 26/02/2024 326 14/03/2024 403 10/04/2024 42 15/01/2024 256 26/02/2024 327 14/03/2024 418 11/04/2024 43 15/01/2024 257 26/02/2024 328 15/03/2024 434 16/04/2024 99 26/01/2024 263 27/02/2024 329 15/03/2024 441 16/04/2024 100 26/01/2024 264 27/02/2024 331 18/03/2024 442 16/04/2024 164 6/02/2024 267 27/02/2024 333 18/03/2024 444 16/04/2024 172 8/02/2024 268 27/02/2024 335 18/03/2024 175 8/02/2024 269 27/02/2024 338 19/03/2024 176 20/02/2024 270 27/02/2024 343 20/03/2024 210 15/02/2024 274 28/02/2024 365 27/03/2024 226 16/02/2024 275 28/02/2024 367 27/03/2024 232 19/02/2024 276 28/02/2024 368 27/03/2024 233 19/02/2024 284 29/02/2024 369 27/03/2024 243 23/02/2024 286 29/02/2024 370 27/03/2024 244 23/02/2024 288 29/02/2024 371 27/03/2024 245 23/02/2024 294 5/03/2024 385 2/04/2024 246 26/02/2024 319 12/03/2024 393 5/04/2024 249 26/02/2024 321 13/03/2024 400 9/04/2024 251 26/02/2024 322 13/03/2024 401 9/04/2024 NO SE MATERIALIZÓ EL RIESGOS </t>
  </si>
  <si>
    <t>Teniendo en cuenta el reporte de la primera línea de defensa, se observa que este control viene ejecutándose de manera eficaz y como quedó definido en el riesgo ya que desde el área de almacén se realizó el reporte de bienes no explotados en bodega a la Subdirección Financiera el día 8 de febrero mediante correo electrónico y como adicional se realizaron mesas de trabajo con la Dirección de Control Ambiental la cual cuenta con bienes en bodega el día 18 de abril y se le envió vía correo electrónico las actividades posteriores para la depuración de los mismo y se atienden las solicitudes de las áreas para la puesta en servicio de bienes no explotados y depurar el plan de sostenibilidad contable para la vigencia actual entre otras solicitudes, lo anterior se constata al revisar las evidencias anexadas, en este sentido, se puede determinar que el riesgo no se materializó y que el reporte de la primera línea se realizó en los tiempos establecidos en la Política de Administración de Riesgos.</t>
  </si>
  <si>
    <t>Seguimiento 3ª Línea de defensa: De acuerdo con el registro efectuado por la primera línea de defensa, se observó que el proceso durante el primer cuatrimestre de 2024 a través del profesional de almacén de la DGC realizó el reporte de bienes no explotados en bodega a la Subdirección Financiera del cual se aporta evidencia de correo electrónico del 8 de febrero, Así mismo se indica que para el primer cuatrimestre se realiza reporte a la Subdirección financiera de bienes no explotados en bodega y se aportan evidencias. Se evidencia la aplicación del control y el registro del seguimiento en los términos definidos para la gestión de riesgos de la SDA.</t>
  </si>
  <si>
    <t xml:space="preserve">SEGUIMIENTO PRIMERA LINEA DE DEFENSA: Los profesionales del área del almacén cuatrimestralmente realizan el reporte de bienes no explotados en bodega, Para el segundo cuatrimestre se realiza reporte a la Subdirección financiera de bienes no explotados en bodega A la fecha se ha logrado la depuración de 175 bienes – 152 al servicio, 43 bienes adicionales a los reportados en el primer cuatrimestre y 23 bienes con su respectivo concepto técnico – anexo 1, 16 bienes adicionales a los reportados en el primer cuatrimestre. Se atienden las solicitudes de las áreas para la puesta en servicio de bienes no explotados y depurar el plan de sostenibilidad contable para la vigencia actual 4.1 - Se realiza organización y verificación física de los bienes en bodega por medio de herramientas digitales apoyo – ANEXO 2 Y ANEXO 3 TABLA DE CONTROL https://docs.google.com/spreadsheets/d/16P0MSF-UWj8d4fzgfqWcE9b0KiUeOpfLLvMfNrIqxyA/edit#gid=0 </t>
  </si>
  <si>
    <t>Seguimiento segundo cuatrimestre 2024: El reporte por parte de la primera línea de defensa se realizó en los tiempos establecidos de acuerdo con la Política de Administración de Riesgos vigente; con respecto a la implementación del control de acuerdo con las evidencias adjuntas, solo fue posible verificar un documento de control de bienes consumibles, sin embargo lo anterior no permite verificar que se haya ejecutado, se recomienda tener en cuenta lo establecido relacionado a las evidencias que se relacionan en el control del riesgo ,resaltando que los controles son establecidos por el propio proceso, así como permitir el acceso y/o visibilidad de los archivos que se comparte a través de la nube como evidencias.</t>
  </si>
  <si>
    <t>Seguimiento 3ª Línea de defensa: De acuerdo con la evidencia aportada por la primera línea de defensa, se observó el cargue, en el aplicativo ISOLUCION, de un archivo PDF denominado “ 2DO SEGUI ANEXO 3” en el que se observó una relación de bienes su verificación y estado, así como un LINK de consulta al cual no fue posible acceder. Ahora bien, de acuerdo con las actividades descritas en el control, la evidencia debe corresponder con el reporte a la Subdirección Financiera, actas de reunión y el PA07-PR04-F1: Formato Toma Física de Bienes en Servicio o Bodega diligenciado, en tal sentido se reitera lo manifestado por la segunda línea de defensa referente con permitir el acceso y/o visibilidad de los archivos que se comparte a través de la nube como evidencias para de este modo establecer la efectividad de los controles.</t>
  </si>
  <si>
    <t>GJ 2019</t>
  </si>
  <si>
    <t>GESTIÓN JURÍDICA (2019)</t>
  </si>
  <si>
    <t>Efectuar la representación judicial y extrajudicial, emitir conceptos de carácter legal, elaboración y proposición de las regulaciones ambientales, realizar inspección, vigilancia y control a las Entidades sin Ánimo de Lucro Ambientales, mediante la aplicación de la normatividad vigente y aplicable, para garantizar la defensa de los Intereses legales de la Entidad y prevenir, controlar y mitigar los impactos ambientales de acuerdo a la misión de la Secretaría Distrital de Ambiente, de manera permanente.</t>
  </si>
  <si>
    <t>Posibilidad de afectación reputacional debido a la Emisión de conceptos jurídicos o de viabilidad jurídica basados en normatividad desactualizada o no aplicable, como consecuencia del incumplimiento de las actividades establecidas en el procedimiento PA05-PR01: Emisión Conceptos Jurídicos y Conceptos de Viabilidad Jurídica</t>
  </si>
  <si>
    <t>El proceso de Gestión Jurídica presta soporte a todos los procesos de la Entidad, inicia mediante requerimiento presentado por alguna de las partes interesadas y aplica para la defensa judicial y extrajudicial, revisiones de legalidad de los actos administrativos, emitir conceptos jurídicos, elaborar regulaciones normativas de carácter ambiental e inspección, vigilancia y control de las Entidades sin Ánimo de Lucro y finaliza con los fallos de los procesos judiciales, proyectos normativos y la emisión de actos administrativos.</t>
  </si>
  <si>
    <t>Emisión de conceptos jurídicos o de viabilidad jurídica basados en normatividad desactualizada o no aplicable.</t>
  </si>
  <si>
    <t>Los abogados que emiten los conceptos jurídicos o de viabilidad jurídica no dan cumplimiento a las actividades establecidas en el procedimiento PA05-PR01: Emisión Conceptos Jurídicos y Conceptos de Viabilidad Jurídica.</t>
  </si>
  <si>
    <t>Los abogados de la DLA verifican en los aplicativos del Sistema Único de Información Normativa, Régimen Legal de Bogotá y Secretaría del Senado que la normatividad relacionada en el concepto jurídico o de viabilidad jurídica a emitir se encuentre actualizada y sea aplicable.</t>
  </si>
  <si>
    <t>Sin registro</t>
  </si>
  <si>
    <t>Acciones para Abordar Riesgos-587</t>
  </si>
  <si>
    <t xml:space="preserve">Seguimiento primera línea. En el primer cuatrimestre de la vigencia 2024, los abogados de la Dirección Legal Ambiental verificaron en los aplicativos del Sistema Único de Información Normativa, Régimen Legal de Bogotá y Secretaría del Senado que la jurisprudencia relacionada en los conceptos jurídicos o de viabilidad jurídica se encontrara actualizada y fuera aplicable, en ese sentido el riesgo no se materializó. </t>
  </si>
  <si>
    <t>Teniendo en cuenta el reporte de la primera línea de defensa, se observa que este control viene ejecutándose de manera eficaz y como quedó definido en el riesgo, se constató que los abogados de la Dirección Legal Ambiental realizan una verificación en los sistemas del Régimen Legal de Bogotá y en los sistemas a nivel nacional, para asegurarse de que la normativa pertinente en el concepto jurídico o de viabilidad jurídica esté actualizada y aplicable. en este sentido, se puede determinar que el riesgo no se materializó y que el reporte de la primera línea se realizó en los tiempos establecidos en la Política de Administración de Riesgos.</t>
  </si>
  <si>
    <t xml:space="preserve">El seguimiento de la Primera y Segunda Líneas de Defensa se realizó de manera oportuna. La Primera Línea de Defensa señaló que el riesgo no se materializó. Se verificó en el Boletín Legal Ambiental de esta entidad, conforme al enlace aportado, que en el primer cuatrimestre de 2024, se emitieron 20 conceptos por la Dirección Legal Ambiental- DLA Recomendación: Continuar verificando que los conceptos de la DLA se encuentren acordes a la normatividad vigente, para lo cual se sugiere consultar para la normatividad del nivel nacional, el gestor normativos de función Pública; del nivel distrital, el Régimen Legal de Bogotá y para las resoluciones internas el Boletín Legal Ambiental de esta entidad y la actualización que hizo esta Oficina de Control Interno, oficializada con el Rad. 2024IE62913 del 20 de marzo de 2024 </t>
  </si>
  <si>
    <t>Ana Deysi Serrano Rodriguez</t>
  </si>
  <si>
    <t>Plan de contingencia-Riesgos DAFP-1191</t>
  </si>
  <si>
    <t>En el segundo cuatrimestre de la vigencia 2024, los abogados de la Dirección Legal Ambiental verificaron en los aplicativos del Sistema Único de Información Normativa, Régimen Legal de Bogotá y Secretaría del Senado que la jurisprudencia relacionada en los conceptos jurídicos o de viabilidad jurídica se encontrara actualizada y fuera aplicable, en ese sentido el riesgo no se materializó.</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</si>
  <si>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al link adjunto como evidencia, este se ejecutó de manera eficaz de acuerdo con lo establecido, se verificó en el Boletín Legal Ambiental que durante este periodo de reporte se emitieron 11 conceptos jurídicos por parte de la Dirección Legal Ambiental. No se evidencia la materialización del riesgo.</t>
  </si>
  <si>
    <t xml:space="preserve">Diligenciar en el aplicativo Isolución, la información sobre responsable y la descripción de: tipo de control, implementación, documentación, frecuencia y evidencia de éste riesgo. </t>
  </si>
  <si>
    <t xml:space="preserve">Descripción de TERCERA LÍNEA: 1. La información relacionada con el seguimiento al riesgo fue cargada de manera oportuna. 2.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frecuencia en la práctica del control, no define el camino a seguir en caso de desviación. </t>
  </si>
  <si>
    <t>El líder del grupo revisa y aprueba todos los conceptos jurídicos y de viabilidad jurídica con el fin de identificar facultades, vigencia de las normas, redacción, ortografía y la legalidad del mismo.</t>
  </si>
  <si>
    <t xml:space="preserve">El líder del grupo revisó y aprobó todos los conceptos jurídicos y de viabilidad jurídica emitidos en el primer cuatrimestre de la vigencia 2024, con el fin de identificar facultades, vigencia de las normas, redacción, ortografía y la legalidad del mismos. Los conceptos pueden ser consultados en el Boletín Legal Ambiental. </t>
  </si>
  <si>
    <t>Teniendo en cuenta el reporte de la primera línea de defensa, se observa que este control viene ejecutándose de manera eficaz y como quedó definido en el riesgo, se encontró que se lleva a cabo una revisión y aprobación de los conceptos jurídicos y de viabilidad jurídica para identificar las facultades, vigencia de las normas, redacción, ortografía y legalidad correspondiente por parte del líder del grupo. En este sentido, se puede determinar que el riesgo no se materializó y que el reporte de la primera línea se realizó en los tiempos establecidos en la Política de Administración de Riesgos.</t>
  </si>
  <si>
    <t xml:space="preserve">SEGUIMIENTO TERCERA LÍNEA DE DEFENSA El seguimiento de la Primera y Segunda Líneas de Defensa se realizó de manera oportuna. La Primera Línea de Defensa no señaló si el riesgo se materializó. Se verificó en el Boletín Legal Ambiental de esta entidad, conforme al enlace aportado, que en el primer cuatrimestre de 2024, se emitieron 20 conceptos por la Dirección Legal Ambiental- DLA, en los que consta quien elaboró, revisó y aprobó. Recomendación. Informar por la Primera Linea de Defensa si se materializó el riesgo y continuar revisando todos los conceptos jurídicos y de viabilidad jurídica para constatar la vigencia de las normas, redacción, ortografía y su legalidad. </t>
  </si>
  <si>
    <t>Seguimiento segunda línea de defensa 2do cuatrimestre 2024: No se realizó el monitoreo por parte de la primera línea de defensa, incumpliendo con la Política de Administración de Riesgos vigente, sin embargo al revisar el Boletín Legal Ambiental y en el cual se emitieron 11 conceptos jurídicos en este periodo de reporte de acuerdo con el link adjunto en el monitoreo del control 1, se evidencia que cada concepto jurídico es revisado y a su vez aprobado por el Director Legal Ambiental, se recomienda cumplir con el registro del monitoreo del control establecido para el riesgo y aportar las evidencias correspondientes en este.</t>
  </si>
  <si>
    <t>Diligenciar en el aplicativo Isolución, la información sobre responsable y la descripción de: tipo de control, implementación, documentación, frecuencia y evidencia de éste riesgo</t>
  </si>
  <si>
    <t xml:space="preserve">Descripción de TERCERA LÍNEA: 1. No se realizó monitoreo al control por parte de la primera línea de defensa. 2. La redacción del control confunde la función de verificación propia del líder del grupo con el control. </t>
  </si>
  <si>
    <t>Posibilidad de afectación económica por pérdida de procesos judiciales debido a la falta de oportunidad en la atención de los mismos.</t>
  </si>
  <si>
    <t>Pérdida de procesos judiciales</t>
  </si>
  <si>
    <t>Falta de oportunidad en la tención de los mismos.</t>
  </si>
  <si>
    <t>El profesional jurídico de apoyo, del grupo de Defensa Jurídica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t>
  </si>
  <si>
    <t>Acciones para Abordar Riesgos-579</t>
  </si>
  <si>
    <t xml:space="preserve">Reporte Primera Línea. El profesional jurídico de apoyo realizó seguimiento y control a los términos de los requerimientos judiciales (autos y sentencias) generando alertas a los apoderados judiciales. Se precisa que no existe posibilidad de afectación económica por pérdida de procesos judiciales ocasionados por la falta de oportunidad en la atención de los requerimientos judiciales que se registran en la base de control de términos como "no cumple", toda vez que estos procesos son requerimientos judiciales realizados por los despachos en el marco de procesos de pertenencia, en los cuales, la entidad no se encuentra demandada ni vinculada, únicamente se le solicita remitir la posibles afectaciones ambientales respecto del predio objeto del proceso de pertenencia. Por lo anterior, no constituyen un riesgo de afectación económica por pérdida del proceso al no ser la SDA parte. El riesgo no se materializa. </t>
  </si>
  <si>
    <t xml:space="preserve">Teniendo en cuenta el reporte de la primera línea de defensa, se observa que este control viene ejecutándose de manera eficaz y como quedó definido en el riesgo, se evidenció que el profesional jurídico de apoyo, del grupo de Procesos Judiciales realizó seguimiento y control a los requerimientos judiciales (autos y sentencias) asignados a los apoderados judiciales para evitar incumplimientos de los términos, generando alertas. Lo anterior se constata al revisar la evidencia adjunta, en este sentido, se puede determinar que el riesgo no se materializó y que el reporte de la primera línea se realizó en los tiempos establecidos en la Política de Administración de Riesgos. </t>
  </si>
  <si>
    <t xml:space="preserve">SEGUIMIENTO TERCERA LÍNEA DE DEFENSA El seguimiento de la Primera y Segunda Líneas de Defensa se realizó de manera oportuna. La Primera Línea de Defensa proporcionó evidencia en forma de un cuadro de control para los requerimientos judiciales. Este cuadro permite verificar que se están supervisando los plazos de dichos requerimientos. En este cuadro se resume la información esencial, como el número de radicado en Forest, la fecha, el nombre del abogado, el remitente, la fecha de asignación, la fecha de vencimiento, la fecha de salida y si se cumplió con el plazo En ciertos casos, se observa que no se cumplió con el plazo, lo cual podría tener implicaciones económicas debido a la pérdida de procesos. Sin embargo, la Primera Línea de Defensa indicó que este riesgo no se ha materializado. Recomendación. Fortalecer los controles para cumplir los términos establecidos en los requerimientos judiciales. </t>
  </si>
  <si>
    <t>Plan de contingencia-Riesgos DAFP-1187</t>
  </si>
  <si>
    <t>En el segundo cuatrimestre de la vigencia 2024, el profesional jurídico de apoyo realizó seguimiento y control a los términos de los requerimientos judiciales (autos y sentencias) generando alertas a los apoderados judiciales. Se precisa que no existe posibilidad de afectación económica por pérdida de procesos judiciales ocasionados por la falta de oportunidad en la atención de los requerimientos judiciales que se registran en la base de control de términos como "no cumple", toda vez que estos procesos son requerimientos judiciales realizados por los despachos en el marco de procesos de pertenencia, en los cuales, la entidad no se encuentra demandada ni vinculada, únicamente se le solicita remitir la posibles afectaciones ambientales respecto del predio objeto del proceso de pertenencia. Por lo anterior, no constituyen un riesgo de afectación económica por pérdida del proceso al no ser la SDA parte. El riesgo no se materializa.</t>
  </si>
  <si>
    <t>Seguimiento segunda línea de defensa 2do cuatrimestre 2024: El reporte por parte de la primera línea de defensa se realizó en los tiempos establecidos de acuerdo con la Política de Administración de Riesgos vigente; en cuanto a la implementación del control no es posible realizar la verificación de su ejecución ya que no hay evidencia adjunta; se recomienda tener cuidado al momento del reporte y verificar que la evidencia se adjunte o en su defecto hacer uso de herramientas como unidades compartidas en la nube con el fin de facilitar el manejo y consulta de la información.</t>
  </si>
  <si>
    <t xml:space="preserve">1. La información relacionada con el seguimiento al riesgo fue cargada de manera oportuna. 2. Se reiteran las observaciones realizadas por la segunda línea de defensa en cuanto a la falta de evidencia que acrediten el cumplimiento del control (correos electrónicos, matriz de seguimiento). 3. Del análisis de la información reportada en el sistema de seguimiento, no es posible precisar si existió o no materialización del riesgo. 4. En la información cargada por la primera línea se advierte que no existe “riesgo” económico porqué los requerimientos judiciales atendidos son producto de procesos de pertenencia en los que la SDA no hace parte. Luego de revisar el contenido de la mencionada información no resulta claro si los requerimientos a los que alude el proceso se refieren a la totalidad del proceso recibidos durante el periodo analizado, o si, por el contrario, se realizó una segmentación en la aplicación del control para incluir únicamente a los requerimientos procedentes de los procesos de pertinencia. En todo caso se recomienda precisar la redacción en tanto que el alcance del control establecido busca conjurar riesgos producto de un adecuado trámite de asuntos judiciales que, contrario a lo afirmado por el proceso eventualmente podrían generar un riesgo económico para la entidad. </t>
  </si>
  <si>
    <t>Posibilidad de afectación reputacional por registro incompleto de las gestiones realizadas a las Entidades Sin Ánimo de Lucro de carácter ambiental en aplicativo SIPEJ debido a que los contratistas y funcionarios no realizan el cargue de la información y no se lleva a cabo seguimiento por parte del líder.</t>
  </si>
  <si>
    <t>Registro incompleto de las gestions en el aplicativo SIPEJ.</t>
  </si>
  <si>
    <t>Los contratistas y funcionarios no realizan el reporte de las gestiones realizadas a las Entidades Sin Ánimo de Lucro Ambientales y no se lleva a cabo seguimiento por parte del líder.</t>
  </si>
  <si>
    <t>El líder del grupo ESAL verifica mensualmente la actualización del aplicativo SIPEJ conforme a la base de datos de gestión remitida por los contratistas y funcionarios.</t>
  </si>
  <si>
    <t>Acciones para Abordar Riesgos-580</t>
  </si>
  <si>
    <t xml:space="preserve">Seguimiento primera línea: El líder del grupo de ESAL, durante el primer cuatrimestre de la vigencia 2024, verificó que los funcionarios y contratistas realizarán el cargue de la información relacionada con las gestiones realizadas a las ESAL en el aplicativo SIPEJ. </t>
  </si>
  <si>
    <t>Teniendo en cuenta el reporte de la primera línea de defensa, se observa que este control viene ejecutándose de manera eficaz y como quedó definido en el riesgo, ya que se verifica la actualización del aplicativo SIPEJ conforme a la base de datos de gestión remitida. Lo anterior se constata al revisar la evidencia adjunta, en este sentido, se puede determinar que el riesgo no se materializó y que el reporte de la primera línea se realizó en los tiempos establecidos en la Política de Administración de Riesgos.</t>
  </si>
  <si>
    <t xml:space="preserve">SEGUIMIENTO TERCERA LÍNEA DE DEFENSA El seguimiento de la Primera y Segunda Líneas de Defensa se realizó de manera oportuna. La Primera Línea de Defensa no señaló si el riesgo se materializó. Se aportó una relación de las gestiones realizadas a las Entidades Sin Ánimo de Lucro- ESAL, en la que está cargada información sobre el número de la carpeta, nombre de la entidad, tipo de gestión, fecha de elaboración, fecha de firma, responsable, mes, radicado de salida, proceso forest, número SIPEJ, número de actuación cargado en el SIPEJ y validación. Recomendaciones: 1. Informar por la Primera Línea de Defensa si se materializó el riesgo. 2. Seguir verificando la actualización del aplicativo del Sistema de Información de Personas Jurídicas SIPEJ. 3. Diligenciar en el aplicativo Isolución, la información sobre responsable y la descripción de: tipo de control, implementación, documentación, frecuencia y evidencia de éste riesgo. </t>
  </si>
  <si>
    <t>Plan de contingencia-Riesgos DAFP-1188</t>
  </si>
  <si>
    <t xml:space="preserve">El líder del grupo de ESAL, durante el segundo cuatrimestre de la vigencia 2024, verificó que los funcionarios y contratistas realizarán el cargue de la información relacionada con las gestiones realizadas a las ESAL en el aplicativo SIPEJ. El riesgo no se materializó. </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</si>
  <si>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 evidencia adjunta, este se ejecutó de manera eficaz de acuerdo con lo establecido; se verifica en base de datos la actualización del aplicativo SIPEJ. No se evidencia la materialización del riesgo.</t>
  </si>
  <si>
    <t xml:space="preserve">Descripción de TERCERA LÍNEA 1. La información relacionada con el seguimiento al riesgo fue cargada de manera oportuna, y la evidencia aportada resulta eficaz para acreditar la aplicación del control 2. públicas - Versión 6, en lo que respecta a la “Estructura para la descripción del control”, es claro que la construcción del control no establece el camino a seguir en caso de desviación. Se sugiere que en la matriz de seguimiento, se introduzca una columna que de cuenta de la revisión realizada el líder ESAL </t>
  </si>
  <si>
    <t>CM 2019</t>
  </si>
  <si>
    <t>CONTROL Y MEJORA (2019)</t>
  </si>
  <si>
    <t>Evaluar de manera independiente, objetiva y oportuna la efectividad del sistema de control interno por medio de la aplicación de los roles de la Oficina de Control Interno contenidos en el Plan Anual de auditorías aprobado para cada vigencia, generando alertas y recomendaciones que aporten el cumplimiento de los objetivos institucionales, la toma de decisiones y la mejora continua.</t>
  </si>
  <si>
    <t>Posibilidad de afectación económica reputacional debido al incumplimiento en la oportunidad de emisión de los informes del Plan Anual de Auditoría, generado por el suministro incompleto o inoportuno de información por parte del proceso o actividad auditada o por indisponibilidad del talento humano.</t>
  </si>
  <si>
    <t>Inicia con la identificación y priorización de las actividades en el marco de los roles de la Oficina de Control Interno, continua con la formulación del Plan Anual de Auditorías, sigue la aprobación por el Comité Institucional de Coordinación de Control Interno y finaliza con la ejecución y seguimiento.</t>
  </si>
  <si>
    <t>Incumplimiento en la oportunidad de emisión de los informes del Plan Anual de Auditoría</t>
  </si>
  <si>
    <t>Suministro incompleto o inoportuno de información por parte del proceso o actividad auditada o por indisponibilidad del talento humano.</t>
  </si>
  <si>
    <t>El jefe de la Oficina de Control Interno elabora y presenta al Comité Institucional de Coordinación de Control Interno - CICCI, el Plan Anual de Auditoría, que contiene los plazos de los trabajos programados para la vigencia y los responsables para su análisis y aprobación. En caso de que se deba ajustar el PAA se debe hacer por aprobación de CICCI, de acuerdo con las necesidades de la entidad.</t>
  </si>
  <si>
    <t>Acciones para Abordar Riesgos-582</t>
  </si>
  <si>
    <t xml:space="preserve">La Jefe de la Oficina de Control Interno en sesión extraordinaria No. 7 del 20 de diciembre de 2023, informó a los miembros del comité que en atención a lo dispuesto por el Decreto Distrital 221 de 2023, se debe realizar la aprobación del Plan Anual de Auditoria por parte del Comité Institucional de Control Interno, en el mes de diciembre de la vigencia anterior. En la mencionada sesión se presentó y aprobó la propuesta del PAA 2024, el cual se realizó en virtud de la normatividad vigente y con fundamento de la Guía de Auditoria para entidades públicas emitida por el DAFP, así como el procedimiento interno de la Oficina de Control Interno como consta en el acta CICCI del 20 de diciembre de 2023. </t>
  </si>
  <si>
    <t>Se evidencia el cumplimiento de la aplicación del control y los documentos adjuntados por el proceso son los establecidos y vigentes.</t>
  </si>
  <si>
    <t>Plan de contingencia-Riesgos DAFP-1189</t>
  </si>
  <si>
    <t>Seguimiento primera Línea de defensa: La Jefe de la Oficina de Control Interno en sesión extraordinaria No. 2 del 25 de Abril de 2024, presentó a los miembros del comité para aprobación la modificación del Plan Anual de Auditoria por parte del Comité Institucional de Control Interno. En la mencionada sesión se presentó y aprobó la propuesta del PAA 2024 V2, el cual se realizó en virtud de la normatividad vigente y con fundamento de la Guía de Auditoria para entidades públicas emitida por el DAFP, así como el procedimiento interno de la Oficina de Control Interno como consta en el acta CICCI del 25 de abril de 2024</t>
  </si>
  <si>
    <t>Se logra identificar en las evidencias el PAA ajustado y el acta de reunión para el Comité Institucional de Coordinación y control Interno – CICCI, sesión No 2 del 25 de abril 2024, donde en su punto No 3 se solicita la aprobación a la modificación el PAA en CICCI, estas evidencias corresponden a la ejecución del control. Se recomienda revisar la estructura para la descripción del control ya que no se logra identificar el complemento el cual permite detallar claramente cuál es el objeto del control, que se encuentra definido en la Guía para la administración de riesgos y el diseño de controles en entidades públicas del DAFP en su versión 6 y que para este caso es, que se busca con la elaboración y presentación del Plan Anual de Auditorías – PAA en la SDA, el proceso realiza el seguimiento del control en los tiempos establecidos, el proceso no manifiesta la materialización del riesgo.</t>
  </si>
  <si>
    <t>Cada vez que se inicia un trabajo programado en el plan Anual de Auditoría, el auditor asignado para su ejecución envía memorando de inicio aprobado por el Jefe de Control Interno a las áreas auditadas y/o involucradas. Para el caso particular de auditorias internas basadas en riesgos, se solicita adicionalmente en el memorando de inicio al proceso auditado, la firma de la Carta de Representación, instrumento mediante el cual el responsable del proceso auditado garantiza a la Oficina de Control Interno que la información, documentos y registros relacionados con el proceso auditado han sido puestos a disposición del auditor, corresponden a la realidad y gozan de la debida actualización, disponibilidad e integridad. En caso de que el proceso auditado no aporte la información requerida para la ejecución del trabajo, el auditor asignado al mismo registrará en el informe aprobado por el Jefe de Control Interno la Limitación en el Alcance correspondiente.</t>
  </si>
  <si>
    <t>De acuerdo con el Plan Anual de Auditorias, actualmente se están ejecutando dos (2) auditorias, en las cuales se informó su inicio así: Radicado No. 2024IE69346 del 1 de abril de 2024, se informó Inicio del trabajo “Auditoría Interna al Proyecto 7814 - Gestión Ambiental y Desarrollo Rural” y Mediante el radicado 2024IE83571 del 17 de abril de 2024, se comunicó el Inicio del Trabajo “Auditoría Interna al Sistema de Seguridad y Salud en el Trabajo en la Secretaria Distrital de Ambiente”, respecto a estas dos auditorias se solicitó al auditado remitir diligenciada y firmada la Carta de Representación adjunta (instrumento contemplado en el artículo 2.2.21.4.8 del Decreto 1083 de 2015, adicionado por el artículo 16 del Decreto 648 de 2017, mediante el cual el responsable del proceso auditado garantiza a la Oficina de Control Interno que la información, documentos y registros relacionados con el proceso auditado han sido puestos a disposición del auditor, corresponden a la realidad y gozan de la debida actualización, disponibilidad e integridad) Se adjuntan memorandos.</t>
  </si>
  <si>
    <t>Se evidencia la aplicación del control, con los memorandos de inicio de los trabajos de auditoria de Salud y Seguridad en el Trabajo y del proyecto 7814.</t>
  </si>
  <si>
    <t>De acuerdo con el Plan Anual de Auditorias, actualmente se están ejecutando tres (3) auditorias, en las cuales se informó su inicio así: Radicado No. 2024IE153512 del 19 de julio de 2024, se informó Inicio del trabajo “Auditoría Interna al Proceso de Gestión Financiera”, radicado 2024IE151953 del 18 de julio de 2024, se comunicó el Inicio del Trabajo “Auditoría Interna al Proceso de Gestión Contractual” y radicado No. 2024IE152001 del 18 de julio de 2024 con el que se comunicó el inicio de la “Auditoría Interna a los Procedimientos y tramites de Calidad del aire auditiva y visual” , respecto a estas tres auditorias se solicitó al auditado remitir diligenciada y firmada la Carta de Representación adjunta (instrumento contemplado en el artículo 2.2.21.4.8 del Decreto 1083 de 2015, adicionado por el artículo 16 del Decreto 648 de 2017, mediante el cual el responsable del proceso auditado garantiza a la Oficina de Control Interno que la información, documentos y registros relacionados con el proceso auditado han sido puestos a disposición del auditor, corresponden a la realidad y gozan de la debida actualización, disponibilidad e integridad) Se adjuntan memorandos.</t>
  </si>
  <si>
    <t xml:space="preserve">Se logra identificar en las evidencias para el segundo control las comunicaciones oficiales internas donde se informa a las diferentes dependencias el inicio de los trabajos de auditoría, más no las cartas de representación firmadas por los responsables de los procesos de las cuales habla el control, el control cuenta con la estructura para la descripción del mismo, se realiza el seguimiento del control en los tiempos establecidos por parte de la primera línea de defensa, el proceso no manifiesta la materialización del riesgo. </t>
  </si>
  <si>
    <t>Posibilidad de afectación reputacional debido a la imprecisión, inexactitud o error en las conclusiones de los trabajos de auditoria generado por omisiones o sobrepasos de controles en la revisión de evidencias o malinterpretaciones de las situaciones observadas.</t>
  </si>
  <si>
    <t>Imprecisión, inexactitud o error en las conclusiones de los trabajos de auditorias</t>
  </si>
  <si>
    <t>Omisiones o sobrepasos de controles en la revisión de evidencias o malinterpretaciones de las situaciones observadas.</t>
  </si>
  <si>
    <t>Cada vez que se va a emitir un informe de un trabajo de auditoría interna que haga parte del Plan Anual de Auditoría, el profesional asignado para hacer seguimiento a éste revisa que el informe cumpla con el objetivo definido. En caso de detectar desviaciones, comunica al auditor asignado para que realice los ajustes pertinentes; posteriormente, se envía al Jefe de Control Interno para su revisión y aprobación.</t>
  </si>
  <si>
    <t>Acciones para Abordar Riesgos-583</t>
  </si>
  <si>
    <t xml:space="preserve">Seguimiento primera línea de defensa: De acuerdo con el Plan Anual de Auditoría, actualmente se encuentran desarrollándose dos (2) auditorias (Auditoría Interna al Proyecto 7814 - Gestión Ambiental y Desarrollo Rural” y “Auditoría Interna al Sistema de Seguridad y Salud en el Trabajo en la Secretaria Distrital de Ambiente), de las cuales se están surtiendo las etapas de planificación, el informe preliminar y final aún no se ha generado, por lo tanto el control no ha sido ejecutado. </t>
  </si>
  <si>
    <t xml:space="preserve">No se ha requerido la aplicación del control, porque de acuerdo con el Plan Anual de Auditoría los dos trabajos vigentes, aún no cuentan con los informes finales. </t>
  </si>
  <si>
    <t>Plan de contingencia-Riesgos DAFP-1190</t>
  </si>
  <si>
    <t xml:space="preserve">De acuerdo con el Plan Anual de Auditoría vigencia 2024, se han ejecutado dos (2) auditorias de las cuales se emitieron informes finales así: radicado No. 2024IE163874 del 02 de agosto de 2024 Auditoria al Sistema de Seguridad y Salud en el Trabajo y radicado No. 2024IE166113 del 5 de agosto de 2024 Auditoría Interna con Base en Riesgos al Proyecto de Inversión 7814 “Fortalecimiento de la administración y monitoreo áreas protegidas y otras de interés ambiental para disminuir la vulnerabilidad de los ecosistemas frente alteraciones naturales y antrópicas en Bogotá, informes que fueron revisados y aprobados por la Jefe de la Oficina de Control Interno. </t>
  </si>
  <si>
    <t>Dentro de las evidencias se identifican los informes finales a las auditorías realizadas al SSST y al proyecto de inversión 7814, los cuales son evidencia de la ejecución del control, se recomienda revisar la estructura para la descripción del control ya que no se logra identificar el complemento el cual permite detallar claramente cuál es el objeto del control, que se encuentra definido en la Guía para la administración de riesgos y el diseño de controles en entidades públicas del DAFP en su versión 6 y que para este caso es que se busca con que el informe cumpla con el objetivo definido, el proceso no manifiesta la materialización del riesgo.</t>
  </si>
  <si>
    <t>ECS 2019</t>
  </si>
  <si>
    <t>EVALUACIÓN, CONTROL Y SEGUIMIENTO (2019)</t>
  </si>
  <si>
    <t>Adelantar los procesos técnico – jurídicos necesarios para la Evaluación Control y Seguimiento Ambiental, a través de la implementación de los procedimientos establecidos, a las actividades que pueden tener incidencia sobre los recursos naturales y el medio ambiente con el fin de contribuir al cumplimiento de las regulaciones que en materia ambiental sean aplicables al Distrito a partir de la normatividad vigente.</t>
  </si>
  <si>
    <t>Posibilidad de afectación reputacional debido a la falta de oportunidad en el control y seguimiento a los planes de trabajo, porque no se cuenta con herramientas estructuradas que permitan determinar la eficiencia en la gestión de los trámites a cargo del proceso.</t>
  </si>
  <si>
    <t>Inicia con el plan de acción, formular los proyectos de Inversión, elaborar mapa y plan de Manejo de Riesgos, y el plan de adquisiciones, continua con la evaluación y seguimiento a los permisos y trámites ambientales; el impulso de los procesos sancionatorios y finaliza ejecutando las actividades contempladas en los planes de mejoramiento, acciones preventivas, correctivas y de mejora.</t>
  </si>
  <si>
    <t>Falta de oportunidad en el control y seguimiento a los planes de trabajo</t>
  </si>
  <si>
    <t>Porque no se cuenta con herramientas estructuradas que permitan determinar la eficiencia en la gestión de los trámites a cargo del proceso.</t>
  </si>
  <si>
    <t>El líder de cada equipo realizará mensualmente el seguimiento al cumplimiento de los planes de trabajo asignados, asegurando el avance en la gestión de los trámites a cargo de su grupo. Desviación: En caso de que no se identifique un avance representativo, se deberán realizar las alertas o requerimientos correspondientes, a través de los mecanismos que considere pertinentes</t>
  </si>
  <si>
    <t>Acciones para Abordar Riesgos-595</t>
  </si>
  <si>
    <t>Cada equipo de las subdirecciones realizó la asignación del plan de trabajo de forma mensual, se realiza seguimiento al cumplimiento del mismo y sus respectivas alertas cuando fue necesario, confrontando el sistema Forest, con el avance y firma de los productos. Se adjuntan las herramientas de los seguimientos asignados y las alertas realizadas por Subdirección y Dirección.</t>
  </si>
  <si>
    <t xml:space="preserve">Como seguimiento por parte de la segunda línea de defensa, se observó la información cargada en ISOLUCIÓN referente a los planes de trabajo y avances según las competencias de las subdirecciones SCAAV, SCASP, SRHS y SSFFS, como también se consigna lo correspondiente a la Dirección de Control Ambiental. No se registraron alertas o requerimientos correspondientes. </t>
  </si>
  <si>
    <t>Seguimiento tercera línea de defensa: Se observó que cada subdireccion cuenta con sus planes de trabajo y estan haciendo seguimiento y alertas tempranas. Se recomienda continuar con el control para determinar la eficiencia en la gestión de los trámites a cargo de cada subdirección.</t>
  </si>
  <si>
    <t>Ana Maria Sanabria Rodriguez</t>
  </si>
  <si>
    <t>Gonzalo Sanabria Rodríguez</t>
  </si>
  <si>
    <t>Plan de contingencia-Riesgos DAFP-1192</t>
  </si>
  <si>
    <t>Cada equipo de las subdirecciones realizó la asignación del plan de trabajo de forma mensual, se realiza seguimiento al cumplimiento del mismo y sus respectivas alertas cuando fue necesario, confrontando el sistema Forest, con el avance y firma de los productos. Se adjuntan las herramientas de los seguimientos asignados y las alertas realizadas. Debido al estado de capacidad operativa de las subdirecciones y los inconvenientes presentados con las cuentas de correo electrónico no se logró recolectar toda la evidencia para la fecha de corte del reporte. Las evidencias se encuentran cargadas en el enlace https://drive.google.com/drive/folders/1Q9tC6uXzU-B-lWgEDgMRSiQybZwc-rnl</t>
  </si>
  <si>
    <t>Seguimiento segunda línea, se observó en el que se realizó un seguimiento mensual del cumplimiento de los trabajos asignados, garantizando así el avance en la gestión de los trámites a su cargo</t>
  </si>
  <si>
    <t>Seguimiento tercera línea de defensa: Se observó en el link https://acortar.link/nP5DHa que cada equipo de Trabajo de la SCAAV (Ruido, Moviles y Registro PEV) realizó un seguimiento mensual del cumplimiento de los trabajos asignados, garantizando así el avance en la gestión de los trámites a su cargo, sin encontrar los planes para cada mes. Así mimo, no se encontraron los planes mensuales correspondientes ni evidencias del cumplimiento del control por parte de las demás subdirecciones.</t>
  </si>
  <si>
    <t>GF 2019</t>
  </si>
  <si>
    <t>GESTIÓN FINANCIERA (2019)</t>
  </si>
  <si>
    <t>Controlar adecuadamente la ejecución presupuestal según las normas legales vigentes, registrando los compromisos y tramitando los pagos de las obligaciones contraídas, conforme a los soportes recibidos, para reflejar la situación financiera y económica a través de los estados contables y reportándolos oportunamente a las instancias requeridas.</t>
  </si>
  <si>
    <t>Posibilidad de afectación reputacional por no detectar errores que afecten materialmente la presentación de los Estados Financieros, al momento de validar los hechos económicos sociales y ambientales previo al cierre contable,debido a inconsistencia en la informacion del contenido de los documentos fuente, por la omisión en la aplicación de la normatividad y los lineamientos vigentes</t>
  </si>
  <si>
    <t>Inicia con la recepción de los requerimientos de los usuarios internos y externos, involucra actividades presupuestales, de pago y contables y finaliza con la emisión de reportes de estados financieros (estado de situación financiera, estado de resultados y estado de cambios en la situación financiera) y reportes de ejecuciones presupuestales de vigencia y reservas, Plan Anual Mensualizado de Caja - PAC y pasivos exigibles.</t>
  </si>
  <si>
    <t>No detectar errores que afecten materialmente la presentación de los Estados Financieros, al momento de validar los hechos económicos sociales y ambientales previo al cierre contable.</t>
  </si>
  <si>
    <t>Inconsistencia en la informacion del contenido de los documentos fuente, por la omisión en la aplicación de la normatividad y los lineamientos vigentes</t>
  </si>
  <si>
    <t>El profesional de la Subdireccion Financiera responsable elabora conciliaciones de la información contable ya sea mensual o trimestral, para hacer el seguimiento a la información y revisión de saldos contables. En el evento de detectar una diferencia en la información, se realiza una nueva validación de los soportes y en caso de ser necesario se hace el requerimiento de información al área responsable. Como evidencia quedan las comunicaciones internas.</t>
  </si>
  <si>
    <t>Acciones para Abordar Riesgos-596</t>
  </si>
  <si>
    <t>No se materializo el riesgo, ya que el profesional de la Subdirección Financiera durante el primer cuatrimestre del 2024 realizó la validación de la información recibida por parte de la Secretaría Distrital de Hacienda, de la Dirección de Gestión Corporativa, de la Dirección Legal Ambiental para realizar las conciliaciones contables. La información recibida corresponde a las operaciones de enlace, operaciones recíprocas.</t>
  </si>
  <si>
    <t xml:space="preserve">Como seguimiento por parte de la segunda línea de defensa, se observó la información cargada en ISOLUCIÓN referente a memorandos para los cierres de almacén y comunicaciones establecidas a través de correo electrónico. No se registra evento de diferencia en la información. De igual manera, se presenta información que no va ligada al control. </t>
  </si>
  <si>
    <t xml:space="preserve">Seguimiento tercera línea de defensa: Se observó la evidencia de la ejecución del control, correspondiente a un archivo que contiene comunicaciones que remite la DGC a la SF, referente con los cierres de almacén correspondientes al mes de diciembre de 2023, enero y febrero de 2024, también se adjuntan correos cruzados con la ETB referente a la conciliación de operaciones reciprocas del mes de diciembre de 2023, pero no fueron aportadas las conciliaciones contables (mensuales o trimestrales) en la que se pueda establecer el seguimiento a la información y revisión de saldos contables. Ahora bien, la descripción del riesgo es muy general ya que no se establece plenamente la materialidad que pueda considerarse como error y que impacte en los Estados Financieros. Así mismo en la descripción del control las acciones planteadas no están encaminadas a mitigar la causa raíz del riesgo, no delimita que tipo de información se debe revisar en la que se pueda detectar inconsistencias en el contenido de los documentos fuente, por la omisión en la aplicación de la normatividad y los lineamientos vigentes, la acción está enfocada en conciliar los saldos contables y no describe específicamente que información debe ser comparable y que periodos específicos. De acuerdo con lo anterior se recomienda revisar, sus causas y en particular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</si>
  <si>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Daniel Fernando González Gómez</t>
  </si>
  <si>
    <t>Plan de contingencia-Riesgos DAFP-1193</t>
  </si>
  <si>
    <t>Seguimiento realizado por Daniel González (contratista) No se materializó el riesgo, ya que el profesional especializado, con el apoyo de los contratistas asignados, llevó a cabo las conciliaciones de la información contable durante el segundo cuatrimestre de 2024. Para este proceso, se recibieron los comunicados necesarios, incluyendo los cierres de almacén, la información de convenios y la documentación externa requerida para las operaciones de enlace, entre otros. Con base en los registros contables y la información recibida, se identificaron las diferencias. En los casos en los que se presentaron discrepancias, se inició una revisión exhaustiva para determinar el origen de las mismas. A partir de esta revisión, se realizaron los ajustes necesarios y se comunicaron los resultados. Como soporte, se dejaron registrados tanto los comunicados internos como externos.</t>
  </si>
  <si>
    <t xml:space="preserve">Se identifican las comunicaciones oficiales enviadas a la Dirección Distrital de Contabilidad – DDC, relacionando las diferentes conciliaciones de operaciones de enlace, novedades de inventario reportadas al Departamento Administrativo de la Defensoría del Espacio Público – DADEP, comunicaciones internas por parte de la Dirección de Gestión Corporativa reportando los cierres de almacén, solicitudes de actas de liquidación de convenios a los procesos misionales de la secretaria, entre otros realizadas para el cuatrimestre de mayo – agosto, mas no se evidencian las conciliaciones que realiza el profesional de la subdirección financiera las cuales son el soporte de las inconsistencias encontradas si fuera el caso y como se subsanaron, el proceso manifiesto en el seguimiento de primera línea que se encontraron diferencias pero el tratamiento no se evidencia, se recomienda adjuntar la trazabilidad de las inconsistencias presentadas en las conciliaciones, el proceso realiza el seguimiento en las fechas establecidas, no se evidencia materialización del riesgo. </t>
  </si>
  <si>
    <t xml:space="preserve">Seguimiento tercera línea de defensa: No se observa seguimiento por parte de la segunda línea de defensa, en tal sentido se tomó como referencia el seguimiento realizado por parte de la primera línea de defensa. Se observó la evidencia de la ejecución del control, correspondiente a un archivo que contiene comunicaciones cruzadas entre la DGC y la SF, referente con los cierres de almacén abril, mayo y junio de 2024, también se adjuntan comunicaciones cruzadas con la Dirección Distrital de Contabilidad referente a la conciliación de operaciones reciprocas (conciliación de las Operaciones de Enlace de Gastos de Inversión, Gastos de Funcionamiento, e Ingresos), y se adjuntan otras comunicaciones internas de seguimiento a convenios, sin embargo no fueron aportadas las conciliaciones contables (mensuales o trimestrales) en la que se pueda establecer el seguimiento a la información y revisión de saldos contables. Ahora bien, la descripción del riesgo es muy general ya que no se establece plenamente la materialidad que pueda considerarse como error y que impacte en los Estados Financieros. Así mismo en la descripción del control las acciones planteadas no están encaminadas a mitigar la causa raíz del riesgo, no delimita que tipo de información se debe revisar en la que se pueda detectar inconsistencias en el contenido de los documentos fuente, por la omisión en la aplicación de la normatividad y los lineamientos vigentes, la acción está enfocada en conciliar los saldos contables sin especificar qué información debe ser comparable y que periodos. De acuerdo con lo anterior se recomienda revisar, sus causas y en particular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</si>
  <si>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Posibilidad de afectación económica y reputacional por no detectar en el trámite de pago, que los requisitos establecidos cumplan con los parámetros determinados, por error en el contenido de los documentos soporte y por omisión en la revisión que se realiza teniendo en cuenta los lineamientos vigentes.</t>
  </si>
  <si>
    <t>No detectar en el trámite de pago, que los requisitos establecidos cumplan con los parámetros determinados.</t>
  </si>
  <si>
    <t>Inconsistencia en la informacion del contenido de los documentos soporte por la omisión en la aplicación de la normatividad y los lineamientos vigentes</t>
  </si>
  <si>
    <t>El profesional de la Subdirección Financiera valida cada una de las cuentas, revisando que se hayan anexado todos los documentos requeridos, en caso de detectar un error se devuelve la cuenta informando el motivo de la devolución y se alimenta un archivo en Excel como control de las cuentas devueltas y de las aprobadas.</t>
  </si>
  <si>
    <t>Acciones para Abordar Riesgos-597</t>
  </si>
  <si>
    <t>No se materializó el riesgo debido a que el profesional de la Subdirección Financiera validó cada una de las cuentas, revisando que se hayan anexado todos los documentos requeridos, para los casos en que se detectó alguna novedad se hizo la devolución de la cuenta informando el motivo de la devolución y se alimenta un archivo en Excel para llevar el seguimiento y control</t>
  </si>
  <si>
    <t xml:space="preserve">Como seguimiento por parte de la segunda línea de defensa, se observó la información cargada en ISOLUCIÓN referente al control de las cuentas con sus respectivas observaciones en caso de presentarse devoluciones, debido a inconsistencias en la documentación requerida. Dentro del control de las cuentas también se visualizan las aprobadas y rechazadas. </t>
  </si>
  <si>
    <t xml:space="preserve">Seguimiento Tercera Línea: Se observó la evidencia del control correspondiente a la Base en Excel denominada “Base revisión IAAP” con el seguimiento de enero a marzo de 2024, en el cual se incluyen comentarios en las cuentas que presentan causal de rechazo. No obstante, se hacen las siguientes observaciones: 1. En la descripción del control no se indica a través de que medio se hace la devolución del IAAP. 2. No se indica la ubicación de la evidencia en la ejecución del control, referente con la Base de excel para su consulta (Servidor, Drive). 3. El formato utilizado para el control no cuenta con código del Sistema Integrado de Gestión, en tal sentido se recomienda formalizarlo e incluirlo dentro del procedimiento de pagos y de este modo señalarlo dentro de la descripción del control. </t>
  </si>
  <si>
    <t>Plan de contingencia-Riesgos DAFP-1194</t>
  </si>
  <si>
    <t>Seguimiento realizado por Daniel González (contratista) No se materializó el riesgo, ya que el auxiliar administrativo de la Subdirección Financiera, junto con el apoyo de los contratistas asignados, verificó los documentos conforme al instructivo PA02-PR27-INS1. Esta actividad se realiza mensualmente para todas las cuentas IAAP presentadas ante la subdirección financiera. Para llevar a cabo esta tarea, se descarga el reporte "Asignación IAAP Financiera" generado por el aplicativo Forest, que indica el colaborador encargado de la validación de la información. Cada cuenta es revisada minuciosamente, y si se detecta que alguna no cumple con la documentación requerida, se devuelve. La devolución se registra en el aplicativo Forest y se documenta en la base de datos de Excel utilizada para el control y seguimiento de las cuentas. Esta base de datos también se emplea para generar el informe mensual, que facilita el seguimiento de las dependencias y se utiliza para enfatizar en las capacitaciones realizadas junto con DPSIA sobre las causas comunes de devolución.</t>
  </si>
  <si>
    <t>Se logra identificar en las evidencias la base de datos donde se relacionan los Informes de Actividades y Autorización de Pagos – IAAP, de las responsabilidades con terceros que tiene la SDA mes a mes, la cual tiene como fuente de información el cumplimiento de requisitos cargados en el aplicativo FOREST; y se evidencia la base de datos donde se aprueban o rechazan los pagos conforme al cumplimiento de los requisitos establecidos en el Instructivo, se recomienda adjuntar las radicaciones devueltas en el aplicativo FOREST, si la cantidad fuera significativa solo cargar una muestra que permita evidenciar para la segunda y tercera línea de defensa la evidencia de la devolución, el proceso realiza el seguimiento en las fechas establecidas, no se evidencia la materialización del riesgo.</t>
  </si>
  <si>
    <t xml:space="preserve">Seguimiento Tercera Línea: No se observa seguimiento por parte de la segunda línea de defensa, en tal sentido se tomó como referencia el seguimiento realizado por parte de la primera línea de defensa. En tal sentido se observó la evidencia de la ejecución del control correspondiente a la Base en Excel denominada “asignación IAAP financiera may - ago 2023.xlsx”en la cual se incluyen comentarios sobre las cuentas que presentan causal de devolución, así mismo se adjunta base Excel “Consolidado bases IAAPs.xlsx” No obstante, se hacen las siguientes observaciones: 1. En la descripción del control no se indica a través de que medio se hace la devolución del IAAP. 2. No se indica la ubicación de la evidencia en la ejecución del control, referente con la Base de excel para su consulta (Servidor, Drive). 3. El formato utilizado para el control no cuenta con código del Sistema Integrado de Gestión, en tal sentido se recomienda formalizarlo e incluirlo dentro del procedimiento de pagos y de este modo señalarlo dentro de la descripción del control. 4. Es pertinente evaluar señalar en la descripción del control lo referente al instructivo PA02-PR27-INS1 teniendo en cuenta que el control se ejecuta frente a lo previsto en este instructivo. </t>
  </si>
  <si>
    <t>Posibilidad de efectos dañosos sobre intereses patrimoniales, por no detectar en el trámite de pago, que los descuentos aplicados por concepto de impuestos, tasas o contribuciones no esten correctamente calculados debido al registro inadecuado al momento de ingresar la información tributaria como actividad economica, responsabilidades triutarias y excepciones de ley</t>
  </si>
  <si>
    <t>Efecto dañoso sobre intereses patrimoniales de naturaleza pública</t>
  </si>
  <si>
    <t>No detectar en el trámite de pago, que los descuentos aplicados por concepto de impuestos, tasas o contribuciones no esten correctamente calculados</t>
  </si>
  <si>
    <t>Registro inadecuado al momento de ingresar la información tributaria como actividad economica, responsabilidades triutarias y excepciones de ley</t>
  </si>
  <si>
    <t>El profesional de la Subdirección Financiera valida cada una de las primeras cuentas, que tengan los documentos soportes necesarios para establecer la actividad comercial, obligaciones tributarias y/o la declaración juramentada para determinar las tasas aplicables y/o excepciones que tenga derecho. En caso de detectar que no se cuenten con los soportes, debe devolver la cuenta solicitando que anexen la documentación corrrespondiente.</t>
  </si>
  <si>
    <t>Acciones para Abordar Riesgos-598</t>
  </si>
  <si>
    <t>No se materializó el riesgo debido a que el profesional de la Subdirección Financiera validó cada una de las primeras validando que los soportes establecieran la actividad comercial, obligaciones tributarias y/o la declaración juramentada para determinar las tasas aplicables y/o excepciones que tenga derecho, para los casos en que se detectó alguna novedad se hizo la devolución de la cuenta informando el motivo de la devolución y se alimenta un archivo en Excel para llevar el seguimiento y control</t>
  </si>
  <si>
    <t xml:space="preserve">Como seguimiento por parte de la segunda línea de defensa, se observó la información cargada en ISOLUCIÓN referente al seguimiento y control llevado para las cuentas. Sin embargo, la evidencia soportada como herramienta de control, no registra la verificación de los documentos soportes necesarios. </t>
  </si>
  <si>
    <t xml:space="preserve">Seguimiento tercera línea de defensa: Se observó la evidencia del control correspondiente a la Base en Excel denominada “Base revisión IAAP” con el seguimiento de enero a marzo de 2024, en el cual se incluyen comentarios en las cuentas que presentan causal de rechazo. Sin embargo, no se aporta evidencia que de cuenta de la validación de las primeras cuentas frente al cumplimiento de los requisitos para determinar los descuentos aplicar por impuestos y la documentación del criterio de revisión. Ahora bien, se hacen las siguientes observaciones: 1. En la descripción del control no se indica a través de que medio se hace la devolución del IAAP. 2. No se indica la ubicación de la evidencia en la ejecución del control para su consulta (Servidor, Drive) referente con la Base de excel 3. El formato utilizado para el control no cuenta con código del Sistema Integrado de Gestión, en tal sentido se recomienda formalizarlo e incluirlo dentro del procedimiento de pagos y de este modo señalarlo dentro de la descripción del control. Se recomienda revisar la descripción del riesgo en los relacionado a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</si>
  <si>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Plan de contingencia-Riesgos DAFP-1195</t>
  </si>
  <si>
    <t xml:space="preserve">Seguimiento realizado por Daniel González (contratista) No se materializó el riesgo, ya que el auxiliar administrativo de la Subdirección Financiera, junto con el apoyo de los contratistas asignados, verificó los documentos de las primeras cuentas conforme al instructivo PA02-PR27-INS1. Esta actividad se realiza mensualmente para todas las primeras cuentas radicadas ante la subdirección financiera. Para llevar a cabo esta tarea, se descarga el reporte "Asignación IAAP Financiera" generado por el aplicativo Forest, que indica el colaborador encargado de la validación de la información. Cada primera cuenta es revisada minuciosamente, y si se detecta que alguna no cumple con la documentación requerida, se devuelve. La devolución se registra en el aplicativo Forest y se documenta en la base de datos de Excel utilizada para el control y seguimiento de las cuentas. </t>
  </si>
  <si>
    <t>Se evidencia base de datos de terceros Naturales y Jurídicos donde se relacionan los motivos de rechazo para la primera cuenta de pago por falta de información que permita aplicar los valores correspondientes y las excepciones a que tienen derechos, si existiera una desviación, se recomienda como complemento para el control se evidencie la forma en que se regresa la cuenta para subsanar la documentación faltante y se anexen las evidencias, que se describa la herramienta utilizada para la ejecución del control, el proceso realiza el seguimiento en las fechas establecidas, no se evidencia la materialización del riesgo.</t>
  </si>
  <si>
    <t xml:space="preserve">Seguimiento tercera línea de defensa: No se observa seguimiento por parte de la segunda línea de defensa, en tal sentido se tomó como referencia el seguimiento realizado por parte de la primera línea de defensa. Se observó la evidencia de la ejecución del control correspondiente a la Base en Excel denominada “Base de datos con el seguimiento y notas de la validación de las primeras cuentas” para los meses de mayo a agosto de 2024, en el cual se incluyen comentarios en las cuentas que presentan causal de rechazo. Ahora bien, se hacen las siguientes observaciones: En la descripción del control no se indica: 1. A través de que medio se hace la devolución del IAAP. 2. No se indica la ubicación de la evidencia en la ejecución del control para su consulta (Servidor, Drive) referente con la Base de excel 3. El formato utilizado para el control no cuenta con código del Sistema Integrado de Gestión, en tal sentido se recomienda formalizarlo e incluirlo dentro del procedimiento de pagos y de este modo señalarlo dentro de la descripción del control 4. El control no describe los requisitos para determinar los descuentos aplicar por impuestos y la documentación del criterio de revisión. Se recomienda revisar la descripción del riesgo en los relacionado a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</si>
  <si>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El profesional que valida la orden de pago, revisa que se apliquen los descuentos y retenciones correctamente. En caso de detectar algún error, devuelve por correo al profesional que elaboró la orden, para realizar los ajustes correspondientes.</t>
  </si>
  <si>
    <t>No se materializó el riego, ya que el profesional que valida la orden de pago, revisa que se apliquen los descuentos y retenciones correctamente. Para los casos que se detectó alguna diferencia se solicitó por correo al profesional que elaboró la orden, realizar los ajustes correspondientes.</t>
  </si>
  <si>
    <t xml:space="preserve">Como seguimiento por parte de la segunda línea de defensa, se observó la información cargada en ISOLUCIÓN referente a los comunicados a través de correo electrónico, por medio de los cuales se realizó la revisión de órdenes de pago para validar que los descuentos y retenciones se encuentren de manera correcta, y en caso de presentarse lo contrario, proceder con el respectivo ajuste. </t>
  </si>
  <si>
    <t>Seguimiento tercera línea de defensa: Se observó la evidencia del control correspondiente a un documento Word denominado “Aleatorio de revisión OP” con los pantallazos de correos electrónicos con las observaciones o solicitud de corrección. No obstante, la evidencia no es suficiente para confirmar que se haya realizado la validación frente a los descuentos y la documentación del criterio de revisión.</t>
  </si>
  <si>
    <t xml:space="preserve">Seguimiento realizado por Daniel González (contratista) No se materializó el riesgo, ya que el auxiliar administrativo de la Subdirección Financiera, encargado de gestionar las órdenes de pago, solicita previamente al profesional especializado del área contable o a los contratistas asignados la validación de los descuentos y retenciones aplicadas. Si se detecta alguna anomalía, se requiere la emisión de una nueva Orden de Pago. Esta actividad se realiza mensualmente para cada una de las órdenes de pago generadas, y se documenta mediante la solicitud por correo electrónico y el Excel de las validaciones realizadas en donde se registra el número de proceso Forest. </t>
  </si>
  <si>
    <t>Se logra evidenciar para este control una base de datos en Excel con los procesos que tienen aprobado orden de pago y los correos con la revisión de las orden de pago, no se evidencia en el control el complemento del mismo, mientras el seguimiento por parte de la primera línea para este cuatrimestre describe parte de los atributos que debería llevar el control, se recomienda revisar la pertinencia de dos controles para el riesgo cuando puede tener uno bien estructurado, el proceso realiza el seguimiento en las fechas establecidas, no se evidencia la materialización del riesgo.</t>
  </si>
  <si>
    <t xml:space="preserve">Seguimiento tercera línea de defensa: No se observa seguimiento por parte de la segunda línea de defensa, en tal sentido se tomó como referencia el seguimiento realizado por parte de la primera línea de defensa. Se observó la evidencia del control correspondiente a un archivo denominado “Correos con la solicitud de validación de OPs” con los pantallazos de correos electrónicos y archivo Excel denominado “Reporte de procesos validados”. No obstante, la evidencia no es suficiente para confirmar que se haya realizado la validación para cada una de las órdenes de pago frente a los descuentos y la documentación del criterio de revisión </t>
  </si>
  <si>
    <t>MMM 2019</t>
  </si>
  <si>
    <t>METROLOGIA, MONITOREO Y MODELACIÓN (2019)</t>
  </si>
  <si>
    <t>Definir las actividades específicas para la toma de muestras, mediciones, monitoreos y modelación, a través de la consolidación y gestión de la información ambiental y otras variables, con el fin de garantizar la confiabilidad y veracidad de los resultados obtenidos, para la generación de información que apoye la toma de decisiones de manera permanente.</t>
  </si>
  <si>
    <t>Posibilidad de afectación reputacional por la generación de productos que no cumplan con las características técnicas de calidad requeridas debido a la utilización de metodologías no apropiadas o con cálculos que no permitan observar la trazabilidad de los resultados.</t>
  </si>
  <si>
    <t>Inicia con la definición de actividades específicas en relación con la medición, monitoreo y modelación, continua con la generación de información ambiental y otras variables y finalizar con la toma de decisiones y disponibilidad de la información, dirigida a los grupos de interés.</t>
  </si>
  <si>
    <t>Que se generen productos que no cumplan con las características técnicas de calidad requeridas.</t>
  </si>
  <si>
    <t>Debido a la utilización de metodologías no apropiadas o con cálculos que no permitan observar la trazabilidad de los resultados.</t>
  </si>
  <si>
    <t>Daños a activos fijos/eventos externos</t>
  </si>
  <si>
    <t>El líder de cada equipo ejecuta o asigna a quien realice la jornada de inducción al personal que ingresa a la entidad para iniciar la ejecución de actividades asociadas al proceso de metrologia, monitoreo y modelación sobre los procedimientos internos y manejo de activos de información dejando registro de la inducción en el Formato Acta de reunión y relación de asistencia PE03-PR05-F3.</t>
  </si>
  <si>
    <t>Plan de contingencia-Riesgos DAFP-1196</t>
  </si>
  <si>
    <t>Se adjuntan los documentos pertinentes establecidos para este control Adjunto inducción y reinducción realizada a todo el personal de SCAAV el 29 de febrero donde se habla de los procedimientos</t>
  </si>
  <si>
    <t xml:space="preserve">Como seguimiento por parte de la segunda línea de defensa, se observó la información cargada en ISOLUCIÓN referente a jornada de inducción de las actividades y procedimientos asociados al proceso de metrología, monitoreo y modelación. De la anterior, se soporta la acta de reunión con los temas tratados o abordados. </t>
  </si>
  <si>
    <t xml:space="preserve">Seguimiento tercera línea de defensa: Se constata y confirma lo observado por la segunda línea respecto a no reportes de seguimiento por parte de la primera línea de defensa. </t>
  </si>
  <si>
    <t>Linda Viviana Ortiz Vargas</t>
  </si>
  <si>
    <t>No se evidencia seguimiento</t>
  </si>
  <si>
    <t>El líder del grupo técnico correspondiente realizará la revisión de los informes semestrales asegurando que la información no contenga datos alterados y si es el caso se generará un trabajo no conforme</t>
  </si>
  <si>
    <t xml:space="preserve">Se adjunta acta de PEV donde se habló del SIIPEV que es un activo de información para los elementos de publicidad exterior </t>
  </si>
  <si>
    <t xml:space="preserve">Como seguimiento por parte de la segunda línea de defensa, se observó la información cargada en ISOLUCIÓN referente al acta de reunión, cuyo objeto comprendía la Articulación SIIPEV – Elementos de Estructura Tubular. Sin embargo, la evidencia no es soporte de la revisión de informes que enuncia el control. </t>
  </si>
  <si>
    <t>Seguimiento tercera línea de defensa: Se constata y confirma lo observado por la segunda línea respecto a no reportes de seguimiento por parte de la primera línea de defensa.</t>
  </si>
  <si>
    <t>Posibilidad de afectación económica y reputacional por Incumplimiento de los criterios de aseguramiento de calidad, gestión documental y gestión metrológica, que no garantice la validez de los resultados del muestreo, la medición y/o monitoreo en el Laboratorio Ambiental de la SDA; debido a la no aplicación de las especificaciones técnicas en la operación, relacionados con los procedimientos y la condiciones no óptimas de los elementos de Protección Personal y/o de seguridad industrial, que garanticen el cumplimiento de la operatividad necesaria y su óptimo funcionamiento; manipulación inapropiada, incompleta o inexistente del equipamiento o de los activos de información empleados para custodia, manejo y validación de datos; contratar servicios en el Laboratorio, sin dar cumplimiento a los criterios de la NTC ISO/IEC 17025.</t>
  </si>
  <si>
    <t>Incumplimiento de los criterios de aseguramiento de calidad, gestión documental y gestión metrológica, que no garantice la validez de los resultados del muestreo, la medición y/o monitoreo en el Laboratorio Ambiental de la SDA</t>
  </si>
  <si>
    <t>Debido a la no aplicación de las especificaciones técnicas en la operación, relacionados con el manejo del equipamiento, procedimientos y condiciones no óptimas de los elementos de Protección Personal y/o de seguridad industrial, que garanticen el cumplimiento de la operatividad necesaria y su óptimo funcionamiento; manipulación inapropiada, incompleta o inexistente del equipamiento o de los activos de información empleados para custodia, manejo y validación de datos; contratar servicios y suministros en el Laboratorio, sin dar cumplimiento a los criterios de la NTC ISO/IEC 17025.</t>
  </si>
  <si>
    <t>Los Líderes de las áreas técnicas del proceso y/o quien ellos designen, realizan el alistamiento y las actividades pertinentes de verificación, calibración y mantenimiento, asegurando el correcto funcionamiento del equipamiento y las condiciones de operación para la ejecución de los métodos o normas de referencia según corresponda, para cada procedimiento a desarrollar, dejando registro de lo sucedido cuatrimestralmente en el Inventario de especificaciones técnicas del equipamiento, insumos/consumibles y cronograma de mantenimiento, calibración y verificación y en la Hoja de vida e historial de servicios y/o en las bases de datos que se generan de las Actividades realizadas en el software de la RMCAB. En caso de incumplimiento se reporta al Líder técnico a traves de correo electrónico y en los casos que sea requerido al enlace técnico de cada subdirección para la toma de decisiones.</t>
  </si>
  <si>
    <t>Aleatoria</t>
  </si>
  <si>
    <t>Acciones para Abordar Riesgos-599</t>
  </si>
  <si>
    <t>SCAAV ENERO: Emisión de Ruido: Para el mes de enero, se llevó a cabo la actualización del PA10-PR01-F2, para el kit de medición de presión sonora activos durante el mes. Fuentes Fijas: Para el mes de enero, no se contó con personal técnico, pues no se tenía vigencia para el personal en contratos, por otra parte, durante dicho mes los equipos no fueron empleados para las actividades del laboratorio. Fuentes Móviles: Para el mes de enero se realizó el diligenciamiento del PA10-PR01-F2, de los equipos de fuentes móviles empleados en los diferentes operativos adelantados para el control de las emisiones generadas por fuentes Móviles. RMCAB: Para el mes de enero, se realizaron las actividades de mantenimiento preventivo programadas en el software de mantenimiento GESTOR, dejando registro en las bases del software. RMRAB: Para el mes de enero, se realizó el registro de las actividades en las estaciones de monitoreo de ruido ambiental, por lo cual se diligencio el (PA10-PR01-F2) FEBRERO: Emisión de Ruido: Para el mes de febrero, se llevó a cabo la actualización del PA10-PR01-F2, para los kits de medición de presión sonora activos durante el mes. Fuentes Fijas: Para el mes de febrero, se llevó a cabo la actualización del PA10-PR01-F2, para los equipos en que aplicó en el mes. Fuentes Móviles: Para el mes de febrero se realizo el diligenciamiento del PA10-PR01-F2, de los equipos empleados en los diferentes operativos adelantados para el control de las emisiones generadas por fuentes Móviles. RMCAB: Para el mes de febrero, se realizaron las actividades de mantenimiento preventivo programadas en el software de mantenimiento GESTOR, dejando registro en las bases del software. RMRAB: Para el mes de Febrero, no se realizó el registro de las actividades en las estaciones de monitoreo de ruido ambiental, por la falta de personal de campo, por lo cual no se diligencio el (PA10-PR01-F2). MARZO: Emisión de Ruido: Para el mes de marzo, se llevó a cabo la actualización del PA10-PR01-F1y se llevó a cabo la actualización del PA10-PR01-F2, para los kits de medición de presión sonora activos durante el mes. Fuentes Fijas: Para el mes de marzo, se llevó a cabo la actualización del PA10-PR01-F1. Asi mismo, se llevó a cabo la actualización del PA10-PR01-F2, para los equipos en que aplicó en el mes. Fuentes Móviles: Se realizó el diligenciamiento del PA10-PR01-F2, de los equipos empleados en los diferentes operativos adelantados para el control de las emisiones generadas por fuentes Móviles. No se realizó el diligenciamiento del PA10-PR01-F1 Inventario de Equipos, dado que el Supervisor de equipos(responsable de la actividad en el área técnica) ingreso (firmo contrato como perfil nuevo) pero se encuentra en inducción, se reportara para abril la información del primer cuatrimestre para los equipos de Fuentes Móviles. RMCAB: Para el mes de Marzo, se llevó a cabo la actualización del PA10-PR01-F1, dejando registro mensual de las actividades de verificación, calibración y mantenimiento para asegurar el correcto funcionamiento del equipamiento. En el mismo mes, se realizaron las actividades de mantenimiento preventivo programadas en el software de mantenimiento GESTOR, dejando registro en las bases del software. RMRAB: Para el mes de Marzo, se realizó la actualización del (PA10-PR01-F1), pero no se realizó el registro de las actividades en las estaciones de monitoreo de ruido ambiental, por la falta de personal de campo, por lo cual no se diligencio el (PA10-PR01-F2). SRHS: Se adjunta como soporte la actualización del PA10-PR01-F1 del Cuatrimestre y los soportes de las 14 hojas de vida de los equipos utilizados en la actividad de monitoreo de la matriz agua, entre ellos se encuentran los equipos de medición de aforo, medición de parámetros in situ y otros equipos para medición de parámetros específicos.</t>
  </si>
  <si>
    <t xml:space="preserve">Como seguimiento por parte de la segunda línea de defensa, se observó la información cargada en ISOLUCIÓN, en la cual se visualizó los soportes para la verificación, calibración y mantenimiento, para el correcto funcionamiento del equipamiento. No se registra reporte al líder técnico por incumplimiento. </t>
  </si>
  <si>
    <t xml:space="preserve">Seguimiento tercera línea de defensa: Se observa una carpeta cargada con la información del alistamiento y las actividades pertinentes de verificación, calibración y mantenimiento para los meses de enero a marzo de 2024. Una vez revisada la información se pudo comprobar el uso del documento Código: PA10-PR01-F2 denominado Hoja de vida e Historial de servicio, el cual contiene lo correspondiente a la Hoja de Vida equipamiento y accesorios, Historial de Servicios y las instrucciones para su diligenciamiento, adicional se observó el uso del documento codificado con el Código: PA10-PR01-F1 Inventario de especificaciones técnicas del equipamiento, insumos/consumibles y cronograma de mantenimiento, calibración y verificación, se corroboro que el contenido de la evidencia concordara con lo señalado en el PDF adjunto, para cada una de las fuentes (Emisión de ruido, fuentes fijas, fuentes móviles, RMRAB, RMCAB y SRHS). Ahora bien, se presentan las siguientes observaciones, 1. La descripción del control no define la periodicidad en diligenciamiento de novedades en los formatos, y de acuerdo con lo indicado por el proceso, hay meses en los cuales no se realizaron, ejemplo formato PA10-PR01-F1 2. Se mencionan deficiencias en la contratación del personal técnico y vehículos en los meses de enero, febrero y marzo de 2024, lo que supone limitación a la ejecución de los controles 3. De acuerdo con la verificación de la información aportada en el formato PA10-PR01-F1 referente a los equipos de RMCAB y RMRAB presenta alertas en rojo, respecto de programar actividad en calibración, mantenimiento, verificación /comprobación 5. Asegurar la completitud de los registros, existen espacios sin diligenciar en los formatos aportados sobre el equipamiento asignado a SRHS </t>
  </si>
  <si>
    <t>Angela Marcela Gómez Quintero</t>
  </si>
  <si>
    <t>Plan de contingencia-Riesgos DAFP-1197</t>
  </si>
  <si>
    <t>SCAAV Emisión de Ruido: Para el periodo de abril a julio, se llevó a cabo la actualización del PA10-PR01-F1, dejando registro de las actividades de verificación, calibración y mantenimiento para asegurar el correcto funcionamiento del equipamiento. Para el periodo de abril a julio, se llevó a cabo la actualización del PA10-PR01-F2, para los kits de medición de presión sonora que se encontraron activos durante el mes. Fuentes Fijas: Para el periodo de abril a junio,se llevó a cabo la actualización del PA10-PR01-F1, para la vigencia del mes dejando registro de las actividades de verificación, calibración y mantenimiento para asegurar el correcto funcionamiento del equipamiento. Para el mes de julio el laboratorio de Fuentes Fijas no contó con personal técnico, pues no se tenía vigencia para el personal en contratos, por otra parte, durante dcho mes los equipos no fueron empleados para las actividades del laboratorio. De acuerdo con lo anterior no se realizaron los documentos PA10-PR01-F1 y PA10-PR01-F2. Para el periodo de abril a julio, se llevó a cabo la actualización del PA10-PR01-F2, para los equipos en que aplicó en el mes. Fuentes Móviles: Para el periodo de abril a julio, se llevó a cabo la actualización del PA10-PR01-F1 para la vigencia del mes dejando registro de las actividades de verificación, calibración y mantenimiento para asegurar el correcto funcionamiento del equipamiento. se realizo el diligenciamiento del PA10-PR01-F2 Hoja de Vida e Historial de Servicios, de los equipos de fuentes móviles empleados en los diferentes operativos adelantados para el control de las emisiones generadas por fuentes Móviles. RMCAB: Para el periodo de abril a julio, se llevó a cabo la actualización del PA10-PR01-F1, dejando registro de las actividades de verificación, calibración y mantenimiento para asegurar el correcto funcionamiento del equipamiento. Para el periodo de abril a julio, se reaizaron las actividades de mantenimiento preventivo programadas en el software de mantenimiento GESTOR, dejando resgitro en las bases del software. RMRAB: Para el periodo de abril a junio, se llevó a cabo la actualización del PA10-PR01-F1, para la vigencia del mes dejando registro de las actividades de verificación, calibración y mantenimiento para asegurar el correcto funcionamiento del equipamiento. Para el periodo de abril a junio, se llevó a cabo la actualización del PA10-PR01-F2, para los equipos en que aplicó en el mes. Para el mes de julio no se contó con personal técnico, pues no se tenía vigencia para el personal en contratos, por lo que no se generaron registros. SRHS: Se adjuntan como soporte las hojas de vida de los equipos utilizados en la actividad de monitoreo de la matriz agua, entre ellos se encuentran los equipos de medición de aforo, medición de parámetros in situ y otros equipos para medición de parámetros específicos.</t>
  </si>
  <si>
    <t>Se evidencia el drive las Actividades realizadas en el software de la RMCAB, se dejan como registro de lo sucedido cuatrimestralmente en el Inventario de especificaciones técnicas del equipamiento, insumos/consumibles y cronograma de mantenimiento, calibración y verificación, en el formato, Inventario de especificaciones técnicas del equipamiento, insumos/consumibles y cronograma de mantenimiento, calibración y verificación.</t>
  </si>
  <si>
    <t xml:space="preserve">Al verificar los registros del día 26 de julio de 2024 relacionados con el formato identificado con el código: PA10-PR01-F1 asociado con el área técnica “RED DE MONITOREO DE CALIDAD DEL AIRE DE BOGOTÁ”, se evidenciaron para los siguientes equipos registro de alertas para actividades de calibración y mantenimientos, como a continuación se especifica: 1. Equipos aire acondicionado identificados con las siguientes placas de inventario (19990, 17158, 19984, 19989, 19986, 19988, 19983, 13958, 19987, 19985, 17161, 20992, 19660, 21867, 21875, 21871, 21879), se precisa que estas actividades según el documento evaluado indica que el responsable para adelantar esta actividad “programar mantenimiento” corresponde a la Dirección Gestión Corporativa, se deja observación que estos equipos requieren la sustitución progresiva conforme a las disposiciones establecidas por manual de buenas prácticas en refrigeración de Ministerio de Ambiente. 2. Para el equipo denominado “ANALIZADOR NO/NOX/NO” se evidenciaron que no se tiene asegurada su calibración conforme a la fecha establecida para este particular, la placa de inventario corresponde a (6767, 6770, 17282, 17291, 17292, 19650, 19664, 19678, 19704, 19705, 19706, 19708, 19709, 20598, 20599, 20600, 20601). 3. Para el equipo denominado “ANALIZADOR SO2” se evidenciaron que no se tiene asegurada su calibración conforme a la fecha establecida para este particular, la placa de inventario corresponde a (7392, 6781,17283,17284, 19711,19713, 19651, 19665, 19715, 19716, 19717, 20602,20603, 20604,20605, 20606) 4. Para el equipo denominado “MONITOR MATERIAL PARTICULADO PM2.5” se evidenciaron que no se tiene asegurada su calibración conforme a la fecha establecida para este particular, la placa de inventario corresponde a (6760, 12913, 12192, 12771, 17297, 17299, 17300, 19701, 19677, 19676, 19693, 20594, 20597) 5. Para el equipo denominado “ANALIZADOR O3” se evidenciaron que no se tiene asegurada su calibración conforme a la fecha establecida para este particular, las placas d de inventario corresponde a (6778, 6776, 6777, 17285, 17286, 19652, 19666, 19719, 19722, 19724, 19718, 20607, 20608, 20609,20610) En virtud a lo anterior se requiere asegurar las actividades de mantenimiento y calibración para todos los equipos identificados con las alertas “Programar calibración” o Programar Mantenimiento” en el respectivo inventario, ese sentido esta desviación posibilitaría materializaciones del riesgo de gestión. </t>
  </si>
  <si>
    <t>De acuerdo a la indicación de Subsecretaría General; me permito relacionar el link donde quedaron las evidencias del riesgo. https://drive.google.com/drive/folders/1UKVAumJrGVMM3t5j88oTT1wN1gOyxMKB?usp=sharing Dado que por acá no fue posible que cargaran; igualmente se envian por correo eléctronico.</t>
  </si>
  <si>
    <t>Los Coordinadores de alturas de la SCAAV, realizan una inspección de seguridad industrial para las actividades de trabajo en alturas, cada vez que se va a realizar una actividad en campo que implique trabajo en alturas, para garantizar que se cumplan con las condiciones óptimas de seguridad, dejando los registros Permiso de Trabajo en Alturas (PA01-PRG05-F01), Lista de Chequeo Trabajo en Alturas (PA01-PRG05-F02) e Inspección de Trabajo Especial en Alturas(PA01-PRG05-F4); adicionalmente, diligencian el formato de verificación de Elementos de Protección Personal (EPP) aleatoriamente una vez por semana. En los casos en que los elementos no cumplan con las condiciones, no se realiza el ascenso, se informará al líder técnico del grupo a través de correo electrónico sobre la situación para que se tomen las correcciones necesarias y en los casos que amerite se informa al enlace técnico del laboratorio de cada subdirección para la toma de decisiones.</t>
  </si>
  <si>
    <t>SCAAV: Durante los meses de enero a marzo, se realizaron respectivamente actividades en campo que implicaron trabajo en alturas, para garantizar que se cumplan con las condiciones óptimas de seguridad, dejando los registros Permiso de Trabajo en Alturas (PA01-PRG05-F01), Lista de Chequeo Trabajo en Alturas (PA01-PRG05-F02), Inspección de Trabajo Especial en Alturas (PA01-PRG05-F4), Analisis de trabajo seguro en alturas (PA01-PRG05-F3) y Autoreporte de condiciones de salud (PA01-PRG05-F09); adicionalmente, se cuenta con los registros de verificación de Elementos de Protección Personal (EPP) aleatoriamente una vez por semana. SRHS: En el primer cuatrimestre del 2024 se creó la Lista de verificación de condiciones de seguridad del personal para la matriz agua, por lo cual no se realizó ningún diligenciamiento del documento hasta tanto no esté cargado en el aplicativo Isolución dentro de la actualización del procedimiento PA10-PR19. Adicionalmente, es importante mencionar que en el marco de las actividades de monitoreo de la matriz agua no es requerido el trabajo seguro en alturas.</t>
  </si>
  <si>
    <t xml:space="preserve">Como seguimiento por parte de la segunda línea de defensa, se observó la información compartida a través del siguiente link de acceso : https://drive.google.com/drive/folders/10TFnphxWCO902UvySrLqXGiZrrn7WiBp?usp=drive_link. En este, se pudo validar información referente al auto reporte de condiciones de salud, inspección de trabajo especial en alturas, lista de chequeo, permiso de trabajo seguro en altura, uso de elementos de protección personal, análisis de trabajo seguro, entre otros. No se registra casos de comunicación con el líder técnico por incumplimientos de las condiciones de los elementos. </t>
  </si>
  <si>
    <t xml:space="preserve">Seguimiento tercera línea de defensa: Se revisó la evidencia aportada por la primera línea de defensa sobre los trabajos en alturas por parte de la RMCAB y RMRAB, evidenciando el manejo de los formatos de "Análisis de Trabajo Seguro", "Auto de Reporte de Condiciones de Salud", "Inspección de Trabajo Especial en Alturas", "Lista de Chequeo de Trabajo en Alturas", "Permiso de Trabajo en Alturas" y "Uso adecuado de EPP' Ahora bien, al verificar los registros de permiso de trabajo en alturas, para lo correspondiente a las actividades del mes de marzo, se evidenció en los registros del formato PA01-PRG05-F01 V2 - Permiso de Trabajo en Alturas, en la sección de análisis del entorno de trabajo, que en unas actividades un ítem hace referencia a la Resolución 1409 de 2012 (11,22 y 27 de marzo) y en otras refiere la Resolución 4272 de 2021 (26 de marzo), por ende el control documental debe ser fortalecido. También se observó la utilización del formato Excel denominado “Reporte de formatos actividades de trabajo seguro en altura” para el control de los formatos por cada actividad, el cual se sugiere codificar e incorporar dentro del SIG. </t>
  </si>
  <si>
    <t>De acuerdo a la indicación de Subsecretaría General; me permito relacionar el link donde quedaron las evidencias del riesgo. https://drive.google.com/drive/folders/1nABrxbveyE9uWmir33rDL87FjG-oWgXp?usp=sharing Dado que por acá no fue posible que cargaran como se explico por correo electrónico.</t>
  </si>
  <si>
    <t>Se realizaron actividades en campo que implicaron trabajo en alturas, para garantizar que se cumplieron con las condiciones óptimas de seguridad se adjunta en el driver lo reporte de formatos actividades de trabajo seguro en alturas RMCAB 2024, del cuatrimestre</t>
  </si>
  <si>
    <t xml:space="preserve">Seguimiento tercera línea de defensa: Al verificar los registros de permiso de trabajo en alturas registrados para el periodo evaluado, se evidenciaron inconsistencias relacionadas con el cumplimiento de la Resolución 4272 de 2021, especificando que esta actividad fue objeto de auditoria del SGSST de la Secretaria Distrital de Ambiente, ene se sentido y en virtud a lo indicado se detectó: 1. Durante la prueba de recorrido en la visita a sitio Estación Monitoreo Ruido Ambiental CAI CLARET en la auditoria al SGSST de la Entidad, se inspeccionó la actividad “mantenimiento y desinstalación estación de ruido ambiental ”, donde se realizó el registro del permiso de trabajo el cual incluye requisitos normativos obsoletos, se precisa que las actividades relacionadas con la inspección anual de equipos de protección contra caídas de Subdirección De Calidad Del Aire, Auditivo y Visual se realizó con recursos económicos de los colaboradores de la Entidad, incumpliendo disposiciones definidas por la Resolución 4272 de 2021. En adición a lo anterior se evidenciaron instrucciones de diligenciamiento documental para verificar “estados de alicoramiento”, sin contar con el alcoholímetro y personal competente para el desarrollo de esta práctica, conexo se identificó que la intervención realizada sobre la placa del CAI CLARET, utilizó “escalera no certificada”, y el área de trabajo intervenida sobre la placa no se demarco con cinta peligro o delineadores cónicos y los trabajadores(as) no tenían asegurado punto de hidratación. En razón a lo expuesto el riesgo se materializó por no disponibilidad de alcoholímetros y no acreditación de inspección anual de equipos de protección contra caídas, conforme a lo requerido por la Resolución 4272 de 2021. </t>
  </si>
  <si>
    <t>CORRECCIÓN DEL LINK https://drive.google.com/drive/folders/10TFnphxWCO902UvySrLqXGiZrrn7WiBp?usp=drive_link.</t>
  </si>
  <si>
    <t>SCAAV: Durante los meses de abril a julio, se realizaron respectivamente actividades en campo que implicaron trabajo en alturas, para garantizar que se cumplan con las condiciones óptimas de seguridad, dejando los registros Permiso de Trabajo en Alturas (PA01-PRG05-F01), Lista de Chequeo Trabajo en Alturas (PA01-PRG05-F02), Inspección de Trabajo Especial en Alturas (PA01-PRG05-F4), Analisis de trabajo seguro en alturas (PA01-PRG05-F3) y Autoreporte de condiciones de salud (PA01-PRG05-F09); adicionalmente, se cuenta con los registros de verificación de Elementos de Protección Personal (EPP) aleatoriamente una vez por semana. SRHS: En el segundo cuatrimestre del 2024, no se realizó ningún diligenciamiento del documento hasta en tanto no esté cargado en el aplicativo Isolución dentro de la actualización del procedimiento PA10-PR19. Adicionalmente, es importante mencionar que en el marco de las actividades de monitoreo de la matriz agua no es requerido tener el permiso para trabajo en alturas.</t>
  </si>
  <si>
    <t>Los Líderes técnicos y/o quien ellos designen en cada área, cada vez que se gestione un proceso contractual para el Laboratorio debe establecer en el estudio previo y el anexo técnico, los requisitos relacionados con la gestión metrológica y el aseguramiento de la calidad, en cumplimiento a garantizar los criterios solicitados por el Laboratorio Ambiental de la SDA dejando registro adicionalmente de la verificación de la evaluación técnica del proceso de contratación, la cual será publicada en la plataforma SECOP II. En los casos que no se dé cumplimiento a lo requerido, se cancelará la contratación y se iniciará nuevamente el proceso con otro proveedor.</t>
  </si>
  <si>
    <t>SCAAV ENERO, FEBRERO: Emisión de Ruido: Para los meses de enero y febrero, no se adelantó ningún aspecto del proceso contractual para la adquisición de una (1) estación meteorológica debido a que se espera el ANLA de respuesta oficial al tramité tributario de exención del IVA Fuentes Fijas, Fuentes Móviles, RMCAB y RMRAB: Para el mes de enero, no se adelantaron procesos contractuales, a los que aplican el control. MARZO: Emisión de Ruido: Para el mes de marzo, no se adelantó ningún aspecto del proceso contractual para la adquisición de una (1) estación meteorológica debido a que se espera el ANLA de respuesta oficial al trámite tributario de exención del IVA. Fuentes Fijas, Fuentes Móviles y RMCAB: Para el mes de enero, no se adelantaron procesos contractuales, a los que aplican el control. RMRAB: Los contratos de bienes y servicios correspondientes a la calibración de los sonómetros y pistofonos y la adquisición de algunas estaciones meteorológicas se encuentran en ajuste de objeto y plazos en el PAA ya que se debe sacar un proceso conjunto con la RMCAB y Emisión de Ruido para esto, los demás contratos se encuentran en estructuración de Anexo técnico y Estudio previos. SRHS: Se adjunta como soporte el estudio de mercado que se está realizando en el primer cuatrimestre del año 2024 por la compra de equipos de medición de parámetros in situ (pHmetro, conductivimetro y oxímetro). En el estudio de mercado se incluyen los costos de cotización y las características técnicas de los equipos.</t>
  </si>
  <si>
    <t xml:space="preserve">Como seguimiento por parte de la segunda línea de defensa, se observó la información cargada en ISOLUCIÓN referente al trámite con la ANLA, estado de bienes y servicios y trámites contractuales. Así mismo, se soporta el estudio de mercado de equipos de medición INSITU. No se registran estudios previos y anexo técnico de gestión metrológica. </t>
  </si>
  <si>
    <t xml:space="preserve">Seguimiento tercera línea de defensa: Se revisó la evidencia aportada por la primera línea de defensa y se observó la ejecución del control mediante el seguimiento a los procesos contractuales sobre los bienes y servicios según acta de reunión interna donde se trataron temas en cuanto a hacer seguimiento sobre los nuevos lineamientos de Gestión Corporativa y verificación de los procesos, se aportó estudio de mercado que se está realizando en el primer cuatrimestre del año 2024, para la compra de equipos de medición de parámetros in situ (pHmetro, conductivimetro y oxímetro) que incluye los costos de cotización y las características técnicas de los equipos. </t>
  </si>
  <si>
    <t>SCAAV JUNIO RMRAB: para el mes de junio se adelanto la proyección del estudio previo y anexo técnico del contrato para mantenimiento y calibración a los equipos de medición de presión acústica, los cuales se encuentran en revisión. JULIO: Fuentes Fijas: Para el mes de julio se adelanto la proyección del anexo técnico del contrato de insumos, donde se dejo en las condiciones especificas el cumplimiento de los requisitos aplicables de la ISO/IEC 17025. Fuentes Móviles: En el mes de Julio se proyectaron los estudios previos y el anexo técnico para el contrato de la calibración anual de los veintidós (23) filtros de densidad neutra ,para asegurar el correcto funcionamiento de los diez (10) opacímetros utilizados en la medición de fuentes móviles diésel y calibración de las unidades de verificación de temperatura y RPM, así como los elementos periféricos de los equipos de medición, dentro de dichos documentos se establece que se debe dar cumplimiento de la norma técnica NTC ISO 17025:2017 como mínimo, o la que la modifique, adicione o sustituya, los cuales deben ser expedidos por un ente acreditado ante la ONAC, los documentos se encuentran en revisión para poder continuar con el proceso contractual.</t>
  </si>
  <si>
    <t>Se revisó la evidencia aportada por la primera línea de defensa en donde los Líderes técnicos o que ellos han designad en cada área, han iniciado el traite de gestión de diferentes procesos contractual para el Laboratorio, se observaron que los documentos se encuentran en revisión para poder continuar con el proceso contractual.</t>
  </si>
  <si>
    <t>Seguimiento tercera línea: Se constató que la primera línea aportó evidencias asociadas que acreditan la implementación del control, como corresponde a proyección del estudio previo y anexo técnico del contrato para mantenimiento y calibración a los equipos de medición de presión acústica, así como los estudios previos y el anexo técnico para el contrato de la calibración anual de los veintidós (23) filtros de densidad neutra.</t>
  </si>
  <si>
    <t>El profesional apoyo de calidad de cada Subdirección, coordina la mesa de trabajo técnica de calidad del Laboratorio Ambiental de la SDA de cada Subdirección, con una fecuencia cuatrimestral, con el fin de realizar el control y seguimiento para asegurar el mantenimiento del Sistema de gestión del laboratorio (en cumplimiento de la NTC-ISO/IEC 17025), asi como de la Acreditación y Autorización; dejando registro en Acta de Reunión y Relación de Asistencia (PE03-PR05-F3). En el caso que se presente algún incumplimiento, el profesional apoyo de calidad de cada Subdirección, pondrá en conocimiento del tema a traves de correo electronico, al enlace técnico del laboratorio de su Subdirección para la toma de las decisiones correctivas correspondientes.</t>
  </si>
  <si>
    <t xml:space="preserve">SCAAV: Durante el primer trimestre del año 2024, no se han realizado mesas de trabajo técnicas del Laboratorio Ambiental de la SDA de la Subdirección de Calidad del Aire, Auditiva y Visual; debido a que el proceso de contratación del personal que interviene en las actividades y la ejecución de estos espacios de reunión, se termino solo hasta mediados del mes de Abril de la presente anualidad. Por lo cual se programo y desarrollará la 1era Mesa el último día del mes de Abril de este año. SRHS: Por contingencias de contratación y preparación de las actividades de preparación de visita del IDEAM la mesa de trabajo técnica fue programada para la primera semana del mes de Mayo. </t>
  </si>
  <si>
    <t xml:space="preserve">Como seguimiento por parte de la segunda línea de defensa, la primera línea de defensa manifiesta que a la fecha no se ha establecido mesa de trabajo para dar cumplimiento a la frecuencia cuatrimestral. En ese sentido, no se cargan evidencias o soportes de actas de reunión y listados de asistencia de las mesas técnicas al aplicativo de ISOLUCIÓN. </t>
  </si>
  <si>
    <t>Seguimiento tercera línea de defensa: Se revisó la evidencia aportada por la primera línea de defensa y se observó la ejecución del control mediante el seguimiento a los procesos contractuales sobre los bienes y servicios según acta de reunión interna donde se trataron temas en cuanto a hacer seguimiento sobre los nuevos lineamientos de Gestión Corporativa y verificación de los procesos, se aportó estudio de mercado que se está realizando en el primer cuatrimestre del año 2024, para la compra de equipos de medición de parámetros in situ (pHmetro, conductivimetro y oxímetro) que incluye los costos de cotización y las características técnicas de los equipos.</t>
  </si>
  <si>
    <t xml:space="preserve">SCAAV: Durante el segundo cuatrimestre del año 2024, se realizaron dos (2) mesas de trabajo técnicas internas de calidad del Laboratorio Ambiental de la SDA de la Subdirección de Calidad del Aire, Auditiva y Visual, una (1) mesa de trabajo interna del Laboratorio Ambiental de la SDA de la Subdirección de Calidad del Aire, Auditiva y Visual, y una (1) transversal con la Dirección del Laboratorio (Dirección de Control Ambiental). SRHS: Por contingencias de contratación y preparación de las actividades de preparación de visita del IDEAM la mesa de trabajo técnica fue programada para la primera semana del mes de Mayo. </t>
  </si>
  <si>
    <t>No se observó evidencias de la ejecución del control relacionada con las Actas de Reunión y Relación de Asistencia</t>
  </si>
  <si>
    <t>Seguimiento tercera línea de defensa: De acuerdo con el seguimiento, no se observó evidencias de la ejecución del control relacionada con las Actas de Reunión y Relación de Asistencia (PE03-PR05-F3) que den cuenta de mesas de trabajo técnicas de calidad, y según indicó la primera línea de defensa, fue debido a inconvenientes en los procesos de contratación de personal que interviene en las actividades, por lo tanto se recomienda valorar el control y las acciones para su ejecución, de acuerdo con lo previsto en la Guía Administración del Riesgo y el diseño de controles en entidades públicas Versión 6 – Este seguimiento reemplaza el realizado del 03 de mayo de 2024</t>
  </si>
  <si>
    <t>Seguimiento tercera línea de defensa 09/05/2024: La primera línea no aportó evidencia objetiva que acredite la implementación del control.</t>
  </si>
  <si>
    <t>Posibilidad de afectación reputacional debido a no asegurar la competencia técnica y la seguridad de la información que garanticen la confidencialidad e imparcialidad en el Laboratorio Ambiental de la SDA; debido a la falta de idoneidad del personal que efectua las operaciones de muestreo, medición y/o monitoreo y al incorrecto almacenamiento de la información.</t>
  </si>
  <si>
    <t>No asegurar la competencia técnica y la seguridad de la información que garanticen la confidencialidad e imparcialidad en el Laboratorio Ambiental de la SDA.</t>
  </si>
  <si>
    <t>Debido a la falta de idoneidad del personal que efectua las operaciones de muestreo, medición y/o monitoreo y al incorrecto almacenamiento de la información.</t>
  </si>
  <si>
    <t>Se cuenta con una matriz de Idoneidad del personal de Laboratorio Ambiental SDA en donde se relacionan los criterios de competencia de cada perfil que hace parte de las áreas técnicas, la cual se tiene como insumo por el Líder técnico o profesional técnico responsable y/o quien el designe para realizar la evaluación de formación, conocimientos y/o habilidades, según aplique, cada vez que ingresa un persona nueva al Laboratorio de la entidad o cuando así sean personas que ya pertenecen a las áreas técnicas cambien de perfil, dejando registro de lo anterior mediante el PA10-PR19-M2 "Evaluación de la competencia técnica del personal del Laboratorio Ambiental de la SDA". En el caso que se de incumplimiento a los criterios de idoneidad del personal, se cancelará el proceso de contratación.</t>
  </si>
  <si>
    <t>Acciones para Abordar Riesgos-600</t>
  </si>
  <si>
    <t>SCAAV: Durante el primer trimestre del año 2024, se realizaron las Evaluaciones de competencia técnica del personal de Emisión de Ruido, Fuentes Fijas, Fuentes Móviles, RMCAB y RMRAB para los nuevos contratos de los perfiles que firmaron contrato en el periodo de enero a marzo de la presente anualidad. SRHS: En el primer cuatrenio del 2024, no ingreso personal nuevo al grupo de trabajo sobre el Laboratorio SDA, matriz agua. Adicionalmente en este mismo periodo se presento contingencia por la contratación de personal por lo cual no se diligencio la evaluación de la competencia técnica el personal del laboratorio PA10-PR19-M2.</t>
  </si>
  <si>
    <t xml:space="preserve">Como seguimiento por parte de la segunda línea de defensa, se observó la información cargada en ISOLUCIÓN referente a las evaluaciones de idoneidad para emisión de ruido, fuentes fijas, fuentes móviles, RMCAB y RMRAB, dejando constancia del modelo PA10-PR19-M2 “Evaluación de la competencia técnica del personal del Laboratorio Ambiental de la SDA”, para cada una de las evaluaciones. No se registran casos de incumplimiento a los criterios de idoneidad. </t>
  </si>
  <si>
    <t>Seguimiento tercera línea de defensa 09/03/2024: Se verificó que lo observado por la segunda línea es congruente, ya que lo reportado por la primera línea para el cuatrimestre evaluado, no se realizaron evaluaciones de competencia técnica del personal debido a que no se realizó contratación de personal.</t>
  </si>
  <si>
    <t>Plan de contingencia-Riesgos DAFP-1198</t>
  </si>
  <si>
    <t xml:space="preserve">SCAAV: Durante el segundo cuatrimestre del año 2024, no se realizaron Evaluaciones de competencia técnica del personal de Emisión de Ruido, Fuentes Fijas, Fuentes Móviles, RMCAB y RMRAB. SRHS: En el segundo cuatrimestre no se realizó contratación de personal nuevo y el documento PA10-PR19 se encontraba en ajuste por lo cual no se realizó el diligenciamiento del PA10-PR10-M2. Estos se diligenciaran de acuerdo a la nueva contratación para el segundo semestre del año. </t>
  </si>
  <si>
    <t xml:space="preserve">Primera línea informa que durante el segundo cuatrimestre del año 2024, no se realizaron Evaluaciones de competencia técnica del personal debido a que el segundo cuatrimestre no se realizó contratación de personal nuevo y el documento PA10-PR19 “Funcionamiento y operación de las actividades en el Laboratorio Ambiental de la SDA”, se encontraba en ajuste y solo mediante el radicado 2024IE177975 del 23 de agosto de 2024, se aprobó su nueva versión, por lo cual no se realizó el diligenciamiento del formato PA10-PR19-M2, “Evaluación de la competencia técnica del personal del Laboratorio Ambiental de la SDA” </t>
  </si>
  <si>
    <t xml:space="preserve">Seguimiento tercera línea de defensa 09/03/2024: Se verificó que lo observado por la segunda línea es congruente, ya que lo reportado por la primera línea para el cuatrimestre evaluado, respecto a que no se realizaron evaluaciones de competencia técnica del personal debido a que no se realizó contratación de personal. </t>
  </si>
  <si>
    <t>En la inducción al personal del Laboratorio Ambiental de la SDA, el profesional apoyo de calidad de cada Subdirección y/o los líderes de las áreas técnicas y/o quien ellos designen, realizan la capacitación que aplique de acuerdo con las necesidades de entrenamiento establecidas en el procedimiento "Funcionamiento y operación de las actividades en el Laboratorio Ambiental de la SDA" (PA10-PR19); dejando registro en Acta de Reunión y Relación de Asistencia (PE03-PR05-F3). En el caso que se presente algún incumplimiento frente a los lineamientos establecidos, el Líder técnico pondrá en conocimiento del tema a traves de correo electronico, al enlace técnico del laboratorio de su Subdirección para la toma de las decisiones correctivas correspondientes.</t>
  </si>
  <si>
    <t xml:space="preserve">SCAAV ENERO: Emisión de Ruido, Fuentes Fijas, Fuentes Móviles y RMRAB: Durante el mes de enero de la presente anualidad, no se llevaron a cabo procesos de inducción, debido a que, se estaban desarrollando las etapas precontractuales para los profesionales de las áreas técnicas. RMCAB: Para el mes de enero se realizó la contratación del profesional contratista asesor para el alistamiento a la prueba interlaboratorio, al cual se realizó la inducción con relación al funcionamiento de la RMCAB, procedimientos internos de operación de la RMCAB, de acuerdo a lo establecido en el procedimiento interno del Laboratorio Ambiental PA10-PR19. El registro de la inducción se dejó en acta de reunión (1.Acta_reunion_actividades_Alistamiento_Enero_RMCAB). FEBRERO: Emisión de Ruido: Durante el mes de febrero de la presente anualidad, ingresó al laboratorio ambiental de la SDA matriz aire-emisión de ruido una profesional con cambio de perfil dentro del área, puesto que, para la vigencia 2023, se desempeñó como profesional técnico de apoyo (profesional de campo) y para la vigencia 2024 ingresó como profesional técnico de apoyo (revisor), como constancia, se deja evidencia del acta de reunión y relación de asistencia, donde se llevó a cabo la socialización de las obligaciones contractuales que en su rol desempeña (1. Acta_reunion_actividades_revisor_Febrero_ER). Fuentes Fijas, Fuentes Móviles y RMRAB: Durante el mes de febrero de la presente anualidad, no se llevaron a cabo procesos de inducción, debido a que, se estaban desarrollando las etapas precontractuales para los profesionales de las áreas técnicas. RMCAB: Para el mes de febrero se realizó la contratación de la mayoría del personal de la RMCAB, entre estos los perfiles de los ingenieros de campo, los analistas de datos, perfil que realiza las actividades de validación de datos y el profesional administrativo, se realiza reuniones de reinducción e inicio de labores, socialización de obligaciones específicas e inducción en las actividades el registro se dejó en acta de reunión. MARZO: Emisión de Ruido: Para el mes de marzo de la presente anualidad, se reintegró al cargo de profesional técnica de apoyo (revisor) una contratista, quien por motivos de licencia de maternidad, había suspendido su Contrato de Prestación de servicios, en ese orden de ideas, se socializó nuevamente las actividades que en su rol desempeña (1.Acta_reunion_actividades_revisor_Marzo_ER) Fuentes Fijas: Durante el mes de marzo de la presente anualidad, no se llevaron a cabo procesos de inducción, debido a que, se estaban desarrollando las etapas precontractuales para los profesionales de las áreas técnicas. .Fuentes Móviles: En el mes de marzo se completó el proceso de contratación del supervisor de equipos de Fuentes Móviles, se realizó proceso de inducción correspondiente, dejando registro de ello en el PE03-PR05-F3 Acta de Reunión y Relación de Asistencia RMCAB: Para el mes de Marzo ingresó un ingeniero de campo se realizo reunión de Reinducción e inició contratos personal de campo RMCAB asÍ mismo se realizó la socialización de Realizar la explicación de las dos nuevas obligaciones contractuales, relacionadas con la elaboración de los indicadores y el procesamiento y cargue de los datos de los contaminantes criterio y variables meteorológicas en la plataforma del SISAIRE a la profesional responsable de la RMCAB, se deja registro en el acta de reunión. RMRAB: Para el mes de Marzo, se realizó el proceso de reinducción del personal perteneciente al área técnica. SRHS: De acuerdo al instructivo PA10-PR19 en versión vigente no existe un proceso e inducción a las actividades de monitoreo en la matriz agua. Por lo cual se genero el borrador del documento el cual se cargar con la actualización del procedimiento propuesta para el mes de Mayo, con la finalidad de cumplir con los requisitos de capacitación y minimizar los riesgos asociados. </t>
  </si>
  <si>
    <t xml:space="preserve">Como seguimiento por parte de la segunda línea de defensa, se observó la información cargada en ISOLUCIÓN referente a las inducciones para emisión de ruido, fuentes móviles, RMCAB y RMRAB. No se registra incumplimiento frente a los lineamientos establecidos. </t>
  </si>
  <si>
    <t xml:space="preserve">Seguimiento tercero línea de defensa 09/03/2024: Se constató que la primeria línea de defensa aportó evidencias objetivas (actas de reunión y relaciones de asistencias) que acreditan la implementación del control definido. </t>
  </si>
  <si>
    <t xml:space="preserve">SCAAV ABRIL: Emisión de Ruido: Para el mes de abril de la presente anualidad, en cumplimiento del Proceso de inducción al personal en Emisión de ruido se llevó a cabo la "Reunión inicial" con un profesional técnico de apoyo (profesional de campo) nuevo. Fuentes Fijas: Para el periodo de evaluación ingresó en la modalidad de sesión de contrato el profesional Humberto Otalora, se carga el acta en donde se especifican las funciones de la sesión y el estado de los procesos llevados a cabo. Fuentes Móviles: En el mes de abril se completo el proceso de contratación del Profesional de Apoyo Administrativo de Fuentes Móviles, así mismo 2 Inspectores de Apoyo para apoyar las actividades de campo, se realizo proceso de inducción correspondiente, dejando resgitro de ello en el PE03-PR05-F3 Acta de Reunión y Relación de Asistencia. MAYO: Emisión de Ruido: Para el mes de mayo de la presente anualidad, en cumplimiento del Proceso de inducción al personal en Emisión de ruido se llevó a cabo las siguientes capacitaciones: (1. Reunion_inicial_20240515), (2. Socializacion_obligaciones_especificas_20240515), (3. Tema_1_20240508), (4. Tema_2_y_3_20240517_20240530), (5. Tema_4_20240521_20240531), (6. Tema_5_6_7_20240521_20240531) Fuentes Fijas: Para el mes de mayo se presento el cambio de perfil del profesional Jonathan Morales, dejando constancia en el PE03-PR05-F3 Acta de reunion y asistencia. Fuentes Móviles: En el mes de mayo se completo el proceso de contratación de Inspector de Apoyo para apoyar las actividades de campo, se realizo proceso de inducción correspondiente, dejando resgitro de ello en el PE03-PR05-F3 Acta de Reunión y Relación de Asistencia JUNIO: Emisión de Ruido: Para el mes de junio de la presente anualidad, en cumplimiento del Proceso de inducción al personal en Emisión de ruido se llevó a cabo las siguientes capacitaciones: (TEMA 10 AL 17_2024_06_05), (TEMA_18_20240607), (TEMA 22_2024_06_11), (TEMA 23_2024_06_12), (TEMA 24 Y 25_2024_06_12) RMCAB:Para el mes de junio se realizó la contratación del profesional Tecnico de apoyo (Profesional Tecnico Administrativo), al cual se realizó la inducción con relación al funcionamiento de la RMCAB, procedimientos internos de operación de la RMCAB, de acuerdo a lo establecido en el procedimiento interno del Laboratorio Ambiental PA10-PR19. El registro de la inducción se dejo en acta de reunión "1. Acta_reunion_Profesional_Tecnico_Administrativo_Junio_RMCAB)". SRHS En la actualizaciòn del 23 de agosto del 2024 al procedimiento PA10-PR19 “Funcionamiento y operación de las actividades en el Laboratorio Ambiental de la SDA” se creó el instructivo PA10-PR19-INS7 y el formato PA10-PR19-F17 con el fin de definir los criterios y las actividades necesarias para que el personal de Monitoreo de la matriz agua aseguren el cumplimiento de los lineamientos establecidos en los procedimientos del Laboratorio Ambiental de la SDA, interiorización del funcionamiento interno del grupo, apropiación de la cultura organizacional y el correcto desempeño de las funciones mediante la ejecución de las inducciones, reinducciones y su respectiva autorización. Así las cosas, los procesos de inducción iniciarán en el mes de septiembre. </t>
  </si>
  <si>
    <t>Se adjuntan las respectivas Acta de Reunión y Relación de Asistencia de las diferentes inducciones realizadas al personal del Laboratorio Ambiental de la SDA, por parte de los profesionales de apoyo de calidad de cada Subdirección y/o los líderes de las áreas técnicas</t>
  </si>
  <si>
    <t>El personal que ejecuta actividades en el Laboratorio Ambiental de la SDA y partes interesadas, que tengan acceso a la información del Laboratorio Ambiental de la SDA firman para cada contrato con la entidad, el convenio de confidencialidad mediante el Formato PA10-PR08-M1 "Convenio de confidencialidad Laboratorio Ambiental de la SDA"; en el caso que se presente algún conflicto de interés o presión indebida se deberá diligenciar el formato "Declaración de impedimento y/o presiones indebidas en el Laboratorio Ambiental de la SDA" e informar al enlace técnico del laboratorio de su Subdirección para su manejo. En caso de incumplimiento, el profesional apoyo de calidad de cada Subdirección y/o el Líder técnico pondrá en conocimiento del tema a traves de correo electrónico, al enlace técnico del laboratorio de su Subdirección para la toma de las decisiones correctivas correspondientes de acuerdo con el procedimiento PA10-PR08 "Confidencialidad e Impacialidad en el Laboratorio Ambiental de la SDA".</t>
  </si>
  <si>
    <t>SCAAV ENERO: Emisión de Ruido: se llevó a cabo el diligenciamiento por parte de Entidades distritales que acompañaron la ejecución de actividades de medición de emisión de ruido; en cuanto a contratistas, no ingresó al área ningún profesional nuevo, por ende no fue necesario el diligenciamiento. Fuentes Fijas: ingresó al laboratorio de fuentes fijas el profesional líder de grupo, se anexa a la carpeta el respectivo formato. Fuentes Móviles y RMRAB: no se requirió la firma del Formato. RMCAB: se realizó la firma de (1) convenio de confidencialidad a un contratista que realizará actividades dentro del laboratorio ambiental, dejando el registro en el formato. FEBRERO: Emisión de Ruido: ingresó al área de emisión de ruido un profesional técnico de apoyo (revisor), dos profesionales técnicos de apoyo (profesionales de campo) y un profesional responsable de acreditación, quienes diligenciaron el convenio de confidencialidad. Fuentes Fijas: ingresó al laboratorio de fuentes fijas el profesional de apoyo, se anexa a la carpeta el respectivo formato. Fuentes Móviles: se realizó la firma del Formato, por parte de (10) contratistas que hacen parte del grupo de Fuentes Móviles de igual manera se realizó la firma de (12) convenios correspondientes a los patrulleros de Seccional de tránsito de la policía metropolitana de Bogotá, que acompañan los operativos en vía, (1) Convenio por parte del profesional de la subdirección de control de tránsito y transporte de la Secretaría Distrital de Movilidad y (48) Convenios por parte de los Agentes de tránsito de la Secretaría Distrital de Movilidad. RMCAB: se realizó la firma de nueve (9) convenios de confidencialidad a contratista que realizará actividades dentro del laboratorio ambiental. Así mismo, se firmó el convenio de para contratistas externos que hacen la prestación de servicios de calibración o mantenimiento de equipos. RMRAB: se vincularon SEIS (6) profesionales a red, los cuales firmaron el formato de convenio de confidencialidad correspondiente. MARZO: Emisión de Ruido: reingreso después de la suspensión del contrato por motivos de licencia de maternidad, una profesional técnico de apoyo (revisora) quien firmó el respectivo formato. Fuentes Fijas: ingresaron al laboratorio de fuentes fijas los profesionales de apoyo, se anexa a la carpeta el respectivo formato. Fuentes Móviles: se realizó la firma del Formato por parte de (3) contratistas que hacen parte del grupo de Fuentes Móviles de igual manera se realizó la firma de (17) Convenios por parte de los Agentes de tránsito de la Secretaría Distrital de Movilidad. RMCAB: se realizó la firma de (3) convenios de confidencialidad a contratistas que realizarán actividades dentro del laboratorio ambiental. RMRAB: se vincularon (2) profesionales a red, los cuales firmaron el formato de convenio de confidencialidad correspondiente. Es importante precisar que para este periodo de tiempo, SE MATERIALIZÓ EL RIESGO en SCAAV, se evidencio la contratación de una (1) persona, que presenta conflicto de intereses asociadas a las actividades que desarrolla frente a su perfil y la cual no realizó la declaración de impedimento para ejecutar las actividades asociadas al perfil en el Laboratorio Ambiental de la SDA. Así mismo se presentó un (1) caso de alteración de la información generada en reportes de resultados por parte de una profesional de campo. SRHS: En el primer cuatrimestre de 2024, se realiza la firma del Formato de confidencialidad, por parte de nueve (9) contratistas que hacen parte del grupo del Laboratorio Ambiental de la SDA en la Subdirección.</t>
  </si>
  <si>
    <t xml:space="preserve">Como seguimiento por parte de la segunda línea de defensa, se observó la información cargada en ISOLUCIÓN referente a los soportes de los convenios de confidencialidad para emisión de ruido, fuentes fijas, fuentes móviles, RMCAB, RMRAB y SRHS, haciendo uso del modelo PA10-PR08-M1. No se registran casos de incumplimiento o de conflicto de interés. </t>
  </si>
  <si>
    <t>Seguimiento tercero línea de defensa 09/03/2024: Se verifica que el seguimiento de la segunda línea es congruente respecto a las evidencias aportadas por la primera línea, lo anterior focalizado en las firmas de los convenios de confidencialidad, en ese sentido se acredito la implementación del control definido.</t>
  </si>
  <si>
    <t xml:space="preserve">SCAAV ABRIL: Emisión de Ruido: Para el mes de abril de la presente anualidad, se registro la firma de 2 convenios de confidencialidad. Fuentes Fijas: Para el mes de abril ingresó al laboratorio de fuentes fijas el profesional Humberto Otalora Lider de grupo, se anexa a la carpeta el respectivo convenio de confidencialidad. Fuentes Móviles: En el mes de Abril se realizo la firma del Convenio de confidencialidad Laboratorio Ambiental de la SDA, por parte de 3 contratistas que ingresaron al área técnica Fuentes Móviles del Laboratorio Ambiental de la SDA de igual manera se realizo la firma de 13 Convenios por parte de los Agentes de transito (Civiles) de la Secretaría Distrital de Móvilidad y 2 patrulleros de la policia de transito de Bogota, quines acompañan los operativos de control en vía. MAYO: Emisión de Ruido: Para el mes de mayo de la presente anualidad, se registro la firma de 3 convenios de confidencialidad. Fuentes Fijas: Para el mes de mayo se realizo la firma de un convenio de confidencialidad por parte del profesional Jonathan Morales lider de grupo. Fuentes Móviles: En el mes de Mayo se realizo la firma del Convenio de confidencialidad Laboratorio Ambiental de la SDA, por parte de 1 contratista que ingresó al área técnica Fuentes Móviles del Laboratorio Ambiental de la SDA de igual manera se realizo la firma de 5 Convenios por parte de los Agentes de transito (Civiles) de la Secretaría Distrital de Móvilidad quienes acompañan los operativos de control en vía. RMRAB: Para el mes de mayo se firmaron 4 convenios de confidencialidad del Lbaoratorio Ambiental de la SDA por parte de 4 Pasantes que se vincularon a la RMRAB. JUNIO: Emisión de Ruido: Para el mes de junio de la presente anualidad, se registro la firma de 1 convenio de confidencialidad. Fuentes Móviles: En el mes de Junio se realizo la firma del Convenio de confidencialidad Laboratorio Ambiental de la SDA, por parte de 2 Agentes de transito (Civiles) de la Secretaría Distrital de Móvilidad quienes acompañan los operativos de control en vía. RMCAB: Para el mes de Junio en la RMCAB, se requirio la firma del 1 Convenio de confidencialidad Laboratorio Ambiental de la SDA. JULIO: Fuentes Móviles: En el mes de Julio se realizo la firma del Convenio de confidencialidad Laboratorio Ambiental de la SDA, por parte de 2 Agentes de transito (Civiles) de la Secretaría Distrital de Móvilidad quienes acompañan los operativos de control en vía. RMCAB: Para el mes de Junio en la RMCAB, se requirio la firma del 1 Convenio de confidencialidad Laboratorio Ambiental de la SDA. SRHS: En el segundo cuatrimestre no se diligenció el convenio de confidencialidad PA10-PR08-M1 dado que no hubo ingreso de personal nuevo o de personal externo que tuviera acceso a la información del laboratorio ambiental de la SDA en el Recurso Hídrico. </t>
  </si>
  <si>
    <t xml:space="preserve">Se adjuntan como evidencia los Convenio de confidencialidad del Laboratorio Ambiental de la SDA, realizados con el personal que ejecuta actividades en el Laboratorio Ambiental de la SDA y partes interesadas, que tengan acceso a la información del Laboratorio Ambiental de la SDA en el cuatrimestre objeto de seguimiento </t>
  </si>
  <si>
    <t>Posibilidad de afectación económica y reputacional por Incumplimiento de los criterios de aseguramiento de calidad, gestión documental y gestión metrológica, que no garantice la validez de los resultados del muestreo, la medición y/o monitoreo en la SDA, debido a la no aplicación de las especificaciones técnicas en la operación, relacionados con los procedimientos y la condiciones no óptimas de los elementos de Protección Personal y/o de seguridad industrial, que garanticen el cumplimiento de la operatividad necesaria y su óptimo funcionamiento; manipulación inapropiada, incompleta o inexistente del equipamiento o de los activos de información empleados para custodia, manejo y validación de datos; contratar servicios en la SDA.</t>
  </si>
  <si>
    <t>Incumplimiento de los criterios de aseguramiento de calidad, gestión documental y gestión metrológica, que no garantice la validez de los resultados del muestreo, la medición y/o monitoreo en la SDA</t>
  </si>
  <si>
    <t>Debido a la no aplicación de las especificaciones técnicas en la operación, relacionados con el manejo del equipamiento, procedimientos y condiciones no óptimas de los elementos de Protección Personal y/o de seguridad industrial, que garanticen el cumplimiento de la operatividad necesaria y su óptimo funcionamiento; manipulación inapropiada, incompleta o inexistente del equipamiento o de los activos de información empleados para custodia, manejo y validación de datos; contratar servicios y suministros en la SDA</t>
  </si>
  <si>
    <t>Los Líderes de las áreas técnicas del proceso y/o quien ellos designen, realizan el alistamiento y las actividades pertinentes de verificación, calibración y mantenimiento, asegurando el correcto funcionamiento del equipamiento y las condiciones de operación para la ejecución de los métodos o normas de referencia según corresponda, para cada procedimiento a desarrollar, dejando registro de lo sucedido cuatrimestralmente en el Inventario de especificaciones técnicas del equipamiento, insumos/consumibles y cronograma de mantenimiento, calibración y verificación y en la Hoja de vida e historial de servicios y/o en las bases de datos que se generan si es el caso. En caso de incumplimiento se reporta al Líder técnico a traves de correo electrónico y en los casos que sea requerido al enlace técnico de cada subdirección para la toma de decisiones.</t>
  </si>
  <si>
    <t>Acciones para Abordar Riesgos-601</t>
  </si>
  <si>
    <t>Se adjuntan los documentos pertinentes para el control del riesgo 48, donde se vinculan las subdirecciones de Hidrico y Silvicultura Con respecto al SCAAV, no se tienen equipos a cargo por tanto, no se reporta evidencias de control de inventarios</t>
  </si>
  <si>
    <t xml:space="preserve">Como seguimiento por parte de la segunda línea de defensa, se observó la información cargada en ISOLUCIÓN referente a las hojas de vida del historial de servicios de diferentes equipos, al igual que el informe del estado de los equipos especializados y la socialización del procedimiento para la gestión de equipos de SSFFS y SRHS. No se registra reporte de incumplimiento al líder técnico. </t>
  </si>
  <si>
    <t xml:space="preserve">Se revisó la evidencia aportada por la primera línea de defensa y se observó informe consolidado sobre el estado de los equipos especializados del centro de atención, valoración y rehabilitación de flora y fauna silvestre – CAVRFFS de fecha 31 de marzo de 2024, acta de reunión del 15 de febrero de 2024, con el objeto de socializar el procedimiento PA10-PR21 Control a la gestión de los equipos de la SSFFS Y SRHS y sus respectivos formatos a los profesionales de la fundación Biodess, se aportaron los formatos de hoja de vida e historial de servicios para 7 equipos formato con Código: PA10-PR01-F2. Menciona también que no se tienen equipos a cargo por tanto, no se reporta evidencias de control de inventarios formato </t>
  </si>
  <si>
    <t>Plan de contingencia-Riesgos DAFP-1199</t>
  </si>
  <si>
    <t>Seguimiento tercera línea de defensa: No se registró reporte por parte de la primera línea.</t>
  </si>
  <si>
    <t>Posibilidad de afectación reputacional por limitación a la creación de ejercicios de modelamiento ambiental generando sesgos en los modelos y que puedan llegar a ser poco confiables debido a depender de áreas internas como terceros, falta de datos disponibles históricos o representativos que dificulten la creación de modelos ambientales limitar los mismos</t>
  </si>
  <si>
    <t>Limitación en la creación de ejercicios de modelamiento ambiental generando sesgos en los modelos y que puedan llegar a ser poco confiables.</t>
  </si>
  <si>
    <t>Debido a depender de áreas internas como terceros, falta de datos disponibles históricos o representativos que dificulten la creación de modelos ambientales o limitar los mismos</t>
  </si>
  <si>
    <t>El líder técnico del CIMAB realiza mensualmente mesas de trabajo y reuniones para hacer seguimiento a cada uno de los proyectos y/o ejercicios de modelamiento ambiental para prestar asistencia técnica y velar porque los proyectos que se están desarrollando cumplan con las expectativas de las áreas interesadas, dichas reuniones son soportadas mediante actas de reunión y listados de asistencia en cualquier modalidad (virtual / presencial).</t>
  </si>
  <si>
    <t>Acciones para Abordar Riesgos-602</t>
  </si>
  <si>
    <t>Se adjuntan las actas y listas de reuniones de las diferentes mesas de trabajo que se realizaron en el cuatrimestre</t>
  </si>
  <si>
    <t xml:space="preserve">Como seguimiento por parte de la segunda línea de defensa, se observó la información cargada en ISOLUCIÓN referente a las actas de reunión y listados de asistencia que son la evidencia de las mesas de trabajo mensuales (virtual y presencial, correspondientes a los proyectos de modelamiento ambiental. </t>
  </si>
  <si>
    <t xml:space="preserve">Se revisó la evidencia aportada por la primera línea de defensa y se observaron documento Word de las actas de reunión para los meses de enero a marzo de 2024, sin embargo en la mayoría no tienen formalizadas con el numero consecutivo, así como tampoco se adjuntan los listados de asistencia para cada una, como ejemplo de las 5 actas de reunión realizadas en el mes de enero de 2024, tan solo una registró consecutivo correspondiente a la No. 31 del 18 de enero de 2024, las demás estaban en formato Word sin consecutivo, esto último se observó en febrero con 11 reuniones y marzo con 11, en tal sentido se recomienda fortalecer el control documental </t>
  </si>
  <si>
    <t>Acciones para Abordar Riesgos-603</t>
  </si>
  <si>
    <t>Plan de contingencia-Riesgos DAFP-1200</t>
  </si>
  <si>
    <t>El líder SIG (Sistema de Información Geográfica) y del componente tecnológico administrarán los servidores para el almacenamiento de la información, garantizando la disponibilidad de esta para el uso en los distintos proyectos, la administración se basa en las credenciales entregadas y tickets de administración de servidores, esta actividad se realiza de manera trimestral y garantizar la confiabilidad de la información.</t>
  </si>
  <si>
    <t>Se adjunta la información pertinente para el control</t>
  </si>
  <si>
    <t xml:space="preserve">Como seguimiento por parte de la segunda línea de defensa, se observó la información cargada en ISOLUCIÓN referente a los tickets y actas de reunión para la revisión de códigos. </t>
  </si>
  <si>
    <t>Seguimiento tercera línea de defensa: Se revisó la evidencia aportada por la primera línea de defensa y se observaron 3 actas de reunión en formato Word sin consecutivo y sin la relación de asistencia, en tal sentido se recomienda fortalecer el control documental</t>
  </si>
  <si>
    <t>Se anexa información de los tickets del primer cuatrimestre</t>
  </si>
  <si>
    <t xml:space="preserve">Se constata y confirma lo observado por la segunda línea respecto a no reportes de seguimiento por parte de la primera línea de defensa. </t>
  </si>
  <si>
    <t>Posibilidad de Afectación reputacional por realizar la devolución de saldos a favor de personas naturales o jurídicas relacionadas con LA/FT, una vez realizada la verificación de las listas vinculantes y restrictivas de la OFAC y de la ONU.</t>
  </si>
  <si>
    <t>Devolución de saldos a favor de personas naturales o jurídicas relacionadas con LA/FT</t>
  </si>
  <si>
    <t>Debido a la omisión en la verificación de las listas vinculantes y restrictivas de la OFAC y de la ONU.</t>
  </si>
  <si>
    <t>El Profesional de Financiera en cada proceso de devolución de saldos a favor, realiza la verificación en las listas vinculantes y restrictivas de laspersonas naturales o juridicas, con el fin de validar que estas personas no esten relacionadas LA/FT. Evidencia: Pantallazo verificación de listas.</t>
  </si>
  <si>
    <t>Acciones para Abordar Riesgos-605</t>
  </si>
  <si>
    <t>No se materializó el riesgo ya que el Profesional de la Subdirección Financiera en cada proceso de devolución de saldos a favor, realizó la verificación en las listas vinculantes y restrictivas de las personas naturales o jurídicas, identificando que dichas personas no tienen asuntos que los identifiquen o vinculen a temas de lavado de activos o financiación del terrorismo.</t>
  </si>
  <si>
    <t xml:space="preserve">Como seguimiento por parte de la segunda línea de defensa, se observó la información cargada en ISOLUCIÓN, correspondiente a las capturas de pantalla compartidas. De esta manera, se consignan las validaciones realizadas a personales naturales o jurídicas, con el fin de validar que no estén relacionadas con lavado de activos y financiación del terrorismo. </t>
  </si>
  <si>
    <t xml:space="preserve">Seguimiento tercera línea de defensa: Se observó la evidencia del control correspondiente a un archivo que contiene “Pantallazo verificación de listas vinculantes y restrictivas de la OFAC”, sin embargo, la evidencia no es suficiente para establecer si el control fue ejecutado sobre cada proceso de devolución de saldos a favor. Además, en la descripción del riesgo no es clara la causa raíz (Por qué) Se recomienda revisar la descripción del riesgo en los relacionado a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</si>
  <si>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Plan de contingencia-Riesgos DAFP-1201</t>
  </si>
  <si>
    <t>Seguimiento realizado por Daniel González (contratista) No se materializó el riesgo, ya que el profesional especializado, con el apoyo de los contratistas asignados, verificó a cada una de las personas a las que la entidad debía realizar devoluciones no tributarias. La verificación se llevó a cabo en las listas vinculantes y restrictivas de personas naturales o jurídicas. Este procedimiento asegura que dichas personas no están involucradas en actividades relacionadas con el lavado de activos o la financiación del terrorismo. Esta actividad se realiza de manera mensual.</t>
  </si>
  <si>
    <t>Dentro de las evidencias se logra identificar consultas en la página de la Oficina de Control de Activos – OFAC, esta no es la única lista vinculante que existe para esta clase de consultas se debe hacer en otras listas como lo indica el control, adicional, aunque se identifica el responsable y la acción no se identifica el complemento como, ¿qué pasaría si existen desviaciones?, ¿a quien reporto el hallazgo encontrado en la debida diligencia?, con los nuevos lineamientos emitidos en la entidad frente al Sistema de Administración de Riesgos Lavado de Activos y Financiación del Terrorismo – SARLAFT el proceso debe replantear el control donde parte de este lo ejerce el gestor de cumplimiento, aunque el riesgo por su naturaleza pertenece al proceso Gestión Financiera también se debe replantear, por que no es clara la cusa inmediata, en este caso cuales serían las circunstancias o debido a que se realizan las devoluciones de saldos a favor de personas naturales o jurídicas, el proceso realiza el seguimiento en las fechas establecidas, no se identifica la materialización del riesgo.</t>
  </si>
  <si>
    <t xml:space="preserve">Seguimiento tercera línea de defensa: No se observa seguimiento por parte de la segunda línea de defensa, en tal sentido se tomó como referencia el seguimiento realizado por parte de la primera línea de defensa. Se observó la evidencia del control correspondiente a un archivo que contiene “Pantallazos de validación OFAC”, sin embargo, la evidencia no es suficiente para establecer si el control fue ejecutado sobre cada proceso de devolución de saldos a favor. Se recomienda revisar la descripción del riesgo en los relacionado a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</si>
  <si>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Num</t>
  </si>
  <si>
    <t>Nombre Riesgo</t>
  </si>
  <si>
    <t>Clase de Riesgo</t>
  </si>
  <si>
    <t>Consecuencias</t>
  </si>
  <si>
    <t>Objetivo Proceso</t>
  </si>
  <si>
    <t>Calificación</t>
  </si>
  <si>
    <t>Causa</t>
  </si>
  <si>
    <t>Responsable</t>
  </si>
  <si>
    <t>Evidencia de la ejecución del control</t>
  </si>
  <si>
    <t>Calificación Diseño</t>
  </si>
  <si>
    <t>Calificación Ejecución</t>
  </si>
  <si>
    <t>Solidez Individual del Control</t>
  </si>
  <si>
    <t>Seguimiento de Controles</t>
  </si>
  <si>
    <t>Solidez del Conjunto de Controles</t>
  </si>
  <si>
    <t>Valoración del riesgo</t>
  </si>
  <si>
    <t>Acciones del riesgo</t>
  </si>
  <si>
    <t>Plan de Contingencia</t>
  </si>
  <si>
    <t>Evaluación</t>
  </si>
  <si>
    <t>#</t>
  </si>
  <si>
    <t>Descripción: del Control Asociado a la Causa</t>
  </si>
  <si>
    <t>Responsable Primera Línea de Defensa</t>
  </si>
  <si>
    <t>Asignación</t>
  </si>
  <si>
    <t>Segregación y Autoridad</t>
  </si>
  <si>
    <t>Periodicidad</t>
  </si>
  <si>
    <t>Propósito</t>
  </si>
  <si>
    <t>Ejecución Actividad</t>
  </si>
  <si>
    <t>Acciones Observaciones</t>
  </si>
  <si>
    <t>Accion</t>
  </si>
  <si>
    <t>CM 2019-16</t>
  </si>
  <si>
    <t>Posibilidad de que el recurso humano adscrito a la Oficina de Control Interno oculte, distorsione o tergiverse situaciones observadas en el desarrollo de los diferentes trabajos del plan anual de auditoria para favorecer a un tercero o en beneficio propio.</t>
  </si>
  <si>
    <t>Corrupción</t>
  </si>
  <si>
    <t>31/01/2024 12:00:00 a. m.</t>
  </si>
  <si>
    <t>No reflejar la realidad de la evaluación practicada a un proceso y/o actividad.,Sanciones administrativas, disciplinarias, penales y de otro tipo.,Perdida de credibilidad y reputación institucional,Afectación en la toma de decisiones de la entidad</t>
  </si>
  <si>
    <t>2-(D) Improbable</t>
  </si>
  <si>
    <t>10-Mayor</t>
  </si>
  <si>
    <t>Reducir el riesgo</t>
  </si>
  <si>
    <t>Conflictos de interés desconocidos.</t>
  </si>
  <si>
    <t>CM-C01</t>
  </si>
  <si>
    <t>Anualmente o cada vez que se requiera el auditor asignado a un trabajo de aseguramiento previo a su inicio diligencia el formato de "Declaración de conflicto de intereses, confidencialidad y compromisos del auditor" para corroborar que se encuentra en condiciones para ejecutarlo. En caso de exixtir alguna inhabilidad, el jefe de la OCI reasigna el trabajo a otro mienbro del equipo, dejando como evidencia el formato de "Declaración de conflicto de intereses, confidencialidad y compromisos del auditor" firmado por los auditores y el correo electronico de reasignación del trabajo de auditoria.</t>
  </si>
  <si>
    <t>Contratista</t>
  </si>
  <si>
    <t>Asignado</t>
  </si>
  <si>
    <t>Adecuado</t>
  </si>
  <si>
    <t>Oportuna</t>
  </si>
  <si>
    <t>Prevenir</t>
  </si>
  <si>
    <t>Confiable</t>
  </si>
  <si>
    <t>Se investigan y resuelven oportunamente</t>
  </si>
  <si>
    <t>Completa</t>
  </si>
  <si>
    <t>Fuerte</t>
  </si>
  <si>
    <t>1-(E) Raro</t>
  </si>
  <si>
    <t>Acciones para Abordar Riesgos #584</t>
  </si>
  <si>
    <t>Norma Lucía Avila Quintero</t>
  </si>
  <si>
    <t>Informar de manera inmediata a las partes interesadas, a la alta gerencia, así como a los entes de control o autoridades competentes sobre la situación presentada. * Informar a la segunda y tercera línea de defensa sobre el hecho encontrado. * Análisis documentado de las causas que dieron origen a la materialización del riesgo. * Identificar la necesidad de adoptar nuevos controles o fortalecer los actuales. * Revelar el incumplimiento ante el Comité Institucional de Coordinación de Control Interno - CICCI.</t>
  </si>
  <si>
    <t xml:space="preserve">Descripción: </t>
  </si>
  <si>
    <t>El auditor asignado al trabajo de aseguramiento</t>
  </si>
  <si>
    <t>Cuenta con la autoridad y adecuada segregación de funciones para la ejecución del control.</t>
  </si>
  <si>
    <t>Anualmente o cada vez que se requiera</t>
  </si>
  <si>
    <t>Prevenir la materialización del riesgo.</t>
  </si>
  <si>
    <t>Fuente de información confiable.</t>
  </si>
  <si>
    <t>En caso de existir alguna inhabilidad, el jefe de la OCI reasigna el trabajo a otro mienbro del equipo, dejando como evidencia el formato de "Declaración de conflicto de intereses, confidencialidad y compromisos del auditor" firmado por los auditores y el correo electronico de reasignación del trabajo de auditoria.</t>
  </si>
  <si>
    <t>formato de "Declaración de conflicto de intereses, confidencialidad y compromisos del auditor" firmado</t>
  </si>
  <si>
    <t>Seguimiento primera Línea de defensa: El equipo OCI ha diligenciado el Diligenciamiento de formato Declaración de Conflicto de Intereses, Confidencialidad y Compromisos del Auditor, los cuales se adjuntan</t>
  </si>
  <si>
    <t>Seguimiento primera Línea de defensa: El equipo OCI ha diligenciado el Diligenciamiento de formato Declaración de Conflicto de Intereses, Confidencialidad y Compromisos del Auditor, los cuales se adjuntan.</t>
  </si>
  <si>
    <t>El equipo OCI ha diligenciado el Diligenciamiento de formato Declaración de Conflicto de Intereses, Confidencialidad y Compromisos del Auditor, los cuales se adjuntaron en el cuatrimestre anterior</t>
  </si>
  <si>
    <t>El proceso reporta el cumplimiento de la ejecución del control y se cuenta con la evidencia de las 8 declaraciones de conflicto de interes firmadas por los auditores.</t>
  </si>
  <si>
    <t>No se adjuntan los formatos Declaración de conflicto de intereses, confidencialidad y compromisos del auditor de los que habla el control, teniendo en cuenta que para el corte de riesgos del segundo cuatrimestre se realizaron 2 trabajos de auditoría por parte de la OCI, es importante que para cada cuatrimestre de seguimiento a riesgos se adjunten las evidencias correspondientes a ese corte, se recomienda estar atento al seguimiento en el aplicativo ISOLUCION ya que la primera línea debe realizar el reporte en la columna denominada Seguimiento 1ª Línea de defensa y la segunda y tercera línea de defensa en la columna denominada Seguimiento 2ª y 3ª Línea de defensa.</t>
  </si>
  <si>
    <t>Presiones sociales o económicas.</t>
  </si>
  <si>
    <t>CM-02</t>
  </si>
  <si>
    <t>El profesional asignado para hacer seguimiento</t>
  </si>
  <si>
    <t>Cada vez que se va a emitir un informe de un trabajo de auditoría interna</t>
  </si>
  <si>
    <t>Informe de auditoria</t>
  </si>
  <si>
    <t>De acuerdo con el Plan Anual de Auditoría vigencia 2024, se han ejecutado dos (2) auditorias de las cuales se emitieron informes finales así: radicado No. 2024IE163874 del 02 de agosto de 2024 Auditoria al Sistema de Seguridad y Salud en el Trabajo y radicado No. 2024IE166113 del 5 de agosto de 2024 Auditoría Interna con Base en Riesgos al Proyecto de Inversión 7814 “Fortalecimiento de la administración y monitoreo áreas protegidas y otras de interés ambiental para disminuir la vulnerabilidad de los ecosistemas frente alteraciones naturales y antrópicas en Bogotá, informes que fueron revisados y aprobados por la Jefe de la Oficina de Control Interno surtiendo así el flujo de revisión y aprobación correspondiente. Los informes se encuentran publicados en la sección de transparencia numeral 4.8 vigencia 2024. Numeral 2. Evaluación y seguimiento</t>
  </si>
  <si>
    <t>Seguimiento segunda linea de defensa: De acuerdo al Plan Anual de Auditorías aprobado, no se ha requerido la aplicación del control, puesto que las dos auditorias vigentes no han surtido la etapa de elaboración del informe.</t>
  </si>
  <si>
    <t>Este control debe ser replanteado ya que no le apunta a mitigar la materialización del riesgo de corrupción, se encuentra planteado de la misma forma en el riego de gestión Posibilidad de afectación reputacional debido a la imprecisión, inexactitud o error en las conclusiones de los trabajos de auditoria generado por omisiones o sobrepasos de controles en la revisión de evidencias o malinterpretaciones de las situaciones observadas, el cual si tiene coherencia para este riesgo.</t>
  </si>
  <si>
    <t>Intención o racionalización del personal o colaboradores del proceso</t>
  </si>
  <si>
    <t>CM-C03</t>
  </si>
  <si>
    <t>El equipo auditor cada vez que ejecuta una auditoria de aseguramiento basada en riesgos efectúa una reunión preliminar y otra de cierre donde comunica a los auditados los resultados obtenidos del trabajo para corroborar la pertinencia de las observaciones. En caso de que sean aceptadas se incluyen en el informe final de auditoría, en caso contrario, se analizan los argumentos y se obtiene evidencia adicional para ratificarlos o descartarlos y se deja como evidencia los informes preliminares y finales de la auditoria.</t>
  </si>
  <si>
    <t>El equipo auditor</t>
  </si>
  <si>
    <t>cada vez que ejecuta una auditoria de aseguramiento</t>
  </si>
  <si>
    <t>comunicación a los auditados con los resultados obtenidos del trabajo para corroborar la pertinencia de las observaciones.</t>
  </si>
  <si>
    <t>Seguimiento primera línea de defensa: De acuerdo con el Plan Anual de Auditoría, actualmente se encuentran desarrollándose dos (2) auditorias (Auditoría Interna al Proyecto 7814 - Gestión Ambiental y Desarrollo Rural” y “Auditoría Interna al Sistema de Seguridad y Salud en el Trabajo en la Secretaria Distrital de Ambiente), de las cuales se están surtiendo las etapas de planificación, las reuniones de resultados preliminares y cierre aún no se ha generado.</t>
  </si>
  <si>
    <t>Seguimiento primera línea de defensa: De acuerdo con el Plan Anual de Auditoría vigencia 2024, se han ejecutado dos (2) auditorias de las cuales se emitieron informes finales así: radicado No. 2024IE163874 del 02 de agosto de 2024 Auditoria al Sistema de Seguridad y Salud en el Trabajo y radicado No. 2024IE166113 del 5 de agosto de 2024 Auditoría Interna con Base en Riesgos al Proyecto de Inversión 7814 “Fortalecimiento de la administración y monitoreo áreas protegidas y otras de interés ambiental para disminuir la vulnerabilidad de los ecosistemas frente alteraciones naturales y antrópicas en Bogotá, informes que fueron revisados y aprobados por la Jefe de la Oficina de Control Interno en los cuales se incluyeron los análisis relacionados con las observaciones presentadas por los procesos auditados y se comunicaron los argumentos y conclusiones generadas. Los mencionados informes son socializados con los lideres de proceso y se encuentran disponibles para consulta en la sección de transparencia numeral 4.8.</t>
  </si>
  <si>
    <t>Seguimiento segunda linea de defensa: De acuerdo al Plan Anual de Auditorías aprobado, no se ha requerido la aplicación del control, puesto que las dos auditorias vigentes no han surtido la etapa de reunión de cierre de auditoría. Se hace el seguimiento extemporáneo por cambios en Isolución y como evidencia se carga el lineamiento establecido.</t>
  </si>
  <si>
    <t>La primera línea no manifiesta si en los informes de auditoria existen objeciones por parte de los procesos auditados, no se adjuntan evidencias.</t>
  </si>
  <si>
    <t>Recibir dadivas o incentivos</t>
  </si>
  <si>
    <t>Informe que cumpla con el objetivo definido.</t>
  </si>
  <si>
    <t>Seguimiento segunda linea de defensa: De acuerdo al Plan Anual de Auditorías aprobado, no se ha requerido la aplicación del control, puesto que las dos auditorias vigentes no han surtido la etapa de elaboración del informe. Se pone fecha extemporanea por lineamientos del SIG en cuanto a que no se evidencia el cargue en la fecha prevista (Adjunto evidencia)</t>
  </si>
  <si>
    <t>Este control se encuentra repetido para este riesgo, ya que corresponde al control No 2</t>
  </si>
  <si>
    <t>COM 2019-8</t>
  </si>
  <si>
    <t>Posibilidad de manipular y ocultar información asociada a la publicación en los canales de comunicación dispuestos por la entidad, que no corresponda a la realidad institucional a los grupos de interés en beneficio propio o de un particular.</t>
  </si>
  <si>
    <t>Pérdida de imagen, reputación, credibilidad y confianza institucional.,Desinformación a los grupos de interés.,Investigaciones administrativas, disciplinarias, penales o fiscales.,Sanciones disciplinarias, penales o fiscales por los actos de corrupción que cometan las personas vinculadas a la entidad.</t>
  </si>
  <si>
    <t>Conflictos de interés al modificar, sustraer o adicionar información para publicar en los medios de comunicación de la SDA. Recepción de dádivas o posibles sobornos. Influencia o presiones de terceros. No atender los lineamientos previamente establecidos conforme al protocolo de la Oficina Asesora de Comunicaciones.</t>
  </si>
  <si>
    <t>COM-8-C01</t>
  </si>
  <si>
    <t>El Jefe de la Oficina de Comunicaciones, cada vez que se va a publicar información en los diferentes canales internos y/o externos de la entidad, verifica el contenido de la misma, conforme los lineamientos establecidos en la OAC, contenidos en el instructivo de comunicación interna, código: PE02-PR02-INS1 e instructivo de comunicación externa, código: PE02-PR01-INS1; de igual manera antes de cada publicación del producto comunicacional, este da su aprobación final por medio del Whatsapp del equipo de comunicaciones, informando en que medio se realizará la publicación. En caso de encontrar errores y/o inconsistencias en la información, se notificará al periodista por el mismo medio, con el fin de realizar los ajustes pertinentes, y así dar continuación a la divulgación. Como evidencia queda las capturas de pantalla del chat de WhatsApp de la Oficina de Comunicaciones donde se da aprobación final para la publicación de la información en los canales institucionales.</t>
  </si>
  <si>
    <t>Acciones para Abordar Riesgos #544</t>
  </si>
  <si>
    <t>Andrés Fabián Contento Muñoz</t>
  </si>
  <si>
    <t>Informar a las autoridades la ocurrencia del hecho. Revisar el mapa de riesgos de corrupción. Verificar si se tomaron las acciones y se actualizó el mapa de riesgos. Llevar a cabo un monitoreo permanente. Iniciar los procesos disciplinarios pertinentes. Corregir y/o publicar la información por los mismos canales que se divulgó la información. Si la información errada fue ampliamente divulgada, se explica el error y se solicita la corrección por cada medio para ser divulgada nuevamente. Informar a la segunda y tercera línea de defensa sobre el hecho encontrado.</t>
  </si>
  <si>
    <t>El Jefe de la Oficina de Comunicaciones.</t>
  </si>
  <si>
    <t>Cada vez que se va a publicar información en los diferentes canales internos y/o externos de la entidad.</t>
  </si>
  <si>
    <t>En caso de encontrar errores y/o inconsistencias en la información, se notificará al periodista.</t>
  </si>
  <si>
    <t>Las capturas de pantalla del chat de WhatsApp de la Oficina de Comunicaciones donde se da aprobación final.</t>
  </si>
  <si>
    <t>La emergencia sanitaria declarada por la COVID-19 ha conllevado a la implementación de nuevas modalidades de trabajo como la alternancia entre el trabajo en casa y en las instalaciones de la Secretaría de Ambiente. En ese sentido 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primer cuatrimestre del año 2024, la Oficina Asesora de Comunicaciones ejecutó el control a los riesgos del proceso de comunicaciones, conforme con los criterios establecidos. El control al riesgo de corrupción denominado: “Posibilidad de manipular y ocultar información asociada a la publicación en los canales de comunicación dispuestos por la entidad, que no corresponda a la realidad institucional a los grupos de interés en beneficio propio o de un particular.” se llevó a cabo en primera línea por el jefe de la Oficina Asesora de Comunicaciones; cada vez que se va a publicar información en los diferentes canales internos y/o externos de la entidad, se verifica el contenido de la misma, conforme los lineamientos establecidos en la OAC, seguido de esto, da su aprobación final por medio del WhatsApp del equipo de comunicaciones, informando en que medio se realizará la publicación. En caso de encontrar errores y/o inconsistencias en la información, se notificará al periodista por el mismo medio, con el fin de realizar los ajustes pertinentes, y así dar continuación a la divulgación. Como evidencia queda las capturas de pantalla del chat de WhatsApp de la Oficina de Comunicaciones donde se da aprobación final para la publicación de la información en los canales institucionales. El resultado de este control evidencia que la OAC acompañó hasta el final de la divulgación del producto comunicacional, con el fin de evitar que se presenten errores e imprecisiones en su contenido. Con lo anterior, certifico que toda la información que se publicó en los distintos canales de comunicación de la SDA, van aprobados por parte del jefe de comunicaciones. Con esto se evidenció que el proceso de comunicaciones ejecutó de forma adecuada los controles para minimizar los riesgos, a partir del trabajo articulado las diferentes dependencias de la entidad. En ese sentido, se determinó que el riesgo de corrupción identificado por el proceso “Posibilidad de manipular y ocultar información asociada a la publicación en los canales de comunicación dispuestos por la entidad, que no corresponda a la realidad institucional a los grupos de interés en beneficio propio o de un particular.”, no se materializó en el primer cuatrimestre de 2024.</t>
  </si>
  <si>
    <t>Seguimiento al control, segunda linea de defensa, primer cuatrimestre. Se evidencia el cumplimiento del control con los soportes, en los cuales se verifica en el chat del equipo de comunicaciones, la retroalimentaciòn entre el equipo para el diseño hasta obtener la respectiva aprobaciòn por parte del Jefe de Comunicaciones, para la publicacion en los diferentes medios de comunicacion de la SDA. El riesgo no se materializo.</t>
  </si>
  <si>
    <t>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segundo cuatrimestre del año 2024, la Oficina Asesora de Comunicaciones ejecutó el control a los riesgos del proceso de comunicaciones, conforme con los criterios establecidos. El control al riesgo de corrupción denominado: “Posibilidad de manipular y ocultar información asociada a la publicación en los canales de comunicación dispuestos por la entidad, que no corresponda a la realidad institucional a los grupos de interés en beneficio propio o de un particular.” se llevó a cabo en primera línea por el jefe de la Oficina Asesora de Comunicaciones; cada vez que se va a publicar información en los diferentes canales internos y/o externos de la entidad, se verifica el contenido de la misma, conforme los lineamientos establecidos en la OAC, seguido de esto, da su aprobación final por medio del WhatsApp del equipo de comunicaciones, informando en que medio se realizará la publicación. En caso de encontrar errores y/o inconsistencias en la información, se notificará al periodista por el mismo medio, con el fin de realizar los ajustes pertinentes, y así dar continuación a la divulgación. Como evidencia queda las capturas de pantalla del chat de WhatsApp de la Oficina de Comunicaciones donde se da aprobación final para la publicación de la información en los canales institucionales. El resultado de este control evidencia que la OAC acompañó hasta el final de la divulgación del producto comunicacional, con el fin de evitar que se presenten errores e imprecisiones en su contenido. Con lo anterior, certifico que toda la información que se publicó en los distintos canales de comunicación de la SDA, van aprobados por parte del jefe de comunicaciones. Con esto se evidenció que el proceso de comunicaciones ejecutó de forma adecuada los controles para minimizar los riesgos, a partir del trabajo articulado las diferentes dependencias de la entidad. En ese sentido, se determinó que el riesgo de corrupción identificado por el proceso “Posibilidad de manipular y ocultar información asociada a la publicación en los canales de comunicación dispuestos por la entidad, que no corresponda a la realidad institucional a los grupos de interés en beneficio propio o de un particular.”, no se materializó en el primer cuatrimestre de 2024.</t>
  </si>
  <si>
    <t>Seguimiento tercera línea de defensa: Se evidenció que el riesgo no se encuentra identificado como lo establece la Guía para la administración del riesgo y el diseño de controles en entidades públicas, versión 6 (impacto, causa inmediata y causa raíz). En los anexos se encontró que el jefe de la OCI certifica en forma expresa que el riesgo no se materializó en el primer cuatrimestre de la vigencia 2024. Se recomienda revisar el riesgo, estructurarlo como lo indica la guía y posteriormente ajustar el control.</t>
  </si>
  <si>
    <t xml:space="preserve">Seguimiento segunda línea de defensa correspondiente al 2do cuatrimestre de 2024: En razón al reporte registrado por la primera línea de defensa, se observa que el control se ejecuta de manera eficaz y tal como quedó determinado en la identificación del riesgo ya que el Jefe de la Oficina Asesora de Comunicaciones, cada vez que se va a publicar información por los diferentes canales internos y/o externos de la entidad, verifica que el contenido de la comunicación este conforme con los lineamientos establecidos en la OAC, de igual manera, notifica a sus colaboradores los posibles errores y/o inconsistencias en la información para su correspondiente ajuste y posterior aprobación y publicación, como evidencia de ello, se revisa los documentos adjuntos, los cuales corresponden a las capturas de pantalla del chat de WhatsApp de la Oficina Asesora de Comunicaciones donde se da la aprobación final para la publicación de la información en los canales institucionales, en razón a lo anterior, se puede determinar que el riesgo no se materializó y que el reporte de la primera línea se realizó en los tiempos establecidos en la Política de Administración de Riesgos. </t>
  </si>
  <si>
    <t>Seguimiento 3ª Línea de defensa Considerando el reporte efectuado por la primera y segunda línea de defensa, se evidenció que el proceso ha realizado el monitoreo al control definido para este riego, y no se registró materialización que requiriera que el proceso generara acciones de contingencia inmediatas, así mismo se aportaron evidencias correspondientes a capturas de pantalla del chat de WhatsApp de la Oficina Asesora de Comunicaciones en las cuales se ha registrado la aprobación final para la publicación de la información en los canales institucionales evidenciando que el control viene ejecutándose de manera eficaz y su seguimiento se efectuó de manera oportuna dentro de los plazos establecidos, finalmente, se recomienda validar los soportes, por cuando en su apartado final se registra “no se materializó en el primer cuatrimestre de 2024” y el soporte corresponde al segundo cuatrimestre 2024.</t>
  </si>
  <si>
    <t>DE 2019-10</t>
  </si>
  <si>
    <t>Posibilidad de que se favorezcan intereses particulares o se oculte o manipule la información, en la orientación y seguimiento a la gestión de los proyectos de inversión, con el fin de obtener algún beneficio a nombre propio o de terceros.</t>
  </si>
  <si>
    <t>Pérdida de imagen, reputación, credibilidad y confianza institucional.,Investigaciones administrativas, disciplinarias, penales o fiscales,Sanciones disciplinarias, penales o fiscales por los actos de corrupción que cometan las personas vinculadas a la entidad</t>
  </si>
  <si>
    <t>20-Catastrófico</t>
  </si>
  <si>
    <t>Extrema</t>
  </si>
  <si>
    <t>-Intereses propios o presiones externas y conflicto de interés en los procesos de toma de decisiones para alterar resultados de la ejecución institucional. -Información manipulada, generada y enviada por las dependencias que no se ajuste a la realidad de la gestión institucional. -Utilización de soportes o evidencias no correspondientes a la gestión institucional. -Discrecionalidad para la toma de decisiones en grupos restringidos de servidores. -Recepción de dádivas o posibles sobornos. -Vulnerabilidad en las herramientas sistematizadas para la planeación de la inversión y planeación estratégica.</t>
  </si>
  <si>
    <t>DE-10-C1</t>
  </si>
  <si>
    <t>El Subdirector de Proyectos y Cooperación Internacional, gestiona el fortalecimiento, actualización y puesta en operación del componente de proyectos de la herramienta SIPSE como fuente única en la gestión de información de los proyectos en la SDA para que las gerencias de proyecto carguen mensualmente la información al sistema quedando como evidencia, los reportes generados por la herramienta sobre el registro de información. En caso de encontrar alguna inconsistencia se solicitará los ajustes correspondientes a través de comunicación oficial.</t>
  </si>
  <si>
    <t>Acciones para Abordar Riesgos #565</t>
  </si>
  <si>
    <t>Ana Lucia Quintero Mojica</t>
  </si>
  <si>
    <t>1. Informar de manera inmediata a las partes interesadas, a la alta gerencia, así como a los entes de control o autoridades competentes sobre la situación presentada. 2. Informar a la segunda y tercera línea de defensa sobre el hecho encontrado. 3. Análisis documentado de las causas que dieron origen a la materialización del riesgo. 4. Identificar la necesidad de adoptar nuevos controles o fortalecer los actuales.</t>
  </si>
  <si>
    <t>El Subdirector de Proyectos y Cooperación Internacional.</t>
  </si>
  <si>
    <t>Periódicamente</t>
  </si>
  <si>
    <t>En caso de encontrar alguna inconsistencia se solicitará los ajustes correspondientes a través de comunicación oficial.</t>
  </si>
  <si>
    <t>Los reportes generados por la herramienta sobre el registro de información SIPSE, comunicación oficial.</t>
  </si>
  <si>
    <t xml:space="preserve">Se genera seguimiento a la información cargada por parte de las dependencias en la plataforma SIPSE. Las evidencias reposan en el Drive de la Subdirección de Proyectos y Cooperación Internacional. https://drive.google.com/drive/u/0/folders/1mLo4GUYfwqE9FhJ2m9gvugPBYZ7hOn6d </t>
  </si>
  <si>
    <t>SEGUIMIENTO SEGUNDA LÍNEA DE DEFENSA: Teniendo en cuenta los tiempos establecidos en la Política de riesgos V7 y socializados en el memorando 2024IE77835 del 11 de abril del 2024, para realizar los monitoreos y seguimientos a los riesgos por la diferentes líneas de defensa, a la fecha 29 de abril de 2024, día en el que vence el plazo para que la segunda línea realice el seguimiento correspondiente al primer cuatrimestre del 2024, se observa que la primera línea de defensa, no realizó el monitoreo al control establecido para este riesgo, correspondiente al periodo en mención, tampoco se evidencia anexos adjuntos, imposibilitando a la segunda línea, el análisis de la ejecución del mismo e inferir si el riesgo se materializó o no.</t>
  </si>
  <si>
    <t xml:space="preserve">TERCERA LÍNEA DE DEFENSA: Se identificó: 1. La denominación del riesgo, no denomina el impacto que el riesgo genera, y tampoco específica la causa raíz e inmediata por la cual se genera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El subdirector de Proyectos y Cooperación Internacional, gestiona el fortalecimiento, actualización y puesta en operación del componente de proyectos de la herramienta SIPSE como fuente única en la gestión de información de los proyectos en la SDA para que las gerencias de proyecto carguen mensualmente la información al sistema quedando como evidencia, los reportes generados por la herramienta sobre el registro de información. En caso de encontrar alguna inconsistencia se solicitará los ajustes correspondientes a través de comunicación oficial. No cumple con las condiciones establecidas en la Guía para la Administración del Riesgo y el diseño de controles en entidades públicas - Versión 6; toda vez que, no se identifica la Acción específica del control, respecto a la forma en que se controla el posible favorecimiento de intereses particulares, o se oculte o se manipule la información; de igual forma, no se identifican las acciones a desarrollar en caso de desviación, ni los registros generados, que complementan el control. 3. No se realizó monitoreo al control del riesgo, por parte de la primera línea de defensa, evidenciando el incumplimiento de la Política de Administración de Riesgos de la SDA. </t>
  </si>
  <si>
    <t>SEGUIMIENTO PRIMERA LINEA DE DEFENSA: Se genera seguimiento a la información cargada por parte de las dependencias en la plataforma SIPSE.</t>
  </si>
  <si>
    <t>SEGUIMIENTO SEGUNDA LÍNEA DE DEFENSA 2DO CUATRIMESTRE 2024: Considerando que el Departamento Administrativo de la Función Pública-DAFP, solicita que para la gestión de los riesgos de corrupción se remita a la Guía para la administración del riesgo y el diseño de controles en entidades públicas de 2018 V4 y que teniendo en cuenta la vigencia de los lineamientos establecidos para este tipo de riesgos, se observa que en la redacción de este riesgo, concurren los componentes exigidos en el documento en mención, estos son: acción u omisión + uso del poder + desviación de la gestión de lo público + el beneficio privado. En cuanto al diseño del control y las variables que este debe contener para convertirse en un control que realmente mitigue de manera adecuada el riesgo, se puede determinar que el control establecido para el presente riesgo, no cuenta con la totalidad de las variables que son: Debe tener definido el responsable de llevar a cabo la actividad de control, debe tener una periodicidad definida para su ejecución, debe indicar cuál es el propósito del control, debe establecer el cómo se realiza la actividad de control, debe indicar qué pasa con las observaciones o desviaciones resultantes de ejecutar el control y debe dejar evidencia de la ejecución del control, por lo anterior se sugiere que se revise de manera integral de definición del control incluyendo todos los elementos anteriormente mencionados, para de esta manera garantizar su correcta ejecución.</t>
  </si>
  <si>
    <t xml:space="preserve">TERCERA LÍNEA DE DEFENSA Se mantienen las observaciones emitidas por la OCI en el seguimiento del Primer Cuatrimestre de la vigencia 2024, relacionadas con: 1. La denominación del riesgo, no denomina el impacto que el riesgo genera, y tampoco específica la causa raíz e inmediata por la cual se genera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El subdirector de Proyectos y Cooperación Internacional, gestiona el fortalecimiento, actualización y puesta en operación del componente de proyectos de la herramienta SIPSE como fuente única en la gestión de información de los proyectos en la SDA para que las gerencias de proyecto carguen mensualmente la información al sistema quedando como evidencia, los reportes generados por la herramienta sobre el registro de información. En caso de encontrar alguna inconsistencia se solicitará los ajustes correspondientes a través de comunicación oficial. No cumple con las condiciones establecidas en la Guía para la Administración del Riesgo y el diseño de controles en entidades públicas - Versión 6; toda vez que, no se identifica la Acción específica del control, respecto a la forma en que se controla el posible favorecimiento de intereses particulares, o se oculte o se manipule la información; de igual forma, no se identifican las acciones a desarrollar en caso de desviación, ni los registros generados, que complementan el control. 3. Se ratifican las observaciones emitidas por la segunda línea de defensa, toda vez que, el control no sustenta la mitigación del riesgo, por tanto, no se puede validar el cumplimiento de los lineamientos establecidos por el Departamento Administrativo de la Función Pública – DAFP, para el Diseño de Controles. </t>
  </si>
  <si>
    <t>ECS 2019-17</t>
  </si>
  <si>
    <t>Posibilidad de afectación reputacional al encontrar profesionales que favorecen a un tercero en el otorgamiento de permisos y trámites ambientales sin el cumplimiento de los requisitos legales.</t>
  </si>
  <si>
    <t>Favorecer a un tercero en el otorgamiento de permisos y trámites ambientales sin el cumplimiento de los requisitos legales.,Sanciones de tipo disciplinario,Afectación a los derechos de los otros usuarios,Deterioro de la imagen institucional.</t>
  </si>
  <si>
    <t>Profesionales que reciban dádivas o se encuentren inmersos en conflicto de interés Discrecionalidad para la gestión de trámites y servicios (sin protocolos o procedimientos de atención) Desconocimiento de los procedimientos y protocolos de atención para la gestión de los trámites y servicios por parte de los servidores públicos.</t>
  </si>
  <si>
    <t>ECS-17-C1</t>
  </si>
  <si>
    <t>El profesional asignado para la revisión del trámite deberá confrontar la información reportada contra los requisitos de norma</t>
  </si>
  <si>
    <t>Acciones para Abordar Riesgos #586</t>
  </si>
  <si>
    <t>Gladys Emilia Rodríguez Pardo</t>
  </si>
  <si>
    <t>Analizar causas . Analizar el impacto en caso de la materialización. . Informar a la segunda y tercera línea de defensa sobre el hecho encontrado. . Ajustar controles establecidos inicialmente.</t>
  </si>
  <si>
    <t>El profesional asignado para la revisión del trámite.</t>
  </si>
  <si>
    <t>Cada vez que se revise el trámite.</t>
  </si>
  <si>
    <t>Deberá confrontar la información reportada contra los requisitos de norma.</t>
  </si>
  <si>
    <t>Las evidencias establecidas en la revisión del trámite.</t>
  </si>
  <si>
    <t>Se realiza la revisión de las solicitudes de trámites de permisos y registros dentro de cada una de las subdirecciones (SSFFS,SCASP, SRHS, SCAAV) y DCA pertenecientes al proceso de ECyS; verificando el cumplimiento normativo y se da respuesta a través de oficio (si incumple) o con la emisión del respectivo acto administrativo, concepto técnico o registro (si cumple). El siguiente Link es el enlace de la carpeta de evidencias, pues el sistema no me ha permitido cargar todos los soportes.https://drive.google.com/drive/folders/1glx_S9J5Bsiy6ExsSvZVnzH5shxK10uq</t>
  </si>
  <si>
    <t xml:space="preserve">Como seguimiento por parte de la segunda línea de defensa, se validó la información cargada en ISOLUCIÓN, observando actas de reunión aclaratorias referentes al trámite de Publicidad Exterior Visual – PEV, con sus respectivos listados de asistencia. Igualmente, se observó información consolidada correspondientes a trámites de la DCA, SCASP, SCAAV y SSFFS. El link de evidencias compartido por la primera línea de defensa, no se pudo validar debido que el acceso fue denegado. </t>
  </si>
  <si>
    <t>El responsable de la asignación de los procesos de solicitud de evaluación de los trámites a cargo del proceso ECyS, realiza de forma mensual la asignación de los mismos, de forma aleatoria a los profesionales técnicos o jurídicos para realizar la respectiva verificación del cumplimiento de los requisitos técnicos y normativos preliminares para iniciar o decidir los trámites ambientales. Así mismo, se realiza asesoría normativa con los usuarios de PEV. Debido al estado de capacidad operativa de las subdirecciones y los inconvenientes presentados con las cuentas de correo electrónico no se logró recolectar toda la evidencia para la fecha de corte del reporte. Las evidencias se encuentran cargadas en el enlace https://drive.google.com/drive/folders/1Q9tC6uXzU-B-lWgEDgMRSiQybZwc-rnl</t>
  </si>
  <si>
    <t>Seguimiento tercera línea de defensa: En la descripción del riesgo no se identificó la causa raíz (es la causa principal o básica y corresponde a las razones por la cuales se presenta el riesgo, son la base para la definición de controles en la etapa de valoración del riesgo). Por lo tanto se recomienda ajustar el riesgo y los controles, de acuerdo con Guía para la Administración del Riesgo y el diseño de controles en entidades públicas, Versión 6.</t>
  </si>
  <si>
    <t xml:space="preserve">Seguimiento tercera línea de defensa: fecha 2/09/2024 En la descripción del riesgo no se ha identificado la causa raíz, es decir, no se ha detallado la causa principal que origina el riesgo. Como resultado, el control establecido no aborda dicha causa raíz. Además, el control propuesto carece de una periodicidad específica para su aplicación y no incluye las acciones a seguir en caso de desviaciones, lo que limita su efectividad como complemento del control. El proceso informa que debido al estado de capacidad operativa de las subdirecciones y los inconvenientes presentados con las cuentas de correo electrónico no se logró recolectar toda la evidencia para la fecha de corte del reporte. En el link https://acortar.link/nP5DHa se encontraron dos carpetas nombradas de la siguiente manera: la primera Riesgo Corrupción x Tramite y la segunda Riesgo Corrupción ECS. En la primera hay una Subcarpeta Control en la que se encontraron otras tres (Licencias, Scaav y Scasp). En la segunda también hay una subcarpeta denominada Control y dentro una carpeta SCAAV y dos archivos en Excel Check list tramite y DCA evaluación licenciamiento A… Esta información corresponde a tramites realizados en la vigencia y no hay evidencia de lo indicado en el seguimiento de la primera línea que “El responsable de la asignación de los procesos de solicitud de evaluación de los trámites a cargo del proceso ECyS, realiza de forma mensual la asignación de los mismos, de forma aleatoria a los profesionales técnicos o jurídicos para realizar la respectiva verificación del cumplimiento de los requisitos técnicos y normativos preliminares para iniciar o decidir los trámites ambientales”. Recomendación: Revisar el riesgo e identificar la causa raíz para establecer de manera adecuada los controles. Además, es necesario proporcionar las evidencias que demuestren la aplicación correcta de los controles, sin dejar ningún aspecto a la interpretación del auditor y organizadas por subdirección responsable. Así mismo, se recomienda elaborar un plan adicional para la recolección de información, con el fin de mitigar el riesgo de pérdida de datos causado por la falla en los correos de los contratistas. </t>
  </si>
  <si>
    <t>Segunda línea, la primera línea adjunta base soporte de asignación adjunta indica la asignación de los procesos de solicitud de evaluación del Registro de Publicidad Exterior Visual – PEV.</t>
  </si>
  <si>
    <t>ECS 2019-18</t>
  </si>
  <si>
    <t>Posibilidad de afectación reputacional por manipulación indebida de la información favoreciendo a terceros durante la visita técnica, en actividades de Control y Evaluación para el trámite de Registro de Publicidad Exterior Visual --PEV.</t>
  </si>
  <si>
    <t>ECS-18-C1</t>
  </si>
  <si>
    <t>El profesional asignado realiza el reparto mensualmente de las solicitudes y trámites a través del aplicativo Forest de forma aleatoria.</t>
  </si>
  <si>
    <t>Acciones para Abordar Riesgos #589</t>
  </si>
  <si>
    <t>El profesional asignado realiza el reparto</t>
  </si>
  <si>
    <t>Mensualmente</t>
  </si>
  <si>
    <t>Realiza el reparto mensualmente de las solicitudes y trámites a través del aplicativo Forest de forma aleatoria.</t>
  </si>
  <si>
    <t>Se realiza la asignación de los procesos de trámite de PEV a través del sistema Forest, de forma aleatoria a los encargados del equipo PEV de la subdirección SCAAV, para su gestión. Se adjunta base soporte de asignación con responsable. El siguiente Link es el enlace de la carpeta de evidencias, pues el sistema no me ha permitido cargar todos los soportes: https://drive.google.com/drive/folders/1glx_S9J5Bsiy6ExsSvZVnzH5shxK10uq</t>
  </si>
  <si>
    <t xml:space="preserve">Como seguimiento por parte de la segunda línea de defensa, se observó la información cargada en ISOLUCIÓN, referente a la base de asignación con responsables de los procesos del trámite de Publicidad Exterior Visual – PEV de la SCAAV. Se informa que el link de evidencias compartido por la primera línea de defensa, no se pudo validar debido que el acceso fue denegado. </t>
  </si>
  <si>
    <t>El responsable de la asignación de los procesos de solicitud de evaluación del Registro de Publicidad Exterior Visual - PEV, realiza de forma mensual la asignación de los mismos a través del sistema Forest, de forma aleatoria a los profesionales técnicos o jurídicos para realizar su gestión. Se adjunta base soporte de asignación con responsable.</t>
  </si>
  <si>
    <t xml:space="preserve">Seguimiento tercera línea de defensa: En la descripción del riesgo no se ha identificado la causa raíz, es decir, no se ha detallado la causa principal que origina el riesgo. Como resultado, el control establecido no aborda dicha causa raíz. Además, el control propuesto carece de las acciones a seguir en caso de desviaciones, lo que limita su efectividad como complemento del control. La información cargada en ISOLUCIÓN, referente a la base de asignación de registros PEV de la SCAAV corresponde al periodo comprendido entre el 1 de mayo al 22 de agosto de 2024. En este archivo no se puede evidenciar la asignación aleatoria de los procesos, efectuada a los profesionales técnico o jurídicos, como indica el control. </t>
  </si>
  <si>
    <t>ECS 2019-19</t>
  </si>
  <si>
    <t>Posibilidad de afectación reputacional por manipulación indebida de la información favoreciendo a terceros durante la visita técnica, en actividades de Control y Evaluación para el trámite de Permiso de vertimientos</t>
  </si>
  <si>
    <t>ECS-19-C1</t>
  </si>
  <si>
    <t>El profesional asignado realiza el reparto mensualmente de las solicitudes y trámites a través del aplicativo Forest de forma aleatoria</t>
  </si>
  <si>
    <t>Acciones para Abordar Riesgos #590</t>
  </si>
  <si>
    <t>El profesional asignado</t>
  </si>
  <si>
    <t>Realiza el reparto mensualmente de las solicitudes y trámites a través del aplicativo Forest de forma aleatoria</t>
  </si>
  <si>
    <t>Se realiza la asignación de los procesos de trámite de vertimientos a través del sistema Forest, de forma aleatoria a los encargados del equipo Autorizaciones de la subdirección SRHS, para su gestión. Se adjunta como soporte la relación de asignación de trámites asociados a las actividades de control, evaluación, seguimiento y otros para lo referente a permiso de vertimientos la Subdirección del Recurso Hídrico y del Suelo, junto a su responsable. El siguiente Link es el enlace de la carpeta de evidencias, pues el sistema no me ha permitido cargar todos los soportes: https://drive.google.com/drive/folders/1glx_S9J5Bsiy6ExsSvZVnzH5shxK10uq</t>
  </si>
  <si>
    <t>Como seguimiento por parte de la segunda línea de defensa, se observó la información cargada en ISOLUCIÓN, referente a la base de asignación con responsables de trámites asociados a las actividades de control, evaluación, seguimiento y otros, para permiso de vertimientos. Se informa que el link de evidencias compartido por la primera línea de defensa, no se pudo validar debido que el acceso fue denegado.</t>
  </si>
  <si>
    <t>Debido al estado de capacidad operativa de las subdirecciones y los inconvenientes presentados con las cuentas de correo electrónico no se logró recolectar toda la evidencia para la fecha de corte del reporte.</t>
  </si>
  <si>
    <t xml:space="preserve">En la descripción del riesgo no se ha identificado la causa raíz, es decir, no se ha detallado la causa principal que origina el riesgo. Como resultado, el control establecido no aborda dicha causa raíz. Además, el control propuesto carece de las acciones a seguir en caso de desviaciones, lo que limita su efectividad como complemento del control. El proceso informó que “Debido al estado de capacidad operativa de las subdirecciones y los inconvenientes presentados con las cuentas de correo electrónico no se logró recolectar toda la evidencia para la fecha de corte del reporte”, por lo tanto, no aporto evidencias de la aplicación del control. Recomendación: Revisar el riesgo e identificar la causa raíz para establecer de manera adecuada los controles, incluyendo las acciones a realizar en caso de presentarse desviaciones. Además, es necesario proporcionar las evidencias que demuestren la correcta aplicación de los controles tal como fueron establecidos y evitar dejar aspectos a la interpretación del auditor. Así mismo, se recomienda elaborar un plan adicional para la recolección de información, con el fin de mitigar el riesgo de pérdida de datos causado por la falla en los correos de los contratistas. </t>
  </si>
  <si>
    <t>Segunda línea, la primera línea manifiesta que debido al estado de capacidad operativa de las subdirecciones y los inconvenientes presentados con las cuentas de correo electrónico no se logró recolectar toda la evidencia para la fecha de corte del reporte, que evidencie que el reparto mensual de las solicitudes y trámites a través del aplicativo Forest se realizó de forma aleatoria</t>
  </si>
  <si>
    <t>ECS 2019-20</t>
  </si>
  <si>
    <t>Posibilidad de afectación reputacional por manipulación indebida de la información favoreciendo a terceros durante la visita técnica, en actividades de Control y Evaluación para el trámite de Licenciamiento ambiental</t>
  </si>
  <si>
    <t>ECS-20-C1</t>
  </si>
  <si>
    <t>El profesional asignado realiza el reparto mensualmente de las solicitudes y tramites a través del aplicativo Forest de forma aleatoria.</t>
  </si>
  <si>
    <t>Acciones para Abordar Riesgos #591</t>
  </si>
  <si>
    <t>Realiza el reparto mensualmente de las solicitudes y tramites a través del aplicativo Forest de forma aleatoria.</t>
  </si>
  <si>
    <t>Se realiza reparto de las solicitudes de Evaluación de Licencia Ambiental de forma aleatoria para su trámite al equipo de Licencias Ambientales de la DCA. Se realiza seguimiento al cumplimiento de cada una de las etapas del trámite en la herramienta elaborada para ello. Se adjunta la Base asignación Forest y Drive Evaluación Licenciamiento Ambiental. El siguiente Link es el enlace de la carpeta de evidencias, pues el sistema no me ha permitido cargar todos los soportes: https://drive.google.com/drive/folders/1glx_S9J5Bsiy6ExsSvZVnzH5shxK10uq</t>
  </si>
  <si>
    <t xml:space="preserve">Como seguimiento por parte de la segunda línea de defensa, se observó la información cargada en ISOLUCIÓN referente a la base de asignación de solicitudes para el trámite de Evaluación de Licencia Ambiental, e igualmente, se visualizó el consolidado correspondiente a otros trámites asignados a través del aplicativo forest de la SDA. Se informa que el link de evidencias compartido por la primera línea de defensa, no se pudo validar debido a que el acceso fue denegado. </t>
  </si>
  <si>
    <t>El responsable de la asignación de los procesos de solicitud de evaluación de Licencias Ambientales, realiza de forma mensual la asignación de los mismos, de forma aleatoria a los profesionales técnicos y jurídicos para realizar la respectiva verificación del cumplimiento de los requisitos técnicos y normativos preliminares con el fin de iniciar el trámite de ambiental o informar al usuario del incumplimiento. *Base asignación Forest *Evaluación Licenciamiento Ambiental</t>
  </si>
  <si>
    <t xml:space="preserve">En la descripción del riesgo no se ha identificado la causa raíz, es decir, no se ha detallado la causa principal que origina el riesgo. Como resultado, el control establecido no aborda dicha causa raíz. Además, el control propuesto carece de las acciones a seguir en caso de desviaciones, lo que limita su efectividad como complemento del control. El proceso cargó en ISOLUCION dos archivos en Excel, el primero denominado Asignación y seguimiento licenciamiento ambiental 2024, en el cual se encuentran muchos espacios sin diligenciar y el segundo denominado DCA Evaluación licenciamiento Ambiental, el cual contiene información de ocho registros, con calculo de tiempos de trámite. En estos archivos no se evidencia la asignación aleatoria de los procesos, efectuada a los profesionales técnico o jurídicos, como indica el control. Recomendación: Revisar el riesgo e identificar la causa raíz para establecer de manera adecuada los controles, incluyendo las acciones a realizar en caso de presentarse desviaciones. Además, es necesario proporcionar las evidencias que demuestren la correcta aplicación de los controles tal como fueron establecidos, para evitar dejar aspectos a la interpretación del auditor. </t>
  </si>
  <si>
    <t>Segunda línea, La primera línea indica que el responsable de la asignación de los procesos de solicitudes, realiza de forma mensual la asignación de los mismos, de forma aleatoria, para realizar la respectiva verificación del cumplimiento de los requisitos técnicos y normativos, señala que se encuentra en la Base asignación Forest, denominada Evaluación Licenciamiento Ambiental, pero no adjunta su evidencia,, ni la ruta para acceder a ella</t>
  </si>
  <si>
    <t>ECS 2019-21</t>
  </si>
  <si>
    <t>Posibilidad de afectación reputacional por manipulación indebida de la información favoreciendo a terceros durante la visita técnica, en actividades de Control y Evaluación para el trámite de Concesión de aguas subterráneas.</t>
  </si>
  <si>
    <t>ECS-21-C1</t>
  </si>
  <si>
    <t>El profesional asignado realiza el reparto mensualmente de las solicitudes y trámites a traves del aplicativo Forest de forma aleatoria.</t>
  </si>
  <si>
    <t>Acciones para Abordar Riesgos #592</t>
  </si>
  <si>
    <t>Realiza el reparto mensualmente de las solicitudes y trámites a traves del aplicativo Forest de forma aleatoria.</t>
  </si>
  <si>
    <t>Se realiza la asignación de los procesos de trámite de Conseción de Aguas Subterráneas a través del sistema Forest, de forma aleatoria a los encargados del equipo Aguas Subterráneas de la subdirección SRHS, para su gestión. Se adjunta como soporte la relación de asignación de trámites asociados a las actividades de control, evaluación, seguimiento y otros para lo referente al manejo de aguas subterráneas de la Subdirección del Recurso Hídrico y del Suelo, junto a su responsable. El siguiente Link es el enlace de la carpeta de evidencias, pues el sistema no me ha permitido cargar todos los soportes: https://drive.google.com/drive/folders/1glx_S9J5Bsiy6ExsSvZVnzH5shxK10uq</t>
  </si>
  <si>
    <t>Como seguimiento por parte de la segunda línea de defensa, se observó la información cargada en ISOLUCIÓN referente a la base de asignación del trámite de Concesión de Aguas Subterráneas de la SRHS. Se informa que el link de evidencias compartido por la primera línea de defensa, no se pudo validar debido a que el acceso fue denegado.</t>
  </si>
  <si>
    <t xml:space="preserve">Seguimiento tercera línea de defensa: En la descripción del riesgo no se ha identificado la causa raíz, es decir, no se ha detallado la causa principal que origina el riesgo. Como resultado, el control establecido no aborda dicha causa raíz. Además, el control propuesto carece de las acciones a seguir en caso de desviaciones, lo que limita su efectividad como complemento del control. El proceso informó que “Debido al estado de capacidad operativa de las subdirecciones y los inconvenientes presentados con las cuentas de correo electrónico no se logró recolectar toda la evidencia para la fecha de corte del reporte”, por lo tanto, no aporto evidencias de la aplicación del control. Recomendación: Revisar el riesgo e identificar la causa raíz para establecer de manera adecuada los controles, incluyendo las acciones a realizar en caso de presentarse desviaciones. Además, es necesario proporcionar las evidencias que demuestren la correcta aplicación de los controles tal como fueron establecidos y evitar dejar aspectos a la interpretación del auditor. Así mismo, se recomienda elaborar un plan adicional para la recolección de información, con el fin de mitigar el riesgo de pérdida de datos causado por la falla en los correos de los contratistas </t>
  </si>
  <si>
    <t>Segunda línea, La primera línea manifiesta que debido al estado de capacidad operativa de las subdirecciones y los inconvenientes presentados con las cuentas de correo electrónico no se logró recolectar toda la evidencia para la fecha de corte del reporte, que evidencie que el reparto mensual de las solicitudes y tramites a través del aplicativo Forest se realizó de forma aleatoria</t>
  </si>
  <si>
    <t>ECS 2019-22</t>
  </si>
  <si>
    <t>Posibilidad de afectación reputacional por manipulación indebida de la información favoreciendo a terceros durante la visita técnica, en actividades de Control y Evaluación para el trámite de Permiso o autorización para aprovechamiento forestal de árboles aislados.</t>
  </si>
  <si>
    <t>ECS-22-C1</t>
  </si>
  <si>
    <t>El profesional asignado realiza el reparto mensualmente de las solicitudes y tramites a traves del aplicativo Forest de forma aleatoria.</t>
  </si>
  <si>
    <t>Acciones para Abordar Riesgos #593</t>
  </si>
  <si>
    <t>Realiza el reparto mensualmente de las solicitudes y tramites a traves del aplicativo Forest de forma aleatoria.</t>
  </si>
  <si>
    <t>Se realiza la asignación de los procesos de trámite de de Permiso o autorización para aprovechamiento forestal de árboles aislados a través del sistema Forest, de forma aleatoria a los encargados del equipo Silvicultura de la subdirección SSFFS, para su gestión. Se adjunta base soporte de asignación con responsable. El siguiente Link es el enlace de la carpeta de evidencias, pues el sistema no me ha permitido cargar todos los soportes: https://drive.google.com/drive/folders/1glx_S9J5Bsiy6ExsSvZVnzH5shxK10uq</t>
  </si>
  <si>
    <t>Como seguimiento por parte de la segunda línea de defensa, se observó la información cargada en ISOLUCIÓN referente a la base de asignación con responsables del trámite de Permiso o autorización para aprovechamiento forestal de árboles aislados de la SSFFS. Se informa que el link de evidencias compartido por la primera línea de defensa, no se pudo validar debido a que el acceso fue denegado.</t>
  </si>
  <si>
    <t>Segunda línea la primera línea manifiesta que debido al estado de capacidad operativa de las subdirecciones y los inconvenientes presentados con las cuentas de correo electrónico no se logró recolectar toda la evidencia para la fecha de corte del reporte, que evidencie que el reparto mensual de las solicitudes y tramites a través del aplicativo Forest se realizó de forma aleatoria</t>
  </si>
  <si>
    <t>ECS 2019-23</t>
  </si>
  <si>
    <t>Posibilidad de afectación reputacional por manipulación indebida de la información favoreciendo a terceros durante la visita técnica, en actividades de Control y Evaluación para el trámite de Auto Declaración por Impacto y Concepto Previo Ambiental para Trámite de Licenciamiento Urbanístico y Actos de Reconocimiento de Usos Industriales.</t>
  </si>
  <si>
    <t>ECS-23-C1</t>
  </si>
  <si>
    <t>-El profesional asignado realiza el reparto mensualmente de las solicitudes y trámites a través del aplicativo Forest de forma aleatoria.</t>
  </si>
  <si>
    <t>Acciones para Abordar Riesgos #594</t>
  </si>
  <si>
    <t>Se realiza la asignación de los procesos de trámite de Auto Declaración por Impacto y Concepto Previo Ambiental para Trámite de Licenciamiento Urbanístico y Actos de Reconocimiento de Usos Industriales, a través del sistema Forest, de forma aleatoria a los encargados del equipo de Infraestructura de la subdirección SCASP, para su gestión. Se adjunta base soporte de asignación con responsable. El siguiente Link es el enlace de la carpeta de evidencias, pues el sistema no me ha permitido cargar todos los soportes: https://drive.google.com/drive/folders/1glx_S9J5Bsiy6ExsSvZVnzH5shxK10uq</t>
  </si>
  <si>
    <t>Como seguimiento por parte de la segunda línea de defensa, se observó la información cargada en ISOLUCIÓN referente al reparto de procesos para el trámite de Auto Declaración por Impacto y Concepto Previo Ambiental para el Licenciamiento Urbanístico y Actos de Reconocimiento de Usos Industriales de la SCASP. El link de evidencias compartido por la primera línea de defensa, no se pudo validar debido a que el acceso fue denegado.</t>
  </si>
  <si>
    <t>Se realiza la asignación de los procesos de trámite de Auto Declaración por Impacto y Concepto Previo Ambiental para Trámite de Licenciamiento Urbanístico y Actos de Reconocimiento de Usos Industriales, mensualmente a través del sistema Forest, de forma aleatoria a los a los profesionales técnicos o jurídicos del equipo de infraestructura para realizar su gestión. Se adjunta base soporte de asignación con responsable. Las evidencias se encuentran cargadas en el enlace https://drive.google.com/drive/folders/1Q9tC6uXzU-B-lWgEDgMRSiQybZwc-rnl</t>
  </si>
  <si>
    <t>Segunda línea, Se evidencia en el adjunto la base soporte de asignación con responsable de los procesos de trámite de Auto Declaración por Impacto y Concepto Previo Ambiental para Trámite de Licenciamiento Urbanístico y Actos de Reconocimiento de Usos Industriales, reparto que se realiza a través del sistema Forest, de forma aleatoria.. Las evidencias se encuentran cargadas en el enlace</t>
  </si>
  <si>
    <t xml:space="preserve">En la descripción del riesgo no se ha identificado la causa raíz, es decir, no se ha detallado la causa principal que origina el riesgo. Como resultado, el control establecido no aborda dicha causa raíz. Además, el control propuesto carece de las acciones a seguir en caso de desviaciones, lo que limita su efectividad como complemento del control. El proceso cargó en ISOLUCION un archivo en Excel, denominado Scaps Tramites autodeclaración. Este archivo contiene 32 registros de solicitudes de forest que están entre las fechas 29 de mayo a 23 de julio de 2023 pero en el cual no se evidencia la asignación aleatoria de los procesos, efectuada a los profesionales técnico o jurídicos, como indica el control. Recomendación: Revisar el riesgo e identificar la causa raíz para establecer de manera adecuada los controles, incluyendo las acciones a realizar en caso de presentarse desviaciones. Además, es necesario proporcionar las evidencias que demuestren la correcta aplicación de los controles tal como fueron establecidos, para evitar dejar aspectos a la interpretación del auditor o terceros que revisen el tema. </t>
  </si>
  <si>
    <t>GAd. 2019-14</t>
  </si>
  <si>
    <t>Posibilidad de pérdida o hurto de elementos por parte de algún funcionario o contratista de la entidad para beneficio propio o de terceros, aprovechando el acceso a los mismos y afectando la ejecución de los procesos.</t>
  </si>
  <si>
    <t>Detrimento patrimonial,Investigaciones administrativas y disciplinarias</t>
  </si>
  <si>
    <t>4-(B) Probable</t>
  </si>
  <si>
    <t>Recepción de dádivas o posibles sobornos. Conflicto de interés.</t>
  </si>
  <si>
    <t>GAd-1-C1</t>
  </si>
  <si>
    <t>El(la) Director(a) de Gestión Corporativa anualmente ordena el gasto para la contratación de las pólizas que aseguran la totalidad de los bienes de la entidad. En caso de siniestro se debe informar al profesional responsable de la Dirección de Gestión Corporativa aportando las evidencias que correspondan para gestionar ante la Aseguradora la reposición del bien.</t>
  </si>
  <si>
    <t>Acciones para Abordar Riesgos #555</t>
  </si>
  <si>
    <t>Guiomar Patricia Gil Ardila</t>
  </si>
  <si>
    <t>1. Informar de manera inmediata a las partes interesadas, a la alta gerencia o autoridades competentes sobre la situación presentada. 2. Informar a la segunda y tercera línea de defensa sobre el hecho encontrado. 3. Análisis documentado de las causas que dieron origen a la materialización del riesgo. 4. Identificar la necesidad de adoptar nuevos controles o fortalecer los actuales.</t>
  </si>
  <si>
    <t>El(la) Director(a) de Gestión Corporativa</t>
  </si>
  <si>
    <t>Anualmente ordena el gasto para la contratación de las pólizas que aseguran la totalidad de los bienes de la entidad.</t>
  </si>
  <si>
    <t>En caso de siniestro se debe informar al profesional responsable de la Dirección de Gestión Corporativa aportando las evidencias que correspondan para gestionar ante la Aseguradora la reposición del bien.</t>
  </si>
  <si>
    <t>Ordenamiento del gasto.</t>
  </si>
  <si>
    <t xml:space="preserve">Primera Línea de defensa: En el presente cuatrimestre se reportó a la Dirección de Gestión Corporativa la perdida por hurto de 4 bienes, el área de almacén procedió a realizar las actualizaciones respectivas y notificar al supervisor del contrato de aseguramiento de los bienes para los fines pertinentes asi como el reporte a la Oficina de Control Interno Disciplinario. Evidencias Anexo 1 SE MATERIALIZÓ EL RIESGO </t>
  </si>
  <si>
    <t>Seguimiento segunda línea de defensa 1er cuatrimestre 2024: Teniendo en cuenta el reporte de la primera línea de defensa, el área de almacén reportó la pérdida o hurto de 4 bienes a la Oficina de Control Disciplinario mediante comunicación oficial para las investigaciones respectivas, por lo anterior se evidencia la materialización del riesgo, sin embargo no se reportó a la segunda y tercera línea de defensa de este hecho, se recomienda hacerlo al momento cuando se evidencie lo anterior. Adicionalmente, es importante adjuntar las evidencias que correspondan, sobre la gestión ante la aseguradora de la reposición de los bienes. El reporte de la primera línea se realizó en los tiempos establecidos en la Política de Administración de Riesgos.</t>
  </si>
  <si>
    <t>Seguimiento 3ª Línea de defensa: De acuerdo con lo informado por la primera línea de defensa, y el seguimiento realizado por la segunda línea de defensa, se observó que durante el primer cuatrimestre el área de almacén reportó la pérdida o hurto de 4 bienes a la Oficina de Control Disciplinario mediante comunicación oficial para las investigaciones respectivas, sin embargo a la fecha no se evidencia, soporte de implementación de plan de contingencia de acuerdo con lo establecido en el Procedimiento: Administración de riesgos , Código: PE03-PR02, versión: 21, especialmente lo contenido en el numeral 7. RESPONSABILIDAD Y AUTORIDAD, en donde se indica que es responsabilidad del Profesional Universitario Profesional Especializado-Enlace SIG “Informar la materialización de los riesgos y el estado de implementación del plan de contingencia”, toda vez que, no se evidencian soportes de implementación de plan de contingencia alguno, relacionado con la perdida de bienes reportada, se recomienda al proceso definir de manera prioritaria el respectivo plan de contingencia y dar cumplimiento a las acciones establecidas en el procedimiento y la política de gestión de riesgos de la entidad</t>
  </si>
  <si>
    <t>Falta de control en el manejo del inventario de la entidad.</t>
  </si>
  <si>
    <t>GAd-1-C2</t>
  </si>
  <si>
    <t>Los profesionales del área del almacén anualmente realizan la toma física de inventario con el fin de verificar el estado de los bienes y faltantes. En caso de encontrar bienes en mal estado, se le solicita al área responsable que tramite la baja y en caso de que haya un faltante se le solicita los documentos que soporten la pérdida o hurto.</t>
  </si>
  <si>
    <t>Los profesionales del área del almacén</t>
  </si>
  <si>
    <t>Anualmente realizan la toma física de inventario con el fin de verificar el estado de los bienes y faltantes.</t>
  </si>
  <si>
    <t>En caso de encontrar bienes en mal estado, se le solicita al área responsable que tramite la baja y en caso de que haya un faltante se le solicita los documentos que soporten la pérdida o hurto.</t>
  </si>
  <si>
    <t>Toma física de inventario</t>
  </si>
  <si>
    <t>Para el presente cuatrimestre no se realizó comité de inventarios sin embargo atendiendo las sugerencias del último comité de inventarios de la vigencia 2023 que luego de cumplido el cronograma planteado para el proceso de verificación de bienes 2023, se implementó que aprovechando la terminación de contratos de prestaciones de servicio en los primeros meses de la vigencia 2024, por medio de las solicitudes paz y salvos se garantizara la verificación de los bienes pendientes, como resultado se ha logrado la verificación del 53,2% del total pendiente al 31 de diciembre. Evidencias Anexo 2</t>
  </si>
  <si>
    <t xml:space="preserve">Seguimiento segunda línea de defensa 1er cuatrimestre 2024: Teniendo en cuenta el reporte de la primera línea de defensa, para el presente periodo de reporte no se realizó la toma física de inventarios como se estableció en el control establecido para el riesgo, sin embargo se evidencia que los contratos de prestación de servicio han ido finalizando a lo largo de este periodo en la presente vigencia, a través de la solicitud de paz y salvo se ha ido realizando la verificación de los bienes, la primera linea adjunta una muestra de los formatos de toma física diligenciado, sin embargo se recomienda adjuntar un soporte que permita evidenciar que se ha realizado el avance en la verificación del 53,2% como se expresa en el seguimiento. El reporte de la primera línea se realizó en los tiempos establecidos en la Política de Administración de Riesgos. El riesgo se materializó. </t>
  </si>
  <si>
    <t>Seguimiento 3ª Línea de defensa De acuerdo con el reporte de primera y segunda línea de defensa, no se evidencia la realización por parte de los profesionales del área del almacén anualmente de la toma física de inventario con el fin de verificar el estado de los bienes y faltantes. Así mismo, dado el seguimiento registrado para el control GAd-1-C1, se evidenció la materialización del riesgo, por cuando se reportó la pérdida o hurto de 4 bienes a la Oficina de Control Disciplinario mediante comunicación oficial para las investigaciones respectivas, y teniendo en cuenta que a la fecha no se evidencia, soporte de implementación de plan de contingencia de acuerdo con lo establecido en el Procedimiento: Administración de riesgos , Código: PE03-PR02, versión: 21, especialmente lo contenido en el numeral 7. RESPONSABILIDAD Y AUTORIDAD, en donde se indica que es responsabilidad del Profesional Universitario Profesional Especializado-Enlace SIG “Informar la materialización de los riesgos y el estado de implementación del plan de contingencia”, se concluye que el control no es eficaz, toda vez que, no se evidencian soportes de implementación de plan de contingencia alguno, relacionado con la perdida de bienes reportada, por lo expuesto, se recomienda al proceso definir de manera prioritaria el respectivo plan de contingencia y dar cumplimiento a las acciones establecidas en el procedimiento y la política de gestión de riesgos de la entidad.</t>
  </si>
  <si>
    <t>GADR 2019-12</t>
  </si>
  <si>
    <t>Posibilidad de recibir o solicitar cualquier dádiva o beneficio a nombre propio o de un tercero, con el fin de agilizar, gestionar o impulsar trámites en el proceso de Gestión Ambiental y Desarrollo Rural.</t>
  </si>
  <si>
    <t>Investigaciones disciplinarias, administrativas, fiscales y penales.,Pérdida de imagen, reputación, credibilidad y confianza institucional.,Afectación al índice transparencia.</t>
  </si>
  <si>
    <t>Recepción de dádivas y conflicto de interés.</t>
  </si>
  <si>
    <t>GADR-1-C3</t>
  </si>
  <si>
    <t>El profesional asignado o quien haga sus veces por parte del proceso de Gestión Ambiental y Desarrollo Rural, solicitará mediante comunicación oficial a la DPSIA la revisión de los trámites del proceso Gestión Ambiental y Desarrollo Rural operando en la ventanilla virtual, con el fin de verificar los controles del sistema para el cargue de los requisitos aplicables para cada trámite. En caso de presentarse desviación se revisarán los trámites que requieran establecer los controles en el aplicativo correspondiente. Las evidencias del control son las siguientes: comunicación oficial, actas de reunión y relación de asistencia</t>
  </si>
  <si>
    <t>Acciones para Abordar Riesgos #556</t>
  </si>
  <si>
    <t>Diego Francisco Rubio Goyes</t>
  </si>
  <si>
    <t>1.Analizar causas 2.Analizar el impacto en caso de la materialización. 3.Informar a la segunda y tercera línea de defensa sobre el hecho encontrado. 4.Ajustar controles establecidos inicialmente.</t>
  </si>
  <si>
    <t>El profesional asignado o quien haga sus veces por parte del proceso de Gestión Ambiental y Desarrollo Rural.</t>
  </si>
  <si>
    <t>Periódicamente.</t>
  </si>
  <si>
    <t>En caso de presentarse desviación se revisarán los trámites que requieran establecer los controles en el aplicativo correspondiente.</t>
  </si>
  <si>
    <t>Comunicación oficial, actas de reunión y relación de asistencia.</t>
  </si>
  <si>
    <t xml:space="preserve">Conforme con el desarrollo de cuatro mesas de trabajo los días 23,27,28 y 29 de noviembre del año 2023, mesas de trabajo desarrolladas con cada uno de los responsables de los trámites del proceso a fin de verificar los controles del sistema para el cargue de los requisitos aplicables para cada uno de ellos y la reunión realizada con la DPSIA el 08 de noviembre del mismo año y el memorando remitido a esta dependencia 2023IE297783: “Solicitud revisión y ajustes del proceso de Gestión Ambiental y Desarrollo Rural relacionado con la ventanilla virtual de la SDA (En el marco del memorando 2023IE212751 del 27 de octubre del 2023)”, fueron realizadas las mesas de trabajo de gestión tecnológica con la profesional asignada por la DPSIA cuyo objetivo era realizar la revisión y ajustes pertinentes en la ventanilla virtual respecto a cada trámite de acuerdo con dichas revisiones. Las mesas de trabajo de gestión tecnológica fueron desarrolladas el 03/01/2024 para el registro de empresas transformadoras de residuos de envases y empaques, el 04/01/2024 trámite CECA, el 05/01/2024 programa uso racional de bolsas plásticas y acreditación o certificación en las inversiones en control, conservación y mejoramiento del medio ambiente. </t>
  </si>
  <si>
    <t>Seguimiento segunda línea de defensa 1er cuatrimestre 2024: Teniendo en cuenta el reporte de la primera línea de defensa, se observa que este control viene ejecutándose de manera eficaz y como quedó definido en el riesgo, ya que conforme a las mesas de trabajo previas realizadas la vigencia pasada con cada uno de los responsables de los trámites del proceso a fin de verificar los controles del sistema para para el cargue de los requisitos aplicables para cada uno de ellos, se realizaron en este periodo de reporte, mesas de trabajo con DPSIA con respecto a los trámites: registro de empresas transformadoras de residuos de envases y empaques, trámite CECA ,programa uso racional de bolsas plásticas y acreditación o certificación en las inversiones en control, conservación y mejoramiento del medio ambiente. Lo anterior se constata al revisar la evidencia adjunta, y adicionalmente importante mencionar que el reporte de la primera línea se realizó en los tiempos establecidos en la Política de Administración de Riesgos.</t>
  </si>
  <si>
    <t>El profesional asignado del proceso GADR para el II cuatrimestre del 2024 de manera semestral y conforme con el desarrollo de cuatro mesas de trabajo los días 23,27,28 y 29 de noviembre del año 2023, mesas de trabajo desarrolladas con cada uno de los responsables de los trámites del proceso a fin de verificar los controles del sistema para el cargue de los requisitos aplicables para cada uno de ellos y la reunión realizada con la DPSIA el 08 de noviembre del mismo año y el memorando remitido a esta dependencia 2023IE297783: “Solicitud revisión y ajustes del proceso de Gestión Ambiental y Desarrollo Rural relacionado con la ventanilla virtual de la SDA (En el marco del memorando 2023IE212751 del 27 de octubre del 2023)”, fueron realizadas las mesas de trabajo de gestión tecnológica con la profesional asignada por la DPSIA cuyo objetivo era realizar la revisión y ajustes pertinentes en la ventanilla virtual respecto a cada trámite de acuerdo con dichas revisiones. Las mesas de trabajo de gestión tecnológica fueron desarrolladas el 03/01/2024 para el registro de empresas transformadoras de residuos de envases y empaques, el 04/01/2024 trámite CECA, el 05/01/2024 programa uso racional de bolsas plásticas y acreditación o certificación en las inversiones en control, conservación y mejoramiento del medio ambiente, así mismo se evidenciaron los ajustes implementados en la ventanilla virtual para cada uno de los trámites revisados con DPSIA. Teniendo en cuenta lo anterior, se permite evidenciar que para este II cuatrimestre del 2024 el control definido y ejecutado facilita determinar que no se materializó el riesgo, en relación con la posibilidad de recibir o solicitar cualquier dádiva o beneficio a nombre propio o de un tercero, con el fin de agilizar, gestionar o impulsar trámites en el proceso de Gestión Ambiental y Desarrollo Rural.</t>
  </si>
  <si>
    <t>TERCERA LÍNEA DE DEFENSA: Se identificaron los siguientes documentos: 1. Solicitud revisión y ajustes del proceso de Gestión Ambiental y Desarrollo Rural relacionado con la ventanilla virtual de la mediante radicado Forest 2023IE297783 del 15 de diciembre de 2023 , 2. Mesa de trabajo para validación al Registro de empresas transformadoras de residuos de envases y empaques en Bogotá D.C el 30 de enero de 2024, 3. Mesa de trabajo para Expedición de Certificado de Conservación Ambiental – CECA el 4 de enero de 2024, 4. Mesa de trabajo para Programa de Uso Racional de Bolsas Plásticas el 5 de enero de 2024, y 5. Acreditación o Certificación de las inversiones en control, conservación y mejoramiento del medio ambiente el 5 de enero de 2024. Por lo anterior, se observó documentos, actividades y registros que dan cuenta al cumplimiento del control. sin embargo, se sugiere validar periodicidad de las actividades y seguimientos.No se materializo el riesgo</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</si>
  <si>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 evidencia adjunta, el control se ejecutó eficazmente de acuerdo con lo establecido, en la cual se realizaron mesas de trabajo previas con el fin de revisar y ajustar la ventanilla virtual correspondiente a los diferentes trámites del proceso como se evidencia en actas y en la cual se evidenciaron los ajustes acordados en esas mesas que fueron realizados por la DPSIA. No se evidencia la materialización del riesgo.</t>
  </si>
  <si>
    <t xml:space="preserve">Tercera Línea: Al respecto, se observó reporte de las reuniones realizadas durante el primer cuatrimestre de la vigencia, si bien el control está definido con una periodicidad semestral, dentro de las evidencias reportadas no se observa un cronograma o herramienta de control que permita conocer al área los temas programados o definidos para revisión en las mesas de trabajo. En cuanto a la verificación de los controles del sistema para el cargue de los requisitos aplicables para cada trámite, revisadas las evidencias, en correo de 22 de marzo en documento definido “acta de reunión” se observó la siguiente indicación “(…) pero no nos fue posible revisar porque algunas secciones aparecen en blanco como se puede evidenciar en el archivo adjunto.”, lo que permite identificar que el control es insuficiente en caso de desviación en lo que respecta a las fallas que se pueda presentar desde la DPSIA y esto impida el cumplimiento del control y una posible materialización del riesgo. Por lo anterior se sugiere reevaluar el diseño del control, de acuerdo a los lineamientos establecidos por el DAFP, en la Guía para la administración del riesgo y el diseño de controles en entidades públicas, versión 4; El diseño del control “Debe establecer el cómo se realiza la actividad de control y debe indicar qué pasa con las observaciones o desviaciones resultantes de ejecutar el control”. </t>
  </si>
  <si>
    <t>Influencia o presiones de terceros.</t>
  </si>
  <si>
    <t>GADR-1-C2</t>
  </si>
  <si>
    <t>El profesional asignado o quien haga sus veces por parte del proceso de Gestión Ambiental y Desarrollo Rural, gestionará mediante comunicación oficial a la Dirección de Gestión Corporativa, una capacitación semestral para el personal encargado de los trámites por parte del proceso en temas tales como: Política antisoborno, conflicto de interés, código integridad, entre otros. En caso de presentarse desviación asociada al no desarrollo de la capacitación o en su defecto, asociado a una baja participación de los convocados a esta, se reiterará la solicitud de reprogramación para su posterior ejecución. Las evidencias quedarán documentadas, comunicación oficial, acta de reunión y relación de asistencia y presentaciones.</t>
  </si>
  <si>
    <t>Semestral.</t>
  </si>
  <si>
    <t>En caso de presentarse desviación asociada al no desarrollo de la capacitación o en su defecto, asociado a una baja participación de los convocados a esta, se reiterará la solicitud de reprogramación para su posterior ejecución.</t>
  </si>
  <si>
    <t>Comunicación oficial, acta de reunión y relación de asistencia y presentaciones.</t>
  </si>
  <si>
    <t>Desde el proceso de Gestión Ambiental y Desarrollo Rural se remitió a la Dirección de Gestión Corporativa (DGC) el memorando 2023IE52777 “Solicitud capacitación relacionada con: Política antisoborno, conflicto de interés, código de integridad de la SDA” con fecha del 05/03/2024. A este, la DGC remite respuesta mediante el memorando 2024IE82711 del 16/04/2024, en el cual refiere: “En atención al memorando del asunto, mediante el cual solicita capacitación relacionada con política antisoborno, conflicto de intereses y código de integridad; de manera atenta me permito informarle que dicha capacitación se realizó conforme con lo establecido en el Plan Institucional de Capacitación PIC 2024. Esta jornada de capacitación se llevó a cabo el día miércoles 06 de marzo de 2024 y fue liderada por la Veeduría Distrital. Adicionalmente, desde el enlace del SIG se compartió la invitación al correo electrónico SIG-MIPG@ambientebogota.gov.co., para la participación de todas las dependencias. Así mismo, se realizó reunión con los enlaces SIG el día 16 de abril de 2024, con el fin de socializar los planes de acción para la vigencia 2024 en cuanto a conflicto de intereses y antisoborno. Adjunto las evidencias de socialización, la grabación y transcripción del chat ya están disponibles en el siguiente link https://drive.google.com/file/d/1Yf63P8ObxccDALLFTtbzxU-Sswe4pk76/view”. No obstante, en la reunión de socialización del 16 de abril, mencionada en dicha respuesta, los enlaces SIG del proceso de Gestión Ambiental y Desarrollo Rural, lograron comunicarse y coordinar con Adriana del Pilar Rodríguez, la ejecución de dicha capacitación para ser desarrollada el martes 23/04/2024 a través del link meet.google.com/rhv-cdmy-uqc a las 9:30 am, la cual tuvo una duración de dos horas y veinte minutos, finalizando a las 11:50 am. Teniendo en cuenta lo anterior, se permite evidenciar que para este I cuatrimestre del 2024 el control definido y ejecutado facilita determinar que no se materializó el riesgo, en relación a la posibilidad de recibir o solicitar cualquier dádiva o beneficio a nombre propio o de un tercero, con el fin de agilizar, gestionar o impulsar trámites en el proceso de Gestión Ambiental y Desarrollo Rural.</t>
  </si>
  <si>
    <t>Seguimiento segunda línea de defensa 1er cuatrimestre 2024: Teniendo en cuenta el reporte de la primera línea de defensa, se observa que este control viene ejecutándose de manera eficaz y como quedó definido en el riesgo, ya que los profesionales del proceso, desarrollaron con el apoyo de la Dirección de Gestión Corporativa, una capacitación al personal encargado de los trámites del proceso, en temas asociados a la integridad y prevención de la corrupción (política antisoborno, valores institucionales, código de integridad, conflicto de interés). Lo anterior se constata al revisar la evidencia adjunta, y adicionalmente importante mencionar que el reporte de la primera línea se realizó en los tiempos establecidos en la Política de Administración de Riesgos.</t>
  </si>
  <si>
    <t xml:space="preserve">El profesional asignado por parte del proceso GADR y a sabiendas que para este control debe tenerse en cuenta que la capacitación tiene una frecuencia de ejecución semestral, desde el proceso de Gestión Ambiental y Desarrollo Rural se remitió a la Dirección de Gestión Corporativa (DGC) el memorando 2023IE52777 “Solicitud capacitación relacionada con: Política antisoborno, conflicto de interés, código de integridad de la SDA” con fecha del 05/03/2024. A este, la DGC remite respuesta mediante el memorando 2024IE82711 del 16/04/2024, en el cual refiere: “En atención al memorando del asunto, mediante el cual solicita capacitación relacionada con política antisoborno, conflicto de intereses y código de integridad; de manera atenta me permito informarle que dicha capacitación se realizó conforme con lo establecido en el Plan Institucional de Capacitación PIC 2024. Esta jornada de capacitación se llevó a cabo el día miércoles 06 de marzo de 2024 y fue liderada por la Veeduría Distrital. Adicionalmente, desde el enlace del SIG se compartió la invitación al correo electrónico SIG-MIPG@ambientebogota.gov.co., para la participación de todas las dependencias. Así mismo, se realizó reunión con los enlaces SIG el día 16 de abril de 2024, con el fin de socializar los planes de acción para la vigencia 2024 en cuanto a conflicto de intereses y antisoborno. Adjunto las evidencias de socialización, la grabación y transcripción del chat ya están disponibles en el siguiente link https://drive.google.com/file/d/1Yf63P8ObxccDALLFTtbzxU-Sswe4pk76/view”. No obstante, en la reunión de socialización del 16 de abril, mencionada en dicha respuesta, los enlaces SIG del proceso de Gestión Ambiental y Desarrollo Rural, lograron comunicarse y coordinar con Adriana del Pilar Rodríguez, la ejecución de dicha capacitación para ser desarrollada el martes 23/04/2024 a través del link meet.google.com/rhv-cdmy-uqc a las 9:30 am, la cual tuvo una duración de dos horas y veinte minutos, finalizando a las 11:50 am. Como evidencias de este control se tienen: Memorandos de solicitud, PPT de la capacitación, Acta de reunión y asistencia y Respuestas evaluación aprehensión conocimiento capacitación. Teniendo en cuenta lo anterior, se permite evidenciar que para este II cuatrimestre del 2024 el control definido y ejecutado facilita determinar que no se materializó el riesgo, en relación con la posibilidad de recibir o solicitar cualquier dádiva o beneficio a nombre propio o de un tercero, con el fin de agilizar, gestionar o impulsar trámites en el proceso de Gestión Ambiental y Desarrollo Rural. </t>
  </si>
  <si>
    <t>TERCERA LÍNEA: Revisadas las evidencias y los reportes realizados, se observó que el proceso estableció capacitaciones en Política antisoborno, conflicto de interés y código integridad, como mecanismo de control para evitar la materialización del riesgo durante el I Cuatrimestre, no obstante, tal como lo indican en el reporte, las temáticas seleccionadas, hacen parte del PIC 2024 de la entidad, por lo tanto, el control se debe fortalecer, desde aquellas temáticas susceptibles a corrupción que no están vinculadas en el PIC y que requieren mayor profundización; así mismo, fortalecer la asistencia a estas capacitaciones y realizar seguimiento sobre la asistencia de los responsables y servidores vinculados al proceso y contar con herramientas de control como cronogramas que contengan fechas y temáticas a abordar durante la vigencia.</t>
  </si>
  <si>
    <t xml:space="preserve">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 evidencia adjunta, el control se ejecutó eficazmente de acuerdo con lo establecido durante el primer semestre y reportado previamente en el primer cuatrimestre. El proceso reportó la no materialización del riesgo, se recomienda tener en cuenta la capacitación faltante correspondiente al segundo semestre de la presente vigencia. </t>
  </si>
  <si>
    <t>Tercera Línea: Al respecto, se observaron gestiones realizadas desde la Dirección de Gestión Ambiental con la Dirección de Gestión Corporativa y la realización de una capacitación en temas de “ley de transparencia, lucha contra la corrupción y conflicto de interés”, no obstante, no se observó que acciones se están tomando frente a las evaluaciones y seguimientos realizados a los colaboradores de la entidad encargados de realizar tramites en el proceso de Gestión Ambiental que puedan verse implicados en actos de corrupción, por lo cual se sugiere implementar herramientas que permitan demostrar que el control es eficiente. No se materializo el riesgo.</t>
  </si>
  <si>
    <t>Ausencia del lenguaje claro en los requisitos y descripción de los trámites.</t>
  </si>
  <si>
    <t>GADR-1-C1</t>
  </si>
  <si>
    <t>El profesional asignado o quien haga sus veces por parte del proceso de Gestión Ambiental y Desarrollo Rural, gestionará mediante comunicación oficial un taller semestral con el líder de racionalización de trámites de Servicio a la Ciudadanía de la SDA, enfocado al fortalecimiento del lenguaje claro, el cual será dirigido al personal encargado de los trámites del proceso de Gestión Ambiental y Desarrollo Rural, a cargo de la dependencias (SER y SEGAE), el cual será aplicado en la revisión de los trámites a fin prevenir la intervención terceros en la gestión de los mismos. En caso, de presentarse desviación en el lenguaje empleado en los trámites, se realizarán reuniones de revisión y ajustes en la redacción de los mismos con el apoyo del área de Servicio a la Ciudadanía, las evidencias quedarán documentadas en comunicación oficial y/o actas de reunión y relación de asistencia.</t>
  </si>
  <si>
    <t>En caso, de presentarse desviación en el lenguaje empleado en los trámites, se realizarán reuniones de revisión y ajustes en la redacción de los mismos con el apoyo del área de Servicio a la Ciudadanía.</t>
  </si>
  <si>
    <t>Comunicación oficial y/o actas de reunión y relación de asistencia.</t>
  </si>
  <si>
    <t>Por parte del proceso de Gestión Ambiental y Desarrollo Rural se remitió memorando 2023IE52775 con fecha del 05/03/2024, así: “Solicitud de taller enfocado en lenguaje claro para los trámites del proceso de Gestión Ambiental y Desarrollo Rural” dirigido a la Subsecretaría General. No obstante, a la fecha, no se ha recibido respuesta por parte de la Subsecretaría General para el desarrollo de esta actividad. Teniendo en cuenta lo anterior, se permite evidenciar que para este I cuatrimestre del 2024 el control definido y ejecutado facilita determinar que no se materializó el riesgo, en relación a la posibilidad de recibir o solicitar cualquier dádiva o beneficio a nombre propio o de un tercero, con el fin de agilizar, gestionar o impulsar trámites en el proceso de Gestión Ambiental y Desarrollo Rural.</t>
  </si>
  <si>
    <t>Seguimiento segunda línea de defensa 1er cuatrimestre 2024: Teniendo en cuenta el reporte de la primera línea de defensa, se evidencia que se solicitó por parte de los profesionales del proceso mediante comunicación oficial, la realización del taller de lenguaje claro con el fin del fortalecimiento de lenguaje claro al personal encargado de los trámites con el fin de que sea aplicado en los trámites para prevenir la intervención de terceros en la gestión de los mismos, sin embargo no es posible determinar la ejecución del control debido a que este taller aún no se ha realizado. Se recomienda tener en cuenta los tiempos establecidos para la ejecución del control. Importante mencionar adicionalmente que la primera linea realizó el reporte en los tiempos establecidos en la Política de Administración de Riesgos Vigente.</t>
  </si>
  <si>
    <t xml:space="preserve">El profesional asignado del proceso GADR para el II cuatrimestre del 2024 de manera semestral y conforme con la remisión del memorando 2023IE52775 con fecha del 05/03/2024, así: “Solicitud de taller enfocado en lenguaje claro para los trámites del proceso de Gestión Ambiental y Desarrollo Rural” dirigido a la Subsecretaría General, teniendo en cuenta que la frecuencia de ejecución de este taller es semestral. De acuerdo con lo anterior, el 07/05/2024 fue desarrollado el taller de lenguaje claro para trámites, enfocado en riesgos de corrupción, este taller fue dictado por parte de la Agencia Nacional de Defensa Jurídica del Estado – ANDJE, gracias a la gestión realizada por parte del líder de racionalización de trámites de la SDA. A dicho taller participaron los enlaces SIG y responsables de los trámites a cargo del proceso de Gestión Ambiental y Desarrollo Rural. Teniendo en cuenta lo anterior, se permite evidenciar que para este II cuatrimestre del 2024 el control definido y ejecutado facilita determinar que no se materializó el riesgo, en relación con la posibilidad de recibir o solicitar cualquier dádiva o beneficio a nombre propio o de un tercero, con el fin de agilizar, gestionar o impulsar trámites en el proceso de Gestión Ambiental y Desarrollo Rural. </t>
  </si>
  <si>
    <t>SEGUIMIENTO TERCERA LÍNEA : Teniendo en cuenta que la periodicidad de este control esta formulado para ser ejecutado de manera semestral, a la fecha unicamente se observo el radicado Forest No. 2024IE52775 del 5 de marzo de 2024, mediante el cual, el Director de Gestion Ambiental, remitio a la subsecretaria General la “Solicitud de taller enfocado en lenguaje claro para los trámites del proceso de Gestión Ambiental y Desarrollo Rural”, con el fin de dar cumplimiento al control no obstante, a la fecha no se ha realizado dicha actividad por lo tanto, no se puede determinar si el riesgo se materializo o no.</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</si>
  <si>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 evidencia adjunta, se puede verificar que se realizó el taller de lenguaje claro enfocado trámites correspondiente al primer semestre. El proceso reporta la no materialización del riesgo.</t>
  </si>
  <si>
    <t xml:space="preserve">Tercera Línea: Al respecto, revisadas las evidencias se observó taller de lenguaje claro para tramites realizado el 07/05/2024, taller dirigido por la Agencia Nacional de Defensa Jurídica del Estado – ANDJE, no obstante, teniendo en cuenta el riesgo definido, el lenguaje claro no es el único tema que se debería abordar para mitigar el riesgo, toda vez que existen charlas de sensibilización que incluyan temas de ética y transparencia, tampoco se observó seguimiento sobre los talleres realizados, por lo cual se sugiere revisar el diseño del control. En lo que respecta a su relación directa con el riesgo, se recomienda revisar, la pertinencia del riesgo, su redacción, la causa inmediata y la causa raíz, así como el diseño de controles, de acuerdo a los lineamientos establecidos por el DAFP, en la Guía para la administración del riesgo y el diseño de controles en entidades públicas, versión 4; El diseño del control “Debe establecer el cómo se realiza la actividad de control y debe indicar qué pasa con las observaciones o desviaciones resultantes de ejecutar el control”. </t>
  </si>
  <si>
    <t>GCnt. 2019-16</t>
  </si>
  <si>
    <t>Posibilidad de recibir o solicitar dádivas o beneficio a nombre propio o de terceros para direccionar la contratación a favor de un tercero, violando las normas comerciales de libre competencia y de conflictos de interés.</t>
  </si>
  <si>
    <t>Inicio de procesos disciplinarios y/o sancionatorios. Pérdida de credibilidad en la Entidad. Enriquecimiento ilícito de servidores públicos. Favorecimiento a terceros y/o servidores públicos.</t>
  </si>
  <si>
    <t>Falta de ética y valores en el personal que revisa y aprueba la documentación en los tramites contractuales. Factores externos de presión en temas regulados que pueden incidir en las decisiones institucionales. Servidores con conflictos de interés en los temas sobre los cuales pueden incidir con su toma de decisiones. Contacto de los proveedores al evaluar, que propicie el direccionamiento de los procesos.</t>
  </si>
  <si>
    <t>GCnt-C01</t>
  </si>
  <si>
    <t>Previo a la publicación del proceso de selección contractual en aquellos procesos que superan la mínima cuantía, excepto CPS, el comité de contratación realizara la verificación de los requisitos habilitantes y ponderable, emitiendo recomendaciones para que estos permitan la libre concurrencia de los oferentes y el cumplimiento de selección objetiva. En caso de que se requieran ajustes estos deben realizarse previa a la publicación. Como evidencia se anexan las actas del comité de contratación.</t>
  </si>
  <si>
    <t>Acciones para Abordar Riesgos #545</t>
  </si>
  <si>
    <t>Informar a la segunda y tercera línea de defensa sobre el hecho encontrado.</t>
  </si>
  <si>
    <t>El comité de contratación</t>
  </si>
  <si>
    <t>Previo a la publicación del proceso de selección contractual en aquellos procesos que superan la mínima cuantía, excepto CPS.</t>
  </si>
  <si>
    <t>En caso de que se requieran ajustes estos deben realizarse previa a la publicación.</t>
  </si>
  <si>
    <t>Como evidencia se anexan las actas del comité de contratación.</t>
  </si>
  <si>
    <t xml:space="preserve">SEGUIMIENTO AL CONTROL PRIMERA LINEA DE DEFENSA Durante el cuatrimestre el Comité de contratación realizó reunión el 5 de enero y el 14 de febrero con el fin de verificar los procesos contractuales, emitiendo recomendaciones para que estos permitan la libre concurrencia de los oferentes y el cumplimiento de selección objetiva. Se adjuntan las actas de las sesiones del Comité de Contratación. </t>
  </si>
  <si>
    <t>Seguimiento al control, segunda linea de defensa, primer cuatrimestre. Se evidencian las actas de comite de contratacion realizada una en enero y otra en febrero de 2024, en las cuales analizaron algunos procesos contractuales. No informan si el riesgo se materializo o no.</t>
  </si>
  <si>
    <t xml:space="preserve">SEGUIMIENTO AL CONTROL PRIMERA LINEA DE DEFENSA Previo a la publicación de los procesos de contratación y en las modificaciones contractuales que superen el valor de la mínima cuantía (excepto contratos de prestación de servicios profesionales y de apoyo a la gestión) el comité de contratación verificó los requisitos habilitantes y ponderables, emitiendo recomendaciones para que estos permitan la libre concurrencia de los oferentes y el cumplimiento de selección objetiva, en los casos en los cuales se generaron observaciones, las dependencias técnicas realizaron los respectivos ajustes previo al proceso de publicación. Como evidencia se anexan las actas del comité de contratación. NO SE MATERIALIZÓ EL RIESGO. </t>
  </si>
  <si>
    <t xml:space="preserve">TERCERA LÍNEA 1. La información relacionada con el seguimiento a los controles fue oportuna. 2. Se advierte como evidencia de la aplicación del control dos (2) actas del comité de contratación de los meses de enero y febrero de año 2024, en los que se discuten los asuntos habituales del comité. No obstante, de una lectura del contenido de los mencionados soportes documentales, no es posible inferir que se haya aplicado el control de marras o que el comité haya abordado y formulado recomendaciones para la prevención del riesgo contractual. Es decir, que, si bien hay evidencia de la realización del comité de contratación no necesariamente se puede predicar la práctica del control. Esta situación demuestra que el diseño del control tiene debilidades en cuanto el alcance de la evidencia. 3.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cuál sería la evidencia de esa desviación. Igualmente, debe estudiarse si resulta conveniente trasladar la responsabilidades del control al comité de contratación, que, en principio dada su naturaleza consultiva no tendría por qué asumir compromisos propios de la primera línea de defensa. En todo caso, por la naturaleza colegiada del comité no es posible precisar la responsable del control, lo que contraviene también la Guía para la Administración del Riesgo y el diseño de controles en entidades públicas - Versión 6 </t>
  </si>
  <si>
    <t xml:space="preserve">SEGUIMIENTO AL CONTROL PRIMERA LINEA DE DEFENSA Durante el segundo cuatrimestre el comité de contratación verificó los requisitos habilitantes y ponderables, emitiendo recomendaciones y observaciones, por lo cual se efectuaron TRES (03) sesiones ordinarias y TRES (03) sesiones extraordinarias del comité de contratación. </t>
  </si>
  <si>
    <t>El proceso manifiesta que el comité de contratación sesionó de forma ordinaria y extraordinaria en tres (3) oportunidades para cada uno, con el ánimo de revisar los requisitos y se realice un selección objetiva frente a la contratación, no se evidencias actas de reunión con relación de asistencia donde se pueda identificar los temas tratados en los diferentes comités, lo que puede maximizar la materialización del riesgo de corrupción, se recomienda cargar las evidencias en futuros seguimientos que soporten la ejecución del control, el proceso realizó el reporte del control dentro de las fechas establecidas, el proceso no manifiesta la materialización del riesgo, ni se puede determinar por parte de la segunda línea de defensa.</t>
  </si>
  <si>
    <t xml:space="preserve">1. La información relacionada con el seguimiento a los controles fue oportuna. 2. Se advierte que no se allegó evidencia de la realización del control, es decir, actas de los comités de contratación celebrados. Por lo tanto, no es posible inferir que se haya aplicado el control de marras o que el comité de contratación haya abordado y formulado recomendaciones para la prevención del riesgo contractual. 3.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cuál sería la evidencia de esa desviación. Igualmente, debe estudiarse si resulta conveniente trasladar la responsabilidad del control al comité de contratación, que, en principio dada su naturaleza consultiva no tendría por qué asumir compromisos propios de la primera línea de defensa. En todo caso, por la naturaleza colegiada del comité no es posible precisar la responsable del control, lo que contraviene también la Guía para la Administración del Riesgo y el diseño de controles en entidades públicas - Versión 6 4. Se advierte que el proceso no ha tenido en cuenta las recomendaciones formuladas por la OCI. </t>
  </si>
  <si>
    <t>GD 2019-10</t>
  </si>
  <si>
    <t>Posibilidad de recibir o solicitar dadivas o beneficio a nombre propio o de terceros por la pérdida o alteración de la información de un expediente en el archivo de la SDA.</t>
  </si>
  <si>
    <t>Inicio de procesos disciplinarios y/o sancionatorios,Desgaste administrativo y pérdida de recursos para la reconstrucción de expedientes,Pérdida de memoria documental institucional,Pérdida de la trazabilidad de la información</t>
  </si>
  <si>
    <t>1. Falta de ética y valores en el personal que manipulan la documentación. 2. Ausencia de controles en el proceso de Gestión documental. 3. Complicidad en actuaciones para perdida de la información en los expedientes que induzca a algún tipo de soborno por conflicto de interés.</t>
  </si>
  <si>
    <t>El profesional especializado del grupo Gestión documental verifica anualmente el inventario documental del archivo de la SDA, con el fin de garantizar la custodia de la documentación, tomando como referencia el inventario del año anterior a través del PA06-PR18-F1 FUID (Formulario único de Inventario Documental), el formato de control de consulta y préstamo de documentos (PA06-PR03-F1) y el acta de transferencia documental (PA06-PR05-M1). Dicha información se socializa a jefes de dependencia a través de un reporte.</t>
  </si>
  <si>
    <t>Acciones para Abordar Riesgos #576</t>
  </si>
  <si>
    <t>El profesional especializado del grupo Gestión documental.</t>
  </si>
  <si>
    <t>Anualmente.</t>
  </si>
  <si>
    <t>Verificar anualmente el inventario documental del archivo de la SDA, con el fin de garantizar la custodia de la documentación, tomando como referencia el inventario del año anterior a través del PA06-PR18-F1 FUID (Formulario único de Inventario Documental), el formato de control de consulta y préstamo de documentos (PA06-PR03-F1) y el acta de transferencia documental (PA06-PR05-M1).</t>
  </si>
  <si>
    <t>Se socializa a jefes de dependencia a través de un reporte.</t>
  </si>
  <si>
    <t>Seguimiento primera línea de Defensa: Durante el cuatrimestre se verificó por parte del encargado del proceso, el inventario documental de la vigencia 2023, que es entregado en transferencia primaria, legalizado y unificado por el archivo central. Se adjunta inventario.</t>
  </si>
  <si>
    <t xml:space="preserve">TERCERA LÍNEA DE DEFENSA: Se identificó: 1. Archivo en Excel con denominación “Inventario Unificado 2023”, en el que se relacionan los siguientes identificadores de columnas: el número de orden, código, nombre de las series, subseries o asuntos, inicial, final, caja, carpeta, tomo, otro, número de folios, soporte, frecuencia de consulta, notas, dependencia, n° transferencia, fecha recibo de transferencia, rango cajas, y piso; no obstante, el control documentado no da cuenta de las acciones que se desarrollan para controlar la pérdida o alteración de la información de un expediente, dado que el levantamiento del inventario por sí solo no permite realizar dicho control, y en las casillas de identificación del listado proporcionado, no se observó identificadores de validación sobre la revisión de la documentación; por lo cual, se recomienda revisar la pertinencia del riesgo frente a su redacción; así como, la causa raíz e inmediata que puede ocasionar la materialización del riesgo, dando cumplimiento a los lineamientos establecidos por el DAFP, en la Guía para la Administración del Riesgo y el diseño de controles en entidades públicas - Versión 6. 2. La redacción del control: El profesional especializado del grupo Gestión documental verifica anualmente el inventario documental del archivo de la SDA, con el fin de garantizar la custodia de la documentación, tomando como referencia el inventario del año anterior a través del PA06-PR18-F1 FUID (Formulario único de Inventario Documental), el formato de control de consulta y préstamo de documentos (PA06-PR03-F1) y el acta de transferencia documental (PA06-PR05-M1). Dicha información se socializa a jefes de dependencia a través de un reporte, no cumple con las condiciones establecidas en la Guía para la Administración del Riesgo y el diseño de controles en entidades públicas - Versión 6; toda vez que, no se identifica la Acción específica sobre la revisión que se efectúa para garantizar que no se han perdido o alterado los documentos que integran un expediente, a su vez, no se describen las acciones a tomar en caso de desviación, como complemento del control. 3. Se reiteran las recomendaciones emitidas por la OCI, en el informe de “Monitoreo al Plan Institucional de Archivos de la Entidad (PINAR, PCD, PGD, TRD, TVD)”, con Radicado 2023IE279605 del 28 de noviembre de 2023. 4. La Segunda línea de defensa, no realizó el monitoreo correspondiente, incumpliendo los lineamientos establecidos de la Política de Administración de Riesgos de la SDA. Dado que el riesgo de corrupción es el mismo de la vigencia 2023, y su actualización obedeció al cambio del código de identificación, se mantienen las recomendaciones de la OCI emitidas en el seguimiento a riesgos del tercer cuatrimestre de la vigencia 2023. Valoración del riesgo: para identificar ¿Cómo controlar en tiempo real, la vulneración de información en un expediente?, y para el presente seguimiento, ¿Qué pasa con los documentos que se pierden?, y ¿De qué manera se puede identificar si la perdida, obedece la posibilidad de hacer recibido o solicitado dádivas o beneficio a nombre propio o de terceros? ¿Qué información de respaldo existe? ¿Cómo se disminuye la posibilidad de que un funcionario o contratista reciba o solicite dádivas a cambio de información?; toda vez que, el Inventario puede significar la relación de lo existente, pero no asegura de manera permanente que los expedientes se mantengan completos. ¿Cuáles son los esquemas de control de acceso a los archivos de la SDA? </t>
  </si>
  <si>
    <t>SEGUIMIENTO PRIMERA LINEA DE DEFENSA: El profesional especializado del el grupo Gestión documental verificó el inventario documental de transferencias primarias para el primer semestre del año en curso, teniendo en cuenta que el control determina que debe ser el inventario documental del año anterior. Este inventario fue validado durante el primer cuatrimestre (enero-abril) del año en curso, por lo que se entiende como cerrado. Adicionalmente, se envía el registro de préstamo de información para el período mayo-agosto.</t>
  </si>
  <si>
    <t xml:space="preserve">Seguimiento segunda línea de defensa 1er cuatrimestre 2024: Frente a lo reportado por la primera línea de defensa, se evidencia la verificación del inventario documental de la vigencia 2023 de acuerdo con los anexos adjuntos, sin embargo no se ha realizado la verificación correspondiente con la vigencia actual, con el fin de garantizar la custodia de la documentación. Se recomienda tener en cuenta los tiempos establecidos en el control. Importante mencionar adicionalmente que la primera linea realizó el reporte en los tiempos establecidos en la Política de Administración de Riesgos Vigente. </t>
  </si>
  <si>
    <t>Seguimiento segunda línea de defensa 2do cuatrimestre 2024: El reporte por parte de la primera línea de defensa se realizó en los tiempos establecidos de acuerdo con la Política de Administración de Riesgos vigente, en cuanto a la implementación del control y con respecto a la evidencia adjunta (registro de préstamo e inventario unificado 2024), si bien se evidencia que según la base de datos se realiza la verificación y transferencia del inventario con la fecha, y que según lo reportado por el proceso ya se finalizó, a este periodo de reporte , no se puede evidenciar que la información se socializa a los jefes de dependencia a través de un reporte tal como lo expresa el control, se recomienda ajustar la redacción del control, de manera que permita que sea coherente con las evidencias que se adjuntan en los monitoreos.</t>
  </si>
  <si>
    <t xml:space="preserve">TERCERA LINEA DE DEFENSA Se mantienen las observaciones emitidas por la OCI en el seguimiento del Primer Cuatrimestre de la vigencia 2024, relacionadas con: 1. Se identificó, archivo en Excel con denominación “Inventario Unificado 2024”, en el que se relacionan los siguientes identificadores de columnas: el número de orden, código, nombre de las series, subseries o asuntos, inicial, final, caja, carpeta, tomo, otro, número de folios, soporte, frecuencia de consulta, notas, dependencia, n° transferencia, fecha recibo de transferencia, rango cajas, y piso; a su vez, se observó archivo de “Registro de Préstamos 2024”, no obstante, el control documentado no da cuenta de las acciones que se desarrollan para controlar la pérdida o alteración de la información de un expediente, dado que el levantamiento del inventario por si solo no permite realizar dicho control, y en las casillas de identificación del listado proporcionado, no se observó identificadores de validación sobre la revisión de la documentación; por lo cual, se recomienda revisar la pertinencia del riesgo frente a su redacción; así como, la causa raíz e inmediata que puede ocasionar la materialización del riesgo, dando cumplimiento a los lineamientos establecidos por el DAFP, en la Guía para la Administración del Riesgo y el diseño de controles en entidades públicas - Versión 6. 2. La redacción del control: El profesional especializado del grupo Gestión documental verifica anualmente el inventario documental del archivo de la SDA, con el fin de garantizar la custodia de la documentación, tomando como referencia el inventario del año anterior a través del PA06-PR18-F1 FUID (Formulario único de Inventario Documental), el formato de control de consulta y préstamo de documentos (PA06-PR03-F1) y el acta de transferencia documental (PA06-PR05-M1). Dicha información se socializa a jefes de dependencia a través de un reporte, no cumple con las condiciones establecidas en la Guía para la Administración del Riesgo y el diseño de controles en entidades públicas - Versión 6; toda vez que, no se identifica la Acción específica sobre la revisión que se efectúa para garantizar que no se han perdido o alterado los documentos que integran un expediente, a su vez, no se describen las acciones a tomar en caso de desviación, como complemento del control. 3. Se reiteran las recomendaciones emitidas por la OCI, en el informe de “Monitoreo al Plan Institucional de Archivos de la Entidad (PINAR, PCD, PGD, TRD, TVD)”, con Radicado 2023IE279605 del 28 de noviembre de 2023. Dado que el riesgo de corrupción es el mismo de la vigencia 2023, y su actualización obedeció al cambio del código de identificación, se mantienen las recomendaciones de la OCI emitidas en el seguimiento a riesgos del tercer cuatrimestre de la vigencia 2023. Valoración del riesgo: para identificar ¿Cómo controlar en tiempo real, la vulneración de información en un expediente?, y para el presente seguimiento, ¿Qué pasa con los documentos que se pierden?, y ¿De qué manera se puede identificar si la perdida, obedece la posibilidad de hacer recibido o solicitado dádivas o beneficio a nombre propio o de terceros? ¿Qué información de respaldo existe? ¿Cómo se disminuye la posibilidad de que un funcionario o contratista reciba o solicite dádivas a cambio de información?; toda vez que, el Inventario puede significar la relación de lo existente, pero no asegura de manera permanente que los expedientes se mantengan completos. ¿Cuáles son los esquemas de control de acceso a los archivos de la SDA? </t>
  </si>
  <si>
    <t>GDisc. 2019-11</t>
  </si>
  <si>
    <t>Posibilidad de recibir o solicitar dádivas o beneficios a nombre propio o de terceros, para favorecer u obtener, una decisión favorable o la pérdida o sustracción de documentos que hacen parte del expediente.</t>
  </si>
  <si>
    <t>Perdida de credibilifdad y confienza interna y externa,Compulsión de copias a fiscalía y demas entes de control, a fin de que determinen e investiguen dicho comportamiento.,Favorecimiento a terceros o servidores publicos.,Falta de transparencia y honestidad frente al proceso.</t>
  </si>
  <si>
    <t>3-(C) Posible</t>
  </si>
  <si>
    <t>1. Falta de ética o valores del personal, (abogados), que tienen a cargo los expedientes. 2. Presión, complicidad o abuso de poder. 3. Contactar a los sujetos procesales con el fin solicitar dadivas o beneficios. 4. Estar incurso en conflicto de intereses.</t>
  </si>
  <si>
    <t>GDis-11-C1</t>
  </si>
  <si>
    <t>El jefe de la oficina de control disciplinario interno permanentemente recuerda a todo el equipo que conforma la oficina, no recibir o solicitar dádivas, regalos o beneficio a nombre propio o de terceros con el fin de evitar la materialización del riesgo de corrupción lo cual iría en detrimento de la oficina y de la confianza depositada en la misma por parte de la ciudadanía, usuarios e investigados, igualmente recalca la importancia de declararse impedido en el evento de estar incurso en conflicto de intereses, con el fin de mantener la gestión de integridad y transparencia de la dependencia. Esto se realiza mediante socializaciones mensuales en la política antisoborno para el distrito capital en sus diferentes numerales; si se llegare a detectar alguna mala práctica frente al riesgo, los involucrados se verán sometidos a las sanciones penales y disciplinarias a que haya lugar conforme a lo establecido en la ley, De todo lo anterior las evidencias son las actas de reunión y listas de asistencia que se levantan y reposan al interior de la oficina.</t>
  </si>
  <si>
    <t>Acciones para Abordar Riesgos #546</t>
  </si>
  <si>
    <t>Luz Marina Tunjano Pinzón</t>
  </si>
  <si>
    <t>El jefe de la oficina de control disciplinario interno.</t>
  </si>
  <si>
    <t>Permanentemente</t>
  </si>
  <si>
    <t>Recuerda a todo el equipo que conforma la oficina, no recibir o solicitar dádivas, regalos o beneficio a nombre propio o de terceros con el fin de evitar la materialización del riesgo de corrupción.</t>
  </si>
  <si>
    <t>Si se llegare a detectar alguna mala práctica frente al riesgo, los involucrados se verán sometidos a las sanciones penales y disciplinarias a que haya lugar conforme a lo establecido en la ley,</t>
  </si>
  <si>
    <t>De todo lo anterior las evidencias son las actas de reunión y listas de asistencia que se levantan y reposan al interior de la oficina.</t>
  </si>
  <si>
    <t>Seguimiento Primera línea de defensa: Durante el primer cuatrimestre del año 2024, frente al riesgo de corrupción, la jefe de la Oficina de Control Disciplinario Interno ha realizado el seguimiento y control establecido para este riesgo. Revisando los borradores de sustanciación que elabora el abogado para verificar que estos proyectos estén acordes con las pruebas que reposan en el expediente. Adicionalmente se han mantenido permanentes reuniones con el equipo que conforma la Oficina de Control Disciplinario Interno, Profesionales y asistenciales y enlaces, con el objetivo de estar recordando la importancia de la Ética y no dejarse inmiscuir en actos de corrupción como los señalados en este Riesgo de corrupción. Igualmente se mantienen los expedientes bajo llave y solo se tiene por fuera del archivo rodante dos expedientes que se estén trabajando por el abogado, y el asistencial para foliación y digitalización de expedientes. Se anexan actas de reunión de la OCDI del primer cuatrimestre año 2024, en las cuales se abordan los temas frente al riesgo de corrupción. Acta del mes de febrero 2024 donde se aborda la guía de lineamientos Antisoborno para el Distrito Capital de la Veeduría Distrital adoptada por la SDA Prohibición, pagos de facilitación y regalos de hospitalidad, 6.3.3 y 6.3.2 según la política antisoborno de la SDA y acta del mes de abril 2024 donde de igual manera se aborda la socialización de la formulación del plan de acción institucional de la política Antisoborno y la guía de lineamientos Antisoborno para el Distrito Capital de la Veeduría Distrital adoptada por la SDA Prohibición, pagos de facilitación y regalos de hospitalidad, 6.3.3 y 6.3.2 según la política antisoborno de la SDA. Así mismo se anexan los correos de refuerzo, donde la Jefe de la Oficina de Control Disciplinario Interno informa a su grupo de trabajo, la importancia de evitar la corrupción, no aceptar dinero, regalos y ningún otro tipo de dadivas, toda vez que se debe mantener la integridad, la transparencia en la dependencia OCDI y la confianza depositada en la misma por parte de la ciudadanía, usuarios e investigados y en general en la SDA. El riesgo en mención no se materializo durante el primer cuatrimestre de la vigencia.</t>
  </si>
  <si>
    <t xml:space="preserve">Durante el primer cuatrimestre del año 2024, frente al riesgo de corrupción, la jefe de la Oficina de Control Disciplinario Interno ha realizado el seguimiento y control establecido para este riesgo, como lo es el de recordar a todo su equipo, que conforma la oficina, el no recibir o solicitar dádivas, regalos o beneficio a nombre propio o de terceros, igualmente recalca la importancia de declararse impedido en el evento de estar incurso en conflicto de intereses, con el fin de mantener la gestión de integridad y transparencia de la dependencia. esto lo realiza mediante socializaciones mensuales en la política antisoborno, para lo cual adjunta como evidencia actas de reunión de los mese febrero y abril, de socialización y refuerzo y correos institucionales de enero y febrero recordando la aplicación de la ley anti soborno. </t>
  </si>
  <si>
    <t xml:space="preserve">Seguimiento Primera línea de defensa: Durante el segundo cuatrimestre del año 2024, frente al riesgo de corrupción, la jefe de la Oficina de Control Disciplinario Interno ha realizado el seguimiento y control correspondiente, revisando los borradores de sustanciación que elabora el abogado para verificar que estén conforme con las pruebas que reposan en el expediente. Adicionalmente, el equipo que conforma la Oficina de Control Disciplinario Interno ha mantenido permanentes reuniones con el objetivo de recordar la importancia de la ética, sin dejarse inmiscuir en actos de corrupción. De igual manera, los expedientes se mantienen bajo llave y solo se tienen por fuera del archivo rodante los expedientes que se estén trabajando por el abogado o por el asistencial para foliación y digitalización. Se anexan actas de reunión de la OCDI del segundo cuatrimestre año 2024, en las cuales se abordan los temas frente al riesgo de corrupción. Actas del mes de junio y agosto 2024 donde se socializa la formulación del plan de acción Institucional de la Política Antisoborno 2024, para el Distrito Capital de la Veeduría Distrital adoptada por la SDA, prohibición, pagos de facilitación y regalos de hospitalidad, 6.3.3 y 6.3.2. De igual manera se anexan correos de refuerzo, donde la jefe de la Oficina de Control Disciplinario Interno informa y recuerda la importancia de evitar la corrupción, no aceptando dinero, regalos y ningún otro tipo de dadivas para mantener la integridad, transparencia en la dependencia y la confianza depositada en la misma por parte de la ciudadanía, usuarios e investigados y en general en la SDA. En atención a todo lo anterior, el riesgo en relación NO se materializó durante el segundo cuatrimestre de la vigencia. </t>
  </si>
  <si>
    <t xml:space="preserve">Seguimiento Tercera Línea de Defensa: La Primera Línea de Defensa realizó el seguimiento dentro de la oportunidad establecida, es decir, del 22 al 24 de abril de 2024. La Segunda Línea de Defensa no realizó el seguimiento dentro de la oportunidad establecida, es decir, del 25 al 29 de abril de 2024, teniendo en cuenta que lo realizó el 2 de mayo de 2024. No se informó por la Primera Línea de Defensa si se materializó el riesgo. La jefe de la oficina de control disciplinario interno permanentemente recuerda a todo el equipo que conforma la oficina, no recibir o solicitar dádivas, regalos o beneficio a nombre propio o de terceros. Lo anterior, teniendo en cuenta que se anexaron al aplicativo Isolucion, los siguientes documentos o evidencias que son: actas de reunión y listas de asistencia del 23 de febrero de 2024 y 17 de abril de 2024 y correos institucionales del 12 de enero y 26 de febrero de 2024, en los que se socializó la guía de lineamientos Antisoborno para el Distrito Capital de la Veeduría Distrital y la Política antisoborno. Igualmente, la Jefe de la Oficina, en resumen, solicita ser tenidas en cuenta en las labores diarias y enfatiza en temas de “prohibición de facilitación” y “Regalos y hospitalidad”. Recomendaciones: Informar por la Primera Línea de Defensa si se materializó el riesgo. </t>
  </si>
  <si>
    <t>Para el segundo cuatrimestre del 2024 se logra identificar en las evidencias actas de reunión y relación de asistencia del 18 de junio y del 14 de agosto de la Oficina de Control Disciplinario Interno - OCDI lideradas por la Doctora Luz Marina tunjano, donde el profesional enlace SIG, socializa con el equipo de la oficina temas de la política antisoborno de la SDA como son PROHIBICIÓN DE “PAGOS DE FACILITACIÓN” y ADOPCION DE LA “POLÍTICA DE REGALOS Y HOSPITALIDAD”, la cual se toman como basa de la “Guía de lineamientos antisoborno para el Distrito Capital” de la Veeduría Distrital, adicionalmente en las mismas mesas de trabajo la doctora tunjano socializa lineamientos sobre conflictos de intereses, las manifestaciones de declararse impedido y las posibles consecuencias de no hacerlo, Se recuerda que el seguimiento a los controles en el riesgo de corrupción se debe realizar en el aplicativo ISOLUCION en la columna denominada Seguimiento 1 Línea de defensa y no en la de Seguimiento 2 y 3 Línea de defensa como se realizó para este corte, El proceso realiza el seguimiento dentro de los tiempos establecidos, el riesgo de corrupción no se evidencia materializado.</t>
  </si>
  <si>
    <t xml:space="preserve">Seguimiento Tercera Línea de Defensa: La Primera Línea de Defensa realizó el seguimiento dentro de la oportunidad establecida, es decir, del 23 al 27 de agosto de 2024, teniendo en cuenta que lo realizó el 27 de agosto de 2024. La Segunda Línea de Defensa realizó el seguimiento dentro de la oportunidad establecida, es decir, del 28 al 30 de agosto de 2024, teniendo en cuenta que lo realizó el 28 de agosto de 2024. Se informó por la Primera Línea de Defensa que no se materializó el riesgo. La jefe de la oficina de control disciplinario interno permanentemente recordó a todo el equipo que conforma la Oficina de Control Disciplinario Interno, no recibir o solicitar dádivas, regalos o beneficio a nombre propio o de terceros. Lo anterior, teniendo en cuenta que se anexaron al aplicativo Isolucion, los siguientes documentos o evidencias que son: actas de reunión y listas de asistencia del 18 junio y del 14 de agosto de 2024 y correos institucionales del 31 de julio y 26 de agosto de 2024, en los que se socializó la guía de lineamientos Antisoborno para el Distrito Capital de la Veeduría Distrital y la Política antisoborno. Igualmente, la Jefe de la Oficina, en resumen, solicita ser tenidas en cuenta en las labores diarias y enfatiza en temas de “prohibición de pagos de facilitación” y “Regalos y hospitalidad” y los lineamientos generales del conflicto de interés. Recomendaciones: Continuar informando por la Primera Línea de Defensa si se materializó el riesgo, para el próximo cuatrimestre. </t>
  </si>
  <si>
    <t>GF 2019-23</t>
  </si>
  <si>
    <t>Posibilidad de recibir o solicitar dádivas o beneficio a nombre propio o de terceros para realizar pagos sin el lleno de los requisitos financieros ni el cumplimiento de los términos estipulados en el procedimiento de trámite de pagos o durante el proceso de evaluación económica y financiera de los procesos contractuales.</t>
  </si>
  <si>
    <t>Inicio de procesos disciplinarios y/o sancionatorios,Peculado por apropiación, causando detrimento patrimonial.,Detrimento de la imagen institucional.</t>
  </si>
  <si>
    <t>Falta de ética y valores en el personal que revisa, aprueba y autoriza los tramites de pago y efectúa las evaluaciones económicas y financieras de los procesos contractuales.</t>
  </si>
  <si>
    <t>GF-23-C1</t>
  </si>
  <si>
    <t>Los profesionales que reciben las solicitudes de pagos mensuales, las revisan en orden de llegada de tal forma que se tramita el pago de acuerdo con el orden de radicación y el cumplimiento de los requisitos descritos en el procedimiento, en caso de observaciones se devuelve el proceso en el aplicativo FOREST para subsanar dichas inconsistencias. Se pueden presentar excepciones al orden en que se pagan las cuentas sólo en los casos de pagos priorizados, tales como nómina, aportes patronales, pagos de servicios públicos, sentencias judiciales, entre otros, en los cuales tienen fechas perentorias establecidas para su trámite</t>
  </si>
  <si>
    <t>Acciones para Abordar Riesgos #604</t>
  </si>
  <si>
    <t>Los profesionales que reciben las solicitudes de pagos mensuales</t>
  </si>
  <si>
    <t>Mensual</t>
  </si>
  <si>
    <t>En caso de observaciones se devuelve el proceso en el aplicativo FOREST para subsanar dichas inconsistencias.</t>
  </si>
  <si>
    <t>Solicitudes de pagos</t>
  </si>
  <si>
    <t xml:space="preserve">No las solicitudes de pagos mensuales, las revisan en orden de llegada se materializó el riesgo ya que los profesionales que reciben de tal forma que se tramita el pago de acuerdo con el orden de radicación </t>
  </si>
  <si>
    <t xml:space="preserve">Como seguimiento por parte de la segunda línea de defensa, se observó la información cargada en ISOLUCIÓN referente al consolidado de fechas de radicación para los trámites de pago, visualizando las asignaciones al área de financiera como las fechas de las radicaciones en Hacienda. Así mismo, se enmarcan las cuentas que fueron objeto de devolución. Se atiende el segundo seguimiento al recalcar que se realiza corrección al seguimiento. </t>
  </si>
  <si>
    <t>Corrección al seguimiento. No se materializó el riesgo ya que los profesionales que reciben las cuentas por pagar las revisaron de tal forma que se tramitaron de acuerdo con el orden de radicación, en el Excel se verifica las fechas</t>
  </si>
  <si>
    <t xml:space="preserve">Seguimiento tercera línea de defensa: Se observó adjunto correspondiente a la Base en Excel denominada “Base revisión IAAP” que contiene la información de enero a abril de 2024, con el seguimiento de las fechas de asignaciones a Financiera y de radicado a la SHD. No obstante, se hacen las siguientes observaciones: 1. En la descripción del control no se identifica quien ejecuta el control (Cargo). 2. No se indica la ubicación de la evidencia en la ejecución del control, (Servidor, Drive). 3. El formato utilizado para el control no cuenta con código del Sistema Integrado de Gestión, en tal sentido se recomienda formalizarlo e incluirlo dentro del procedimiento de pagos y de este modo señalarlo dentro de la descripción del control. 4. Teniendo en cuenta que el seguimiento se realiza sobre bases de Excel, que tiene inherente un riesgo de integridad de la información, se recomienda establecer un control automático a través de los aplicativos con que cuenta la entidad. 5. En la descripción del control se indica que el control se encuentra a cargo de los profesionales que reciben las solicitudes de pagos, sin embargo, se recomienda establecer un control de revisión y seguimiento por parte del líder de proceso con el rol de coordinación. Se recomienda revisar la descripción del riesgo en los relacionado a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</si>
  <si>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 xml:space="preserve">Seguimiento realizado por Daniel González (contratista) No se materializó el riesgo, ya que el auxiliar administrativo de la Subdirección Financiera, junto con el apoyo de los contratistas asignados, realiza la validación de las cuentas en el orden diario de radicación. Esta actividad se realiza mensualmente para todas las cuentas IAAP presentadas ante la subdirección financiera. Los pagos quedan registrados en Forest y Bogdata con las fechas de radicación ante la Subdirección Financiera y la Secretaría de Hacienda Distrital, es así como se verifica que no haya existido preferencias sobre las cuentas ya que las fechas de cada una de las cuentas deben ser en bloque, esto quiere decir que ninguna cuenta debe estar en una fecha menor en su radicación a las demás del día, en caso de detectar alguna novedad se debe profundizar sobre las causas de este hecho. Como registro se consolida los reportes de las cuentas y se verifica que no haya inconsistencias en las fechas. </t>
  </si>
  <si>
    <t xml:space="preserve">Seguimiento tercera línea de defensa: No se observa seguimiento por parte de la segunda línea de defensa, en tal sentido se tomó como referencia el seguimiento realizado por parte de la primera línea de defensa. Se observó adjunto correspondiente a la Base en Excel denominada “Reporte de registro IAAP fechas.xlsx” que contiene la información de mayo a agosto de 2024, con el seguimiento de las fechas de asignaciones a Financiera y de radicado a la SHD. No obstante, se hacen las siguientes observaciones: 1. En la descripción del control no se identifica quién ejecuta el control (Cargo). 2. No se indica la ubicación de la evidencia en la ejecución del control, (Servidor, Drive). 3. El formato utilizado para el control no cuenta con código del Sistema Integrado de Gestión, no tiene firmas de validación de quien aplica los controles, en tal sentido se recomienda formalizarlo e incluirlo dentro del procedimiento de pagos y de este modo señalarlo dentro de la descripción del control. 4. Teniendo en cuenta que el seguimiento se realiza sobre bases de Excel, que tiene inherente un riesgo de integridad de la información, se recomienda establecer un control automático a través de los aplicativos con que cuenta la entidad. 5. En la descripción del control se indica que el control se encuentra a cargo de los profesionales que reciben las solicitudes de pagos, sin embargo, se recomienda establecer un control de revisión y seguimiento por parte del líder de proceso con el rol de coordinación. Se recomienda revisar la descripción del riesgo en lo relacionado con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</si>
  <si>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Seguimiento segunda línea de defensa, segundo cuatrimestre: ,Dentro de las evidencias se identifica un archivo adjunto en Excel donde relacionan los pagos a terceros correspondientes al cuatrimestre de mayo – agosto donde de resaltar se identifica las fechas de radicación a los profesionales de la Subdirección Financiera y la fecha de radicación a la Secretaria Distrital de Hacienda – SDH, se recomienda adjuntar dentro de las evidencias los soportes de radicación en el aplicativo BOGDATA y las evidencias que quedan en el aplicativo FOREST para las que son devueltas, el proceso realiza el seguimiento dentro de las fechas establecidas, no se identifica la materialización del riesgo.</t>
  </si>
  <si>
    <t>GJ 2019-21</t>
  </si>
  <si>
    <t>Posibilidad de afectación económica debido que algún proceso judicial sea representado por un apoderado de la SDA que se encuentre incurso en un conflicto de interés para favorecer a un tercero.</t>
  </si>
  <si>
    <t>Favorecimiento a un tercero.</t>
  </si>
  <si>
    <t>Procesos Judiciales representados por un apoderado de la SDA que se encuentre incurso en un conflicto de interés.</t>
  </si>
  <si>
    <t>GJ-21-C1</t>
  </si>
  <si>
    <t>El líder del Grupo de Defensa Jurídica solicitará al enlace de contractual - DLA, incluir una cláusula en los contratos de prestación de servicios de los abogados de representación judicial, en el sentido de manifestar cualquier conflicto de intereses en el que se encuentren incursos en relación con todos los procesos judiciales y extrajudiciales asignados.</t>
  </si>
  <si>
    <t>Acciones para Abordar Riesgos #581</t>
  </si>
  <si>
    <t>Jorge Luis Gómez Cure</t>
  </si>
  <si>
    <t>El líder del Grupo de Defensa Jurídica</t>
  </si>
  <si>
    <t>Inclusión de una cláusula en los contratos de prestación de servicios de los abogados de representación judicial, en el sentido de manifestar cualquier conflicto de intereses en el que se encuentren incursos en relación con todos los procesos judiciales y extrajudiciales asignados.</t>
  </si>
  <si>
    <t>Contratos de prestación de servicios de los abogados de representación judicial,</t>
  </si>
  <si>
    <t>Seguimiento primera línea. En los contratos suscritos en la vigencia 2024, se incluyó la cláusula relacionada con manifestar cualquier conflicto de intereses en el que se encuentren incursos en relación con todos los procesos judiciales y extrajudiciales asignados.</t>
  </si>
  <si>
    <t>Seguimiento segunda línea de defensa 1er cuatrimestre 2024: Teniendo en cuenta el reporte de la primera línea de defensa, se evidencia que se incorporó a los contratos de prestación de servicios de los abogados de representación judicial, una cláusula que les exige manifestar cualquier conflicto de intereses que puedan tener respecto a todos los procesos judiciales y extrajudiciales asignados, como se verificó en los 7 estudios previos aportados de contratistas de prestación de servicios. Lo anterior se constata al revisar la evidencia adjunta, en este sentido, se puede determinar que el riesgo no se materializó y que el reporte de la primera línea se realizó en los tiempos establecidos en la Política de Administración de Riesgos</t>
  </si>
  <si>
    <t xml:space="preserve">SEGUIMIENTO TERCERA LINEA DE DEFENSA: Es coherente el riesgo frente a su control. El riesgo es pertinente a la naturaleza y objetivo del proceso. Los seguimientos de 1ra y 2da Líneas de Defensa se realizaron dentro de la oportunidad establecida. No se informó en el aplicativo isolucion los números de los 7 contratos de prestación de servicios de los abogados de representación judicial, a que corresponden los estudios previos que se adjuntaron, de Camila Ramírez, Felipe Álzate, Javier Montero, Juan Diego León, Maribel Mesa, Nina Padrón y Sthefany Durán, en los que se incluyó la cláusula relacionada con manifestar cualquier conflicto de intereses en el que se encuentren incursos en relación con todos los procesos judiciales y extrajudiciales asignados, teniendo en cuenta que en las obligaciones específicas, numeral 11 o 15 o 16 consta: “Manifestar al Supervisor del contrato cualquier conflicto de intereses, existente o sobreviniente, en el que se encuentre incurso en relación con los procesos judiciales y extrajudiciales de toda índole, asignados a su cargo”. Recomendación. Incluir información en el aplicativo isolucion por la Primera Línea de Defensa, de manera expresa sí se materializó el riesgo y el número de los contratos de prestación de servicios a que corresponden los estudios previos adjuntos. </t>
  </si>
  <si>
    <t>Seguimiento segunda línea de defensa 2do cuatrimestre 2024: No se realizó el monitoreo por parte de la primera línea de defensa, incumpliendo con la Política de Administración de Riesgos vigente y por tanto impide verificar la ejecución del control de acuerdo con lo establecido. se recomienda cumplir con el registro del monitoreo del control establecido para el riesgo ,aportar las evidencias correspondientes y tener en cuenta las fechas de los reportes para cada periodo.</t>
  </si>
  <si>
    <t xml:space="preserve">Descripción de TERCERA LÍNEA: 1. No se realizó monitoreo al control por parte de la primera línea de defensa incumpliendo con la Política de Administración de Riesgos vigente y por tanto impide verificar la ejecución del control de acuerdo con lo establecido, como señaló la segunda línea de defensa. 2.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cuál sería la evidencia de esa desviación. Igualmente, debe estudiarse si la inclusión de las cláusulas de conflicto de interés, resulta un control adecuado y suficiente para prevenir el riesgo. </t>
  </si>
  <si>
    <t>GTEC 2019-24</t>
  </si>
  <si>
    <t>Posibilidad de alteración malintencionada o uso injustificado de la información gestionada en los sistemas de información, para un beneficio propio o privado</t>
  </si>
  <si>
    <t>Pérdida o modificación de información que se gestiona en la entidad. Investigaciones disciplinarias. fiscales y penales.</t>
  </si>
  <si>
    <t>Uso indebido de los privilegios propios de los roles, permisos y accesos a los sistemas de información de la SDA.</t>
  </si>
  <si>
    <t>GTEC-24-C1</t>
  </si>
  <si>
    <t>Los profesionales del grupo de infraestructura de TI mantiene permanentemente actualizado el directorio activo de la entidad para verificar que los roles, permisos y accesos a los diferentes sistemas de información de la entidad están de acuerdo con las necesidades de servicio. para verificar que el inventario esta actualizado, se cuenta con el paz y salvo de Tecnologías de la información, el cual se diligencia al finalizar el vinculo con la entidad. De presentarse desviación en la actualización de los roles, se desactiva el usuario, se revisa el rol y se corrige la asignación adecuada del rol.</t>
  </si>
  <si>
    <t>Acciones para Abordar Riesgos #568</t>
  </si>
  <si>
    <t>Javier Eduardo Rojas Cala</t>
  </si>
  <si>
    <t>1. Informar de manera inmediata a las partes interesadas y a la alta gerencia, así como a los entes de control o autoridades competentes sobre la conducta, presión o desviación presentada. 2. Informar a la segunda y tercera línea de defensa sobre el hecho encontrado.</t>
  </si>
  <si>
    <t>Los profesionales del grupo de infraestructura de TI</t>
  </si>
  <si>
    <t>mantiene permanentemente actualizado el directorio activo</t>
  </si>
  <si>
    <t>Prevenir materialización</t>
  </si>
  <si>
    <t>Directorio activo de la entidad</t>
  </si>
  <si>
    <t>El grupo de infraestructura de TI mantiene actualizado el directorio activo en donde se gestiona el rol, usuario y permisos de las personas que ingresan a la entidad conforme a su tiempo de vinculación y fecha de finalización del contrato. A partir de este directorio activo se administra el ingreso a los demás sistemas de información y aplicativos de la SDA, principalmente el acceso al sistema Forest, para ello se gestionan también los permisos y accesos a los diferentes roles o grupos que tiene el sistema forest. En cuanto al control que se tiene a través de la firma del paz y salvo de la entidad, en donde también se verifica los procesos que tiene cargados en el sistema Forest, y se deshabilitan el acceso al correo, a usuario de red y en si a todos los sistemas de entidad, en lo corrido de enero al 24 de abril de 2024 se han atendido 1059 solicitudes de paz y salvo de tecnologías de la información tramitados a través de la plataforma Forest, el cual se realiza al finalizar el vínculo con la entidad por los contratistas. Los soportes están disponibles en https://drive.google.com/drive/u/0/folders/1Dx5LWQWQCnwUnuerG4QyRtaqDVN7D8o_</t>
  </si>
  <si>
    <t>Se mantiene permanentemente actualizado el directorio activo de la entidad para verificar que los roles, permisos y accesos a los diferentes sistemas de información de la entidad están de acuerdo con las necesidades de servicio. para verificar, se tiene, a través de la firma del paz y salvo de la entidad, donde se verifica los procesos que tiene cargados en el sistema Forest, y se deshabilitan el acceso al correo, a usuario de red y en si a todos los sistemas de entidad, se adjuntó evidencia de lo corrido de enero al 24 de abril de 2024, 1059 solicitudes de paz y salvo de tecnologías de la información tramitados a través de la plataforma Forest</t>
  </si>
  <si>
    <t>El equipo de infraestructura de TI se encarga de mantener actualizado el directorio activo, que gestiona los roles, usuarios y permisos de las personas vinculadas a la entidad, ajustándose a la duración de su contrato y fecha de finalización. Este directorio activo es fundamental para la administración del acceso a los diversos sistemas de información y aplicaciones de la SDA, incluyendo el sistema Forest, donde se gestionan permisos y accesos según los roles y grupos definidos. Además, el proceso de control se realiza mediante la firma del paz y salvo de la entidad, que incluye la verificación de los procesos cargados en el sistema Forest. En este contexto, se desactiva el acceso a correo electrónico, usuarios de red y a todos los sistemas de la entidad. Entre el 1 de mayo y el 16 de agosto de 2024, se gestionaron 871 solicitudes de paz y salvo de tecnologías de la información a través de la plataforma Forest, las cuales se tramitan al finalizar el vínculo de los contratistas con la entidad.</t>
  </si>
  <si>
    <t xml:space="preserve">TERCERA LÍNEA : Se observo la matriz de “paz y salvos contratistas 2024” y “consolidado roles dependencias” el cual contiene el directorio activo de la entidad actualizado que permite evitar fuga de informacion cuando un funcionario o contratista deja de hacer parte de la entidad, evitanto que la informacion sea manipulada y se pueda controlar la alteracion de los mismos, no obstante,respecto al diseño del control, se recomienta dar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</si>
  <si>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Segunda Línea: Se informa que el equipo de infraestructura de TI se encarga de mantener actualizado el directorio activo, que gestiona los roles, usuarios y permisos de las personas vinculadas a la entidad, ajustándose a la duración de su contrato y fecha de finalización, igualmente informa que entre el 1 de mayo y el 16 de agosto de 2024, se gestionaron 871 solicitudes de paz y salvo de tecnologías de la información a través de la plataforma Forest, no se adjunta la evidencia la matriz de “paz y salvos contratistas 2024” y “consolidado roles dependencias”.</t>
  </si>
  <si>
    <t xml:space="preserve">Tercera línea: Al respecto, esta oficina observó que, la identificación del riesgo de corrupción no se encuentra alineada con los criterios descritos en la “Guia para la Gestion de riesgo de corrupción” en la cual, nos indica: “Con el fin de facilitar la identificación de riesgos de corrupción y de evitar que se presenten confusiones entre un riesgo de gestión y uno de corrupción, se sugiere la utilización de la Matriz de definición de riesgo de corrupción, que incorpora cada uno de los componentes de su definición (acción y omisión, uso del poder, desviar la gestión de lo público, beneficio particular) . Si en la descripción del riesgo, las casillas son contestadas todas afirmativamente, se trata de un riesgo de corrupción”. Por lo anterior, se encontró que el riesgo identificado podría estar alineado con un riesgo de gestión o el riesgo de confidencialidad de seguridad y privacidad de la información; por lo cual, es necesario que el proceso junto con el asesoramiento de la segunda linea de defensa evidencien con claridad y exactitud, cuales podrían ser esos activos de información que serían de interés para los particulares y que por los mismos, se pudiese beneficiar de alguna manera un colaborador de la secretaria. Así mismo, los controles de los riesgos de corrupción, deberían estar alineados con prevenir o mitigar la motivación que el colaborador podría tener sobre ese activo, que contiene información de clasificación reservada. En cuanto a las evidencias reportadas, se observó que dichas actividades en los controles satisfacen de manera parcial el verdadero objetivo de un control contra un riesgo de corrupción, es decir: es necesario analizar el origen, el proceso y el lugar donde se almacena esa información privilegiada para determinar con exactitud, que controles técnicos, jurídicos y/o financieros podrían generar la mitigación de esta clase de riesgos. </t>
  </si>
  <si>
    <t>Favorecimiento de una decisión política respecto a la formulación, ajuste, actualización, seguimiento y/o evaluación de una política pública o instrumento de planeación ambiental. Recepción de dádivas o posibles sobornos, conflicto de intereses</t>
  </si>
  <si>
    <t>GTEC-C02</t>
  </si>
  <si>
    <t>El coordinador del sistema de información verifica que el aplicativo o software cuente con historial de log o registro del sistema de información, con el cual permita verificar los eventos de trazabilidad de las actividades ejecutadas y demás acciones realizadas por el usuario, cada vez que se adquiera o se gestione una licencia. De presentarse una desviación en el historial del log, se reporta al proveedor o administrador del sistema de información para verificar la trazabilidad o corregir la funcionalidad del historial log en las actividades ejecutadas.</t>
  </si>
  <si>
    <t>El coordinador del sistema de información</t>
  </si>
  <si>
    <t>cada vez que se adquiera o se gestione una licencia</t>
  </si>
  <si>
    <t>verifica que el aplicativo o software cuente con historial de log o registro del sistema de información</t>
  </si>
  <si>
    <t xml:space="preserve">Se cuenta con la trazabilidad al Sistema de Información Forest mediante el log o historial de log, el cual permite verificar o consultar la trazabilidad de las actividades ejecutadas o realizadas por cualquier usuario que se registre en el sistema, así como por la opción de Reportes el sistema Forest para “Lectura de documentos” en el cual se puede verificar que proceso el usuario a ingresado para hacer lectura. Así mismo, el sistema de información SIPSE también dispone del log o historial de registro de cada una de las estaciones, con el nombre del usuario la fecha y los documentos anexados, tanto en la aplicación visualización de usuario como en base de datos, se registra el log de cualquier cambio en el SIPSE. Por su parte, el Observatorio Ambiental de Bogotá también cuenta con la herramienta “Auditoria” el cual se gestionan los datos y los indicadores, visualizando la trazabilidad de ingreso de datos o información de los indicadores ambientales, con el usuario y fecha de cambio, ingreso o modificación de la información. Las evidencias están disponibles en https://drive.google.com/drive/u/0/folders/1sQDlvvaPzGJY9jx1k5YHWGHrMK8T5xts </t>
  </si>
  <si>
    <t>El aplicativo o software cuenta con historial de log o registro del sistema de información, el sistema de información SIPSE dispone del log o historial de registro de cada una de las estaciones, con el nombre del usuario la fecha y los documentos anexados, se registra el log de cualquier cambio en el SIPSE. Del mismo modo el Observatorio Ambiental de Bogotá también cuenta con la herramienta “Auditoria” el cual se gestionan los datos y los indicadores, visualizando la trazabilidad de ingreso de datos o información de los indicadores ambientales, se adjunta evidencia.</t>
  </si>
  <si>
    <t xml:space="preserve">El coordinador del sistema de información lleva a cabo una revisión del aplicativo Forest para asegurar que disponga de un historial de logs o registros adecuado. Este historial es crucial para verificar la trazabilidad de las actividades realizadas y las acciones ejecutadas por los usuarios, así como por la opción de Reportes el sistema Forest para “Lectura de documentos”. Por su parte, el Observatorio Ambiental de Bogotá también cuenta con la herramienta “Auditoria” el cual se gestionan los datos y los indicadores, visualizando la trazabilidad de ingreso de datos o información de los indicadores ambientales, con el usuario y fecha de cambio, ingreso o modificación de la información. </t>
  </si>
  <si>
    <t xml:space="preserve">TERCERA LÍNEA: Revisadas las evidencias, se observó documento en pdf de la “Revision de Metadatos en el modulo de Auditoria del OAB”, asi mismo, el proceso reportó que las herramientas como SIPSE, FOREST entre otros, cuentan con log o historial de registro de cada estación y el reporte que allí se genera, dicho reporte se pudo validar en el word cargado dentro de las evidencias, denominado “Log o historial de registros SIPSE”, Es decir, que la trazabilidad a los diversos sistemas con los que cuenta la entidad, cuentan con un logo o historial de log, que permitira al coordinador del sistema de informacion verificarlas actividades que se ejecutan al interior de la entidad y sus aplicativos. Igualmente se observaron acciones a realizar en caso de desviacion como reportar al proveedor y corregir, por lo tanto se observaron documentos que soportan el cumplimiento de la acción y la mitigación del riesgo, no se materializo el riesgo. </t>
  </si>
  <si>
    <t>Segunda Línea: Se indica que el coordinador del sistema de información lleva a cabo una revisión del aplicativo Forest para asegurar que disponga de un historial de logs o registros adecuado. no se adjunta este historial, así como por la opción de Reportes el sistema Forest para “Lectura de documentos”. indica también que el Observatorio Ambiental de Bogotá cuenta con una herramienta “Auditoria” el cual se gestionan los datos y los indicadores, visualizando la trazabilidad de ingreso de datos o información de los indicadores ambientales, con el usuario y fecha de cambio, ingreso o modificación de la información, pero no se adjunta evidencia.</t>
  </si>
  <si>
    <t xml:space="preserve">Tercera línea: Al respecto, esta oficina observó que, la identificación del riesgo de corrupción no se encuentra alineada con los criterios descritos en la “Guia para la Gestión de riesgo de corrupción” en la cual, nos indica: “Con el fin de facilitar la identificación de riesgos de corrupción y de evitar que se presenten confusiones entre un riesgo de gestión y uno de corrupción, se sugiere la utilización de la Matriz de definición de riesgo de corrupción, que incorpora cada uno de los componentes de su definición (acción y omisión, uso del poder, desviar la gestión de lo público, beneficio particular) . Si en la descripción del riesgo, las casillas son contestadas todas afirmativamente, se trata de un riesgo de corrupción”. Por lo anterior, se encontró que el riesgo identificado podría estar alineado con un riesgo de gestión o el riesgo de confidencialidad de seguridad y privacidad de la información; por lo cual, es necesario que el proceso junto con el asesoramiento de la segunda línea de defensa evidencien con claridad y exactitud, cuales podrían ser esos activos de información que serían de interés para los particulares y que por los mismos, se pudiese beneficiar de alguna manera un colaborador de la secretaria. Así mismo, los controles de los riesgos de corrupción, deberían estar alineados con prevenir o mitigar la motivación que el colaborador podría tener sobre ese activo, que contiene información de clasificación reservada. En cuanto a las evidencias reportadas, se observó que dichas actividades en los controles satisfacen de manera parcial el verdadero objetivo de un control contra un riesgo de corrupción, es decir: es necesario analizar el origen, el proceso y el lugar donde se almacena esa información privilegiada para determinar con exactitud, que controles técnicos, jurídicos y/o financieros podrían generar la mitigación de esta clase de riesgos. </t>
  </si>
  <si>
    <t>GTHU 2019-19</t>
  </si>
  <si>
    <t>Posibilidad de vinculación al servicio público de personas sin el cumplimiento de los requisitos legales o incursión en el régimen de impedimentos e inhabilidades, violando políticas de transparencia, antisoborno y conflicto de interés.</t>
  </si>
  <si>
    <t>Responsabilidad disciplinaria y penal para el nominador.,Responsabilidad disciplinaria y penal por parte de los responsables del proceso.,Revocatoria directa del nombramiento.</t>
  </si>
  <si>
    <t>Ausencia o debilidad de medidas y/o políticas para la identificación y manejo de conflictos de interés. Servidores con conflictos de interés en los temas sobre los cuales pueden incidir con su toma de decisiones. Factores externos de presión en temas regulados que pueden incidir en las decisiones institucionales. Presentación de documentos de contenido inexacto. Comportamientos no éticos o ilegales del profesional que verifica los documentos.</t>
  </si>
  <si>
    <t>GTHU-19-C1</t>
  </si>
  <si>
    <t>El profesional de talento humano de la Dirección de Gestión Corporativa - DGC verifica la acreditación del cumplimiento de los requisitos, de acuerdo con los documentos establecidos en el formato PA01-PR16-F1 Lista de Chequeo de Requisitos para Nombramiento, del procedimiento PA01-PR16 Selección y Nombramiento Ordinario, Periodo de Prueba y Provisional. Como evidencia se deja la Lista de Chequeo de Requisitos para Nombramiento, validada con la información, en la historia laboral.</t>
  </si>
  <si>
    <t>Acciones para Abordar Riesgos #543</t>
  </si>
  <si>
    <t>Analizar causas. Analizar el impacto en caso de la materialización. Informar a la segunda y tercera línea de defensa sobre el hecho encontrado. Ajustar controles establecidos inicialmente.</t>
  </si>
  <si>
    <t>El profesional de talento humano de la Dirección de Gestión Corporativa - DGC</t>
  </si>
  <si>
    <t>Cada vez que se verifica la acreditación del cumplimiento de los requisitos.</t>
  </si>
  <si>
    <t>Se valida la información, en la historia laboral.</t>
  </si>
  <si>
    <t>Lista de Chequeo de Requisitos para Nombramiento.</t>
  </si>
  <si>
    <t xml:space="preserve">Primera línea de Defensa Durante el primer cuatrimestre y conforme con el procedimiento: Selección y Nombramiento Ordinario, Periodo de Prueba y Provisional Código: PA01-PR16, previo a la proyección del Acto administrativo de nombramiento que se va a efectuar, al candidato (a) se le remite vía correo electrónico la información contenida en la Lista de Chequeo de Requisitos para Nombramiento, del procedimiento PA01-PR16 Selección y Nombramiento Ordinario, Periodo de Prueba y Provisional del formato PA01-PR16-F1. Lo anterior con el propósito de validar que los documentos allegados por el postulante(s) sean los que corresponden a los definidos para el cargo. Los postulantes a los cuales se les remitió el formato PA01-PR16-F1, fueron los siguientes: Nombres y Apellidos Documento Sánchez Gutiérrez Nayi Karina 1.005.994.908 Gómez Cure Jorge Luis 91.524.926 Rodríguez Rodríguez Jerónimo Juan Diego 79.597.602 Vásquez Aguilera Yesenia 52.984.790 Contento Muñoz Andrés Fabián 80.133.869 García Aguirre Daniela 1.094.940.152 Rojas Cala Javier Eduardo 80.111.644 Rodríguez Pardo Gladys Emilia 53.125.107 Saldaña Barahona Andrea Yinneth 52.909.063 Aristizábal González Juan David 1.121.850.856 Galvis Sánchez Claudia Patricia 52.008.478 Gordillo Rodríguez Claudia Milena 23.755.389 Duarte Mayorga Karen Adriana 52.881.080 Se adjuntan las listas de chequeo y la verificación de requisitos. No se materializó el riesgo </t>
  </si>
  <si>
    <t xml:space="preserve">Tercera línea 1. La información relacionada con el seguimiento a los controles fue oportuna. 2. Se reiteran las recomendaciones de la segunda línea en cuanto las deficiencias en los soportes del control. 3.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cuál sería la evidencia de esa desviación. Igualmente, debe estudiarse si resulta conveniente evaluar si inconsistencias en los documentos de “vinculación” de funcionarios y contratistas en la SDA, supone un riesgo de corrupción que puede llegar a afectar de manera significativa al proceso. Al respecto, es importante destacar que el control establecido para contener el riesgo de corrupción se confundo con las funciones propias del área de talento humano a la hora de vincular personal </t>
  </si>
  <si>
    <t xml:space="preserve">SEGUIMIENTO PRIMERA LINEA DE DFENSA: El profesional de talento humano de la Dirección de Gestión Corporativa - DGC previo a la proyección del Acto administrativo de nombramiento que se va a efectuar, al candidato (a) remitió por correo electrónico la información contenida en la Lista de Chequeo de Requisitos para Nombramiento, del procedimiento PA01-PR16 Selección y Nombramiento Ordinario, Periodo de Prueba y Provisional del formato PA01-PR16-F1, y verificó la acreditación del cumplimiento de los requisitos, de acuerdo con los documentos establecidos. Lo anterior con el propósito de validar que los documentos allegados por el postulante(s) sean los que corresponden a los definidos para el cargo. Se adjuntan los formatos de verificación. No. Nombres y Apellidos Documento 1. ANGELA PATRICIA ROMERO RODRÍGUEZ 1.020.714.754 2. JULIANA BARRIENTOS LOPEZ 1.020.719.433 3. JOSE ALEXANDER PEREZ RAMOS 79.672.821 4. JOHN ELIECER GARZON MALDONADO 80.160.649 5. YOR MILENA OSORIO PEÑA 52.382.394 </t>
  </si>
  <si>
    <t>Seguimiento al control, segunda linea, primer cuatrimestre. Se evidencia las listas de chequeo de los requisitos para los nombramientos y de igual forma anexan un documento de validacion de la experiencia. Se recomienda revisar el formato Lista de Chequeo de Requisitos para Nombramiento , toda vez que este no evidencia la validacion de los documentos, fecha y nombre de la persona que realiza dicha verificacion. De igual forma se recomiendo incluir dentro del procedimiento el documento de validaciòn de la experiencia. Ademas se recomienda con el fin de hacer mas clara la informacion del seguimiento no colocar los datos, toda vez que estos se reflejan en los anexos, en el seguimiento se puede decir el total a los cuales se esta realizando el control. El riesgo no se evidencia materializado.</t>
  </si>
  <si>
    <t>Seguimiento al control, segunda linea, segundo cuatrimestre. Se evidencia las listas de chequeo de los requisitos para los nombramientos. Se recomienda revisar el formato Lista de Chequeo de Requisitos para Nombramiento , toda vez que este no evidencia la validación de los documentos, fecha y nombre de la persona que realiza dicha verificación. No informan si el riesgo fue materializado o no.</t>
  </si>
  <si>
    <t xml:space="preserve">Seguimiento 3ª Línea de defensa segundo cuatrimestre: Teniendo en cuenta lo conceptuado por la segunda línea de defensa y el reporte realizado por la primera línea de defensa, se observó que, la información registrada en el seguimiento se cargó de manera oportuna, si bien se aportaron evidencias se reiteran las recomendaciones dadas por la segunda línea de defensa frente a las debilidades observadas en los soportes cargados, de acuerdo con lo definido en la Guía para la Administración del Riesgo y el diseño de controles en entidades públicas - Versión 6 no es posible determinar cual es la desviación en caso de vincular personal sin el lleno de los requisitos validados en la lista de chequeo, o que sucede si durante la verificación de la lista se detecta que se validaron documentos que no son consistentes pero son tenidos en cuenta para su vinculación. Se recomienda revisar el diseño del control. Finalmente, se observó que no se reportó materialización de riesgo en mención. </t>
  </si>
  <si>
    <t>MMM 2019-44</t>
  </si>
  <si>
    <t>Posibilidad de pérdida de confidencialidad e imparcialidad en la información reportada para ser utilizada a beneficio propio o de un tercero.</t>
  </si>
  <si>
    <t>Toma de decisiones erróneas a favor propio o de un tercero,Procesos disciplinarios y sanciones,Pérdida de credibilidad de la Entidad,Uso inadecuado de recursos</t>
  </si>
  <si>
    <t>Tratamiento inapropiado de los datos generados por solicitud, recepción de dádivas o conflicto de interés. Recepción de dádivas. Conflicto de interés.</t>
  </si>
  <si>
    <t>MMM-44-C1</t>
  </si>
  <si>
    <t>El lider de la dependencia cada vez que se realice contratación del personal, solicita incluir dentro del estudio previo, la obligación de manifestar la incompatibilidad o inhabilidad y establecer la confidencialidad de sus acciones.</t>
  </si>
  <si>
    <t>Acciones para Abordar Riesgos #588</t>
  </si>
  <si>
    <t>Daniela García Aguirre</t>
  </si>
  <si>
    <t>Informar a la segunda y tercera línea de defensa sobre el hecho encontrado. Realizar la gestión para inciar el proceso disciplinario interno a que haya lugar.</t>
  </si>
  <si>
    <t>El lider de la dependencia.</t>
  </si>
  <si>
    <t>Cada vez que se realice contratación del personal.</t>
  </si>
  <si>
    <t>Solicita incluir dentro del estudio previo, la obligación de manifestar la incompatibilidad o inhabilidad y establecer la confidencialidad de sus acciones.</t>
  </si>
  <si>
    <t>Se adjuntan los documentos pertinentes que se plantearon para el control. Como este riesgo es transversal a las diferentes subdirecciones que pertenecen a la DCA, solamente se reportan documentos para SCAAV y CIMAB. Con respecto a la subdirección de silvicultura, se encuentran en proceso de contratación, asi que serán reportados en el próximo cuatrimestre.</t>
  </si>
  <si>
    <t xml:space="preserve">Como seguimiento por parte de la segunda línea de defensa, se observó la información cargada en ISOLUCIÓN referente a los formatos de Estudios Previos y Cláusulas Comunes, correspondientes a la SCAAV y CIMAB. Existe duplicidad en el seguimiento por parte de la primera línea de defensa, salvo que en el espacio para los seguimientos de la segunda y tercera línea de defensa, no se encuentra adjunta información en ISOLUCIÓN. </t>
  </si>
  <si>
    <t>Seguimiento tercera línea de defensa: Se revisó la evidencia aportada por la primera línea de defensa y se observaron los formatos de Estudios Previos y Cláusulas Comunes donde contemplan que se deben declarar las inhabilidades e incompatibilidades, sin embargo esto por si solo no mitiga el riesgo, por tanto se recomienda implementar acciones adicionales para el control en la integridad de la información de carácter sensible, que genera y conserva la dependencia.</t>
  </si>
  <si>
    <t xml:space="preserve">La segunda línea no evidencia seguimiento </t>
  </si>
  <si>
    <t>Seguimiento tercera línea de defensa: Se confirma lo observado por la segunda línea de defensa respecto a que la primera no realizó reporte.</t>
  </si>
  <si>
    <t>PAR 2019-17</t>
  </si>
  <si>
    <t>Posibilidad de utilizar los espacios de participación ciudadana y educación ambiental con fines políticos para favorecimiento de intereses particulares.</t>
  </si>
  <si>
    <t>Desnaturalización de los espacios de participación ciudadana y educación ambiental. Afectación de la imagen institucional . No uso del derecho pleno de la participación ciudadana en la toma de decisiones para la gestión institucional.</t>
  </si>
  <si>
    <t>Proselitismo político en actividades de participación y educación ambiental</t>
  </si>
  <si>
    <t>PAR17-C1</t>
  </si>
  <si>
    <t>El responsable del proceso y los líderes de los equipos informan semestralmente a sus equipos de trabajo, que en el marco de las acciones de educación ambiental y de participación lideradas por la Secretaría Distrita de Ambiente, está prohibido el desarrollo de actividades relacionadas con campañas electorales, proselitismo político o favorecimiento de intereses particulares, no se puede recibir ningún tipo de regalo, beneficio u hospitalidad con el fin de permitir este tipo de intervenciones. Como registro del control queda diligenciada la memoria de reunión.</t>
  </si>
  <si>
    <t>Profesional Especializado</t>
  </si>
  <si>
    <t>Acciones para Abordar Riesgos #560</t>
  </si>
  <si>
    <t>Alix Auxiliadora Montes Arroyo</t>
  </si>
  <si>
    <t>1. Comunicar al área competente sobre la situación presentada con el fin de tomar las acciones a que haya a lugar frente al servidor público, en relación con el proselitismo político y el aprovechamiento de los espacios de participación y educación ambiental para favorecimiento de terceros 2. Informar a la segunda y tercera línea de defensa sobre el hecho encontrado.</t>
  </si>
  <si>
    <t>El responsable del proceso y los líderes de los equipos</t>
  </si>
  <si>
    <t>Los competentes</t>
  </si>
  <si>
    <t>Semestralmente</t>
  </si>
  <si>
    <t>prever la materialización de riesgo</t>
  </si>
  <si>
    <t>Fuente confiable</t>
  </si>
  <si>
    <t>Informe semestral dirigido a sus equipos de trabajo, en el marco de las acciones de educación ambiental y de participación lideradas por la Secretaría Distrital de Ambiente</t>
  </si>
  <si>
    <t>Seguimiento a control</t>
  </si>
  <si>
    <t xml:space="preserve">Seguimiento 3ª Línea de defensa Como evidencia de aplicación del control, se definió Informe semestral dirigido a sus equipos de trabajo, en el marco de las acciones de educación ambiental y de participación lideradas por la Secretaría Distrital de Ambiente, con corte a 03 de mayo de 2024, no se ha ejecutado el control establecido, el cual espera verificarse en segundo cuatrimestre 2024. Se recomienda de igual manera realizar registros periódicos de avance de la actividad realizada, con el fin de conocer posibles alertas o necesidades de información, para el análisis semestral programado por el proceso. </t>
  </si>
  <si>
    <t>En cada una de las reuniones internas se les dio la directriz a los grupos de trabajo que no se podian realizar acciones de proselitismo de la misma manera que debian en el inicio de cada reunión informar a los participantes que estaba prohibido cualquier actividad de estas tanto en los grupos de participación como en los de educación ambiental</t>
  </si>
  <si>
    <t xml:space="preserve">De igual manera se elaboró el informe semestral respectivo el cual se anexa. </t>
  </si>
  <si>
    <t>Seguimiento Tercera Linea: No se evidenció seguimiento de la segunda linea de defensa, sin embargo, se recomienda al proceso adoptar la sugerencia planteada en seguimiento anterior por tercera linea respecto a reportar periodicamente avances de estas actividades, para detectar oportunamente probables desviaciones.</t>
  </si>
  <si>
    <t>Intereses particulares para fines políticos.</t>
  </si>
  <si>
    <t>PAR17-C2</t>
  </si>
  <si>
    <t>Antes de dar inicio a una actividad de educación ambiental o de participación, el profesional informará a los participantes que no esta permitido intervenir en las charlas para hablar de temas con fines políticos o favorecimiento de intereses particulares. Como contancia se registra la observación en el listado de asistencia o acta de reunión. En caso de presentarse, se solicitará respetuosamente al ciudadano retirarse del lugar y si persiste la conducta se dará por terminada la actividad. Se diligencia memoria de reunión donde firmará algún participante de la ciudadanía como testigo y se informa al responsable del proceso.</t>
  </si>
  <si>
    <t>Profesional de educación ambiental o de participación</t>
  </si>
  <si>
    <t>Cuando se presente la actividad de educación ambiental o de participación</t>
  </si>
  <si>
    <t>Prevenir la materialización del Riesgo</t>
  </si>
  <si>
    <t>fuente confiable</t>
  </si>
  <si>
    <t>Memoria de reunión</t>
  </si>
  <si>
    <t>Durante el primer trimestre se vienen informando en las reuniones que no es posible hacer alguna actividad de proselitismo, y de acuerdo a los hechos que han sucedido y a descripción del riesgo el control no sea presentado.</t>
  </si>
  <si>
    <t>Seguimiento al control 2</t>
  </si>
  <si>
    <t>Para el primer trimestre de acuerdo a lo indagado no se presentó alguna acción relacionada con charlas para hablar de temas con fines políticos o favorecimiento de intereses particulares, en concordancia con la acción para abordar riesgos 560</t>
  </si>
  <si>
    <t xml:space="preserve">Durante el primer trimestre se vienen informando en las reuniones que no es posible hacer alguna actividad de proselitismo, y de acuerdo a los hechos que han sucedido y a descripción del riesgo el control no sea presentado. </t>
  </si>
  <si>
    <t xml:space="preserve">Seguimiento 3ª Línea de defensa De acuerdo con el seguimiento registrado por la primera y segunda línea de defensa, se informa que trimestralmente se vienen informando en las reuniones que no es posible hacer alguna actividad de proselitismo, sin embargo, no se aportan evidencias qu permitan identificar que efctivgamente antes de dar inicio a una actividad de educación ambiental o de participación, el profesional designado informó a los participantes que no está permitido intervenir en las charlas para hablar de temas con fines políticos o favorecimiento de intereses particulares, no se reportan actas o listados de asistencia como constancia de aplicación del control, se recomienda revisar la redacción del control, y definir la aplicabilidad, toda vez que no es posible únicamente a través de la socialización de los temas de las reuniones a ejecutar, y la alerta verbal, determinar que se generaron acciones de proselitismo en el marco de las actividades que desarrollo el proceso. </t>
  </si>
  <si>
    <t>No se presento reporte</t>
  </si>
  <si>
    <t xml:space="preserve">Durante el segundo trimestre y durante los meses de julio y agosto se vienen informando en las reuniones que no es posible hacer alguna actividad de proselitismo, y de acuerdo a los hechos que han sucedido y a descripción del riesgo el control no sea presentado. Es así como en las reuniones mensuales de la Oficina se viene informando que no se han presentando por parte de los coordinadores de cada tema. </t>
  </si>
  <si>
    <t>Seguimiento tercera línea: Se evidencia implementacion de acciones, sin embargo se sugiere adoptar la recomendación de la tercera linea planteada en el primer seguimiento.</t>
  </si>
  <si>
    <t>PLA 2019-18</t>
  </si>
  <si>
    <t>Posibilidad que en la formulación, actualización, seguimiento y/o evaluación a los instrumentos de planeación ambiental, se favorezcan intereses particulares o se oculte o manipule la información en cualquier etapa, con el fin de obtener alguna dádiva o beneficio a nombre propio o de terceros.</t>
  </si>
  <si>
    <t>Investigaciones o procesos disciplinarios o sancionatorios por parte de organismos de control. Asignación incorrecta de recursos Afectación negativa de la imagen institucional, insatisfacción de la ciudadania y pérdida de credibilidad en la institución.</t>
  </si>
  <si>
    <t>Poca articulación entre las Entidades, localidades y los sectores que participan en las diferentes etapas.</t>
  </si>
  <si>
    <t>PLA18-C1</t>
  </si>
  <si>
    <t>Los profesionales de la Subdirección de Políticas y Planes Ambientales, cada vez que se requiera realizan el seguimiento a los Instrumentos de Planeación Ambiental, en donde verifican y validan la información reportada por los diferentes actores, de acuerdo con la aplicación de los procedimientos con los que cuenta la SPPA. En caso de encontrar información inconsistente se solicita el ajuste de la misma mediante comunicación oficial. Para el caso de encontrar situaciones que conlleven a intereses particulares o políticos, se debe reportar al jefe inmediato y/o a la alta gerencia.</t>
  </si>
  <si>
    <t>Acciones para Abordar Riesgos #566</t>
  </si>
  <si>
    <t>María Del Carmen Pérez Pérez</t>
  </si>
  <si>
    <t>Acciones para Abordar Riesgos #567</t>
  </si>
  <si>
    <t>Los profesionales de la Subdirección de Políticas y Planes Ambientales</t>
  </si>
  <si>
    <t>cada vez que se requiera</t>
  </si>
  <si>
    <t>verifican y validan la información reportada por los diferentes actores, de acuerdo con la aplicación de los procedimientos con los que cuenta la SPPA</t>
  </si>
  <si>
    <t>Información reportada por los diferentes actores</t>
  </si>
  <si>
    <t xml:space="preserve">La Subdirección de Políticas y Planes Ambientales realiza el seguimiento a los instrumentos de planeación ambiental en un formato en Excel diseñado por la dependencia, a partir de la cual se verifica y valida la información reportada. Al verificar esta información no se encontraron inconsistencias reportadas, ni situaciones que conlleven a intereses particulares o políticos, por lo que no fue necesario solicitar verificación y ajustes. Las evidencias están disponibles en: https://drive.google.com/drive/folders/1Mx6B7z5a4a2jxvO2r0Pf-NQK9YKeB2_J?usp=drive_link </t>
  </si>
  <si>
    <t>De acuerdo con la aplicación del control de los procedimientos con los que cuenta la SPPA, en el formato en Excel, donde realizan el seguimiento a los Instrumentos de Planeación Ambiental, verifican y validan la información reportada por los diferentes actores diseñados por la dependencia, muestran que no se encontraron inconsistencias reportadas, ni situaciones que conlleven a intereses particulares o políticos, por lo que no fue necesario solicitar verificación y ajustes.</t>
  </si>
  <si>
    <t>Los profesionales de la Subdirección de Políticas y Planes Ambientales realizan el seguimiento a los instrumentos de planeación ambiental en un formato en Excel diseñado por la dependencia, a partir de la cual se verifica y valida la información reportada. Al verificar esta información no se encontraron inconsistencias reportadas, ni situaciones que conlleven a intereses particulares o políticos, por lo que no fue necesario solicitar verificación y ajustes.</t>
  </si>
  <si>
    <t xml:space="preserve">TERCERA LÍNEA DE DEFENSA: 1. Dado que no se observan cambios sobre la descripción de riesgo y los controles, se mantienen las recomendaciones efectuadas por la OCI en el seguimiento del III Cuatrimestre de la vigencia 2023, y relacionadas con la necesidad de ajustar el diseño del control, tomando como referente, la etapa que se esté desarrollando (formulación, actualización, seguimiento y evaluación), incluyendo la periodicidad respectiva; de igual forma, se debe identificar controles de acuerdo a la categoría del instrumento, dado que no todos tienen la misma dinámica y los mismos escenarios. Se debe desagregar el responsable encargado de realizar el control, no a quien se le reporta. Es muy importante describir de manera detallada la acción de control que se realiza y el objeto que conlleva desarrollarlo. 2. A su vez,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</si>
  <si>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Segunda línea: Se indica que los profesionales de la Subdirección de Políticas y Planes Ambientales realizan el seguimiento a los instrumentos de planeación ambiental en un formato en Excel, el cual no se adjunta, diseñado para verificar y validar la información reportada. Al verificar esta información no se encontraron inconsistencias reportadas, ni situaciones que conlleven a intereses particulares o políticos, por lo que no fue necesario solicitar verificación y ajustes, por lo que se concluye que no se materializa el riesgo.</t>
  </si>
  <si>
    <t xml:space="preserve">TERCERA LINEA DE DEFENSA Dada la descripción registrada por la primera y segunda línea de defensa, se mantienen las observaciones emitidas por la OCI en el seguimiento del Primer Cuatrimestre de la vigencia 2024, relacionadas con: 1. No se observan cambios sobre la descripción de riesgo y los controles, se mantienen las recomendaciones efectuadas por la OCI en el seguimiento del III Cuatrimestre de la vigencia 2023, y relacionadas con la necesidad de ajustar el diseño del control, tomando como referente, la etapa que se esté desarrollando (formulación, actualización, seguimiento y evaluación), incluyendo la periodicidad respectiva; de igual forma, se debe identificar controles de acuerdo a la categoría del instrumento, dado que no todos tienen la misma dinámica y los mismos escenarios. Se debe desagregar el responsable encargado de realizar el control, no a quien se le reporta. Es muy importante describir de manera detallada la acción de control que se realiza y el objeto que conlleva desarrollarlo. 2. El monitoreo registrado por la primera línea de defensa y la evidencia suministrada, no determina la especificación de la acción de control, por tanto, no se logró evidenciar el control aplicado bajo los lineamientos establecidos para el Departamento Administrativo de la Función Pública – DAFP, respecto al Diseño de Controles. </t>
  </si>
  <si>
    <t>Favorecimiento de una decisión política respecto a la formulación, ajuste, actualización, seguimiento y/o evaluación de una política pública o instrumento de planeación ambiental. Recepción de dádivas o posibles sobornos, conflicto de intereses Por Influencia o presiones de terceros o funcionarios con poder de decisión en la elaboración y aprobación de documentos, así como ajustes o modificaciones a los resultados en las diferentes etapas en las Políticas públicas o instrumentos de planeación Ambiental. Que se oculte o manipule la información reportada por las entidades frente al seguimiento de las políticas públicas ambientales e instrumentos de planeación ambiental.</t>
  </si>
  <si>
    <t>PLA18-C2</t>
  </si>
  <si>
    <t>Los delegados de las entidades de la administración distrital, entes de control y otros actores estratégicos, que conforman las instancias distritales de coordinación, realiza la articulación y orientación de las decisiones que conlleven a la implementación de la políticas públicas e instrumentos de planeación ambiental; dichas decisiones son documentadas por el profesional de instancias de la DPSIA, en informes de gestión y actas de sesión publicadas en la página web de la entidad para su consulta, de acuerdo con la periodicidad establecida en la Resolución No. 753 de 2020 (trimestral, anual). En caso de no encontrar documentado el seguimiento a las decisiones se realiza mediante comunicación oficial solicitando su publicación.</t>
  </si>
  <si>
    <t>profesional de las instancias de la DPSIA</t>
  </si>
  <si>
    <t>trimestral, anual</t>
  </si>
  <si>
    <t>Prevenir la materialización</t>
  </si>
  <si>
    <t>la implementación de la políticas públicas e instrumentos de planeación ambiental; dichas decisiones son documentadas</t>
  </si>
  <si>
    <t>En lo corrido del cuatrimestre del 2024, no se ha llevado a cabo sesiones las instancias distritales de coordinación. No obstante, el profesional de instancias de la DPSIA realizó el seguimiento al ejercicio de secretaría técnica del Sector Ambiente en las instancias de coordinación. Se adjunta matriz de seguimiento. De igual forma, se verificó que se publicará el en informes de gestión anual de acuerdo con la Resolución No. 753 de 2020 en https://www.ambientebogota.gov.co/es/web/transparencia/9.1-intancias-de-coordinacion Se adjunta pantallazo de los informes del año 2023, los cuales fueron publicado en lo corrido de la vigencia 2024. De igual forma se enviaron las comunicaciones oficiales solicitando la publicación de documentación faltante del CCDR con radicado 2024IE21971, 2024IE01323 Solicitud de remisión de documentación de las Instancias de Coordinación, 2024EE01326 solicitud de información de la Instancia de Coordinación Consejo Distrital de Protección y Bienestar Animal. En el siguiente cuatrimestre se reportarán las actas de las primeras sesiones y se evidenciará las comunicaciones oficiales de solicitud de publicación en la página web de la entidad para su consulta, de acuerdo con la periodicidad establecida en la Resolución No. 753 de 2020.</t>
  </si>
  <si>
    <t>No se realizó actividades que conlleven a la implementación de las políticas públicas e instrumentos de planeación ambiental, no se llevaron a cabo sesiones de las instancias distritales de coordinación, para su documentación por el profesional de instancias de la DPSIA, para ser publicadas en la página web de la entidad para su consulta, en lo corrido del cuatrimestre del 2024</t>
  </si>
  <si>
    <t>El profesional de instancias de la DPSIA realizó el seguimiento al ejercicio de secretaría técnica del Sector Ambiente en las instancias de coordinación. En la pagina web en el botón transparencia item 9.1 se refleja la publicación de las sesiones realizadas durante lo corrido del año . https://www.ambientebogota.gov.co/es/web/transparencia/9.1-intancias-de-coordinacion/-/document_library_display/YfyEIKblWdp3/view/7084550_p_col_id%25253Dcolumn-2%252526p_p_col_count%25253D2?</t>
  </si>
  <si>
    <t xml:space="preserve">TERCERA LÍNEA DE DEFENSA: Se identificó: Documento que contiene pantallazos sobre la PUBLICACIÓN DE INFORMES DE GESTIÓN ANUAL 2023 DE LAS INSTANCIAS DE COORDINACIÓN DONDE LA SECRETARÍA TÉCNICA ES EJERCIDA POR LA SDA; así como, Radicado 2024IE21971 del 26 de enero de 2024 que tienen como asunto: Solicitud de remisión de documentación faltante del Consejo Consultivo de Desarrollo Rural; Radicado 2024EE01326 del 3 de enero de 2024 con el asunto: Solicitud de información – Instancia de Coordinación Consejo Distrital de Protección y Bienestar Animal; y Radicado 2024IE01323 del 3 de enero de 2024, con asunto: Solicitud de remisión de documentación de las Instancias de Coordinación en las cuales la Secretaría Distrital de Ambiente (en sus diferentes dependencias) ejerce rol de Secretaría Técnica; no obstante, y bajo la redacción del control Los delegados de las entidades de la administración distrital, entes de control y otros actores estratégicos, que conforman las instancias distritales de coordinación, realiza la articulación y orientación de las decisiones que conlleven a la implementación de la políticas públicas e instrumentos de planeación ambiental; dichas decisiones son documentadas por el profesional de instancias de la DPSIA, en informes de gestión y actas de sesión publicadas en la página web de la entidad para su consulta, de acuerdo con la periodicidad establecida en la Resolución No. 753 de 2020 (trimestral, anual). En caso de no encontrar documentado el seguimiento a las decisiones se realiza mediante comunicación oficial solicitando su publicación, no es posible determinar de qué manera se está controlando a través de estas evidencias, de qué manera se revisa si se están favoreciendo intereses particulares o se está manipulando información, con, el fin de obtener dádivas o favorecimientos en las etapas de formulación, actualización, seguimiento y/o evaluación a los instrumentos de planeación ambiental A su vez, tampoco es claro el objetivo de control, puesto que cualquier situación detectada se deber tratar con la debida reserva para su investigación, y bajo la estructura actualmente establecida en la redacción, no es claro cómo se aborda una situación de desviación respecto al riesgo. </t>
  </si>
  <si>
    <t>Segunda línea: Se evidencia en la pagina web en el botón transparencia ítem 9.1 que profesional de instancias de la DPSIA realizó el seguimiento al ejercicio de secretaría técnica del Sector Ambiente en las instancias de coordinación, se refleja la publicación de las sesiones realizadas durante lo corrido del año</t>
  </si>
  <si>
    <t xml:space="preserve">Dada la descripción registrada por la primera y segunda línea de defensa, se mantienen las observaciones emitidas por la OCI en el seguimiento del Primer Cuatrimestre de la vigencia 2024, relacionadas con: 1. A partir de la redacción del control Los delegados de las entidades de la administración distrital, entes de control y otros actores estratégicos, que conforman las instancias distritales de coordinación, realiza la articulación y orientación de las decisiones que conlleven a la implementación de la políticas públicas e instrumentos de planeación ambiental; dichas decisiones son documentadas por el profesional de instancias de la DPSIA, en informes de gestión y actas de sesión publicadas en la página web de la entidad para su consulta, de acuerdo con la periodicidad establecida en la Resolución No. 753 de 2020 (trimestral, anual). En caso de no encontrar documentado el seguimiento a las decisiones se realiza mediante comunicación oficial solicitando su publicación, no es posible determinar de qué manera se está controlando a través de estas evidencias, de qué manera se revisa si se están favoreciendo intereses particulares o se está manipulando información, con, el fin de obtener dádivas o favorecimientos en las etapas de formulación, actualización, seguimiento y/o evaluación a los instrumentos de planeación ambiental. 2. A su vez, tampoco es claro el objetivo de control, puesto que cualquier situación detectada se deber tratar con la debida reserva para su investigación, y bajo la estructura actualmente establecida en la redacción, no es claro cómo se aborda una situación de desviación respecto al riesgo. 3. El monitoreo registrado por la primera línea de defensa y la evidencia suministrada, obedece al link de consulta de la página web de la SDA, en la que reposa la información de “SEGUIMIENTO A INSTANCIAS DE COORDINACION”; no obstante, no se determina la acción de control, por tanto, no se logró evidenciar el control aplicado bajo los lineamientos establecidos para el Departamento Administrativo de la Función Pública – DAFP, respecto al Diseño de Controles. </t>
  </si>
  <si>
    <t>SC. 2019-13</t>
  </si>
  <si>
    <t>Posibilidad de divulgación o suministro de información privilegiada asociada a la prestación de servicios por parte de los agentes de servicio del grupo de Servicio a la Ciudadanía y otros colaboradores de la entidad que participan en la atención de los trámites y servicios, para beneficio propio y/o de un tercero.</t>
  </si>
  <si>
    <t>Perdida de imagen, reputación, credibilidad y confianza institucional. Investigaciones administrativas, disciplinarias, penales o fiscales. Percepción y satisfacción negativa en el servicio prestado. Sanciones económicas, inhabilitación temporal y/o suspensión de actividades contractuales. Sanciones disciplinarias, penales o fiscales por los actos de corrupción que cometan las personas vinculadas a la entidad.</t>
  </si>
  <si>
    <t>5-(A) Casi Seguro</t>
  </si>
  <si>
    <t>Información sensible en poder de colaboradores no autorizados. Conflicto de interés. Recepción de dádivas o posibles sobornos. Influencia o presiones de terceros. Complicidad en actuaciones. Discrecionalidad para la gestión de trámites y servicios (sin protocolos o procedimientos de atención).</t>
  </si>
  <si>
    <t>SC-13-C1</t>
  </si>
  <si>
    <t>Cada vez que un ciudadano requiere asesoría en los diferentes canales de atención para acceder a los trámites y/o servicios de la Entidad, los agentes de servicio del grupo de Servicio a la Ciudadanía registran los datos en el formato de control de atención. En caso de que el ciudadano solicite referencias de personas naturales y/o jurídicas para realizar un trámite o servicio ante la Secretaria Distrital de Ambiente, el agente de servicio del grupo de Servicio a la Ciudadanía registra la novedad en el campo de observaciones del formato citado y se tratan los casos en la reunión de autoevaluación de la primera línea de defensa, las cuales quedan documentadas en actas. Adicionalmente si se detecta que el ciudadano conoce información que no ha sido notificada y/o entregada oficialmente se registra en el formato la novedad y se informa a la Coordinación del Grupo de Servicio a la Ciudadanía quien hará un análisis previo y en caso de ser pertinente remitirá un correo electrónico al jefe del área</t>
  </si>
  <si>
    <t>Acciones para Abordar Riesgos #539</t>
  </si>
  <si>
    <t>Jerónimo Juan Diego Rodríguez Rodríguez</t>
  </si>
  <si>
    <t>1. La Coordinación de Servicio a la Ciudadanía tendrá una retroalimentación con el y/o los servidores implicados con el fin de sensibilizar y socializar las consecuencias que tiene la materialización de un riesgo de corrupción. Así mismo tendrá que escalar el caso al área competente para determinar las consecuencias de los actos de corrupción. 2. Informar a la segunda y tercera línea de defensa sobre el hecho encontrado.</t>
  </si>
  <si>
    <t>Los agentes de servicio del grupo de Servicio a la Ciudadanía.</t>
  </si>
  <si>
    <t>Cada vez que un ciudadano requiere asesoría en los diferentes canales de atención.</t>
  </si>
  <si>
    <t>Si se detecta que el ciudadano conoce información que no ha sido notificada y/o entregada oficialmente se registra en el formato la novedad y se informa a la Coordinación del Grupo de Servicio a la Ciudadanía quien hará un análisis previo y en caso de ser pertinente remitirá un correo electrónico al jefe del área.</t>
  </si>
  <si>
    <t>Registro y control del servicio en la SDA.</t>
  </si>
  <si>
    <t>Durante el primer cuatrimestre de 2024, se realizaron los controles pertinentes a este riesgo, cada servidor del grupo de Servicio a la Ciudadanía diligencia formato PA09-PR04-F1 Formato registro y control del servicio de la SDA, en todas las atenciones realizadas a través de los canales de atención presencial, telefónico y/o virtual, los cuales son validados y revisados de manera mensual (mes vencido) por la profesional administrativa, quien consolida los datos de atención y verifica si en el campo de observación existe alguna anomalía. Así mismo, se realizaron las autoevaluaciones mensuales (mes vencido), donde se sensibilizan a los servidores del grupo de Servicio a la Ciudadanía se expone cualquier situación presentada en caso que haya lugar. De acuerdo a lo anteriormente expuesto, se evidencia que el riesgo no fue materializado</t>
  </si>
  <si>
    <t>Seguimiento segunda línea de defensa correspondiente al 1er cuatrimestre de 2024: Teniendo en cuenta el reporte de la primera línea de defensa, se observa que este control viene ejecutándose de manera eficaz y como quedó definido en el riesgo ya que en el formato PA09-PR04-F1 Registro y control del servicio de la SDA, se consignan las novedades detectadas por el agente de servicio del grupo de Servicio a la Ciudadanía que está brindando la atención, que podrían indicar que el ciudadano conoce información de personas naturales o jurídicas para realizar un trámite ante la Secretaria Distrital de Ambiente, generando una alerta al Grupo de Servicio la Ciudadanía que permita la identificación o no de la materialización del riesgo, lo anterior se constata al revisar las evidencias anexadas, en este sentido, se puede determinar que el riesgo no se materializó y que el reporte de la primera línea se realizó en los tiempos establecidos en la Política de Administración de Riesgos. Nota: teniendo en cuenta que abril aún no ha finalizado, se solicita adjuntar las evidencias del formato PA09-PR04-F1 correspondientes a este mes en el siguiente reporte.</t>
  </si>
  <si>
    <t>Durante el segundo cuatrimestre de 2024, se realizaron los controles pertinentes a este riesgo, cada servidor del grupo de Servicio a la Ciudadanía diligencia formato PA09-PR04-F1 Formato registro y control del servicio de la SDA, en todas las atenciones realizadas a través de los canales de atención presencial, telefónico y/o virtual, los cuales son validados y revisados de manera mensual (mes vencido) por la profesional administrativa, quien consolida los datos de atención y verifica si en el campo de observación existe alguna anomalía. Así mismo, se realizaron las autoevaluaciones mensuales (mes vencido), donde se sensibilizan a los servidores del grupo de Servicio a la Ciudadanía se expone cualquier situación presentada en caso que haya lugar. De acuerdo a lo anteriormente expuesto, se evidencia que el riesgo no fue materializado</t>
  </si>
  <si>
    <t xml:space="preserve">SEGUIMIENTO TERCERA LINEA DE DEFENSA. Los seguimientos de la Primera y Segunda Líneas de Defensa se realizaron oportunamente. Se informó por la Primera Línea de Defensa que no se materializó el riesgo. Con las evidencias aportadas, se observó que cuando un ciudadano requiere asesoría en los diferentes canales de atención para acceder a los trámites y/o servicios de la Entidad, los agentes de servicio del grupo de Servicio a la Ciudadanía registran los datos en el formato de control de atención presencial, telefónica o virtual. Recomendaciones. Seguir informando por la Primera Línea de Defensa si se materializó el riesgo. </t>
  </si>
  <si>
    <t>Seguimiento segunda línea de defensa correspondiente al 2do cuatrimestre de 2024: En razón al reporte registrado por la primera línea de defensa, se observa que el control se ejecuta de manera eficaz y como quedó determinado en la identificación del riesgo ya que en el formato PA09-PR04-F1 Registro y control del servicio de la SDA, se consignan las novedades detectadas por el agente de servicio del grupo de Servicio a la Ciudadanía que está brindando la atención, novedades que podrían indicar que el ciudadano conoce información de personas naturales o jurídicas para realizar un trámite ante la Secretaria Distrital de Ambiente, generando una alerta al Grupo de Servicio a la Ciudadanía que permita advertir sobre la materialización o no del riesgo, lo anterior se confirma al revisar las evidencias anexadas, en este sentido, se puede determinar que el riesgo no se materializó y que el reporte de la primera línea se realizó en los tiempos establecidos en la Política de Administración de Riesgos. Nota: teniendo en cuenta que agosto aún no ha finalizado, se solicita adjuntar las evidencias del formato PA09-PR04-F1 correspondientes a este mes en el siguiente reporte.</t>
  </si>
  <si>
    <t xml:space="preserve">Seguimiento de la Tercera Linea de Defensa: Los seguimientos de la Primera y Segunda Líneas de Defensa se realizaron oportunamente. Se informó por la Primera Línea de Defensa que no se materializó el riesgo. Con las evidencias aportadas, se observó que cuando un ciudadano requiere asesoría en los diferentes canales de atención para acceder a los trámites y/o servicios de la Entidad, los agentes de servicio del grupo de Servicio a la Ciudadanía registran los datos en el formato de control de atención presencial, telefónica o virtual. En las evidencias aportadas no se encontró observación o novedad alguna registrada por los agentes de servicios. Por lo que se puede inferir que el control se ejecuta de manera eficaz y que no se ha materializado el riesgo. Recomendaciones. Seguir informando por la Primera Línea de Defensa si se materializó el riesgo. </t>
  </si>
  <si>
    <t>Nivel de Cumplimiento
 I Cuatrimestre</t>
  </si>
  <si>
    <r>
      <t xml:space="preserve">En atención a la meta e indicador establecidos e identificados como:
</t>
    </r>
    <r>
      <rPr>
        <b/>
        <sz val="10"/>
        <color theme="1"/>
        <rFont val="Arial"/>
        <family val="2"/>
      </rPr>
      <t>Meta:</t>
    </r>
    <r>
      <rPr>
        <sz val="10"/>
        <color theme="1"/>
        <rFont val="Arial"/>
        <family val="2"/>
      </rPr>
      <t xml:space="preserve"> Dos (2) reportes de seguimiento registrados en el SUIT de la Función Pública.
</t>
    </r>
    <r>
      <rPr>
        <b/>
        <sz val="10"/>
        <color theme="1"/>
        <rFont val="Arial"/>
        <family val="2"/>
      </rPr>
      <t>Indicador</t>
    </r>
    <r>
      <rPr>
        <sz val="10"/>
        <color theme="1"/>
        <rFont val="Arial"/>
        <family val="2"/>
      </rPr>
      <t xml:space="preserve">: Reportes de seguimiento registrados en el SUIT.
</t>
    </r>
    <r>
      <rPr>
        <b/>
        <sz val="10"/>
        <color theme="1"/>
        <rFont val="Arial"/>
        <family val="2"/>
      </rPr>
      <t>Fórmula Indicador</t>
    </r>
    <r>
      <rPr>
        <sz val="10"/>
        <color theme="1"/>
        <rFont val="Arial"/>
        <family val="2"/>
      </rPr>
      <t xml:space="preserve">: (# de seguimientos registrados en el SUIT / 2) * 100
la Oficina de Control Interno, dando cumplimiento a la Resolución 455 de 2021 - “Por la cual se establecen lineamientos generales para la autorización de trámites creados por la ley, la modificación de los trámites existentes, el seguimiento a la política de simplificación, racionalización y estandarización de trámites, reglamentada en el Artículo 25 de la Ley 2052 de 2020, adelantó el seguimiento a la “Estrategia de Racionalización de Trámites”, suscrita por SDA en el aplicativo Sistema Único de Información de Trámites - SUIT (Función Pública), correspondiente al segundo cuatrimestre de 2024, reiterando: 
*Dado que no se evidenció información soportando la publicación oportuna de la “Estrategia de Racionalización SUI”,  la cual debia cargarse el 31 de enero de 2024, en concordancia con la publicación del PTEP - PAAC, se recomienda fortalecer los controles para demostrar la trazabilidad de la información, que incluya las modificaciones y versionamiento correspondiente. 
Con relación a los avances en la implementación de la estrategia, se observo: 
*No se ha implementado la mejora en ninguno de los tramites
*No se identificó el Plan de Trabajo Individual en ninguno de los trámites registrados en la Estrategia, por o cual no esta difenida la programación de fechas de inicio y finalización de las actividades relacionadas con:  i. actualización del trámite racionalizado en SUIT, ii. socialización de la mejora en la SDA y con la ciudadanía, y iii. elaboración de mecanismos de medición de beneficios a la ciudadanía
*Se observó que la Dirección de Control Ambiental en fecha 12 de agosto de 2024, remitió un instructivo sobre la aplicación de la Resolución 3034 de 2023; no obstante, se identifican limitaciones para el cumplimiento de la estrategia, toda vez que no se tiene claridad sobre la aplicación de la Resolución para la programación del Pago por PSE.
*En el mencionado instructivo, se determinó que la Resolución 3034, no aplica para tres (3) de los trámites suscritos en la estrategia y que corresponden a:  Salvoconducto Único Nacional en Línea - SUNL, Permiso y/o autorización de aprovechamiento forestal de árboles aislados equipos especializados y manejo silvicultural, Evaluación para el registro del libro de operaciones forestales.
*Se evidencio la elaboración de once (11) instructivos para efectos de liquidación de pago, de los cuales ocho (8) corresponden a tramites ya inscritos en SUIT y tres (3) de registrados actualmente en la Estrategia, tal como se relaciona a continuación: 
1.	Licenciamiento Ambiental - Residuos o desechos Peligrosos
2.	Licenciamiento Ambiental - Residuos de aparatos electrónicos y eléctricos
3.	Licenciamiento Ambiental – Tratamientos de Aguas Residuales
4.	Licenciamiento Ambiental – Minería
5.	Licenciamiento Ambiental – Red vial secundaria y terciaria
6.	Licenciamiento Ambiental – Actividad Manufacturera
7.	Licenciamiento Ambiental – Centrales generadoras o líneas de transmisión eléctrica
8.	Licenciamiento Ambiental – Siderúrgicas y/o Cementeras
9.	Permiso o autorización para aprovechamiento forestal de árboles aislados
10.	Registro de libro de operaciones
11.	SULN Flora y arbolado urbano 
En términos generales se mantienen las observaciones de la OCI en torno a las debilidades identificadas en el ejercicio de planeación y documentación de planes de trabajol plan de trabajo, asi como en los esquemas de seguimiento y medición frente al cumplimiento de las fases, tiempos y recursos disponibles para realizar las mejoras definidas en cada tramite. 
</t>
    </r>
  </si>
  <si>
    <r>
      <t xml:space="preserve">En atención a la meta e indicador establecidos e identificados como:
</t>
    </r>
    <r>
      <rPr>
        <b/>
        <sz val="10"/>
        <color theme="1"/>
        <rFont val="Arial"/>
        <family val="2"/>
      </rPr>
      <t>Meta:</t>
    </r>
    <r>
      <rPr>
        <sz val="10"/>
        <color theme="1"/>
        <rFont val="Arial"/>
        <family val="2"/>
      </rPr>
      <t xml:space="preserve"> Tres (3) monitoreos al mapa de riesgos 
</t>
    </r>
    <r>
      <rPr>
        <b/>
        <sz val="10"/>
        <color theme="1"/>
        <rFont val="Arial"/>
        <family val="2"/>
      </rPr>
      <t>Indicador:</t>
    </r>
    <r>
      <rPr>
        <sz val="10"/>
        <color theme="1"/>
        <rFont val="Arial"/>
        <family val="2"/>
      </rPr>
      <t xml:space="preserve"> Monitorero cuatrimenstral al mapa de riesgos de gestión y corrupción de la SDA
</t>
    </r>
    <r>
      <rPr>
        <b/>
        <sz val="10"/>
        <color theme="1"/>
        <rFont val="Arial"/>
        <family val="2"/>
      </rPr>
      <t>Fórmula Indicador</t>
    </r>
    <r>
      <rPr>
        <sz val="10"/>
        <color theme="1"/>
        <rFont val="Arial"/>
        <family val="2"/>
      </rPr>
      <t xml:space="preserve">: No. de monitoreos al mapa de riesgos  de  gestión y de corrupción de la SDA
Actividad programada para el segundo y tercer cuatrimestre de la vigencia 2024; no obstante, la Oficina de Control Interno, identificó reporte de monitoreo en el aplicativo ISOLUCIÖN, por parte de la primera y segunda línea de defensa; a pesar de no evidenciar el informe de segunda línea de defensa.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</si>
</sst>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x14ac:knownFonts="1">
    <font>
      <sz val="11"/>
      <color theme="1"/>
      <name val="Calibri"/>
      <family val="2"/>
      <scheme val="minor"/>
    </font>
    <font>
      <b/>
      <sz val="10"/>
      <color theme="1"/>
      <name val="Arial"/>
      <family val="2"/>
    </font>
    <font>
      <sz val="11"/>
      <color theme="1"/>
      <name val="Arial"/>
      <family val="2"/>
    </font>
    <font>
      <b/>
      <sz val="11"/>
      <color theme="1"/>
      <name val="Arial"/>
      <family val="2"/>
    </font>
    <font>
      <sz val="10"/>
      <color theme="1"/>
      <name val="Arial"/>
      <family val="2"/>
    </font>
    <font>
      <sz val="10"/>
      <name val="Arial"/>
      <family val="2"/>
    </font>
    <font>
      <sz val="14"/>
      <color theme="1"/>
      <name val="Arial"/>
      <family val="2"/>
    </font>
    <font>
      <b/>
      <sz val="14"/>
      <color theme="1"/>
      <name val="Arial"/>
      <family val="2"/>
    </font>
    <font>
      <i/>
      <sz val="11"/>
      <color theme="1"/>
      <name val="Arial"/>
      <family val="2"/>
    </font>
    <font>
      <sz val="8"/>
      <name val="Calibri"/>
      <family val="2"/>
      <scheme val="minor"/>
    </font>
    <font>
      <sz val="11"/>
      <color theme="1"/>
      <name val="Calibri"/>
      <family val="2"/>
      <scheme val="minor"/>
    </font>
    <font>
      <b/>
      <sz val="11"/>
      <color theme="0"/>
      <name val="Calibri"/>
      <family val="2"/>
      <scheme val="minor"/>
    </font>
    <font>
      <b/>
      <sz val="10"/>
      <color theme="0"/>
      <name val="Arial"/>
      <family val="2"/>
    </font>
    <font>
      <i/>
      <sz val="10"/>
      <color rgb="FFC00000"/>
      <name val="Arial"/>
      <family val="2"/>
    </font>
    <font>
      <sz val="8"/>
      <color theme="1"/>
      <name val="Arial"/>
      <family val="2"/>
    </font>
    <font>
      <b/>
      <sz val="8"/>
      <color theme="1"/>
      <name val="Arial"/>
      <family val="2"/>
    </font>
    <font>
      <sz val="8"/>
      <color theme="1"/>
      <name val="Calibri"/>
      <family val="2"/>
      <scheme val="minor"/>
    </font>
    <font>
      <sz val="8"/>
      <name val="Arial"/>
      <family val="2"/>
    </font>
    <font>
      <sz val="9"/>
      <color theme="1"/>
      <name val="Arial"/>
      <family val="2"/>
    </font>
    <font>
      <b/>
      <sz val="9"/>
      <color theme="1"/>
      <name val="Arial"/>
      <family val="2"/>
    </font>
    <font>
      <sz val="9"/>
      <name val="Arial"/>
      <family val="2"/>
    </font>
    <font>
      <b/>
      <sz val="9"/>
      <name val="Arial"/>
      <family val="2"/>
    </font>
    <font>
      <sz val="10"/>
      <color theme="1"/>
      <name val="Calibri"/>
      <family val="2"/>
      <scheme val="minor"/>
    </font>
    <font>
      <b/>
      <sz val="9"/>
      <color indexed="81"/>
      <name val="Tahoma"/>
      <family val="2"/>
    </font>
    <font>
      <sz val="9"/>
      <color indexed="81"/>
      <name val="Tahoma"/>
      <family val="2"/>
    </font>
    <font>
      <u/>
      <sz val="11"/>
      <color theme="10"/>
      <name val="Calibri"/>
      <family val="2"/>
      <scheme val="minor"/>
    </font>
    <font>
      <sz val="10"/>
      <color theme="1" tint="0.249977111117893"/>
      <name val="Arial"/>
      <family val="2"/>
    </font>
    <font>
      <b/>
      <sz val="10"/>
      <color theme="1" tint="0.249977111117893"/>
      <name val="Arial"/>
      <family val="2"/>
    </font>
    <font>
      <b/>
      <u/>
      <sz val="11"/>
      <color theme="1" tint="0.249977111117893"/>
      <name val="Arial"/>
      <family val="2"/>
    </font>
    <font>
      <sz val="11"/>
      <color theme="1" tint="0.249977111117893"/>
      <name val="Arial"/>
      <family val="2"/>
    </font>
    <font>
      <b/>
      <sz val="10"/>
      <name val="Arial"/>
      <family val="2"/>
    </font>
    <font>
      <i/>
      <sz val="10"/>
      <name val="Arial"/>
      <family val="2"/>
    </font>
    <font>
      <b/>
      <sz val="8"/>
      <name val="Arial"/>
      <family val="2"/>
    </font>
    <font>
      <u/>
      <sz val="10"/>
      <color theme="1"/>
      <name val="Arial"/>
      <family val="2"/>
    </font>
    <font>
      <b/>
      <sz val="12"/>
      <name val="Arial"/>
      <family val="2"/>
    </font>
    <font>
      <sz val="12"/>
      <name val="Arial"/>
      <family val="2"/>
    </font>
    <font>
      <b/>
      <sz val="12"/>
      <color rgb="FFC00000"/>
      <name val="Arial"/>
      <family val="2"/>
    </font>
    <font>
      <sz val="12"/>
      <color theme="1"/>
      <name val="Arial"/>
      <family val="2"/>
    </font>
    <font>
      <b/>
      <sz val="12"/>
      <color theme="1"/>
      <name val="Arial"/>
      <family val="2"/>
    </font>
    <font>
      <b/>
      <sz val="10"/>
      <color theme="1"/>
      <name val="Calibri"/>
      <family val="2"/>
      <scheme val="minor"/>
    </font>
    <font>
      <b/>
      <sz val="20"/>
      <color theme="1"/>
      <name val="Arial"/>
      <family val="2"/>
    </font>
  </fonts>
  <fills count="29">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CCCCFF"/>
        <bgColor indexed="64"/>
      </patternFill>
    </fill>
    <fill>
      <patternFill patternType="solid">
        <fgColor rgb="FFABE9FF"/>
        <bgColor indexed="64"/>
      </patternFill>
    </fill>
    <fill>
      <patternFill patternType="solid">
        <fgColor rgb="FFEEFFDD"/>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4" tint="0.79998168889431442"/>
        <bgColor rgb="FFDEEAF6"/>
      </patternFill>
    </fill>
    <fill>
      <patternFill patternType="solid">
        <fgColor rgb="FFEE6E06"/>
        <bgColor indexed="64"/>
      </patternFill>
    </fill>
    <fill>
      <patternFill patternType="solid">
        <fgColor rgb="FFFFF200"/>
        <bgColor indexed="64"/>
      </patternFill>
    </fill>
    <fill>
      <patternFill patternType="solid">
        <fgColor rgb="FFD21200"/>
        <bgColor indexed="64"/>
      </patternFill>
    </fill>
    <fill>
      <patternFill patternType="solid">
        <fgColor rgb="FF91C24C"/>
        <bgColor indexed="64"/>
      </patternFill>
    </fill>
    <fill>
      <patternFill patternType="solid">
        <fgColor rgb="FFFDB36C"/>
        <bgColor indexed="64"/>
      </patternFill>
    </fill>
    <fill>
      <patternFill patternType="solid">
        <fgColor rgb="FFB3DF7F"/>
        <bgColor indexed="64"/>
      </patternFill>
    </fill>
    <fill>
      <patternFill patternType="solid">
        <fgColor rgb="FFF06E55"/>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auto="1"/>
      </left>
      <right/>
      <top style="thin">
        <color auto="1"/>
      </top>
      <bottom style="double">
        <color indexed="64"/>
      </bottom>
      <diagonal/>
    </border>
    <border>
      <left style="thin">
        <color auto="1"/>
      </left>
      <right/>
      <top style="thin">
        <color auto="1"/>
      </top>
      <bottom/>
      <diagonal/>
    </border>
    <border>
      <left/>
      <right/>
      <top/>
      <bottom style="thin">
        <color auto="1"/>
      </bottom>
      <diagonal/>
    </border>
    <border>
      <left/>
      <right style="medium">
        <color indexed="64"/>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s>
  <cellStyleXfs count="7">
    <xf numFmtId="0" fontId="0" fillId="0" borderId="0"/>
    <xf numFmtId="9" fontId="10" fillId="0" borderId="0" applyFont="0" applyFill="0" applyBorder="0" applyAlignment="0" applyProtection="0"/>
    <xf numFmtId="0" fontId="5" fillId="0" borderId="0"/>
    <xf numFmtId="0" fontId="5" fillId="0" borderId="0"/>
    <xf numFmtId="0" fontId="22" fillId="0" borderId="0"/>
    <xf numFmtId="0" fontId="10" fillId="0" borderId="0"/>
    <xf numFmtId="0" fontId="25" fillId="0" borderId="0" applyNumberFormat="0" applyFill="0" applyBorder="0" applyAlignment="0" applyProtection="0"/>
  </cellStyleXfs>
  <cellXfs count="459">
    <xf numFmtId="0" fontId="0" fillId="0" borderId="0" xfId="0"/>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xf>
    <xf numFmtId="0" fontId="4" fillId="2" borderId="0" xfId="0" applyFont="1" applyFill="1" applyAlignment="1">
      <alignment vertical="center"/>
    </xf>
    <xf numFmtId="0" fontId="1" fillId="2" borderId="12" xfId="0" applyFont="1" applyFill="1" applyBorder="1" applyAlignment="1">
      <alignment vertical="center" wrapText="1"/>
    </xf>
    <xf numFmtId="0" fontId="1" fillId="2"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 fillId="1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0" fontId="15" fillId="2" borderId="1" xfId="0" applyFont="1" applyFill="1" applyBorder="1" applyAlignment="1">
      <alignment horizontal="justify" vertical="center" wrapText="1"/>
    </xf>
    <xf numFmtId="0" fontId="3" fillId="15" borderId="1" xfId="0" applyFont="1" applyFill="1" applyBorder="1" applyAlignment="1">
      <alignment horizontal="center" vertical="center" wrapText="1"/>
    </xf>
    <xf numFmtId="9" fontId="0" fillId="0" borderId="0" xfId="1" applyFont="1"/>
    <xf numFmtId="9" fontId="11" fillId="16" borderId="1" xfId="0" applyNumberFormat="1" applyFont="1" applyFill="1" applyBorder="1" applyAlignment="1">
      <alignment horizontal="center"/>
    </xf>
    <xf numFmtId="0" fontId="16" fillId="0" borderId="1" xfId="0" applyFont="1" applyBorder="1"/>
    <xf numFmtId="0" fontId="16" fillId="0" borderId="0" xfId="0" applyFont="1"/>
    <xf numFmtId="0" fontId="14" fillId="3" borderId="1" xfId="0" applyFont="1" applyFill="1" applyBorder="1" applyAlignment="1">
      <alignment vertical="center" wrapText="1"/>
    </xf>
    <xf numFmtId="0" fontId="17"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4" fillId="3" borderId="1" xfId="0" applyFont="1" applyFill="1" applyBorder="1" applyAlignment="1">
      <alignment horizontal="center" vertical="center" wrapText="1"/>
    </xf>
    <xf numFmtId="9" fontId="16" fillId="0" borderId="1" xfId="0" applyNumberFormat="1" applyFont="1" applyBorder="1" applyAlignment="1">
      <alignment horizontal="center"/>
    </xf>
    <xf numFmtId="0" fontId="14" fillId="4" borderId="1" xfId="0" applyFont="1" applyFill="1" applyBorder="1" applyAlignment="1">
      <alignment horizontal="center" vertical="center" wrapText="1"/>
    </xf>
    <xf numFmtId="0" fontId="14" fillId="4" borderId="1" xfId="0" applyFont="1" applyFill="1" applyBorder="1" applyAlignment="1">
      <alignment horizontal="justify" vertical="center" wrapText="1"/>
    </xf>
    <xf numFmtId="0" fontId="14" fillId="5" borderId="1" xfId="0" applyFont="1" applyFill="1" applyBorder="1" applyAlignment="1">
      <alignment horizontal="center" vertical="center"/>
    </xf>
    <xf numFmtId="0" fontId="14" fillId="5" borderId="1" xfId="0" applyFont="1" applyFill="1" applyBorder="1" applyAlignment="1">
      <alignment horizontal="justify" vertical="center" wrapText="1"/>
    </xf>
    <xf numFmtId="0" fontId="14" fillId="6" borderId="1" xfId="0" applyFont="1" applyFill="1" applyBorder="1" applyAlignment="1">
      <alignment horizontal="center" vertical="center"/>
    </xf>
    <xf numFmtId="0" fontId="14" fillId="6" borderId="1" xfId="0" applyFont="1" applyFill="1" applyBorder="1" applyAlignment="1">
      <alignment vertical="center" wrapText="1"/>
    </xf>
    <xf numFmtId="0" fontId="14" fillId="6" borderId="1" xfId="0" applyFont="1" applyFill="1" applyBorder="1" applyAlignment="1">
      <alignment horizontal="left" vertical="center" wrapText="1"/>
    </xf>
    <xf numFmtId="0" fontId="14" fillId="7" borderId="1" xfId="0" applyFont="1" applyFill="1" applyBorder="1" applyAlignment="1">
      <alignment horizontal="center" vertical="center"/>
    </xf>
    <xf numFmtId="0" fontId="14" fillId="7" borderId="1" xfId="0" applyFont="1" applyFill="1" applyBorder="1" applyAlignment="1">
      <alignment horizontal="justify" vertical="center" wrapText="1"/>
    </xf>
    <xf numFmtId="0" fontId="14" fillId="7" borderId="1" xfId="0" applyFont="1" applyFill="1" applyBorder="1" applyAlignment="1">
      <alignment vertical="center" wrapText="1"/>
    </xf>
    <xf numFmtId="0" fontId="14" fillId="8" borderId="1" xfId="0" applyFont="1" applyFill="1" applyBorder="1" applyAlignment="1">
      <alignment horizontal="center" vertical="center"/>
    </xf>
    <xf numFmtId="0" fontId="14" fillId="8" borderId="1" xfId="0" applyFont="1" applyFill="1" applyBorder="1" applyAlignment="1">
      <alignment vertical="center" wrapText="1"/>
    </xf>
    <xf numFmtId="0" fontId="14" fillId="8" borderId="1" xfId="0" applyFont="1" applyFill="1" applyBorder="1" applyAlignment="1">
      <alignment horizontal="left" vertical="center" wrapText="1"/>
    </xf>
    <xf numFmtId="0" fontId="14" fillId="10" borderId="1" xfId="0" applyFont="1" applyFill="1" applyBorder="1" applyAlignment="1">
      <alignment horizontal="center" vertical="center"/>
    </xf>
    <xf numFmtId="0" fontId="14" fillId="10" borderId="1" xfId="0" applyFont="1" applyFill="1" applyBorder="1" applyAlignment="1">
      <alignment horizontal="justify" vertical="center" wrapText="1"/>
    </xf>
    <xf numFmtId="0" fontId="17" fillId="10" borderId="1" xfId="0" applyFont="1" applyFill="1" applyBorder="1" applyAlignment="1">
      <alignment horizontal="justify" vertical="center" wrapText="1"/>
    </xf>
    <xf numFmtId="9" fontId="16" fillId="2" borderId="1" xfId="0" applyNumberFormat="1" applyFont="1" applyFill="1" applyBorder="1" applyAlignment="1">
      <alignment horizontal="center"/>
    </xf>
    <xf numFmtId="0" fontId="14" fillId="9" borderId="1" xfId="0" applyFont="1" applyFill="1" applyBorder="1" applyAlignment="1">
      <alignment horizontal="center" vertical="center"/>
    </xf>
    <xf numFmtId="0" fontId="17" fillId="9" borderId="1" xfId="0" applyFont="1" applyFill="1" applyBorder="1" applyAlignment="1">
      <alignment horizontal="left" vertical="center" wrapText="1"/>
    </xf>
    <xf numFmtId="0" fontId="14" fillId="9" borderId="1" xfId="0" applyFont="1" applyFill="1" applyBorder="1" applyAlignment="1">
      <alignment vertical="center" wrapText="1"/>
    </xf>
    <xf numFmtId="0" fontId="14" fillId="9" borderId="1" xfId="0" applyFont="1" applyFill="1" applyBorder="1" applyAlignment="1">
      <alignment horizontal="left" vertical="center" wrapText="1"/>
    </xf>
    <xf numFmtId="0" fontId="14" fillId="11" borderId="1" xfId="0" applyFont="1" applyFill="1" applyBorder="1" applyAlignment="1">
      <alignment horizontal="center" vertical="center"/>
    </xf>
    <xf numFmtId="0" fontId="17" fillId="11"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10" borderId="1" xfId="0" applyFont="1" applyFill="1" applyBorder="1" applyAlignment="1">
      <alignment horizontal="left" vertical="center" wrapText="1"/>
    </xf>
    <xf numFmtId="0" fontId="18" fillId="3" borderId="1" xfId="0" applyFont="1" applyFill="1" applyBorder="1" applyAlignment="1">
      <alignment vertical="center" wrapText="1"/>
    </xf>
    <xf numFmtId="0" fontId="18" fillId="3" borderId="1" xfId="0" applyFont="1" applyFill="1" applyBorder="1" applyAlignment="1">
      <alignment horizontal="center" vertical="center" wrapText="1"/>
    </xf>
    <xf numFmtId="0" fontId="18" fillId="4" borderId="1" xfId="0" applyFont="1" applyFill="1" applyBorder="1" applyAlignment="1">
      <alignment vertical="center" wrapText="1"/>
    </xf>
    <xf numFmtId="0" fontId="18"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18" fillId="5" borderId="1" xfId="0" applyFont="1" applyFill="1" applyBorder="1" applyAlignment="1">
      <alignment vertical="center" wrapText="1"/>
    </xf>
    <xf numFmtId="0" fontId="18" fillId="5" borderId="1" xfId="0" applyFont="1" applyFill="1" applyBorder="1" applyAlignment="1">
      <alignment horizontal="center" vertical="center"/>
    </xf>
    <xf numFmtId="0" fontId="18" fillId="5" borderId="1" xfId="0" applyFont="1" applyFill="1" applyBorder="1" applyAlignment="1">
      <alignment horizontal="center" vertical="center" wrapText="1"/>
    </xf>
    <xf numFmtId="0" fontId="18" fillId="5" borderId="1" xfId="0" applyFont="1" applyFill="1" applyBorder="1" applyAlignment="1">
      <alignment vertical="center"/>
    </xf>
    <xf numFmtId="0" fontId="18" fillId="6" borderId="1" xfId="0" applyFont="1" applyFill="1" applyBorder="1" applyAlignment="1">
      <alignment horizontal="center" vertical="center"/>
    </xf>
    <xf numFmtId="0" fontId="18" fillId="6" borderId="1" xfId="0" applyFont="1" applyFill="1" applyBorder="1" applyAlignment="1">
      <alignment horizontal="center" vertical="center" wrapText="1"/>
    </xf>
    <xf numFmtId="0" fontId="18" fillId="6" borderId="1" xfId="0" applyFont="1" applyFill="1" applyBorder="1" applyAlignment="1">
      <alignment horizontal="left" vertical="center" wrapText="1"/>
    </xf>
    <xf numFmtId="0" fontId="18" fillId="7" borderId="1" xfId="0" applyFont="1" applyFill="1" applyBorder="1" applyAlignment="1">
      <alignment vertical="center" wrapText="1"/>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8" fillId="8" borderId="1" xfId="0" applyFont="1" applyFill="1" applyBorder="1" applyAlignment="1">
      <alignment vertical="center" wrapText="1"/>
    </xf>
    <xf numFmtId="0" fontId="18" fillId="8" borderId="1" xfId="0" applyFont="1" applyFill="1" applyBorder="1" applyAlignment="1">
      <alignment horizontal="center" vertical="center"/>
    </xf>
    <xf numFmtId="0" fontId="18" fillId="8" borderId="1" xfId="0" applyFont="1" applyFill="1" applyBorder="1" applyAlignment="1">
      <alignment horizontal="center" vertical="center" wrapText="1"/>
    </xf>
    <xf numFmtId="0" fontId="18" fillId="10" borderId="4" xfId="0" applyFont="1" applyFill="1" applyBorder="1" applyAlignment="1">
      <alignment vertical="center" wrapText="1"/>
    </xf>
    <xf numFmtId="0" fontId="18" fillId="10" borderId="1" xfId="0" applyFont="1" applyFill="1" applyBorder="1" applyAlignment="1">
      <alignment horizontal="center" vertical="center"/>
    </xf>
    <xf numFmtId="0" fontId="18" fillId="10" borderId="1" xfId="0" applyFont="1" applyFill="1" applyBorder="1" applyAlignment="1">
      <alignment horizontal="center" vertical="center" wrapText="1"/>
    </xf>
    <xf numFmtId="0" fontId="18" fillId="10" borderId="1" xfId="0" applyFont="1" applyFill="1" applyBorder="1" applyAlignment="1">
      <alignment vertical="center" wrapText="1"/>
    </xf>
    <xf numFmtId="0" fontId="19" fillId="10" borderId="1" xfId="0" applyFont="1" applyFill="1" applyBorder="1" applyAlignment="1">
      <alignment horizontal="center" vertical="center"/>
    </xf>
    <xf numFmtId="0" fontId="20" fillId="10" borderId="1" xfId="0" applyFont="1" applyFill="1" applyBorder="1" applyAlignment="1">
      <alignment horizontal="center" vertical="center" wrapText="1"/>
    </xf>
    <xf numFmtId="0" fontId="18" fillId="9" borderId="1" xfId="0" applyFont="1" applyFill="1" applyBorder="1" applyAlignment="1">
      <alignment vertical="center" wrapText="1"/>
    </xf>
    <xf numFmtId="0" fontId="18" fillId="9" borderId="1" xfId="0" applyFont="1" applyFill="1" applyBorder="1" applyAlignment="1">
      <alignment horizontal="center" vertical="center"/>
    </xf>
    <xf numFmtId="0" fontId="18" fillId="11" borderId="1" xfId="0" applyFont="1" applyFill="1" applyBorder="1" applyAlignment="1">
      <alignment vertical="center" wrapText="1"/>
    </xf>
    <xf numFmtId="0" fontId="18" fillId="11" borderId="1" xfId="0" applyFont="1" applyFill="1" applyBorder="1" applyAlignment="1">
      <alignment horizontal="center" vertical="center"/>
    </xf>
    <xf numFmtId="0" fontId="15" fillId="17"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9" fillId="4" borderId="1" xfId="0" applyFont="1" applyFill="1" applyBorder="1" applyAlignment="1">
      <alignment horizontal="center" vertical="center"/>
    </xf>
    <xf numFmtId="0" fontId="19" fillId="5" borderId="1" xfId="0" applyFont="1" applyFill="1" applyBorder="1" applyAlignment="1">
      <alignment horizontal="center" vertical="center"/>
    </xf>
    <xf numFmtId="0" fontId="19" fillId="6" borderId="1" xfId="0" applyFont="1" applyFill="1" applyBorder="1" applyAlignment="1">
      <alignment horizontal="center" vertical="center"/>
    </xf>
    <xf numFmtId="0" fontId="19" fillId="7" borderId="1" xfId="0" applyFont="1" applyFill="1" applyBorder="1" applyAlignment="1">
      <alignment horizontal="center" vertical="center"/>
    </xf>
    <xf numFmtId="0" fontId="21" fillId="11" borderId="1" xfId="0" applyFont="1" applyFill="1" applyBorder="1" applyAlignment="1">
      <alignment horizontal="center" vertical="center"/>
    </xf>
    <xf numFmtId="0" fontId="4" fillId="0" borderId="0" xfId="0" applyFont="1" applyAlignment="1">
      <alignment horizontal="center" vertical="center" wrapText="1"/>
    </xf>
    <xf numFmtId="0" fontId="20" fillId="9" borderId="1" xfId="0" applyFont="1" applyFill="1" applyBorder="1" applyAlignment="1">
      <alignment horizontal="center" vertical="center" wrapText="1"/>
    </xf>
    <xf numFmtId="0" fontId="20" fillId="11"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9" fillId="8" borderId="1" xfId="0" applyFont="1" applyFill="1" applyBorder="1" applyAlignment="1">
      <alignment horizontal="center" vertical="center" wrapText="1"/>
    </xf>
    <xf numFmtId="0" fontId="19" fillId="3" borderId="1" xfId="0" applyFont="1" applyFill="1" applyBorder="1" applyAlignment="1">
      <alignment vertical="center" wrapText="1"/>
    </xf>
    <xf numFmtId="0" fontId="19" fillId="4" borderId="1" xfId="0" applyFont="1" applyFill="1" applyBorder="1" applyAlignment="1">
      <alignment vertical="center" wrapText="1"/>
    </xf>
    <xf numFmtId="0" fontId="19" fillId="5" borderId="1" xfId="0" applyFont="1" applyFill="1" applyBorder="1" applyAlignment="1">
      <alignment vertical="center" wrapText="1"/>
    </xf>
    <xf numFmtId="0" fontId="19" fillId="6" borderId="1" xfId="0" applyFont="1" applyFill="1" applyBorder="1" applyAlignment="1">
      <alignment vertical="center" wrapText="1"/>
    </xf>
    <xf numFmtId="0" fontId="19" fillId="7" borderId="1" xfId="0" applyFont="1" applyFill="1" applyBorder="1" applyAlignment="1">
      <alignment vertical="center" wrapText="1"/>
    </xf>
    <xf numFmtId="0" fontId="19" fillId="8" borderId="1" xfId="0" applyFont="1" applyFill="1" applyBorder="1" applyAlignment="1">
      <alignment vertical="center" wrapText="1"/>
    </xf>
    <xf numFmtId="0" fontId="19" fillId="10" borderId="1" xfId="0" applyFont="1" applyFill="1" applyBorder="1" applyAlignment="1">
      <alignment vertical="center" wrapText="1"/>
    </xf>
    <xf numFmtId="0" fontId="19" fillId="9" borderId="2" xfId="0" applyFont="1" applyFill="1" applyBorder="1" applyAlignment="1">
      <alignment vertical="center" wrapText="1"/>
    </xf>
    <xf numFmtId="0" fontId="19" fillId="11" borderId="1" xfId="0" applyFont="1" applyFill="1" applyBorder="1" applyAlignment="1">
      <alignment vertical="center" wrapText="1"/>
    </xf>
    <xf numFmtId="0" fontId="18" fillId="3" borderId="12" xfId="0" applyFont="1" applyFill="1" applyBorder="1" applyAlignment="1">
      <alignment horizontal="center" vertical="center" wrapText="1"/>
    </xf>
    <xf numFmtId="0" fontId="19" fillId="4" borderId="12" xfId="0" applyFont="1" applyFill="1" applyBorder="1" applyAlignment="1">
      <alignment horizontal="center" vertical="center"/>
    </xf>
    <xf numFmtId="0" fontId="19" fillId="5" borderId="12" xfId="0" applyFont="1" applyFill="1" applyBorder="1" applyAlignment="1">
      <alignment horizontal="center" vertical="center"/>
    </xf>
    <xf numFmtId="0" fontId="19" fillId="6" borderId="12" xfId="0" applyFont="1" applyFill="1" applyBorder="1" applyAlignment="1">
      <alignment horizontal="center" vertical="center"/>
    </xf>
    <xf numFmtId="0" fontId="19" fillId="7" borderId="12" xfId="0" applyFont="1" applyFill="1" applyBorder="1" applyAlignment="1">
      <alignment horizontal="center" vertical="center"/>
    </xf>
    <xf numFmtId="0" fontId="19" fillId="8" borderId="12" xfId="0" applyFont="1" applyFill="1" applyBorder="1" applyAlignment="1">
      <alignment horizontal="center" vertical="center" wrapText="1"/>
    </xf>
    <xf numFmtId="0" fontId="18" fillId="8" borderId="12" xfId="0" applyFont="1" applyFill="1" applyBorder="1" applyAlignment="1">
      <alignment horizontal="center" vertical="center" wrapText="1"/>
    </xf>
    <xf numFmtId="0" fontId="19" fillId="10" borderId="12" xfId="0" applyFont="1" applyFill="1" applyBorder="1" applyAlignment="1">
      <alignment horizontal="center" vertical="center"/>
    </xf>
    <xf numFmtId="0" fontId="20" fillId="9" borderId="12" xfId="0" applyFont="1" applyFill="1" applyBorder="1" applyAlignment="1">
      <alignment horizontal="center" vertical="center" wrapText="1"/>
    </xf>
    <xf numFmtId="0" fontId="21" fillId="11" borderId="12" xfId="0" applyFont="1" applyFill="1" applyBorder="1" applyAlignment="1">
      <alignment horizontal="center" vertical="center"/>
    </xf>
    <xf numFmtId="0" fontId="19" fillId="3" borderId="2" xfId="0" applyFont="1" applyFill="1" applyBorder="1" applyAlignment="1">
      <alignment vertical="center" wrapText="1"/>
    </xf>
    <xf numFmtId="0" fontId="18" fillId="3" borderId="2" xfId="0" applyFont="1" applyFill="1" applyBorder="1" applyAlignment="1">
      <alignment vertical="center" wrapText="1"/>
    </xf>
    <xf numFmtId="0" fontId="18" fillId="3" borderId="2" xfId="0" applyFont="1" applyFill="1" applyBorder="1" applyAlignment="1">
      <alignment horizontal="center" vertical="center" wrapText="1"/>
    </xf>
    <xf numFmtId="0" fontId="18" fillId="3" borderId="17" xfId="0" applyFont="1" applyFill="1" applyBorder="1" applyAlignment="1">
      <alignment horizontal="center" vertical="center" wrapText="1"/>
    </xf>
    <xf numFmtId="0" fontId="19" fillId="4" borderId="2" xfId="0" applyFont="1" applyFill="1" applyBorder="1" applyAlignment="1">
      <alignment vertical="center" wrapText="1"/>
    </xf>
    <xf numFmtId="0" fontId="18" fillId="4" borderId="2" xfId="0" applyFont="1" applyFill="1" applyBorder="1" applyAlignment="1">
      <alignment vertical="center" wrapText="1"/>
    </xf>
    <xf numFmtId="0" fontId="18" fillId="4" borderId="2" xfId="0" applyFont="1" applyFill="1" applyBorder="1" applyAlignment="1">
      <alignment horizontal="center" vertical="center" wrapText="1"/>
    </xf>
    <xf numFmtId="0" fontId="19" fillId="4" borderId="2" xfId="0" applyFont="1" applyFill="1" applyBorder="1" applyAlignment="1">
      <alignment horizontal="center" vertical="center"/>
    </xf>
    <xf numFmtId="0" fontId="19" fillId="4" borderId="17" xfId="0" applyFont="1" applyFill="1" applyBorder="1" applyAlignment="1">
      <alignment horizontal="center" vertical="center"/>
    </xf>
    <xf numFmtId="0" fontId="19" fillId="5" borderId="2" xfId="0" applyFont="1" applyFill="1" applyBorder="1" applyAlignment="1">
      <alignment vertical="center" wrapText="1"/>
    </xf>
    <xf numFmtId="0" fontId="18" fillId="5" borderId="2" xfId="0" applyFont="1" applyFill="1" applyBorder="1" applyAlignment="1">
      <alignment vertical="center" wrapText="1"/>
    </xf>
    <xf numFmtId="0" fontId="18" fillId="5" borderId="2" xfId="0" applyFont="1" applyFill="1" applyBorder="1" applyAlignment="1">
      <alignment horizontal="center" vertical="center"/>
    </xf>
    <xf numFmtId="0" fontId="18" fillId="5" borderId="2" xfId="0" applyFont="1" applyFill="1" applyBorder="1" applyAlignment="1">
      <alignment horizontal="center" vertical="center" wrapText="1"/>
    </xf>
    <xf numFmtId="0" fontId="19" fillId="5" borderId="2" xfId="0" applyFont="1" applyFill="1" applyBorder="1" applyAlignment="1">
      <alignment horizontal="center" vertical="center"/>
    </xf>
    <xf numFmtId="0" fontId="19" fillId="5" borderId="17" xfId="0" applyFont="1" applyFill="1" applyBorder="1" applyAlignment="1">
      <alignment horizontal="center" vertical="center"/>
    </xf>
    <xf numFmtId="0" fontId="19" fillId="6" borderId="2" xfId="0" applyFont="1" applyFill="1" applyBorder="1" applyAlignment="1">
      <alignment vertical="center" wrapText="1"/>
    </xf>
    <xf numFmtId="0" fontId="18" fillId="6" borderId="3" xfId="0" applyFont="1" applyFill="1" applyBorder="1" applyAlignment="1">
      <alignment horizontal="left" vertical="center" wrapText="1"/>
    </xf>
    <xf numFmtId="0" fontId="18" fillId="6" borderId="2" xfId="0" applyFont="1" applyFill="1" applyBorder="1" applyAlignment="1">
      <alignment horizontal="center" vertical="center"/>
    </xf>
    <xf numFmtId="0" fontId="18" fillId="6" borderId="2"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19" fillId="6" borderId="2" xfId="0" applyFont="1" applyFill="1" applyBorder="1" applyAlignment="1">
      <alignment horizontal="center" vertical="center"/>
    </xf>
    <xf numFmtId="0" fontId="19" fillId="6" borderId="17" xfId="0" applyFont="1" applyFill="1" applyBorder="1" applyAlignment="1">
      <alignment horizontal="center" vertical="center"/>
    </xf>
    <xf numFmtId="0" fontId="19" fillId="8" borderId="2" xfId="0" applyFont="1" applyFill="1" applyBorder="1" applyAlignment="1">
      <alignment vertical="center" wrapText="1"/>
    </xf>
    <xf numFmtId="0" fontId="18" fillId="8" borderId="2" xfId="0" applyFont="1" applyFill="1" applyBorder="1" applyAlignment="1">
      <alignment vertical="center" wrapText="1"/>
    </xf>
    <xf numFmtId="0" fontId="18" fillId="8" borderId="2" xfId="0" applyFont="1" applyFill="1" applyBorder="1" applyAlignment="1">
      <alignment horizontal="center" vertical="center"/>
    </xf>
    <xf numFmtId="0" fontId="18" fillId="8" borderId="2"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17" xfId="0" applyFont="1" applyFill="1" applyBorder="1" applyAlignment="1">
      <alignment horizontal="center" vertical="center" wrapText="1"/>
    </xf>
    <xf numFmtId="0" fontId="19" fillId="10" borderId="2" xfId="0" applyFont="1" applyFill="1" applyBorder="1" applyAlignment="1">
      <alignment vertical="center" wrapText="1"/>
    </xf>
    <xf numFmtId="0" fontId="18" fillId="10" borderId="2" xfId="0" applyFont="1" applyFill="1" applyBorder="1" applyAlignment="1">
      <alignment vertical="center" wrapText="1"/>
    </xf>
    <xf numFmtId="0" fontId="18" fillId="10" borderId="2" xfId="0" applyFont="1" applyFill="1" applyBorder="1" applyAlignment="1">
      <alignment horizontal="center" vertical="center"/>
    </xf>
    <xf numFmtId="0" fontId="18" fillId="10" borderId="2" xfId="0" applyFont="1" applyFill="1" applyBorder="1" applyAlignment="1">
      <alignment horizontal="center" vertical="center" wrapText="1"/>
    </xf>
    <xf numFmtId="0" fontId="20" fillId="10" borderId="2" xfId="0" applyFont="1" applyFill="1" applyBorder="1" applyAlignment="1">
      <alignment horizontal="center" vertical="center" wrapText="1"/>
    </xf>
    <xf numFmtId="0" fontId="19" fillId="10" borderId="2" xfId="0" applyFont="1" applyFill="1" applyBorder="1" applyAlignment="1">
      <alignment horizontal="center" vertical="center"/>
    </xf>
    <xf numFmtId="0" fontId="19" fillId="10" borderId="17" xfId="0" applyFont="1" applyFill="1" applyBorder="1" applyAlignment="1">
      <alignment horizontal="center" vertical="center"/>
    </xf>
    <xf numFmtId="0" fontId="18" fillId="9" borderId="2" xfId="0" applyFont="1" applyFill="1" applyBorder="1" applyAlignment="1">
      <alignment vertical="center" wrapText="1"/>
    </xf>
    <xf numFmtId="0" fontId="18" fillId="9" borderId="2" xfId="0" applyFont="1" applyFill="1" applyBorder="1" applyAlignment="1">
      <alignment horizontal="center" vertical="center"/>
    </xf>
    <xf numFmtId="0" fontId="20" fillId="9" borderId="2" xfId="0" applyFont="1" applyFill="1" applyBorder="1" applyAlignment="1">
      <alignment horizontal="center" vertical="center" wrapText="1"/>
    </xf>
    <xf numFmtId="0" fontId="20" fillId="9" borderId="17" xfId="0" applyFont="1" applyFill="1" applyBorder="1" applyAlignment="1">
      <alignment horizontal="center" vertical="center" wrapText="1"/>
    </xf>
    <xf numFmtId="0" fontId="19" fillId="11" borderId="15" xfId="0" applyFont="1" applyFill="1" applyBorder="1" applyAlignment="1">
      <alignment vertical="center" wrapText="1"/>
    </xf>
    <xf numFmtId="0" fontId="18" fillId="11" borderId="15" xfId="0" applyFont="1" applyFill="1" applyBorder="1" applyAlignment="1">
      <alignment vertical="center" wrapText="1"/>
    </xf>
    <xf numFmtId="0" fontId="18" fillId="11" borderId="15" xfId="0" applyFont="1" applyFill="1" applyBorder="1" applyAlignment="1">
      <alignment horizontal="center" vertical="center"/>
    </xf>
    <xf numFmtId="0" fontId="20" fillId="11" borderId="15" xfId="0" applyFont="1" applyFill="1" applyBorder="1" applyAlignment="1">
      <alignment horizontal="center" vertical="center" wrapText="1"/>
    </xf>
    <xf numFmtId="0" fontId="21" fillId="11" borderId="15" xfId="0" applyFont="1" applyFill="1" applyBorder="1" applyAlignment="1">
      <alignment horizontal="center" vertical="center"/>
    </xf>
    <xf numFmtId="0" fontId="21" fillId="11" borderId="16" xfId="0" applyFont="1" applyFill="1" applyBorder="1" applyAlignment="1">
      <alignment horizontal="center" vertical="center"/>
    </xf>
    <xf numFmtId="0" fontId="1" fillId="0" borderId="7" xfId="0" applyFont="1" applyBorder="1" applyAlignment="1">
      <alignment horizontal="center" vertical="center"/>
    </xf>
    <xf numFmtId="0" fontId="20" fillId="11" borderId="2" xfId="0" applyFont="1" applyFill="1" applyBorder="1" applyAlignment="1">
      <alignment horizontal="center" vertical="center" wrapText="1"/>
    </xf>
    <xf numFmtId="0" fontId="21" fillId="11" borderId="2" xfId="0" applyFont="1" applyFill="1" applyBorder="1" applyAlignment="1">
      <alignment horizontal="center" vertical="center"/>
    </xf>
    <xf numFmtId="0" fontId="21" fillId="11" borderId="17" xfId="0" applyFont="1" applyFill="1" applyBorder="1" applyAlignment="1">
      <alignment horizontal="center" vertical="center"/>
    </xf>
    <xf numFmtId="0" fontId="20" fillId="11" borderId="2" xfId="0" applyFont="1" applyFill="1" applyBorder="1" applyAlignment="1">
      <alignment horizontal="left" vertical="center" wrapText="1"/>
    </xf>
    <xf numFmtId="0" fontId="18" fillId="11" borderId="15" xfId="0" applyFont="1" applyFill="1" applyBorder="1" applyAlignment="1">
      <alignment horizontal="center" vertical="center" wrapText="1"/>
    </xf>
    <xf numFmtId="0" fontId="18" fillId="11" borderId="1" xfId="0" applyFont="1" applyFill="1" applyBorder="1" applyAlignment="1">
      <alignment horizontal="center" vertical="center" wrapText="1"/>
    </xf>
    <xf numFmtId="0" fontId="19" fillId="15" borderId="1" xfId="0" applyFont="1" applyFill="1" applyBorder="1" applyAlignment="1">
      <alignment horizontal="center" vertical="center" wrapText="1"/>
    </xf>
    <xf numFmtId="9" fontId="4" fillId="15" borderId="1" xfId="0" applyNumberFormat="1" applyFont="1" applyFill="1" applyBorder="1" applyAlignment="1">
      <alignment horizontal="center" vertical="center" wrapText="1"/>
    </xf>
    <xf numFmtId="0" fontId="4" fillId="15" borderId="1" xfId="0" applyFont="1" applyFill="1" applyBorder="1" applyAlignment="1">
      <alignment horizontal="center" vertical="center" wrapText="1"/>
    </xf>
    <xf numFmtId="0" fontId="4" fillId="18" borderId="22" xfId="0" applyFont="1" applyFill="1" applyBorder="1" applyAlignment="1">
      <alignment horizontal="justify" vertical="center" wrapText="1"/>
    </xf>
    <xf numFmtId="0" fontId="19" fillId="0" borderId="1" xfId="0" applyFont="1" applyBorder="1" applyAlignment="1">
      <alignment horizontal="center" vertical="center" wrapText="1"/>
    </xf>
    <xf numFmtId="0" fontId="4" fillId="0" borderId="1" xfId="0" applyFont="1" applyBorder="1" applyAlignment="1">
      <alignment horizontal="justify" vertical="top" wrapText="1"/>
    </xf>
    <xf numFmtId="9" fontId="14" fillId="0" borderId="1" xfId="1" applyFont="1" applyFill="1" applyBorder="1" applyAlignment="1">
      <alignment horizontal="center" vertical="center" wrapText="1"/>
    </xf>
    <xf numFmtId="0" fontId="19" fillId="4" borderId="10"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19" fillId="4" borderId="11" xfId="0" applyFont="1" applyFill="1" applyBorder="1" applyAlignment="1">
      <alignment horizontal="center" vertical="center" wrapText="1"/>
    </xf>
    <xf numFmtId="0" fontId="19" fillId="18" borderId="10" xfId="0" applyFont="1" applyFill="1" applyBorder="1" applyAlignment="1">
      <alignment horizontal="center" vertical="center" wrapText="1"/>
    </xf>
    <xf numFmtId="0" fontId="19" fillId="18" borderId="4" xfId="0" applyFont="1" applyFill="1" applyBorder="1" applyAlignment="1">
      <alignment horizontal="center" vertical="center" wrapText="1"/>
    </xf>
    <xf numFmtId="0" fontId="19" fillId="18" borderId="11" xfId="0" applyFont="1" applyFill="1" applyBorder="1" applyAlignment="1">
      <alignment horizontal="center" vertical="center" wrapText="1"/>
    </xf>
    <xf numFmtId="0" fontId="4" fillId="15" borderId="20" xfId="0" applyFont="1" applyFill="1" applyBorder="1" applyAlignment="1">
      <alignment vertical="center" wrapText="1"/>
    </xf>
    <xf numFmtId="0" fontId="4" fillId="15" borderId="27" xfId="0" applyFont="1" applyFill="1" applyBorder="1" applyAlignment="1">
      <alignment horizontal="center" vertical="center" wrapText="1"/>
    </xf>
    <xf numFmtId="0" fontId="4" fillId="15" borderId="21" xfId="0" applyFont="1" applyFill="1" applyBorder="1" applyAlignment="1">
      <alignment vertical="center" wrapText="1"/>
    </xf>
    <xf numFmtId="0" fontId="4" fillId="18" borderId="20" xfId="0" applyFont="1" applyFill="1" applyBorder="1" applyAlignment="1">
      <alignment horizontal="justify" vertical="center" wrapText="1"/>
    </xf>
    <xf numFmtId="0" fontId="4" fillId="18" borderId="27" xfId="0" applyFont="1" applyFill="1" applyBorder="1" applyAlignment="1">
      <alignment vertical="center" wrapText="1"/>
    </xf>
    <xf numFmtId="0" fontId="1" fillId="18" borderId="21" xfId="0" applyFont="1" applyFill="1" applyBorder="1" applyAlignment="1">
      <alignment horizontal="center" vertical="center"/>
    </xf>
    <xf numFmtId="0" fontId="4" fillId="15" borderId="22" xfId="0" applyFont="1" applyFill="1" applyBorder="1" applyAlignment="1">
      <alignment vertical="center" wrapText="1"/>
    </xf>
    <xf numFmtId="0" fontId="4" fillId="15" borderId="23" xfId="0" applyFont="1" applyFill="1" applyBorder="1" applyAlignment="1">
      <alignment vertical="center" wrapText="1"/>
    </xf>
    <xf numFmtId="0" fontId="4" fillId="18" borderId="22" xfId="0" applyFont="1" applyFill="1" applyBorder="1" applyAlignment="1">
      <alignment horizontal="justify" vertical="center"/>
    </xf>
    <xf numFmtId="0" fontId="5" fillId="18" borderId="1" xfId="0" applyFont="1" applyFill="1" applyBorder="1" applyAlignment="1">
      <alignment vertical="center" wrapText="1"/>
    </xf>
    <xf numFmtId="0" fontId="1" fillId="18" borderId="23" xfId="0" applyFont="1" applyFill="1" applyBorder="1" applyAlignment="1">
      <alignment horizontal="center" vertical="center"/>
    </xf>
    <xf numFmtId="0" fontId="4" fillId="15" borderId="22" xfId="0" applyFont="1" applyFill="1" applyBorder="1" applyAlignment="1">
      <alignment vertical="center"/>
    </xf>
    <xf numFmtId="0" fontId="4" fillId="15" borderId="1" xfId="0" applyFont="1" applyFill="1" applyBorder="1" applyAlignment="1">
      <alignment horizontal="center" vertical="center"/>
    </xf>
    <xf numFmtId="0" fontId="4" fillId="15" borderId="23" xfId="0" applyFont="1" applyFill="1" applyBorder="1" applyAlignment="1">
      <alignment vertical="center"/>
    </xf>
    <xf numFmtId="0" fontId="4" fillId="18" borderId="10" xfId="0" applyFont="1" applyFill="1" applyBorder="1" applyAlignment="1">
      <alignment horizontal="justify" vertical="center"/>
    </xf>
    <xf numFmtId="0" fontId="4" fillId="18" borderId="4" xfId="0" applyFont="1" applyFill="1" applyBorder="1" applyAlignment="1">
      <alignment vertical="center" wrapText="1"/>
    </xf>
    <xf numFmtId="0" fontId="1" fillId="18" borderId="11" xfId="0" applyFont="1" applyFill="1" applyBorder="1" applyAlignment="1">
      <alignment horizontal="center" vertical="center"/>
    </xf>
    <xf numFmtId="9" fontId="4" fillId="15" borderId="1" xfId="0" applyNumberFormat="1" applyFont="1" applyFill="1" applyBorder="1" applyAlignment="1">
      <alignment horizontal="center" vertical="center"/>
    </xf>
    <xf numFmtId="0" fontId="4" fillId="18" borderId="22" xfId="0" applyFont="1" applyFill="1" applyBorder="1" applyAlignment="1">
      <alignment vertical="center" wrapText="1"/>
    </xf>
    <xf numFmtId="0" fontId="4" fillId="18" borderId="1" xfId="0" applyFont="1" applyFill="1" applyBorder="1" applyAlignment="1">
      <alignment vertical="center" wrapText="1"/>
    </xf>
    <xf numFmtId="9" fontId="4" fillId="15" borderId="1" xfId="1" applyFont="1" applyFill="1" applyBorder="1" applyAlignment="1">
      <alignment horizontal="center" vertical="center" wrapText="1"/>
    </xf>
    <xf numFmtId="0" fontId="4" fillId="18" borderId="10" xfId="0" applyFont="1" applyFill="1" applyBorder="1" applyAlignment="1">
      <alignment horizontal="justify" vertical="center" wrapText="1"/>
    </xf>
    <xf numFmtId="2" fontId="4" fillId="15" borderId="1" xfId="0" applyNumberFormat="1" applyFont="1" applyFill="1" applyBorder="1" applyAlignment="1">
      <alignment horizontal="center" vertical="center"/>
    </xf>
    <xf numFmtId="0" fontId="4" fillId="15" borderId="1" xfId="0" applyFont="1" applyFill="1" applyBorder="1" applyAlignment="1">
      <alignment horizontal="justify" vertical="center" wrapText="1"/>
    </xf>
    <xf numFmtId="0" fontId="4" fillId="15" borderId="24" xfId="0" applyFont="1" applyFill="1" applyBorder="1" applyAlignment="1">
      <alignment vertical="center" wrapText="1"/>
    </xf>
    <xf numFmtId="0" fontId="4" fillId="15" borderId="26" xfId="0" applyFont="1" applyFill="1" applyBorder="1" applyAlignment="1">
      <alignment horizontal="center" vertical="center"/>
    </xf>
    <xf numFmtId="0" fontId="4" fillId="15" borderId="25" xfId="0" applyFont="1" applyFill="1" applyBorder="1" applyAlignment="1">
      <alignment vertical="center"/>
    </xf>
    <xf numFmtId="0" fontId="4" fillId="15" borderId="10" xfId="0" applyFont="1" applyFill="1" applyBorder="1" applyAlignment="1">
      <alignment vertical="center" wrapText="1"/>
    </xf>
    <xf numFmtId="9" fontId="4" fillId="15" borderId="4" xfId="1" applyFont="1" applyFill="1" applyBorder="1" applyAlignment="1">
      <alignment horizontal="center" vertical="center" wrapText="1"/>
    </xf>
    <xf numFmtId="0" fontId="4" fillId="15" borderId="11" xfId="0" applyFont="1" applyFill="1" applyBorder="1" applyAlignment="1">
      <alignment vertical="center" wrapText="1"/>
    </xf>
    <xf numFmtId="0" fontId="4" fillId="18" borderId="10" xfId="0" applyFont="1" applyFill="1" applyBorder="1" applyAlignment="1">
      <alignment vertical="center" wrapText="1"/>
    </xf>
    <xf numFmtId="10" fontId="4" fillId="15" borderId="1" xfId="0" applyNumberFormat="1" applyFont="1" applyFill="1" applyBorder="1" applyAlignment="1">
      <alignment horizontal="center" vertical="center"/>
    </xf>
    <xf numFmtId="0" fontId="4" fillId="15" borderId="24" xfId="0" applyFont="1" applyFill="1" applyBorder="1" applyAlignment="1">
      <alignment vertical="center"/>
    </xf>
    <xf numFmtId="0" fontId="4" fillId="15" borderId="4" xfId="0" applyFont="1" applyFill="1" applyBorder="1" applyAlignment="1">
      <alignment horizontal="center" vertical="center" wrapText="1"/>
    </xf>
    <xf numFmtId="0" fontId="4" fillId="15" borderId="26" xfId="0" applyFont="1" applyFill="1" applyBorder="1" applyAlignment="1">
      <alignment horizontal="center" vertical="center" wrapText="1"/>
    </xf>
    <xf numFmtId="0" fontId="4" fillId="15" borderId="25" xfId="0" applyFont="1" applyFill="1" applyBorder="1" applyAlignment="1">
      <alignment vertical="center" wrapText="1"/>
    </xf>
    <xf numFmtId="0" fontId="4" fillId="18" borderId="24" xfId="0" applyFont="1" applyFill="1" applyBorder="1" applyAlignment="1">
      <alignment horizontal="justify" vertical="center" wrapText="1"/>
    </xf>
    <xf numFmtId="0" fontId="4" fillId="18" borderId="26" xfId="0" applyFont="1" applyFill="1" applyBorder="1" applyAlignment="1">
      <alignment vertical="center" wrapText="1"/>
    </xf>
    <xf numFmtId="0" fontId="1" fillId="18" borderId="25" xfId="0" applyFont="1" applyFill="1" applyBorder="1" applyAlignment="1">
      <alignment horizontal="center" vertical="center"/>
    </xf>
    <xf numFmtId="0" fontId="4" fillId="15" borderId="34" xfId="0" applyFont="1" applyFill="1" applyBorder="1" applyAlignment="1">
      <alignment vertical="center" wrapText="1"/>
    </xf>
    <xf numFmtId="9" fontId="4" fillId="15" borderId="27" xfId="0" applyNumberFormat="1" applyFont="1" applyFill="1" applyBorder="1" applyAlignment="1">
      <alignment horizontal="center" vertical="center" wrapText="1"/>
    </xf>
    <xf numFmtId="0" fontId="4" fillId="18" borderId="20" xfId="0" applyFont="1" applyFill="1" applyBorder="1" applyAlignment="1">
      <alignment vertical="center" wrapText="1"/>
    </xf>
    <xf numFmtId="0" fontId="4" fillId="18" borderId="1" xfId="0" applyFont="1" applyFill="1" applyBorder="1" applyAlignment="1">
      <alignment vertical="center"/>
    </xf>
    <xf numFmtId="0" fontId="4" fillId="15" borderId="10" xfId="0" applyFont="1" applyFill="1" applyBorder="1" applyAlignment="1">
      <alignment vertical="center"/>
    </xf>
    <xf numFmtId="0" fontId="4" fillId="15" borderId="4" xfId="0" applyFont="1" applyFill="1" applyBorder="1" applyAlignment="1">
      <alignment horizontal="center" vertical="center"/>
    </xf>
    <xf numFmtId="0" fontId="4" fillId="15" borderId="11" xfId="0" applyFont="1" applyFill="1" applyBorder="1" applyAlignment="1">
      <alignment vertical="center"/>
    </xf>
    <xf numFmtId="164" fontId="4" fillId="15" borderId="1" xfId="1" applyNumberFormat="1" applyFont="1" applyFill="1" applyBorder="1" applyAlignment="1">
      <alignment horizontal="center" vertical="center"/>
    </xf>
    <xf numFmtId="0" fontId="4" fillId="18" borderId="34" xfId="0" applyFont="1" applyFill="1" applyBorder="1" applyAlignment="1">
      <alignment vertical="center" wrapText="1"/>
    </xf>
    <xf numFmtId="0" fontId="4" fillId="18" borderId="2" xfId="0" applyFont="1" applyFill="1" applyBorder="1" applyAlignment="1">
      <alignment vertical="center" wrapText="1"/>
    </xf>
    <xf numFmtId="0" fontId="4" fillId="15" borderId="27" xfId="0" applyFont="1" applyFill="1" applyBorder="1" applyAlignment="1">
      <alignment horizontal="center" vertical="center"/>
    </xf>
    <xf numFmtId="0" fontId="4" fillId="15" borderId="21" xfId="0" applyFont="1" applyFill="1" applyBorder="1" applyAlignment="1">
      <alignment vertical="center"/>
    </xf>
    <xf numFmtId="0" fontId="4" fillId="18" borderId="20" xfId="0" applyFont="1" applyFill="1" applyBorder="1" applyAlignment="1">
      <alignment horizontal="justify" vertical="center"/>
    </xf>
    <xf numFmtId="0" fontId="5" fillId="0" borderId="1" xfId="0" applyFont="1" applyBorder="1" applyAlignment="1">
      <alignment horizontal="justify" vertical="top" wrapText="1"/>
    </xf>
    <xf numFmtId="0" fontId="19" fillId="2" borderId="1" xfId="0" applyFont="1" applyFill="1" applyBorder="1" applyAlignment="1">
      <alignment horizontal="center" vertical="center" wrapText="1"/>
    </xf>
    <xf numFmtId="0" fontId="4" fillId="2" borderId="1" xfId="0" applyFont="1" applyFill="1" applyBorder="1" applyAlignment="1">
      <alignment horizontal="justify" vertical="top" wrapText="1"/>
    </xf>
    <xf numFmtId="0" fontId="5" fillId="0" borderId="0" xfId="0" applyFont="1" applyAlignment="1">
      <alignment vertical="center"/>
    </xf>
    <xf numFmtId="0" fontId="5" fillId="0" borderId="0" xfId="0" applyFont="1"/>
    <xf numFmtId="0" fontId="21" fillId="15" borderId="1" xfId="0" applyFont="1" applyFill="1" applyBorder="1" applyAlignment="1">
      <alignment horizontal="center" vertical="center" wrapText="1"/>
    </xf>
    <xf numFmtId="9" fontId="32" fillId="2" borderId="1" xfId="1" applyFont="1" applyFill="1" applyBorder="1" applyAlignment="1">
      <alignment horizontal="center" vertical="center" wrapText="1"/>
    </xf>
    <xf numFmtId="0" fontId="15" fillId="17" borderId="12"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15" fillId="20" borderId="12" xfId="0" applyFont="1" applyFill="1" applyBorder="1" applyAlignment="1">
      <alignment horizontal="center" vertical="center" wrapText="1"/>
    </xf>
    <xf numFmtId="0" fontId="1" fillId="20" borderId="1" xfId="0" applyFont="1" applyFill="1" applyBorder="1" applyAlignment="1">
      <alignment horizontal="center" vertical="center" wrapText="1"/>
    </xf>
    <xf numFmtId="9" fontId="14" fillId="0" borderId="0" xfId="1" applyFont="1" applyFill="1" applyBorder="1" applyAlignment="1">
      <alignment horizontal="center" vertical="center" wrapText="1"/>
    </xf>
    <xf numFmtId="9" fontId="4" fillId="0" borderId="0" xfId="0" applyNumberFormat="1" applyFont="1" applyAlignment="1">
      <alignment vertical="center"/>
    </xf>
    <xf numFmtId="9" fontId="4" fillId="0" borderId="0" xfId="0" applyNumberFormat="1" applyFont="1" applyAlignment="1">
      <alignment horizontal="center" vertical="center"/>
    </xf>
    <xf numFmtId="0" fontId="5" fillId="20" borderId="1" xfId="0" applyFont="1" applyFill="1" applyBorder="1" applyAlignment="1">
      <alignment horizontal="center" vertical="center" wrapText="1"/>
    </xf>
    <xf numFmtId="9" fontId="5" fillId="20" borderId="1" xfId="0" applyNumberFormat="1" applyFont="1" applyFill="1" applyBorder="1" applyAlignment="1">
      <alignment horizontal="center" vertical="center" wrapText="1"/>
    </xf>
    <xf numFmtId="0" fontId="4" fillId="20" borderId="1" xfId="0" applyFont="1" applyFill="1" applyBorder="1" applyAlignment="1">
      <alignment horizontal="center" vertical="center" wrapText="1"/>
    </xf>
    <xf numFmtId="9" fontId="1" fillId="20" borderId="1" xfId="0" applyNumberFormat="1" applyFont="1" applyFill="1" applyBorder="1" applyAlignment="1">
      <alignment horizontal="center" vertical="center" wrapText="1"/>
    </xf>
    <xf numFmtId="0" fontId="25" fillId="0" borderId="0" xfId="6" applyFill="1"/>
    <xf numFmtId="0" fontId="4" fillId="5" borderId="1" xfId="0" applyFont="1" applyFill="1" applyBorder="1" applyAlignment="1">
      <alignment vertical="center" wrapText="1"/>
    </xf>
    <xf numFmtId="0" fontId="4" fillId="5" borderId="12" xfId="0" applyFont="1" applyFill="1" applyBorder="1" applyAlignment="1">
      <alignment vertical="center" wrapText="1"/>
    </xf>
    <xf numFmtId="0" fontId="4" fillId="5" borderId="22" xfId="0" applyFont="1" applyFill="1" applyBorder="1" applyAlignment="1">
      <alignment vertical="center" wrapText="1"/>
    </xf>
    <xf numFmtId="0" fontId="4" fillId="5" borderId="1" xfId="0" applyFont="1" applyFill="1" applyBorder="1" applyAlignment="1">
      <alignment horizontal="center" vertical="center" wrapText="1"/>
    </xf>
    <xf numFmtId="0" fontId="4" fillId="5" borderId="22" xfId="0" applyFont="1" applyFill="1" applyBorder="1" applyAlignment="1">
      <alignment vertical="center"/>
    </xf>
    <xf numFmtId="9" fontId="4" fillId="5" borderId="1" xfId="0" applyNumberFormat="1" applyFont="1" applyFill="1" applyBorder="1" applyAlignment="1">
      <alignment horizontal="center" vertical="center"/>
    </xf>
    <xf numFmtId="0" fontId="4" fillId="5" borderId="22" xfId="0" applyFont="1" applyFill="1" applyBorder="1" applyAlignment="1">
      <alignment horizontal="justify" vertical="center" wrapText="1"/>
    </xf>
    <xf numFmtId="9" fontId="4" fillId="21" borderId="35" xfId="0" applyNumberFormat="1" applyFont="1" applyFill="1" applyBorder="1" applyAlignment="1">
      <alignment horizontal="center" vertical="center" wrapText="1"/>
    </xf>
    <xf numFmtId="0" fontId="4" fillId="5" borderId="1" xfId="0" applyFont="1" applyFill="1" applyBorder="1" applyAlignment="1">
      <alignment horizontal="justify" vertical="center" wrapText="1"/>
    </xf>
    <xf numFmtId="9" fontId="4" fillId="5" borderId="1" xfId="1" applyFont="1" applyFill="1" applyBorder="1" applyAlignment="1">
      <alignment horizontal="center" vertical="center" wrapText="1"/>
    </xf>
    <xf numFmtId="0" fontId="4" fillId="5" borderId="1" xfId="0" applyFont="1" applyFill="1" applyBorder="1" applyAlignment="1">
      <alignment horizontal="center" vertical="center"/>
    </xf>
    <xf numFmtId="2" fontId="4" fillId="5" borderId="1" xfId="0" applyNumberFormat="1" applyFont="1" applyFill="1" applyBorder="1" applyAlignment="1">
      <alignment horizontal="center" vertical="center"/>
    </xf>
    <xf numFmtId="0" fontId="4" fillId="5" borderId="24" xfId="0" applyFont="1" applyFill="1" applyBorder="1" applyAlignment="1">
      <alignment vertical="center" wrapText="1"/>
    </xf>
    <xf numFmtId="9" fontId="4" fillId="5" borderId="26" xfId="0" applyNumberFormat="1" applyFont="1" applyFill="1" applyBorder="1" applyAlignment="1">
      <alignment horizontal="center" vertical="center"/>
    </xf>
    <xf numFmtId="0" fontId="4" fillId="5" borderId="10" xfId="0" applyFont="1" applyFill="1" applyBorder="1" applyAlignment="1">
      <alignment vertical="center" wrapText="1"/>
    </xf>
    <xf numFmtId="9" fontId="4" fillId="5" borderId="4" xfId="1" applyFont="1" applyFill="1" applyBorder="1" applyAlignment="1">
      <alignment horizontal="center" vertical="center" wrapText="1"/>
    </xf>
    <xf numFmtId="0" fontId="4" fillId="5" borderId="26" xfId="0" applyFont="1" applyFill="1" applyBorder="1" applyAlignment="1">
      <alignment horizontal="center" vertical="center"/>
    </xf>
    <xf numFmtId="0" fontId="4" fillId="5" borderId="1" xfId="0" applyFont="1" applyFill="1" applyBorder="1" applyAlignment="1">
      <alignment vertical="center"/>
    </xf>
    <xf numFmtId="0" fontId="4" fillId="5" borderId="1" xfId="0" applyFont="1" applyFill="1" applyBorder="1" applyAlignment="1">
      <alignment horizontal="left" vertical="center" wrapText="1"/>
    </xf>
    <xf numFmtId="9" fontId="4" fillId="5" borderId="1" xfId="1" applyFont="1" applyFill="1" applyBorder="1" applyAlignment="1">
      <alignment vertical="center"/>
    </xf>
    <xf numFmtId="0" fontId="4" fillId="5" borderId="20" xfId="0" applyFont="1" applyFill="1" applyBorder="1" applyAlignment="1">
      <alignment vertical="center" wrapText="1"/>
    </xf>
    <xf numFmtId="10" fontId="4" fillId="5" borderId="27" xfId="0" applyNumberFormat="1" applyFont="1" applyFill="1" applyBorder="1" applyAlignment="1">
      <alignment horizontal="center" vertical="center" wrapText="1"/>
    </xf>
    <xf numFmtId="9" fontId="4" fillId="5" borderId="26" xfId="0" applyNumberFormat="1" applyFont="1" applyFill="1" applyBorder="1" applyAlignment="1">
      <alignment horizontal="center" vertical="center" wrapText="1"/>
    </xf>
    <xf numFmtId="0" fontId="4" fillId="5" borderId="24" xfId="0" applyFont="1" applyFill="1" applyBorder="1" applyAlignment="1">
      <alignment horizontal="justify" vertical="center" wrapText="1"/>
    </xf>
    <xf numFmtId="10" fontId="4" fillId="5" borderId="1" xfId="0" applyNumberFormat="1" applyFont="1" applyFill="1" applyBorder="1" applyAlignment="1">
      <alignment horizontal="center" vertical="center" wrapText="1"/>
    </xf>
    <xf numFmtId="0" fontId="4" fillId="5" borderId="10" xfId="0" applyFont="1" applyFill="1" applyBorder="1" applyAlignment="1">
      <alignment vertical="center"/>
    </xf>
    <xf numFmtId="164" fontId="4" fillId="5" borderId="1" xfId="1" applyNumberFormat="1" applyFont="1" applyFill="1" applyBorder="1" applyAlignment="1">
      <alignment horizontal="center" vertical="center"/>
    </xf>
    <xf numFmtId="0" fontId="4" fillId="5" borderId="20" xfId="0" applyFont="1" applyFill="1" applyBorder="1" applyAlignment="1">
      <alignment horizontal="center" vertical="center" wrapText="1"/>
    </xf>
    <xf numFmtId="0" fontId="4" fillId="5" borderId="27" xfId="0" applyFont="1" applyFill="1" applyBorder="1" applyAlignment="1">
      <alignment horizontal="center" vertical="center"/>
    </xf>
    <xf numFmtId="0" fontId="4" fillId="5" borderId="24" xfId="0" applyFont="1" applyFill="1" applyBorder="1" applyAlignment="1">
      <alignment horizontal="center" vertical="center"/>
    </xf>
    <xf numFmtId="9" fontId="4" fillId="15" borderId="0" xfId="0" applyNumberFormat="1" applyFont="1" applyFill="1" applyAlignment="1">
      <alignment vertical="center"/>
    </xf>
    <xf numFmtId="0" fontId="4" fillId="5" borderId="12" xfId="0" applyFont="1" applyFill="1" applyBorder="1" applyAlignment="1">
      <alignment horizontal="center" vertical="center"/>
    </xf>
    <xf numFmtId="9" fontId="4" fillId="5" borderId="22" xfId="0" applyNumberFormat="1" applyFont="1" applyFill="1" applyBorder="1" applyAlignment="1">
      <alignment vertical="center" wrapText="1"/>
    </xf>
    <xf numFmtId="0" fontId="4" fillId="18" borderId="1" xfId="0" applyFont="1" applyFill="1" applyBorder="1" applyAlignment="1">
      <alignment horizontal="center" vertical="center"/>
    </xf>
    <xf numFmtId="0" fontId="25" fillId="18" borderId="1" xfId="6" applyFill="1" applyBorder="1" applyAlignment="1">
      <alignment vertical="center" wrapText="1"/>
    </xf>
    <xf numFmtId="0" fontId="1" fillId="5" borderId="23" xfId="0" applyFont="1" applyFill="1" applyBorder="1" applyAlignment="1">
      <alignment horizontal="center" vertical="center"/>
    </xf>
    <xf numFmtId="9" fontId="1" fillId="15" borderId="1" xfId="0" applyNumberFormat="1" applyFont="1" applyFill="1" applyBorder="1" applyAlignment="1">
      <alignment horizontal="center" vertical="center" wrapText="1"/>
    </xf>
    <xf numFmtId="0" fontId="33" fillId="5" borderId="12" xfId="6" applyFont="1" applyFill="1" applyBorder="1" applyAlignment="1">
      <alignment vertical="center" wrapText="1"/>
    </xf>
    <xf numFmtId="0" fontId="4" fillId="5" borderId="36" xfId="0" applyFont="1" applyFill="1" applyBorder="1" applyAlignment="1">
      <alignment vertical="center"/>
    </xf>
    <xf numFmtId="0" fontId="5" fillId="5" borderId="12" xfId="0" applyFont="1" applyFill="1" applyBorder="1" applyAlignment="1">
      <alignment vertical="center" wrapText="1"/>
    </xf>
    <xf numFmtId="0" fontId="33" fillId="18" borderId="1" xfId="6" applyFont="1" applyFill="1" applyBorder="1" applyAlignment="1">
      <alignment vertical="center" wrapText="1"/>
    </xf>
    <xf numFmtId="0" fontId="4" fillId="5" borderId="12" xfId="0" applyFont="1" applyFill="1" applyBorder="1" applyAlignment="1">
      <alignment horizontal="justify" vertical="center" wrapText="1"/>
    </xf>
    <xf numFmtId="0" fontId="4" fillId="15" borderId="22" xfId="0" applyFont="1" applyFill="1" applyBorder="1" applyAlignment="1">
      <alignment vertical="top" wrapText="1"/>
    </xf>
    <xf numFmtId="0" fontId="1" fillId="15" borderId="1" xfId="0" applyFont="1" applyFill="1" applyBorder="1" applyAlignment="1">
      <alignment horizontal="center" vertical="center" wrapText="1"/>
    </xf>
    <xf numFmtId="0" fontId="4" fillId="5" borderId="36" xfId="0" applyFont="1" applyFill="1" applyBorder="1" applyAlignment="1">
      <alignment vertical="center" wrapText="1"/>
    </xf>
    <xf numFmtId="0" fontId="4" fillId="5" borderId="12" xfId="0" applyFont="1" applyFill="1" applyBorder="1" applyAlignment="1">
      <alignment vertical="center"/>
    </xf>
    <xf numFmtId="0" fontId="4" fillId="5" borderId="12" xfId="0" applyFont="1" applyFill="1" applyBorder="1" applyAlignment="1">
      <alignment horizontal="center" vertical="center" wrapText="1"/>
    </xf>
    <xf numFmtId="0" fontId="33" fillId="5" borderId="37" xfId="6" applyFont="1" applyFill="1" applyBorder="1" applyAlignment="1">
      <alignment vertical="center" wrapText="1"/>
    </xf>
    <xf numFmtId="0" fontId="4" fillId="5" borderId="38" xfId="0" applyFont="1" applyFill="1" applyBorder="1" applyAlignment="1">
      <alignment vertical="center" wrapText="1"/>
    </xf>
    <xf numFmtId="0" fontId="4" fillId="5" borderId="36" xfId="0" applyFont="1" applyFill="1" applyBorder="1" applyAlignment="1">
      <alignment horizontal="center" vertical="center" wrapText="1"/>
    </xf>
    <xf numFmtId="0" fontId="4" fillId="5" borderId="37" xfId="0" applyFont="1" applyFill="1" applyBorder="1" applyAlignment="1">
      <alignment horizontal="center" vertical="center"/>
    </xf>
    <xf numFmtId="0" fontId="4" fillId="5" borderId="12" xfId="0" applyFont="1" applyFill="1" applyBorder="1" applyAlignment="1">
      <alignment horizontal="left" vertical="center" wrapText="1"/>
    </xf>
    <xf numFmtId="0" fontId="4" fillId="15" borderId="39" xfId="0" applyFont="1" applyFill="1" applyBorder="1" applyAlignment="1">
      <alignment horizontal="center" vertical="center" wrapText="1"/>
    </xf>
    <xf numFmtId="0" fontId="4" fillId="5" borderId="37" xfId="0" applyFont="1" applyFill="1" applyBorder="1" applyAlignment="1">
      <alignment vertical="center" wrapText="1"/>
    </xf>
    <xf numFmtId="0" fontId="4" fillId="5" borderId="40" xfId="0" applyFont="1" applyFill="1" applyBorder="1" applyAlignment="1">
      <alignment vertical="center" wrapText="1"/>
    </xf>
    <xf numFmtId="0" fontId="4" fillId="15" borderId="12" xfId="0" applyFont="1" applyFill="1" applyBorder="1" applyAlignment="1">
      <alignment vertical="center" wrapText="1"/>
    </xf>
    <xf numFmtId="0" fontId="1" fillId="5" borderId="12" xfId="0" applyFont="1" applyFill="1" applyBorder="1" applyAlignment="1">
      <alignment horizontal="center" vertical="center"/>
    </xf>
    <xf numFmtId="0" fontId="4" fillId="5" borderId="41" xfId="0" applyFont="1" applyFill="1" applyBorder="1" applyAlignment="1">
      <alignment vertical="center"/>
    </xf>
    <xf numFmtId="0" fontId="4" fillId="5" borderId="39" xfId="0" applyFont="1" applyFill="1" applyBorder="1" applyAlignment="1">
      <alignment horizontal="center" vertical="center"/>
    </xf>
    <xf numFmtId="0" fontId="4" fillId="5" borderId="42" xfId="0" applyFont="1" applyFill="1" applyBorder="1" applyAlignment="1">
      <alignment horizontal="justify" vertical="center" wrapText="1"/>
    </xf>
    <xf numFmtId="0" fontId="19" fillId="2" borderId="14" xfId="0" applyFont="1" applyFill="1" applyBorder="1" applyAlignment="1">
      <alignment horizontal="center" vertical="center" wrapText="1"/>
    </xf>
    <xf numFmtId="0" fontId="19" fillId="0" borderId="14" xfId="0" applyFont="1" applyBorder="1" applyAlignment="1">
      <alignment horizontal="center" vertical="center" wrapText="1"/>
    </xf>
    <xf numFmtId="0" fontId="19" fillId="18" borderId="43" xfId="0" applyFont="1" applyFill="1" applyBorder="1" applyAlignment="1">
      <alignment horizontal="center" vertical="center" wrapText="1"/>
    </xf>
    <xf numFmtId="0" fontId="19" fillId="18" borderId="3" xfId="0" applyFont="1" applyFill="1" applyBorder="1" applyAlignment="1">
      <alignment horizontal="center" vertical="center" wrapText="1"/>
    </xf>
    <xf numFmtId="0" fontId="19" fillId="18" borderId="44" xfId="0" applyFont="1" applyFill="1" applyBorder="1" applyAlignment="1">
      <alignment horizontal="center" vertical="center" wrapText="1"/>
    </xf>
    <xf numFmtId="0" fontId="4" fillId="18" borderId="1" xfId="0" applyFont="1" applyFill="1" applyBorder="1" applyAlignment="1">
      <alignment horizontal="justify" vertical="center" wrapText="1"/>
    </xf>
    <xf numFmtId="0" fontId="4" fillId="18" borderId="1" xfId="0" applyFont="1" applyFill="1" applyBorder="1" applyAlignment="1">
      <alignment horizontal="center" vertical="center" wrapText="1"/>
    </xf>
    <xf numFmtId="0" fontId="1" fillId="18" borderId="1" xfId="0" applyFont="1" applyFill="1" applyBorder="1" applyAlignment="1">
      <alignment horizontal="center" vertical="center"/>
    </xf>
    <xf numFmtId="0" fontId="4" fillId="18" borderId="1" xfId="0" applyFont="1" applyFill="1" applyBorder="1" applyAlignment="1">
      <alignment horizontal="justify" vertical="center"/>
    </xf>
    <xf numFmtId="0" fontId="1" fillId="18" borderId="1" xfId="0" applyFont="1" applyFill="1" applyBorder="1" applyAlignment="1">
      <alignment horizontal="center" vertical="center" wrapText="1"/>
    </xf>
    <xf numFmtId="0" fontId="4" fillId="11" borderId="1" xfId="0" applyFont="1" applyFill="1" applyBorder="1" applyAlignment="1">
      <alignment vertical="center" wrapText="1"/>
    </xf>
    <xf numFmtId="0" fontId="4" fillId="11" borderId="1" xfId="0" applyFont="1" applyFill="1" applyBorder="1" applyAlignment="1">
      <alignment horizontal="center" vertical="center"/>
    </xf>
    <xf numFmtId="0" fontId="18" fillId="2" borderId="1" xfId="0" applyFont="1" applyFill="1" applyBorder="1" applyAlignment="1">
      <alignment horizontal="justify" vertical="center" wrapText="1"/>
    </xf>
    <xf numFmtId="0" fontId="30" fillId="4" borderId="1" xfId="0" applyFont="1" applyFill="1" applyBorder="1" applyAlignment="1">
      <alignment horizontal="center" vertical="center" wrapText="1"/>
    </xf>
    <xf numFmtId="9" fontId="30" fillId="4" borderId="1" xfId="0" applyNumberFormat="1" applyFont="1" applyFill="1" applyBorder="1" applyAlignment="1">
      <alignment horizontal="center" vertical="center" wrapText="1"/>
    </xf>
    <xf numFmtId="0" fontId="21"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9" fontId="34" fillId="2" borderId="1" xfId="1" applyFont="1" applyFill="1" applyBorder="1" applyAlignment="1">
      <alignment horizontal="center" vertical="center" wrapText="1"/>
    </xf>
    <xf numFmtId="9" fontId="35" fillId="2" borderId="1" xfId="1" applyFont="1" applyFill="1" applyBorder="1" applyAlignment="1">
      <alignment horizontal="center" vertical="center" wrapText="1"/>
    </xf>
    <xf numFmtId="9" fontId="35" fillId="0" borderId="1" xfId="1" applyFont="1" applyFill="1" applyBorder="1" applyAlignment="1">
      <alignment horizontal="center" vertical="center" wrapText="1"/>
    </xf>
    <xf numFmtId="9" fontId="36" fillId="0" borderId="1" xfId="1" applyFont="1" applyFill="1" applyBorder="1" applyAlignment="1">
      <alignment horizontal="center" vertical="center" wrapText="1"/>
    </xf>
    <xf numFmtId="164" fontId="38" fillId="2" borderId="1" xfId="1" applyNumberFormat="1" applyFont="1" applyFill="1" applyBorder="1" applyAlignment="1">
      <alignment horizontal="center" vertical="center" wrapText="1"/>
    </xf>
    <xf numFmtId="9" fontId="38" fillId="2" borderId="1" xfId="1" applyFont="1" applyFill="1" applyBorder="1" applyAlignment="1">
      <alignment horizontal="center" vertical="center" wrapText="1"/>
    </xf>
    <xf numFmtId="9" fontId="37" fillId="0" borderId="1" xfId="1" applyFont="1" applyFill="1" applyBorder="1" applyAlignment="1">
      <alignment horizontal="center" vertical="center" wrapText="1"/>
    </xf>
    <xf numFmtId="9" fontId="38" fillId="0" borderId="1" xfId="1" applyFont="1" applyFill="1" applyBorder="1" applyAlignment="1">
      <alignment horizontal="center" vertical="center" wrapText="1"/>
    </xf>
    <xf numFmtId="0" fontId="39" fillId="0" borderId="1" xfId="0" applyFont="1" applyBorder="1" applyAlignment="1">
      <alignment horizontal="justify" vertical="top"/>
    </xf>
    <xf numFmtId="0" fontId="0" fillId="0" borderId="0" xfId="0" applyAlignment="1">
      <alignment horizontal="justify" vertical="top"/>
    </xf>
    <xf numFmtId="0" fontId="22" fillId="0" borderId="1" xfId="0" applyFont="1" applyBorder="1" applyAlignment="1">
      <alignment horizontal="justify" vertical="top"/>
    </xf>
    <xf numFmtId="0" fontId="22" fillId="22" borderId="1" xfId="0" applyFont="1" applyFill="1" applyBorder="1" applyAlignment="1">
      <alignment horizontal="justify" vertical="top"/>
    </xf>
    <xf numFmtId="0" fontId="0" fillId="0" borderId="1" xfId="0" applyBorder="1" applyAlignment="1">
      <alignment horizontal="justify" vertical="top"/>
    </xf>
    <xf numFmtId="15" fontId="22" fillId="0" borderId="1" xfId="0" applyNumberFormat="1" applyFont="1" applyBorder="1" applyAlignment="1">
      <alignment horizontal="justify" vertical="top"/>
    </xf>
    <xf numFmtId="0" fontId="22" fillId="23" borderId="1" xfId="0" applyFont="1" applyFill="1" applyBorder="1" applyAlignment="1">
      <alignment horizontal="justify" vertical="top"/>
    </xf>
    <xf numFmtId="0" fontId="25" fillId="0" borderId="1" xfId="6" applyBorder="1" applyAlignment="1">
      <alignment horizontal="justify" vertical="top"/>
    </xf>
    <xf numFmtId="0" fontId="22" fillId="24" borderId="1" xfId="0" applyFont="1" applyFill="1" applyBorder="1" applyAlignment="1">
      <alignment horizontal="justify" vertical="top"/>
    </xf>
    <xf numFmtId="0" fontId="22" fillId="25" borderId="1" xfId="0" applyFont="1" applyFill="1" applyBorder="1" applyAlignment="1">
      <alignment horizontal="justify" vertical="top"/>
    </xf>
    <xf numFmtId="0" fontId="22" fillId="26" borderId="1" xfId="0" applyFont="1" applyFill="1" applyBorder="1" applyAlignment="1">
      <alignment horizontal="justify" vertical="top"/>
    </xf>
    <xf numFmtId="0" fontId="22" fillId="27" borderId="1" xfId="0" applyFont="1" applyFill="1" applyBorder="1" applyAlignment="1">
      <alignment horizontal="justify" vertical="top"/>
    </xf>
    <xf numFmtId="14" fontId="22" fillId="0" borderId="1" xfId="0" applyNumberFormat="1" applyFont="1" applyBorder="1" applyAlignment="1">
      <alignment horizontal="justify" vertical="top"/>
    </xf>
    <xf numFmtId="0" fontId="22" fillId="28" borderId="1" xfId="0" applyFont="1" applyFill="1" applyBorder="1" applyAlignment="1">
      <alignment horizontal="justify" vertical="top"/>
    </xf>
    <xf numFmtId="9" fontId="35" fillId="2" borderId="12" xfId="1" applyFont="1" applyFill="1" applyBorder="1" applyAlignment="1">
      <alignment horizontal="center" vertical="center" wrapText="1"/>
    </xf>
    <xf numFmtId="9" fontId="36" fillId="2" borderId="1" xfId="1" applyFont="1" applyFill="1" applyBorder="1" applyAlignment="1">
      <alignment horizontal="center" vertical="center" wrapText="1"/>
    </xf>
    <xf numFmtId="0" fontId="37" fillId="0" borderId="0" xfId="0" applyFont="1" applyAlignment="1">
      <alignment vertical="center"/>
    </xf>
    <xf numFmtId="0" fontId="37" fillId="0" borderId="0" xfId="0" applyFont="1"/>
    <xf numFmtId="0" fontId="38" fillId="0" borderId="0" xfId="0" applyFont="1" applyAlignment="1">
      <alignment horizontal="center" vertical="center" wrapText="1"/>
    </xf>
    <xf numFmtId="0" fontId="37" fillId="3" borderId="1" xfId="0" applyFont="1" applyFill="1" applyBorder="1" applyAlignment="1">
      <alignment horizontal="center" vertical="center" wrapText="1"/>
    </xf>
    <xf numFmtId="9" fontId="37" fillId="0" borderId="0" xfId="0" applyNumberFormat="1" applyFont="1" applyAlignment="1">
      <alignment horizontal="center" vertical="center"/>
    </xf>
    <xf numFmtId="9" fontId="37" fillId="0" borderId="0" xfId="1" applyFont="1" applyFill="1" applyBorder="1" applyAlignment="1">
      <alignment horizontal="center" vertical="center" wrapText="1"/>
    </xf>
    <xf numFmtId="0" fontId="38" fillId="4" borderId="1" xfId="0" applyFont="1" applyFill="1" applyBorder="1" applyAlignment="1">
      <alignment horizontal="center" vertical="center"/>
    </xf>
    <xf numFmtId="0" fontId="38" fillId="5" borderId="1" xfId="0" applyFont="1" applyFill="1" applyBorder="1" applyAlignment="1">
      <alignment horizontal="center" vertical="center"/>
    </xf>
    <xf numFmtId="9" fontId="37" fillId="0" borderId="0" xfId="0" applyNumberFormat="1" applyFont="1" applyAlignment="1">
      <alignment vertical="center"/>
    </xf>
    <xf numFmtId="0" fontId="38" fillId="6" borderId="1" xfId="0" applyFont="1" applyFill="1" applyBorder="1" applyAlignment="1">
      <alignment horizontal="center" vertical="center"/>
    </xf>
    <xf numFmtId="0" fontId="38" fillId="7" borderId="1" xfId="0" applyFont="1" applyFill="1" applyBorder="1" applyAlignment="1">
      <alignment horizontal="center" vertical="center"/>
    </xf>
    <xf numFmtId="0" fontId="37" fillId="8" borderId="1" xfId="0" applyFont="1" applyFill="1" applyBorder="1" applyAlignment="1">
      <alignment horizontal="center" vertical="center" wrapText="1"/>
    </xf>
    <xf numFmtId="0" fontId="38" fillId="10" borderId="1" xfId="0" applyFont="1" applyFill="1" applyBorder="1" applyAlignment="1">
      <alignment horizontal="center" vertical="center"/>
    </xf>
    <xf numFmtId="0" fontId="35" fillId="9" borderId="1" xfId="0" applyFont="1" applyFill="1" applyBorder="1" applyAlignment="1">
      <alignment horizontal="center" vertical="center" wrapText="1"/>
    </xf>
    <xf numFmtId="0" fontId="34" fillId="11" borderId="1" xfId="0" applyFont="1" applyFill="1" applyBorder="1" applyAlignment="1">
      <alignment horizontal="center" vertical="center"/>
    </xf>
    <xf numFmtId="9" fontId="5" fillId="4" borderId="1" xfId="1" applyFont="1" applyFill="1" applyBorder="1" applyAlignment="1">
      <alignment horizontal="center" vertical="center" wrapText="1"/>
    </xf>
    <xf numFmtId="9" fontId="40" fillId="0" borderId="0" xfId="0" applyNumberFormat="1" applyFont="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9" fontId="16" fillId="2" borderId="2" xfId="0" applyNumberFormat="1" applyFont="1" applyFill="1" applyBorder="1" applyAlignment="1">
      <alignment horizontal="center" vertical="center" wrapText="1"/>
    </xf>
    <xf numFmtId="9" fontId="16" fillId="2" borderId="3" xfId="0" applyNumberFormat="1" applyFont="1" applyFill="1" applyBorder="1" applyAlignment="1">
      <alignment horizontal="center" vertical="center" wrapText="1"/>
    </xf>
    <xf numFmtId="9" fontId="16" fillId="2" borderId="4" xfId="0" applyNumberFormat="1"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9" fontId="1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1" fillId="2" borderId="1" xfId="0" applyFont="1" applyFill="1" applyBorder="1" applyAlignment="1">
      <alignment horizontal="center" vertical="center" wrapText="1"/>
    </xf>
    <xf numFmtId="9" fontId="16" fillId="0" borderId="2" xfId="0" applyNumberFormat="1" applyFont="1" applyBorder="1" applyAlignment="1">
      <alignment horizontal="center" vertical="center" wrapText="1"/>
    </xf>
    <xf numFmtId="9" fontId="16" fillId="0" borderId="3" xfId="0" applyNumberFormat="1" applyFont="1" applyBorder="1" applyAlignment="1">
      <alignment horizontal="center" vertical="center" wrapText="1"/>
    </xf>
    <xf numFmtId="9" fontId="16" fillId="0" borderId="4" xfId="0" applyNumberFormat="1" applyFont="1" applyBorder="1" applyAlignment="1">
      <alignment horizontal="center" vertical="center" wrapText="1"/>
    </xf>
    <xf numFmtId="0" fontId="1" fillId="18" borderId="7" xfId="0" applyFont="1" applyFill="1" applyBorder="1" applyAlignment="1">
      <alignment horizontal="center" vertical="center" wrapText="1"/>
    </xf>
    <xf numFmtId="0" fontId="1" fillId="18" borderId="8" xfId="0" applyFont="1" applyFill="1" applyBorder="1" applyAlignment="1">
      <alignment horizontal="center" vertical="center" wrapText="1"/>
    </xf>
    <xf numFmtId="0" fontId="1" fillId="18" borderId="9" xfId="0" applyFont="1" applyFill="1" applyBorder="1" applyAlignment="1">
      <alignment horizontal="center" vertical="center" wrapText="1"/>
    </xf>
    <xf numFmtId="0" fontId="1" fillId="15" borderId="12" xfId="0" applyFont="1" applyFill="1" applyBorder="1" applyAlignment="1">
      <alignment horizontal="center" vertical="center" wrapText="1"/>
    </xf>
    <xf numFmtId="0" fontId="1" fillId="15" borderId="13" xfId="0" applyFont="1" applyFill="1" applyBorder="1" applyAlignment="1">
      <alignment horizontal="center" vertical="center" wrapText="1"/>
    </xf>
    <xf numFmtId="0" fontId="1" fillId="15" borderId="14"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 fillId="4" borderId="30" xfId="0" applyFont="1" applyFill="1" applyBorder="1" applyAlignment="1">
      <alignment horizontal="center" vertical="center" wrapText="1"/>
    </xf>
    <xf numFmtId="0" fontId="1" fillId="4" borderId="31" xfId="0" applyFont="1" applyFill="1" applyBorder="1" applyAlignment="1">
      <alignment horizontal="center" vertical="center" wrapText="1"/>
    </xf>
    <xf numFmtId="0" fontId="1" fillId="4" borderId="32" xfId="0" applyFont="1" applyFill="1" applyBorder="1" applyAlignment="1">
      <alignment horizontal="center" vertical="center" wrapText="1"/>
    </xf>
    <xf numFmtId="0" fontId="4" fillId="15" borderId="22" xfId="0" applyFont="1" applyFill="1" applyBorder="1" applyAlignment="1">
      <alignment horizontal="center" vertical="center"/>
    </xf>
    <xf numFmtId="0" fontId="4" fillId="15" borderId="1" xfId="0" applyFont="1" applyFill="1" applyBorder="1" applyAlignment="1">
      <alignment horizontal="center" vertical="center"/>
    </xf>
    <xf numFmtId="0" fontId="4" fillId="15" borderId="23" xfId="0" applyFont="1" applyFill="1" applyBorder="1" applyAlignment="1">
      <alignment horizontal="center" vertical="center"/>
    </xf>
    <xf numFmtId="0" fontId="4" fillId="18" borderId="22" xfId="0" applyFont="1" applyFill="1" applyBorder="1" applyAlignment="1">
      <alignment horizontal="center" vertical="center"/>
    </xf>
    <xf numFmtId="0" fontId="4" fillId="18" borderId="1" xfId="0" applyFont="1" applyFill="1" applyBorder="1" applyAlignment="1">
      <alignment horizontal="center" vertical="center"/>
    </xf>
    <xf numFmtId="0" fontId="4" fillId="18" borderId="23" xfId="0" applyFont="1" applyFill="1" applyBorder="1" applyAlignment="1">
      <alignment horizontal="center" vertical="center"/>
    </xf>
    <xf numFmtId="0" fontId="6"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2" xfId="0" applyFont="1" applyBorder="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18" fillId="3" borderId="12"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3" fillId="0" borderId="2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9" xfId="0" applyFont="1" applyBorder="1" applyAlignment="1">
      <alignment horizontal="center" vertical="center" wrapText="1"/>
    </xf>
    <xf numFmtId="0" fontId="18" fillId="0" borderId="15" xfId="0" applyFont="1" applyBorder="1" applyAlignment="1">
      <alignment horizontal="center" vertical="center" wrapText="1"/>
    </xf>
    <xf numFmtId="0" fontId="4" fillId="5" borderId="12" xfId="0" applyFont="1" applyFill="1" applyBorder="1" applyAlignment="1">
      <alignment horizontal="center" vertical="center"/>
    </xf>
    <xf numFmtId="0" fontId="4" fillId="5" borderId="13" xfId="0" applyFont="1" applyFill="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0" xfId="0" applyFont="1" applyFill="1" applyAlignment="1">
      <alignment horizontal="justify" vertical="center" wrapText="1"/>
    </xf>
    <xf numFmtId="0" fontId="39" fillId="0" borderId="12" xfId="0" applyFont="1" applyBorder="1" applyAlignment="1">
      <alignment horizontal="center" vertical="top"/>
    </xf>
    <xf numFmtId="0" fontId="39" fillId="0" borderId="14" xfId="0" applyFont="1" applyBorder="1" applyAlignment="1">
      <alignment horizontal="center" vertical="top"/>
    </xf>
    <xf numFmtId="0" fontId="15" fillId="15" borderId="12" xfId="0" applyFont="1" applyFill="1" applyBorder="1" applyAlignment="1">
      <alignment horizontal="center" vertical="center" wrapText="1"/>
    </xf>
    <xf numFmtId="0" fontId="15" fillId="15" borderId="13" xfId="0" applyFont="1" applyFill="1" applyBorder="1" applyAlignment="1">
      <alignment horizontal="center" vertical="center" wrapText="1"/>
    </xf>
    <xf numFmtId="0" fontId="15" fillId="15" borderId="14" xfId="0" applyFont="1" applyFill="1" applyBorder="1" applyAlignment="1">
      <alignment horizontal="center" vertical="center" wrapText="1"/>
    </xf>
    <xf numFmtId="9" fontId="1" fillId="3" borderId="33" xfId="0" applyNumberFormat="1" applyFont="1" applyFill="1" applyBorder="1" applyAlignment="1">
      <alignment horizontal="center" vertical="center"/>
    </xf>
    <xf numFmtId="9" fontId="1" fillId="3" borderId="0" xfId="0" applyNumberFormat="1" applyFont="1" applyFill="1" applyAlignment="1">
      <alignment horizontal="center" vertical="center"/>
    </xf>
    <xf numFmtId="9" fontId="1" fillId="10" borderId="0" xfId="0" applyNumberFormat="1" applyFont="1" applyFill="1" applyAlignment="1">
      <alignment horizontal="center" vertical="center"/>
    </xf>
    <xf numFmtId="9" fontId="1" fillId="9" borderId="0" xfId="0" applyNumberFormat="1" applyFont="1" applyFill="1" applyAlignment="1">
      <alignment horizontal="center" vertical="center"/>
    </xf>
    <xf numFmtId="9" fontId="1" fillId="11" borderId="0" xfId="0" applyNumberFormat="1" applyFont="1" applyFill="1" applyAlignment="1">
      <alignment horizontal="center" vertical="center"/>
    </xf>
    <xf numFmtId="9" fontId="1" fillId="4" borderId="0" xfId="0" applyNumberFormat="1" applyFont="1" applyFill="1" applyAlignment="1">
      <alignment horizontal="center" vertical="center"/>
    </xf>
    <xf numFmtId="9" fontId="1" fillId="5" borderId="0" xfId="0" applyNumberFormat="1" applyFont="1" applyFill="1" applyAlignment="1">
      <alignment horizontal="center" vertical="center"/>
    </xf>
    <xf numFmtId="9" fontId="1" fillId="19" borderId="0" xfId="0" applyNumberFormat="1" applyFont="1" applyFill="1" applyAlignment="1">
      <alignment horizontal="center" vertical="center"/>
    </xf>
    <xf numFmtId="9" fontId="1" fillId="7" borderId="0" xfId="0" applyNumberFormat="1" applyFont="1" applyFill="1" applyAlignment="1">
      <alignment horizontal="center" vertical="center"/>
    </xf>
    <xf numFmtId="9" fontId="4" fillId="8" borderId="0" xfId="0" applyNumberFormat="1" applyFont="1" applyFill="1" applyAlignment="1">
      <alignment horizontal="center" vertical="center"/>
    </xf>
    <xf numFmtId="0" fontId="1" fillId="15" borderId="1" xfId="0" applyFont="1" applyFill="1" applyBorder="1" applyAlignment="1">
      <alignment horizontal="center" vertical="center" wrapText="1"/>
    </xf>
    <xf numFmtId="0" fontId="1" fillId="2" borderId="12" xfId="0" applyFont="1" applyFill="1" applyBorder="1" applyAlignment="1">
      <alignment horizontal="center" vertical="center" wrapText="1"/>
    </xf>
  </cellXfs>
  <cellStyles count="7">
    <cellStyle name="Hipervínculo" xfId="6" builtinId="8"/>
    <cellStyle name="Normal" xfId="0" builtinId="0"/>
    <cellStyle name="Normal - Style1 2" xfId="2" xr:uid="{5D77375B-A032-4254-814B-29D3595F0B21}"/>
    <cellStyle name="Normal 2" xfId="4" xr:uid="{9DB0C65F-0BEB-4414-B127-5131BF75B8CF}"/>
    <cellStyle name="Normal 2 2" xfId="5" xr:uid="{7DABBD6D-76FE-477D-816F-BE5681372D38}"/>
    <cellStyle name="Normal 3 2" xfId="3" xr:uid="{CC673EE2-1227-478C-B5E3-D70E71184BEE}"/>
    <cellStyle name="Porcentaje" xfId="1" builtinId="5"/>
  </cellStyles>
  <dxfs count="14">
    <dxf>
      <font>
        <b/>
        <i val="0"/>
        <color auto="1"/>
      </font>
      <fill>
        <patternFill>
          <bgColor rgb="FFFF0000"/>
        </patternFill>
      </fill>
    </dxf>
    <dxf>
      <font>
        <b/>
        <i val="0"/>
        <color auto="1"/>
      </font>
      <fill>
        <patternFill>
          <bgColor rgb="FFFFFF00"/>
        </patternFill>
      </fill>
    </dxf>
    <dxf>
      <font>
        <color auto="1"/>
      </font>
      <fill>
        <patternFill>
          <bgColor rgb="FF00B050"/>
        </patternFill>
      </fill>
    </dxf>
    <dxf>
      <font>
        <color rgb="FF9C0006"/>
      </font>
      <fill>
        <patternFill>
          <bgColor rgb="FFFFC7CE"/>
        </patternFill>
      </fill>
    </dxf>
    <dxf>
      <font>
        <b/>
        <i val="0"/>
        <color auto="1"/>
      </font>
      <fill>
        <patternFill>
          <bgColor rgb="FFFF0000"/>
        </patternFill>
      </fill>
    </dxf>
    <dxf>
      <font>
        <b/>
        <i val="0"/>
        <color auto="1"/>
      </font>
      <fill>
        <patternFill>
          <bgColor rgb="FFFFFF00"/>
        </patternFill>
      </fill>
    </dxf>
    <dxf>
      <font>
        <color auto="1"/>
      </font>
      <fill>
        <patternFill>
          <bgColor rgb="FF00B050"/>
        </patternFill>
      </fill>
    </dxf>
    <dxf>
      <font>
        <b/>
        <i val="0"/>
        <color auto="1"/>
      </font>
      <fill>
        <patternFill>
          <bgColor rgb="FFFF0000"/>
        </patternFill>
      </fill>
    </dxf>
    <dxf>
      <font>
        <b/>
        <i val="0"/>
        <color auto="1"/>
      </font>
      <fill>
        <patternFill>
          <bgColor rgb="FFFFFF00"/>
        </patternFill>
      </fill>
    </dxf>
    <dxf>
      <font>
        <color auto="1"/>
      </font>
      <fill>
        <patternFill>
          <bgColor rgb="FF00B050"/>
        </patternFill>
      </fill>
    </dxf>
    <dxf>
      <font>
        <b/>
        <i val="0"/>
        <color auto="1"/>
      </font>
      <fill>
        <patternFill>
          <bgColor rgb="FFFF0000"/>
        </patternFill>
      </fill>
    </dxf>
    <dxf>
      <font>
        <b/>
        <i val="0"/>
        <color auto="1"/>
      </font>
      <fill>
        <patternFill>
          <bgColor rgb="FFFFFF00"/>
        </patternFill>
      </fill>
    </dxf>
    <dxf>
      <font>
        <color auto="1"/>
      </font>
      <fill>
        <patternFill>
          <bgColor rgb="FF00B050"/>
        </patternFill>
      </fill>
    </dxf>
    <dxf>
      <font>
        <color rgb="FF9C0006"/>
      </font>
      <fill>
        <patternFill>
          <bgColor rgb="FFFFC7CE"/>
        </patternFill>
      </fill>
    </dxf>
  </dxfs>
  <tableStyles count="0" defaultTableStyle="TableStyleMedium2" defaultPivotStyle="PivotStyleLight16"/>
  <colors>
    <mruColors>
      <color rgb="FFEEFFDD"/>
      <color rgb="FFCCCCFF"/>
      <color rgb="FFFFCCFF"/>
      <color rgb="FFABE9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tyles" Target="styles.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536864</xdr:colOff>
      <xdr:row>0</xdr:row>
      <xdr:rowOff>161636</xdr:rowOff>
    </xdr:from>
    <xdr:to>
      <xdr:col>1</xdr:col>
      <xdr:colOff>825500</xdr:colOff>
      <xdr:row>2</xdr:row>
      <xdr:rowOff>36</xdr:rowOff>
    </xdr:to>
    <xdr:pic>
      <xdr:nvPicPr>
        <xdr:cNvPr id="3" name="Imagen 2" descr="http://190.27.245.106:8080/Isolucionsda/MediosSDA/ba5286f21c134f3e8722d11c2b967dea.jpg">
          <a:extLst>
            <a:ext uri="{FF2B5EF4-FFF2-40B4-BE49-F238E27FC236}">
              <a16:creationId xmlns:a16="http://schemas.microsoft.com/office/drawing/2014/main" id="{06016E6C-1B9A-4AA8-BE36-8F8448F4E63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864" y="161636"/>
          <a:ext cx="2903681" cy="83869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536864</xdr:colOff>
      <xdr:row>0</xdr:row>
      <xdr:rowOff>161636</xdr:rowOff>
    </xdr:from>
    <xdr:to>
      <xdr:col>1</xdr:col>
      <xdr:colOff>825500</xdr:colOff>
      <xdr:row>1</xdr:row>
      <xdr:rowOff>816465</xdr:rowOff>
    </xdr:to>
    <xdr:pic>
      <xdr:nvPicPr>
        <xdr:cNvPr id="2" name="Imagen 1" descr="http://190.27.245.106:8080/Isolucionsda/MediosSDA/ba5286f21c134f3e8722d11c2b967dea.jpg">
          <a:extLst>
            <a:ext uri="{FF2B5EF4-FFF2-40B4-BE49-F238E27FC236}">
              <a16:creationId xmlns:a16="http://schemas.microsoft.com/office/drawing/2014/main" id="{D514BBCE-E1B5-46F7-95D7-F15422AE3B6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864" y="161636"/>
          <a:ext cx="2898486" cy="8417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Users\sonia.badillo\Downloads\Estrategia%20de%20rendici&#243;n%20de%20cuentas%202701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SISTEMA%20INTEGRADO%20DE%20GESTION\VARIOS\Administraci&#243;n%20de%20Riesgos\RIESGO%20CONSOLIDAD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maribel\Desktop\Mapa%20de%20Riesgos%20SDA%20consolidado%2020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UPRA18\Documents\UPRA%202013%20-%20AAMG\SISTEMA%20DE%20GESTI&#211;N%20DE%20CALIDAD%20UPRA%20REINGENIER&#205;A\SEGUIMIENTO%20-%20MEDICI&#211;N%20Y%20CONTROL\Formato%20de%20Seguimiento,%20Medici&#243;n%20y%20Control%20Proyectos%20Inv%20UPR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Documents%20and%20Settings\JENITH%20%20LINARES\Mis%20documentos\CONTROL%20INTERNO%20CGC\TALLER\GESTION%20DEL%20RIESGO%20Y%20CONTRO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 val="Listas"/>
      <sheetName val="Lista"/>
      <sheetName val="Tabla Valoración controles"/>
      <sheetName val="Opciones Tratamiento"/>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
      <sheetName val="Clasificación Niveles"/>
      <sheetName val="Estrategia de Implementación"/>
      <sheetName val="Listas"/>
    </sheetNames>
    <sheetDataSet>
      <sheetData sheetId="0" refreshError="1"/>
      <sheetData sheetId="1" refreshError="1"/>
      <sheetData sheetId="2" refreshError="1"/>
      <sheetData sheetId="3" refreshError="1"/>
      <sheetData sheetId="4" refreshError="1"/>
      <sheetData sheetId="5" refreshError="1"/>
      <sheetData sheetId="6" refreshError="1">
        <row r="2">
          <cell r="A2" t="str">
            <v>Desde 2018</v>
          </cell>
          <cell r="B2" t="str">
            <v>Hasta 2018</v>
          </cell>
        </row>
        <row r="3">
          <cell r="A3" t="str">
            <v>Desde 2019</v>
          </cell>
          <cell r="B3" t="str">
            <v>Hasta 2019</v>
          </cell>
        </row>
        <row r="4">
          <cell r="A4" t="str">
            <v>Desde 2020</v>
          </cell>
          <cell r="B4" t="str">
            <v>Hasta 2020</v>
          </cell>
        </row>
        <row r="5">
          <cell r="A5" t="str">
            <v>Desde 2021</v>
          </cell>
          <cell r="B5" t="str">
            <v>Hasta 2021</v>
          </cell>
        </row>
        <row r="6">
          <cell r="A6" t="str">
            <v>Desde 2022</v>
          </cell>
          <cell r="B6" t="str">
            <v>Hasta 2022</v>
          </cell>
        </row>
        <row r="7">
          <cell r="A7" t="str">
            <v>Desde 2023</v>
          </cell>
          <cell r="B7" t="str">
            <v>Hasta 2023</v>
          </cell>
        </row>
        <row r="8">
          <cell r="A8" t="str">
            <v>Desde 2024</v>
          </cell>
          <cell r="B8" t="str">
            <v>Hasta 2024</v>
          </cell>
        </row>
        <row r="9">
          <cell r="A9" t="str">
            <v>Desde 2025</v>
          </cell>
          <cell r="B9" t="str">
            <v>Hasta 2025</v>
          </cell>
        </row>
        <row r="10">
          <cell r="A10" t="str">
            <v>Desde 2026</v>
          </cell>
          <cell r="B10" t="str">
            <v>Hasta 2026</v>
          </cell>
        </row>
        <row r="11">
          <cell r="A11" t="str">
            <v>Desde 2027</v>
          </cell>
          <cell r="B11" t="str">
            <v>Hasta 2027</v>
          </cell>
        </row>
        <row r="12">
          <cell r="A12" t="str">
            <v>Desde 2028</v>
          </cell>
          <cell r="B12" t="str">
            <v>Hasta 2028</v>
          </cell>
        </row>
        <row r="13">
          <cell r="A13" t="str">
            <v>Desde 2029</v>
          </cell>
          <cell r="B13" t="str">
            <v>Hasta 2029</v>
          </cell>
        </row>
        <row r="14">
          <cell r="A14" t="str">
            <v>Desde 2030</v>
          </cell>
          <cell r="B14" t="str">
            <v>Hasta 2030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GENERAL"/>
      <sheetName val="INFORMACIÓN GENERAL"/>
      <sheetName val="ACTIVIDADES 2013"/>
      <sheetName val="ACTIVIDADES 2012"/>
      <sheetName val="PAG. 1"/>
      <sheetName val="PAG. 2"/>
      <sheetName val="PAG. 3"/>
      <sheetName val="PAG. 4"/>
      <sheetName val="PAG. 5"/>
      <sheetName val="PAG. 6"/>
      <sheetName val="PAG. 7"/>
      <sheetName val="PAG. 8 PRODUCTOS BPIN"/>
      <sheetName val="PAG. 8 ACTIVIDADES BPIN"/>
      <sheetName val="PAG. 8 PROYECTOS OPERATIVOS"/>
      <sheetName val="PAG. 9"/>
      <sheetName val="PAG. 10"/>
      <sheetName val="PAG. 11"/>
      <sheetName val="PAG. 12"/>
      <sheetName val="P.A. DATOS BÁSICOS 2012"/>
      <sheetName val="P.A. CRONOGRAMA 2012"/>
      <sheetName val="FICHA INVERSION 2012"/>
      <sheetName val="P.A. DATOS BÁSICOS 2013"/>
      <sheetName val="P.A. CRONOGRAMA 2013"/>
      <sheetName val="FICHA INVERSION 2013"/>
      <sheetName val="PLAN OPERATIVO 2013"/>
      <sheetName val="TERRITORIALIZACIÓN"/>
      <sheetName val="P.A.Terri-Local Vigencia"/>
      <sheetName val="Hoja1"/>
      <sheetName val="CODIGOS"/>
      <sheetName val="Lista"/>
    </sheetNames>
    <sheetDataSet>
      <sheetData sheetId="0">
        <row r="328">
          <cell r="A328" t="str">
            <v>Seleccione Año</v>
          </cell>
        </row>
        <row r="329">
          <cell r="A329">
            <v>2012</v>
          </cell>
        </row>
        <row r="330">
          <cell r="A330">
            <v>2013</v>
          </cell>
        </row>
        <row r="331">
          <cell r="A331">
            <v>2014</v>
          </cell>
        </row>
        <row r="332">
          <cell r="A332">
            <v>2015</v>
          </cell>
        </row>
        <row r="333">
          <cell r="A333">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drive.google.com/drive/folders/1Mcaa1J4tN98NWaYc8qgE8lQiBaH171W9" TargetMode="External"/><Relationship Id="rId13" Type="http://schemas.openxmlformats.org/officeDocument/2006/relationships/hyperlink" Target="https://drive.google.com/drive/folders/1Mcaa1J4tN98NWaYc8qgE8lQiBaH171W9" TargetMode="External"/><Relationship Id="rId18" Type="http://schemas.openxmlformats.org/officeDocument/2006/relationships/comments" Target="../comments1.xml"/><Relationship Id="rId3" Type="http://schemas.openxmlformats.org/officeDocument/2006/relationships/hyperlink" Target="https://drive.google.com/drive/folders/1kuohVu-Xd6du-vQXyoIVx2eokrHgEp2W?usp=sharing" TargetMode="External"/><Relationship Id="rId7" Type="http://schemas.openxmlformats.org/officeDocument/2006/relationships/hyperlink" Target="https://drive.google.com/drive/folders/1Mcaa1J4tN98NWaYc8qgE8lQiBaH171W9" TargetMode="External"/><Relationship Id="rId12" Type="http://schemas.openxmlformats.org/officeDocument/2006/relationships/hyperlink" Target="https://drive.google.com/drive/folders/1Mcaa1J4tN98NWaYc8qgE8lQiBaH171W9" TargetMode="External"/><Relationship Id="rId17" Type="http://schemas.openxmlformats.org/officeDocument/2006/relationships/vmlDrawing" Target="../drawings/vmlDrawing1.vml"/><Relationship Id="rId2" Type="http://schemas.openxmlformats.org/officeDocument/2006/relationships/hyperlink" Target="https://drive.google.com/drive/folders/1n4LOkWGSuHVtqmYqnW7oN3AcFKt9XuZY?usp=drive_link" TargetMode="External"/><Relationship Id="rId16" Type="http://schemas.openxmlformats.org/officeDocument/2006/relationships/drawing" Target="../drawings/drawing1.xml"/><Relationship Id="rId1" Type="http://schemas.openxmlformats.org/officeDocument/2006/relationships/hyperlink" Target="https://drive.google.com/drive/u/0/folders/1zQNOCEGO-XrdHz6im33c2f2QnflP1wfb" TargetMode="External"/><Relationship Id="rId6" Type="http://schemas.openxmlformats.org/officeDocument/2006/relationships/hyperlink" Target="https://www.ambientebogota.gov.co/es/web/transparencia/plan-anticorrupcion-y-de-atencion-al-ciudadano1/-/document_library_display/Y0VDqzfpYjO5/view/1001920?_110_INSTANCE_Y0VDqzfpYjO5_redirect=https%3A%2F%2Fwww.ambientebogota.gov.co%2Fes%2Fweb%2Ftransparencia%2Fplan-anticorrupcion-y-de-atencion-al-ciudadano1%3Fp_p_id%3D110_INSTANCE_Y0VDqzfpYjO5%26p_p_lifecycle%3D0%26p_p_state%3Dnormal%26p_p_mode%3Dview%26p_p_col_id%3Dcolumn-2%26p_p_col_pos%3D1%26p_p_col_count%3D3" TargetMode="External"/><Relationship Id="rId11" Type="http://schemas.openxmlformats.org/officeDocument/2006/relationships/hyperlink" Target="https://drive.google.com/drive/folders/1Mcaa1J4tN98NWaYc8qgE8lQiBaH171W9" TargetMode="External"/><Relationship Id="rId5" Type="http://schemas.openxmlformats.org/officeDocument/2006/relationships/hyperlink" Target="https://drive.google.com/drive/folders/1kHe-gfLVPzhr8dnHixjcLcvmUNo9qRaZ?usp=drive_link" TargetMode="External"/><Relationship Id="rId15" Type="http://schemas.openxmlformats.org/officeDocument/2006/relationships/printerSettings" Target="../printerSettings/printerSettings2.bin"/><Relationship Id="rId10" Type="http://schemas.openxmlformats.org/officeDocument/2006/relationships/hyperlink" Target="https://drive.google.com/drive/folders/1Mcaa1J4tN98NWaYc8qgE8lQiBaH171W9" TargetMode="External"/><Relationship Id="rId4" Type="http://schemas.openxmlformats.org/officeDocument/2006/relationships/hyperlink" Target="https://drive.google.com/drive/folders/1Afb9SI58kBYto0u0RSHMTZQ2hc4GlUeb?usp=drive_link" TargetMode="External"/><Relationship Id="rId9" Type="http://schemas.openxmlformats.org/officeDocument/2006/relationships/hyperlink" Target="https://drive.google.com/drive/folders/1Mcaa1J4tN98NWaYc8qgE8lQiBaH171W9" TargetMode="External"/><Relationship Id="rId14" Type="http://schemas.openxmlformats.org/officeDocument/2006/relationships/hyperlink" Target="https://drive.google.com/drive/folders/1Mcaa1J4tN98NWaYc8qgE8lQiBaH171W9"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s://isolucion.ambientebogota.gov.co/Isolucionsda/Mejoramiento/frmAccion.aspx?TipoAccion=MQ==&amp;IdAccion=MjAzMg==&amp;IdObjeto=NTk2&amp;Objeto=Umllc2dvc0RhZnBWNQ==" TargetMode="External"/><Relationship Id="rId21" Type="http://schemas.openxmlformats.org/officeDocument/2006/relationships/hyperlink" Target="https://isolucion.ambientebogota.gov.co/Isolucionsda/Mejoramiento/frmAccion.aspx?TipoAccion=Mg==&amp;IdAccion=MjAyNQ==&amp;IdObjeto=NTky&amp;Objeto=Umllc2dvc0RhZnBWNQ==" TargetMode="External"/><Relationship Id="rId42" Type="http://schemas.openxmlformats.org/officeDocument/2006/relationships/hyperlink" Target="https://isolucion.ambientebogota.gov.co/Isolucionsda/Mejoramiento/frmAccion.aspx?TipoAccion=MQ==&amp;IdAccion=MjA1MQ==&amp;IdObjeto=NjA4&amp;Objeto=Umllc2dvc0RhZnBWNQ==" TargetMode="External"/><Relationship Id="rId47" Type="http://schemas.openxmlformats.org/officeDocument/2006/relationships/hyperlink" Target="https://isolucion.ambientebogota.gov.co/Isolucionsda/Mejoramiento/frmAccion.aspx?TipoAccion=Mg==&amp;IdAccion=MjA1Ng==&amp;IdObjeto=NjEw&amp;Objeto=Umllc2dvc0RhZnBWNQ==" TargetMode="External"/><Relationship Id="rId63" Type="http://schemas.openxmlformats.org/officeDocument/2006/relationships/hyperlink" Target="https://isolucion.ambientebogota.gov.co/Isolucionsda/Mejoramiento/frmAccion.aspx?TipoAccion=Mg==&amp;IdAccion=MjA3Mw==&amp;IdObjeto=NjE5&amp;Objeto=Umllc2dvc0RhZnBWNQ==" TargetMode="External"/><Relationship Id="rId68" Type="http://schemas.openxmlformats.org/officeDocument/2006/relationships/hyperlink" Target="https://isolucion.ambientebogota.gov.co/Isolucionsda/Mejoramiento/frmAccion.aspx?TipoAccion=MQ==&amp;IdAccion=MjA5MQ==&amp;IdObjeto=NjMy&amp;Objeto=Umllc2dvc0RhZnBWNQ==" TargetMode="External"/><Relationship Id="rId84" Type="http://schemas.openxmlformats.org/officeDocument/2006/relationships/hyperlink" Target="https://isolucion.ambientebogota.gov.co/Isolucionsda/Mejoramiento/frmAccion.aspx?TipoAccion=MQ==&amp;IdAccion=MjEwNw==&amp;IdObjeto=NjQw&amp;Objeto=Umllc2dvc0RhZnBWNQ==" TargetMode="External"/><Relationship Id="rId16" Type="http://schemas.openxmlformats.org/officeDocument/2006/relationships/hyperlink" Target="https://isolucion.ambientebogota.gov.co/Isolucionsda/Mejoramiento/frmAccion.aspx?TipoAccion=MQ==&amp;IdAccion=MjAyMA==&amp;IdObjeto=NTkw&amp;Objeto=Umllc2dvc0RhZnBWNQ==" TargetMode="External"/><Relationship Id="rId11" Type="http://schemas.openxmlformats.org/officeDocument/2006/relationships/hyperlink" Target="https://isolucion.ambientebogota.gov.co/Isolucionsda/Mejoramiento/frmAccion.aspx?TipoAccion=MQ==&amp;IdAccion=MjAxNQ==&amp;IdObjeto=NTg3&amp;Objeto=Umllc2dvc0RhZnBWNQ==" TargetMode="External"/><Relationship Id="rId32" Type="http://schemas.openxmlformats.org/officeDocument/2006/relationships/hyperlink" Target="https://isolucion.ambientebogota.gov.co/Isolucionsda/Mejoramiento/frmAccion.aspx?TipoAccion=MQ==&amp;IdAccion=MjAzOQ==&amp;IdObjeto=NjAx&amp;Objeto=Umllc2dvc0RhZnBWNQ==" TargetMode="External"/><Relationship Id="rId37" Type="http://schemas.openxmlformats.org/officeDocument/2006/relationships/hyperlink" Target="https://isolucion.ambientebogota.gov.co/Isolucionsda/Mejoramiento/frmAccion.aspx?TipoAccion=Mg==&amp;IdAccion=MjA0NA==&amp;IdObjeto=NjAz&amp;Objeto=Umllc2dvc0RhZnBWNQ==" TargetMode="External"/><Relationship Id="rId53" Type="http://schemas.openxmlformats.org/officeDocument/2006/relationships/hyperlink" Target="https://isolucion.ambientebogota.gov.co/Isolucionsda/Mejoramiento/frmAccion.aspx?TipoAccion=Mg==&amp;IdAccion=MjA2Mg==&amp;IdObjeto=NjEz&amp;Objeto=Umllc2dvc0RhZnBWNQ==" TargetMode="External"/><Relationship Id="rId58" Type="http://schemas.openxmlformats.org/officeDocument/2006/relationships/hyperlink" Target="https://isolucion.ambientebogota.gov.co/Isolucionsda/Mejoramiento/frmAccion.aspx?TipoAccion=MQ==&amp;IdAccion=MjA4Mg==&amp;IdObjeto=NjE3&amp;Objeto=Umllc2dvc0RhZnBWNQ==" TargetMode="External"/><Relationship Id="rId74" Type="http://schemas.openxmlformats.org/officeDocument/2006/relationships/hyperlink" Target="https://isolucion.ambientebogota.gov.co/Isolucionsda/Mejoramiento/frmAccion.aspx?TipoAccion=MQ==&amp;IdAccion=MjA5Nw==&amp;IdObjeto=NjM1&amp;Objeto=Umllc2dvc0RhZnBWNQ==" TargetMode="External"/><Relationship Id="rId79" Type="http://schemas.openxmlformats.org/officeDocument/2006/relationships/hyperlink" Target="https://isolucion.ambientebogota.gov.co/Isolucionsda/Mejoramiento/frmAccion.aspx?TipoAccion=MQ==&amp;IdAccion=MjEwMg==&amp;IdObjeto=NjM4&amp;Objeto=Umllc2dvc0RhZnBWNQ==" TargetMode="External"/><Relationship Id="rId5" Type="http://schemas.openxmlformats.org/officeDocument/2006/relationships/hyperlink" Target="https://isolucion.ambientebogota.gov.co/Isolucionsda/Mejoramiento/frmAccion.aspx?TipoAccion=MQ==&amp;IdAccion=MjAwNQ==&amp;IdObjeto=NTgx&amp;Objeto=Umllc2dvc0RhZnBWNQ==" TargetMode="External"/><Relationship Id="rId19" Type="http://schemas.openxmlformats.org/officeDocument/2006/relationships/hyperlink" Target="https://isolucion.ambientebogota.gov.co/Isolucionsda/Mejoramiento/frmAccion.aspx?TipoAccion=Mg==&amp;IdAccion=MjAyMw==&amp;IdObjeto=NTkx&amp;Objeto=Umllc2dvc0RhZnBWNQ==" TargetMode="External"/><Relationship Id="rId14" Type="http://schemas.openxmlformats.org/officeDocument/2006/relationships/hyperlink" Target="https://isolucion.ambientebogota.gov.co/Isolucionsda/Mejoramiento/frmAccion.aspx?TipoAccion=Mg==&amp;IdAccion=MjAxOA==&amp;IdObjeto=NTg4&amp;Objeto=Umllc2dvc0RhZnBWNQ==" TargetMode="External"/><Relationship Id="rId22" Type="http://schemas.openxmlformats.org/officeDocument/2006/relationships/hyperlink" Target="https://isolucion.ambientebogota.gov.co/Isolucionsda/Mejoramiento/frmAccion.aspx?TipoAccion=MQ==&amp;IdAccion=MjAyNg==&amp;IdObjeto=NTkz&amp;Objeto=Umllc2dvc0RhZnBWNQ==" TargetMode="External"/><Relationship Id="rId27" Type="http://schemas.openxmlformats.org/officeDocument/2006/relationships/hyperlink" Target="https://isolucion.ambientebogota.gov.co/Isolucionsda/Mejoramiento/frmAccion.aspx?TipoAccion=Mg==&amp;IdAccion=MjAzMw==&amp;IdObjeto=NTk2&amp;Objeto=Umllc2dvc0RhZnBWNQ==" TargetMode="External"/><Relationship Id="rId30" Type="http://schemas.openxmlformats.org/officeDocument/2006/relationships/hyperlink" Target="https://isolucion.ambientebogota.gov.co/Isolucionsda/Mejoramiento/frmAccion.aspx?TipoAccion=MQ==&amp;IdAccion=MjAzNw==&amp;IdObjeto=NjAw&amp;Objeto=Umllc2dvc0RhZnBWNQ==" TargetMode="External"/><Relationship Id="rId35" Type="http://schemas.openxmlformats.org/officeDocument/2006/relationships/hyperlink" Target="https://isolucion.ambientebogota.gov.co/Isolucionsda/Mejoramiento/frmAccion.aspx?TipoAccion=Mg==&amp;IdAccion=MjA0Mg==&amp;IdObjeto=NjAy&amp;Objeto=Umllc2dvc0RhZnBWNQ==" TargetMode="External"/><Relationship Id="rId43" Type="http://schemas.openxmlformats.org/officeDocument/2006/relationships/hyperlink" Target="https://isolucion.ambientebogota.gov.co/Isolucionsda/Mejoramiento/frmAccion.aspx?TipoAccion=Mg==&amp;IdAccion=MjA1Mg==&amp;IdObjeto=NjA4&amp;Objeto=Umllc2dvc0RhZnBWNQ==" TargetMode="External"/><Relationship Id="rId48" Type="http://schemas.openxmlformats.org/officeDocument/2006/relationships/hyperlink" Target="https://isolucion.ambientebogota.gov.co/Isolucionsda/Mejoramiento/frmAccion.aspx?TipoAccion=MQ==&amp;IdAccion=MjA1Nw==&amp;IdObjeto=NjEx&amp;Objeto=Umllc2dvc0RhZnBWNQ==" TargetMode="External"/><Relationship Id="rId56" Type="http://schemas.openxmlformats.org/officeDocument/2006/relationships/hyperlink" Target="https://isolucion.ambientebogota.gov.co/Isolucionsda/Mejoramiento/frmAccion.aspx?TipoAccion=Mg==&amp;IdAccion=MjA2OA==&amp;IdObjeto=NjE1&amp;Objeto=Umllc2dvc0RhZnBWNQ==" TargetMode="External"/><Relationship Id="rId64" Type="http://schemas.openxmlformats.org/officeDocument/2006/relationships/hyperlink" Target="https://isolucion.ambientebogota.gov.co/Isolucionsda/Mejoramiento/frmAccion.aspx?TipoAccion=MQ==&amp;IdAccion=MjA3NQ==&amp;IdObjeto=NjIx&amp;Objeto=Umllc2dvc0RhZnBWNQ==" TargetMode="External"/><Relationship Id="rId69" Type="http://schemas.openxmlformats.org/officeDocument/2006/relationships/hyperlink" Target="https://isolucion.ambientebogota.gov.co/Isolucionsda/Mejoramiento/frmAccion.aspx?TipoAccion=Mg==&amp;IdAccion=MjA5Mg==&amp;IdObjeto=NjMy&amp;Objeto=Umllc2dvc0RhZnBWNQ==" TargetMode="External"/><Relationship Id="rId77" Type="http://schemas.openxmlformats.org/officeDocument/2006/relationships/hyperlink" Target="https://isolucion.ambientebogota.gov.co/Isolucionsda/Mejoramiento/frmAccion.aspx?TipoAccion=MQ==&amp;IdAccion=MjEwMA==&amp;IdObjeto=NjM3&amp;Objeto=Umllc2dvc0RhZnBWNQ==" TargetMode="External"/><Relationship Id="rId8" Type="http://schemas.openxmlformats.org/officeDocument/2006/relationships/hyperlink" Target="https://isolucion.ambientebogota.gov.co/Isolucionsda/Mejoramiento/frmAccion.aspx?TipoAccion=Mg==&amp;IdAccion=MjAxMg==&amp;IdObjeto=NTg1&amp;Objeto=Umllc2dvc0RhZnBWNQ==" TargetMode="External"/><Relationship Id="rId51" Type="http://schemas.openxmlformats.org/officeDocument/2006/relationships/hyperlink" Target="https://isolucion.ambientebogota.gov.co/Isolucionsda/Mejoramiento/frmAccion.aspx?TipoAccion=Mg==&amp;IdAccion=MjA2MA==&amp;IdObjeto=NjEy&amp;Objeto=Umllc2dvc0RhZnBWNQ==" TargetMode="External"/><Relationship Id="rId72" Type="http://schemas.openxmlformats.org/officeDocument/2006/relationships/hyperlink" Target="https://isolucion.ambientebogota.gov.co/Isolucionsda/Mejoramiento/frmAccion.aspx?TipoAccion=MQ==&amp;IdAccion=MjA5NQ==&amp;IdObjeto=NjM0&amp;Objeto=Umllc2dvc0RhZnBWNQ==" TargetMode="External"/><Relationship Id="rId80" Type="http://schemas.openxmlformats.org/officeDocument/2006/relationships/hyperlink" Target="https://isolucion.ambientebogota.gov.co/Isolucionsda/Mejoramiento/frmAccion.aspx?TipoAccion=Mg==&amp;IdAccion=MjEwMw==&amp;IdObjeto=NjM4&amp;Objeto=Umllc2dvc0RhZnBWNQ==" TargetMode="External"/><Relationship Id="rId85" Type="http://schemas.openxmlformats.org/officeDocument/2006/relationships/hyperlink" Target="https://isolucion.ambientebogota.gov.co/Isolucionsda/Mejoramiento/frmAccion.aspx?TipoAccion=Mg==&amp;IdAccion=MjEwOA==&amp;IdObjeto=NjQw&amp;Objeto=Umllc2dvc0RhZnBWNQ==" TargetMode="External"/><Relationship Id="rId3" Type="http://schemas.openxmlformats.org/officeDocument/2006/relationships/hyperlink" Target="https://isolucion.ambientebogota.gov.co/Isolucionsda/Mejoramiento/frmAccion.aspx?TipoAccion=MQ==&amp;IdAccion=MjAwMw==&amp;IdObjeto=NTgw&amp;Objeto=Umllc2dvc0RhZnBWNQ==" TargetMode="External"/><Relationship Id="rId12" Type="http://schemas.openxmlformats.org/officeDocument/2006/relationships/hyperlink" Target="https://isolucion.ambientebogota.gov.co/Isolucionsda/Mejoramiento/frmAccion.aspx?TipoAccion=Mg==&amp;IdAccion=MjAxNg==&amp;IdObjeto=NTg3&amp;Objeto=Umllc2dvc0RhZnBWNQ==" TargetMode="External"/><Relationship Id="rId17" Type="http://schemas.openxmlformats.org/officeDocument/2006/relationships/hyperlink" Target="https://isolucion.ambientebogota.gov.co/Isolucionsda/Mejoramiento/frmAccion.aspx?TipoAccion=Mg==&amp;IdAccion=MjAyMQ==&amp;IdObjeto=NTkw&amp;Objeto=Umllc2dvc0RhZnBWNQ==" TargetMode="External"/><Relationship Id="rId25" Type="http://schemas.openxmlformats.org/officeDocument/2006/relationships/hyperlink" Target="https://isolucion.ambientebogota.gov.co/Isolucionsda/Mejoramiento/frmAccion.aspx?TipoAccion=Mg==&amp;IdAccion=MjAzMQ==&amp;IdObjeto=NTk0&amp;Objeto=Umllc2dvc0RhZnBWNQ==" TargetMode="External"/><Relationship Id="rId33" Type="http://schemas.openxmlformats.org/officeDocument/2006/relationships/hyperlink" Target="https://isolucion.ambientebogota.gov.co/Isolucionsda/Mejoramiento/frmAccion.aspx?TipoAccion=Mg==&amp;IdAccion=MjA0MA==&amp;IdObjeto=NjAx&amp;Objeto=Umllc2dvc0RhZnBWNQ==" TargetMode="External"/><Relationship Id="rId38" Type="http://schemas.openxmlformats.org/officeDocument/2006/relationships/hyperlink" Target="https://isolucion.ambientebogota.gov.co/Isolucionsda/Mejoramiento/frmAccion.aspx?TipoAccion=MQ==&amp;IdAccion=MjA2NA==&amp;IdObjeto=NjA2&amp;Objeto=Umllc2dvc0RhZnBWNQ==" TargetMode="External"/><Relationship Id="rId46" Type="http://schemas.openxmlformats.org/officeDocument/2006/relationships/hyperlink" Target="https://isolucion.ambientebogota.gov.co/Isolucionsda/Mejoramiento/frmAccion.aspx?TipoAccion=MQ==&amp;IdAccion=MjA1NQ==&amp;IdObjeto=NjEw&amp;Objeto=Umllc2dvc0RhZnBWNQ==" TargetMode="External"/><Relationship Id="rId59" Type="http://schemas.openxmlformats.org/officeDocument/2006/relationships/hyperlink" Target="https://isolucion.ambientebogota.gov.co/Isolucionsda/Mejoramiento/frmAccion.aspx?TipoAccion=Mg==&amp;IdAccion=MjA4Mw==&amp;IdObjeto=NjE3&amp;Objeto=Umllc2dvc0RhZnBWNQ==" TargetMode="External"/><Relationship Id="rId67" Type="http://schemas.openxmlformats.org/officeDocument/2006/relationships/hyperlink" Target="https://isolucion.ambientebogota.gov.co/Isolucionsda/Mejoramiento/frmAccion.aspx?TipoAccion=Mg==&amp;IdAccion=MjA3OA==&amp;IdObjeto=NjIy&amp;Objeto=Umllc2dvc0RhZnBWNQ==" TargetMode="External"/><Relationship Id="rId20" Type="http://schemas.openxmlformats.org/officeDocument/2006/relationships/hyperlink" Target="https://isolucion.ambientebogota.gov.co/Isolucionsda/Mejoramiento/frmAccion.aspx?TipoAccion=MQ==&amp;IdAccion=MjAyNA==&amp;IdObjeto=NTky&amp;Objeto=Umllc2dvc0RhZnBWNQ==" TargetMode="External"/><Relationship Id="rId41" Type="http://schemas.openxmlformats.org/officeDocument/2006/relationships/hyperlink" Target="https://isolucion.ambientebogota.gov.co/Isolucionsda/Mejoramiento/frmAccion.aspx?TipoAccion=Mg==&amp;IdAccion=MjA1MA==&amp;IdObjeto=NjA3&amp;Objeto=Umllc2dvc0RhZnBWNQ==" TargetMode="External"/><Relationship Id="rId54" Type="http://schemas.openxmlformats.org/officeDocument/2006/relationships/hyperlink" Target="https://isolucion.ambientebogota.gov.co/Isolucionsda/Mejoramiento/frmAccion.aspx?TipoAccion=Mg==&amp;IdAccion=MjA2Ng==&amp;IdObjeto=NjE0&amp;Objeto=Umllc2dvc0RhZnBWNQ==" TargetMode="External"/><Relationship Id="rId62" Type="http://schemas.openxmlformats.org/officeDocument/2006/relationships/hyperlink" Target="https://isolucion.ambientebogota.gov.co/Isolucionsda/Mejoramiento/frmAccion.aspx?TipoAccion=MQ==&amp;IdAccion=MjA3Mg==&amp;IdObjeto=NjE5&amp;Objeto=Umllc2dvc0RhZnBWNQ==" TargetMode="External"/><Relationship Id="rId70" Type="http://schemas.openxmlformats.org/officeDocument/2006/relationships/hyperlink" Target="https://isolucion.ambientebogota.gov.co/Isolucionsda/Mejoramiento/frmAccion.aspx?TipoAccion=MQ==&amp;IdAccion=MjA5Mw==&amp;IdObjeto=NjMz&amp;Objeto=Umllc2dvc0RhZnBWNQ==" TargetMode="External"/><Relationship Id="rId75" Type="http://schemas.openxmlformats.org/officeDocument/2006/relationships/hyperlink" Target="https://isolucion.ambientebogota.gov.co/Isolucionsda/Mejoramiento/frmAccion.aspx?TipoAccion=Mg==&amp;IdAccion=MjA5OA==&amp;IdObjeto=NjM1&amp;Objeto=Umllc2dvc0RhZnBWNQ==" TargetMode="External"/><Relationship Id="rId83" Type="http://schemas.openxmlformats.org/officeDocument/2006/relationships/hyperlink" Target="https://isolucion.ambientebogota.gov.co/Isolucionsda/Mejoramiento/frmAccion.aspx?TipoAccion=MQ==&amp;IdAccion=MjEwNg==&amp;IdObjeto=NjQw&amp;Objeto=Umllc2dvc0RhZnBWNQ==" TargetMode="External"/><Relationship Id="rId1" Type="http://schemas.openxmlformats.org/officeDocument/2006/relationships/hyperlink" Target="https://isolucion.ambientebogota.gov.co/Isolucionsda/Mejoramiento/frmAccion.aspx?TipoAccion=MQ==&amp;IdAccion=MjAwMQ==&amp;IdObjeto=NTc5&amp;Objeto=Umllc2dvc0RhZnBWNQ==" TargetMode="External"/><Relationship Id="rId6" Type="http://schemas.openxmlformats.org/officeDocument/2006/relationships/hyperlink" Target="https://isolucion.ambientebogota.gov.co/Isolucionsda/Mejoramiento/frmAccion.aspx?TipoAccion=Mg==&amp;IdAccion=MjAwNg==&amp;IdObjeto=NTgx&amp;Objeto=Umllc2dvc0RhZnBWNQ==" TargetMode="External"/><Relationship Id="rId15" Type="http://schemas.openxmlformats.org/officeDocument/2006/relationships/hyperlink" Target="https://isolucion.ambientebogota.gov.co/Isolucionsda/Mejoramiento/frmAccion.aspx?TipoAccion=Mg==&amp;IdAccion=MjAxOQ==&amp;IdObjeto=NTg5&amp;Objeto=Umllc2dvc0RhZnBWNQ==" TargetMode="External"/><Relationship Id="rId23" Type="http://schemas.openxmlformats.org/officeDocument/2006/relationships/hyperlink" Target="https://isolucion.ambientebogota.gov.co/Isolucionsda/Mejoramiento/frmAccion.aspx?TipoAccion=Mg==&amp;IdAccion=MjAyNw==&amp;IdObjeto=NTkz&amp;Objeto=Umllc2dvc0RhZnBWNQ==" TargetMode="External"/><Relationship Id="rId28" Type="http://schemas.openxmlformats.org/officeDocument/2006/relationships/hyperlink" Target="https://isolucion.ambientebogota.gov.co/Isolucionsda/Mejoramiento/frmAccion.aspx?TipoAccion=MQ==&amp;IdAccion=MjAzNA==&amp;IdObjeto=NTk3&amp;Objeto=Umllc2dvc0RhZnBWNQ==" TargetMode="External"/><Relationship Id="rId36" Type="http://schemas.openxmlformats.org/officeDocument/2006/relationships/hyperlink" Target="https://isolucion.ambientebogota.gov.co/Isolucionsda/Mejoramiento/frmAccion.aspx?TipoAccion=MQ==&amp;IdAccion=MjA0Mw==&amp;IdObjeto=NjAz&amp;Objeto=Umllc2dvc0RhZnBWNQ==" TargetMode="External"/><Relationship Id="rId49" Type="http://schemas.openxmlformats.org/officeDocument/2006/relationships/hyperlink" Target="https://isolucion.ambientebogota.gov.co/Isolucionsda/Mejoramiento/frmAccion.aspx?TipoAccion=Mg==&amp;IdAccion=MjA1OA==&amp;IdObjeto=NjEx&amp;Objeto=Umllc2dvc0RhZnBWNQ==" TargetMode="External"/><Relationship Id="rId57" Type="http://schemas.openxmlformats.org/officeDocument/2006/relationships/hyperlink" Target="https://isolucion.ambientebogota.gov.co/Isolucionsda/Mejoramiento/frmAccion.aspx?TipoAccion=Mg==&amp;IdAccion=MjA2OQ==&amp;IdObjeto=NjE2&amp;Objeto=Umllc2dvc0RhZnBWNQ==" TargetMode="External"/><Relationship Id="rId10" Type="http://schemas.openxmlformats.org/officeDocument/2006/relationships/hyperlink" Target="https://isolucion.ambientebogota.gov.co/Isolucionsda/Mejoramiento/frmAccion.aspx?TipoAccion=Mg==&amp;IdAccion=MjAxNA==&amp;IdObjeto=NTg2&amp;Objeto=Umllc2dvc0RhZnBWNQ==" TargetMode="External"/><Relationship Id="rId31" Type="http://schemas.openxmlformats.org/officeDocument/2006/relationships/hyperlink" Target="https://isolucion.ambientebogota.gov.co/Isolucionsda/Mejoramiento/frmAccion.aspx?TipoAccion=Mg==&amp;IdAccion=MjAzOA==&amp;IdObjeto=NjAw&amp;Objeto=Umllc2dvc0RhZnBWNQ==" TargetMode="External"/><Relationship Id="rId44" Type="http://schemas.openxmlformats.org/officeDocument/2006/relationships/hyperlink" Target="https://isolucion.ambientebogota.gov.co/Isolucionsda/Mejoramiento/frmAccion.aspx?TipoAccion=MQ==&amp;IdAccion=MjA1Mw==&amp;IdObjeto=NjA5&amp;Objeto=Umllc2dvc0RhZnBWNQ==" TargetMode="External"/><Relationship Id="rId52" Type="http://schemas.openxmlformats.org/officeDocument/2006/relationships/hyperlink" Target="https://isolucion.ambientebogota.gov.co/Isolucionsda/Mejoramiento/frmAccion.aspx?TipoAccion=MQ==&amp;IdAccion=MjA2MQ==&amp;IdObjeto=NjEz&amp;Objeto=Umllc2dvc0RhZnBWNQ==" TargetMode="External"/><Relationship Id="rId60" Type="http://schemas.openxmlformats.org/officeDocument/2006/relationships/hyperlink" Target="https://isolucion.ambientebogota.gov.co/Isolucionsda/Mejoramiento/frmAccion.aspx?TipoAccion=MQ==&amp;IdAccion=MjA3MA==&amp;IdObjeto=NjE4&amp;Objeto=Umllc2dvc0RhZnBWNQ==" TargetMode="External"/><Relationship Id="rId65" Type="http://schemas.openxmlformats.org/officeDocument/2006/relationships/hyperlink" Target="https://isolucion.ambientebogota.gov.co/Isolucionsda/Mejoramiento/frmAccion.aspx?TipoAccion=Mg==&amp;IdAccion=MjA3Ng==&amp;IdObjeto=NjIx&amp;Objeto=Umllc2dvc0RhZnBWNQ==" TargetMode="External"/><Relationship Id="rId73" Type="http://schemas.openxmlformats.org/officeDocument/2006/relationships/hyperlink" Target="https://isolucion.ambientebogota.gov.co/Isolucionsda/Mejoramiento/frmAccion.aspx?TipoAccion=Mg==&amp;IdAccion=MjA5Ng==&amp;IdObjeto=NjM0&amp;Objeto=Umllc2dvc0RhZnBWNQ==" TargetMode="External"/><Relationship Id="rId78" Type="http://schemas.openxmlformats.org/officeDocument/2006/relationships/hyperlink" Target="https://isolucion.ambientebogota.gov.co/Isolucionsda/Mejoramiento/frmAccion.aspx?TipoAccion=Mg==&amp;IdAccion=MjEwMQ==&amp;IdObjeto=NjM3&amp;Objeto=Umllc2dvc0RhZnBWNQ==" TargetMode="External"/><Relationship Id="rId81" Type="http://schemas.openxmlformats.org/officeDocument/2006/relationships/hyperlink" Target="https://isolucion.ambientebogota.gov.co/Isolucionsda/Mejoramiento/frmAccion.aspx?TipoAccion=MQ==&amp;IdAccion=MjEwNA==&amp;IdObjeto=NjM5&amp;Objeto=Umllc2dvc0RhZnBWNQ==" TargetMode="External"/><Relationship Id="rId86" Type="http://schemas.openxmlformats.org/officeDocument/2006/relationships/hyperlink" Target="https://isolucion.ambientebogota.gov.co/Isolucionsda/Mejoramiento/frmAccion.aspx?TipoAccion=MQ==&amp;IdAccion=MjExMA==&amp;IdObjeto=NjQy&amp;Objeto=Umllc2dvc0RhZnBWNQ==" TargetMode="External"/><Relationship Id="rId4" Type="http://schemas.openxmlformats.org/officeDocument/2006/relationships/hyperlink" Target="https://isolucion.ambientebogota.gov.co/Isolucionsda/Mejoramiento/frmAccion.aspx?TipoAccion=Mg==&amp;IdAccion=MjAwNA==&amp;IdObjeto=NTgw&amp;Objeto=Umllc2dvc0RhZnBWNQ==" TargetMode="External"/><Relationship Id="rId9" Type="http://schemas.openxmlformats.org/officeDocument/2006/relationships/hyperlink" Target="https://isolucion.ambientebogota.gov.co/Isolucionsda/Mejoramiento/frmAccion.aspx?TipoAccion=MQ==&amp;IdAccion=MjAxMw==&amp;IdObjeto=NTg2&amp;Objeto=Umllc2dvc0RhZnBWNQ==" TargetMode="External"/><Relationship Id="rId13" Type="http://schemas.openxmlformats.org/officeDocument/2006/relationships/hyperlink" Target="https://isolucion.ambientebogota.gov.co/Isolucionsda/Mejoramiento/frmAccion.aspx?TipoAccion=MQ==&amp;IdAccion=MjAxNw==&amp;IdObjeto=NTg4&amp;Objeto=Umllc2dvc0RhZnBWNQ==" TargetMode="External"/><Relationship Id="rId18" Type="http://schemas.openxmlformats.org/officeDocument/2006/relationships/hyperlink" Target="https://isolucion.ambientebogota.gov.co/Isolucionsda/Mejoramiento/frmAccion.aspx?TipoAccion=MQ==&amp;IdAccion=MjAyMg==&amp;IdObjeto=NTkx&amp;Objeto=Umllc2dvc0RhZnBWNQ==" TargetMode="External"/><Relationship Id="rId39" Type="http://schemas.openxmlformats.org/officeDocument/2006/relationships/hyperlink" Target="https://isolucion.ambientebogota.gov.co/Isolucionsda/Mejoramiento/frmAccion.aspx?TipoAccion=Mg==&amp;IdAccion=MjA2NQ==&amp;IdObjeto=NjA2&amp;Objeto=Umllc2dvc0RhZnBWNQ==" TargetMode="External"/><Relationship Id="rId34" Type="http://schemas.openxmlformats.org/officeDocument/2006/relationships/hyperlink" Target="https://isolucion.ambientebogota.gov.co/Isolucionsda/Mejoramiento/frmAccion.aspx?TipoAccion=MQ==&amp;IdAccion=MjA0MQ==&amp;IdObjeto=NjAy&amp;Objeto=Umllc2dvc0RhZnBWNQ==" TargetMode="External"/><Relationship Id="rId50" Type="http://schemas.openxmlformats.org/officeDocument/2006/relationships/hyperlink" Target="https://isolucion.ambientebogota.gov.co/Isolucionsda/Mejoramiento/frmAccion.aspx?TipoAccion=MQ==&amp;IdAccion=MjA1OQ==&amp;IdObjeto=NjEy&amp;Objeto=Umllc2dvc0RhZnBWNQ==" TargetMode="External"/><Relationship Id="rId55" Type="http://schemas.openxmlformats.org/officeDocument/2006/relationships/hyperlink" Target="https://isolucion.ambientebogota.gov.co/Isolucionsda/Mejoramiento/frmAccion.aspx?TipoAccion=MQ==&amp;IdAccion=MjA2Nw==&amp;IdObjeto=NjE1&amp;Objeto=Umllc2dvc0RhZnBWNQ==" TargetMode="External"/><Relationship Id="rId76" Type="http://schemas.openxmlformats.org/officeDocument/2006/relationships/hyperlink" Target="https://isolucion.ambientebogota.gov.co/Isolucionsda/Mejoramiento/frmAccion.aspx?TipoAccion=Mg==&amp;IdAccion=MjA5OQ==&amp;IdObjeto=NjM2&amp;Objeto=Umllc2dvc0RhZnBWNQ==" TargetMode="External"/><Relationship Id="rId7" Type="http://schemas.openxmlformats.org/officeDocument/2006/relationships/hyperlink" Target="https://isolucion.ambientebogota.gov.co/Isolucionsda/Mejoramiento/frmAccion.aspx?TipoAccion=MQ==&amp;IdAccion=MjAxMQ==&amp;IdObjeto=NTg1&amp;Objeto=Umllc2dvc0RhZnBWNQ==" TargetMode="External"/><Relationship Id="rId71" Type="http://schemas.openxmlformats.org/officeDocument/2006/relationships/hyperlink" Target="https://isolucion.ambientebogota.gov.co/Isolucionsda/Mejoramiento/frmAccion.aspx?TipoAccion=Mg==&amp;IdAccion=MjA5NA==&amp;IdObjeto=NjMz&amp;Objeto=Umllc2dvc0RhZnBWNQ==" TargetMode="External"/><Relationship Id="rId2" Type="http://schemas.openxmlformats.org/officeDocument/2006/relationships/hyperlink" Target="https://isolucion.ambientebogota.gov.co/Isolucionsda/Mejoramiento/frmAccion.aspx?TipoAccion=Mg==&amp;IdAccion=MjAwMg==&amp;IdObjeto=NTc5&amp;Objeto=Umllc2dvc0RhZnBWNQ==" TargetMode="External"/><Relationship Id="rId29" Type="http://schemas.openxmlformats.org/officeDocument/2006/relationships/hyperlink" Target="https://isolucion.ambientebogota.gov.co/Isolucionsda/Mejoramiento/frmAccion.aspx?TipoAccion=Mg==&amp;IdAccion=MjAzNQ==&amp;IdObjeto=NTk3&amp;Objeto=Umllc2dvc0RhZnBWNQ==" TargetMode="External"/><Relationship Id="rId24" Type="http://schemas.openxmlformats.org/officeDocument/2006/relationships/hyperlink" Target="https://isolucion.ambientebogota.gov.co/Isolucionsda/Mejoramiento/frmAccion.aspx?TipoAccion=MQ==&amp;IdAccion=MjAzMA==&amp;IdObjeto=NTk0&amp;Objeto=Umllc2dvc0RhZnBWNQ==" TargetMode="External"/><Relationship Id="rId40" Type="http://schemas.openxmlformats.org/officeDocument/2006/relationships/hyperlink" Target="https://isolucion.ambientebogota.gov.co/Isolucionsda/Mejoramiento/frmAccion.aspx?TipoAccion=MQ==&amp;IdAccion=MjA0OQ==&amp;IdObjeto=NjA3&amp;Objeto=Umllc2dvc0RhZnBWNQ==" TargetMode="External"/><Relationship Id="rId45" Type="http://schemas.openxmlformats.org/officeDocument/2006/relationships/hyperlink" Target="https://isolucion.ambientebogota.gov.co/Isolucionsda/Mejoramiento/frmAccion.aspx?TipoAccion=Mg==&amp;IdAccion=MjA1NA==&amp;IdObjeto=NjA5&amp;Objeto=Umllc2dvc0RhZnBWNQ==" TargetMode="External"/><Relationship Id="rId66" Type="http://schemas.openxmlformats.org/officeDocument/2006/relationships/hyperlink" Target="https://isolucion.ambientebogota.gov.co/Isolucionsda/Mejoramiento/frmAccion.aspx?TipoAccion=MQ==&amp;IdAccion=MjA3Nw==&amp;IdObjeto=NjIy&amp;Objeto=Umllc2dvc0RhZnBWNQ==" TargetMode="External"/><Relationship Id="rId87" Type="http://schemas.openxmlformats.org/officeDocument/2006/relationships/hyperlink" Target="https://isolucion.ambientebogota.gov.co/Isolucionsda/Mejoramiento/frmAccion.aspx?TipoAccion=Mg==&amp;IdAccion=MjExMQ==&amp;IdObjeto=NjQy&amp;Objeto=Umllc2dvc0RhZnBWNQ==" TargetMode="External"/><Relationship Id="rId61" Type="http://schemas.openxmlformats.org/officeDocument/2006/relationships/hyperlink" Target="https://isolucion.ambientebogota.gov.co/Isolucionsda/Mejoramiento/frmAccion.aspx?TipoAccion=Mg==&amp;IdAccion=MjA3MQ==&amp;IdObjeto=NjE4&amp;Objeto=Umllc2dvc0RhZnBWNQ==" TargetMode="External"/><Relationship Id="rId82" Type="http://schemas.openxmlformats.org/officeDocument/2006/relationships/hyperlink" Target="https://isolucion.ambientebogota.gov.co/Isolucionsda/Mejoramiento/frmAccion.aspx?TipoAccion=Mg==&amp;IdAccion=MjEwNQ==&amp;IdObjeto=NjM5&amp;Objeto=Umllc2dvc0RhZnBWNQ=="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2E882-D5F1-4388-A26C-F94DCFB6FC60}">
  <dimension ref="A1:A6"/>
  <sheetViews>
    <sheetView workbookViewId="0">
      <selection activeCell="E23" sqref="E23"/>
    </sheetView>
  </sheetViews>
  <sheetFormatPr baseColWidth="10" defaultRowHeight="15" x14ac:dyDescent="0.25"/>
  <cols>
    <col min="1" max="1" width="33.42578125" customWidth="1"/>
  </cols>
  <sheetData>
    <row r="1" spans="1:1" x14ac:dyDescent="0.25">
      <c r="A1" s="25" t="s">
        <v>355</v>
      </c>
    </row>
    <row r="2" spans="1:1" x14ac:dyDescent="0.25">
      <c r="A2" t="s">
        <v>356</v>
      </c>
    </row>
    <row r="3" spans="1:1" x14ac:dyDescent="0.25">
      <c r="A3" t="s">
        <v>357</v>
      </c>
    </row>
    <row r="4" spans="1:1" x14ac:dyDescent="0.25">
      <c r="A4" t="s">
        <v>358</v>
      </c>
    </row>
    <row r="5" spans="1:1" x14ac:dyDescent="0.25">
      <c r="A5" t="s">
        <v>359</v>
      </c>
    </row>
    <row r="6" spans="1:1" x14ac:dyDescent="0.25">
      <c r="A6" t="s">
        <v>372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DA77D-097C-4B61-8C29-16A33E59AEE1}">
  <dimension ref="A1:J64"/>
  <sheetViews>
    <sheetView workbookViewId="0">
      <pane xSplit="4" ySplit="1" topLeftCell="E2" activePane="bottomRight" state="frozen"/>
      <selection pane="topRight" activeCell="E1" sqref="E1"/>
      <selection pane="bottomLeft" activeCell="A2" sqref="A2"/>
      <selection pane="bottomRight" activeCell="F3" sqref="F3"/>
    </sheetView>
  </sheetViews>
  <sheetFormatPr baseColWidth="10" defaultRowHeight="15" x14ac:dyDescent="0.25"/>
  <cols>
    <col min="1" max="1" width="14.5703125" customWidth="1"/>
    <col min="2" max="2" width="28.5703125" customWidth="1"/>
    <col min="3" max="3" width="12.28515625" customWidth="1"/>
    <col min="4" max="4" width="13.7109375" customWidth="1"/>
    <col min="5" max="5" width="84.85546875" customWidth="1"/>
    <col min="6" max="6" width="13.42578125" customWidth="1"/>
    <col min="8" max="8" width="49.28515625" style="29" customWidth="1"/>
  </cols>
  <sheetData>
    <row r="1" spans="1:8" ht="25.5" x14ac:dyDescent="0.25">
      <c r="A1" s="12" t="s">
        <v>324</v>
      </c>
      <c r="B1" s="12" t="s">
        <v>325</v>
      </c>
      <c r="C1" s="12" t="s">
        <v>326</v>
      </c>
      <c r="D1" s="12" t="s">
        <v>360</v>
      </c>
      <c r="E1" s="12" t="s">
        <v>364</v>
      </c>
      <c r="F1" s="12" t="s">
        <v>361</v>
      </c>
      <c r="G1" s="12" t="s">
        <v>362</v>
      </c>
      <c r="H1" s="12" t="s">
        <v>363</v>
      </c>
    </row>
    <row r="2" spans="1:8" ht="22.5" x14ac:dyDescent="0.25">
      <c r="A2" s="382" t="s">
        <v>329</v>
      </c>
      <c r="B2" s="384" t="s">
        <v>5</v>
      </c>
      <c r="C2" s="384">
        <v>20</v>
      </c>
      <c r="D2" s="33" t="s">
        <v>35</v>
      </c>
      <c r="E2" s="30" t="s">
        <v>193</v>
      </c>
      <c r="F2" s="34" t="e">
        <f>+PTEP!#REF!</f>
        <v>#REF!</v>
      </c>
      <c r="G2" s="386" t="e">
        <f>+AVERAGE(F2:F21)</f>
        <v>#REF!</v>
      </c>
      <c r="H2" s="58" t="s">
        <v>294</v>
      </c>
    </row>
    <row r="3" spans="1:8" x14ac:dyDescent="0.25">
      <c r="A3" s="383"/>
      <c r="B3" s="385"/>
      <c r="C3" s="385"/>
      <c r="D3" s="33" t="s">
        <v>36</v>
      </c>
      <c r="E3" s="31" t="s">
        <v>233</v>
      </c>
      <c r="F3" s="34" t="e">
        <f>+PTEP!#REF!</f>
        <v>#REF!</v>
      </c>
      <c r="G3" s="387"/>
      <c r="H3" s="58" t="s">
        <v>272</v>
      </c>
    </row>
    <row r="4" spans="1:8" ht="22.5" x14ac:dyDescent="0.25">
      <c r="A4" s="383"/>
      <c r="B4" s="385"/>
      <c r="C4" s="385"/>
      <c r="D4" s="33" t="s">
        <v>213</v>
      </c>
      <c r="E4" s="30" t="s">
        <v>194</v>
      </c>
      <c r="F4" s="34" t="e">
        <f>+PTEP!#REF!</f>
        <v>#REF!</v>
      </c>
      <c r="G4" s="387"/>
      <c r="H4" s="58" t="s">
        <v>195</v>
      </c>
    </row>
    <row r="5" spans="1:8" x14ac:dyDescent="0.25">
      <c r="A5" s="383"/>
      <c r="B5" s="385"/>
      <c r="C5" s="385"/>
      <c r="D5" s="33" t="s">
        <v>214</v>
      </c>
      <c r="E5" s="32" t="s">
        <v>234</v>
      </c>
      <c r="F5" s="34" t="e">
        <f>+PTEP!#REF!</f>
        <v>#REF!</v>
      </c>
      <c r="G5" s="387"/>
      <c r="H5" s="58" t="s">
        <v>239</v>
      </c>
    </row>
    <row r="6" spans="1:8" ht="33.75" x14ac:dyDescent="0.25">
      <c r="A6" s="383"/>
      <c r="B6" s="385"/>
      <c r="C6" s="385"/>
      <c r="D6" s="33" t="s">
        <v>38</v>
      </c>
      <c r="E6" s="32" t="s">
        <v>164</v>
      </c>
      <c r="F6" s="34" t="e">
        <f>+PTEP!#REF!</f>
        <v>#REF!</v>
      </c>
      <c r="G6" s="387"/>
      <c r="H6" s="58" t="s">
        <v>202</v>
      </c>
    </row>
    <row r="7" spans="1:8" ht="22.5" x14ac:dyDescent="0.25">
      <c r="A7" s="383"/>
      <c r="B7" s="385"/>
      <c r="C7" s="385"/>
      <c r="D7" s="33" t="s">
        <v>191</v>
      </c>
      <c r="E7" s="32" t="s">
        <v>171</v>
      </c>
      <c r="F7" s="34" t="e">
        <f>+PTEP!#REF!</f>
        <v>#REF!</v>
      </c>
      <c r="G7" s="387"/>
      <c r="H7" s="58" t="s">
        <v>272</v>
      </c>
    </row>
    <row r="8" spans="1:8" ht="22.5" x14ac:dyDescent="0.25">
      <c r="A8" s="383"/>
      <c r="B8" s="385"/>
      <c r="C8" s="385"/>
      <c r="D8" s="33" t="s">
        <v>39</v>
      </c>
      <c r="E8" s="30" t="s">
        <v>180</v>
      </c>
      <c r="F8" s="34" t="e">
        <f>+PTEP!#REF!</f>
        <v>#REF!</v>
      </c>
      <c r="G8" s="387"/>
      <c r="H8" s="58" t="s">
        <v>202</v>
      </c>
    </row>
    <row r="9" spans="1:8" x14ac:dyDescent="0.25">
      <c r="A9" s="383"/>
      <c r="B9" s="385"/>
      <c r="C9" s="385"/>
      <c r="D9" s="33" t="s">
        <v>40</v>
      </c>
      <c r="E9" s="32" t="s">
        <v>172</v>
      </c>
      <c r="F9" s="34" t="e">
        <f>+PTEP!#REF!</f>
        <v>#REF!</v>
      </c>
      <c r="G9" s="387"/>
      <c r="H9" s="58" t="s">
        <v>201</v>
      </c>
    </row>
    <row r="10" spans="1:8" ht="22.5" x14ac:dyDescent="0.25">
      <c r="A10" s="383"/>
      <c r="B10" s="385"/>
      <c r="C10" s="385"/>
      <c r="D10" s="33" t="s">
        <v>174</v>
      </c>
      <c r="E10" s="32" t="s">
        <v>182</v>
      </c>
      <c r="F10" s="34" t="e">
        <f>+PTEP!#REF!</f>
        <v>#REF!</v>
      </c>
      <c r="G10" s="387"/>
      <c r="H10" s="58" t="s">
        <v>202</v>
      </c>
    </row>
    <row r="11" spans="1:8" ht="22.5" x14ac:dyDescent="0.25">
      <c r="A11" s="383"/>
      <c r="B11" s="385"/>
      <c r="C11" s="385"/>
      <c r="D11" s="33" t="s">
        <v>175</v>
      </c>
      <c r="E11" s="32" t="s">
        <v>173</v>
      </c>
      <c r="F11" s="34" t="e">
        <f>+PTEP!#REF!</f>
        <v>#REF!</v>
      </c>
      <c r="G11" s="387"/>
      <c r="H11" s="58" t="s">
        <v>201</v>
      </c>
    </row>
    <row r="12" spans="1:8" x14ac:dyDescent="0.25">
      <c r="A12" s="383"/>
      <c r="B12" s="385"/>
      <c r="C12" s="385"/>
      <c r="D12" s="33" t="s">
        <v>176</v>
      </c>
      <c r="E12" s="32" t="s">
        <v>177</v>
      </c>
      <c r="F12" s="34" t="e">
        <f>+PTEP!#REF!</f>
        <v>#REF!</v>
      </c>
      <c r="G12" s="387"/>
      <c r="H12" s="58" t="s">
        <v>201</v>
      </c>
    </row>
    <row r="13" spans="1:8" ht="22.5" x14ac:dyDescent="0.25">
      <c r="A13" s="383"/>
      <c r="B13" s="385"/>
      <c r="C13" s="385"/>
      <c r="D13" s="33" t="s">
        <v>41</v>
      </c>
      <c r="E13" s="30" t="s">
        <v>299</v>
      </c>
      <c r="F13" s="34" t="e">
        <f>+PTEP!#REF!</f>
        <v>#REF!</v>
      </c>
      <c r="G13" s="387"/>
      <c r="H13" s="58" t="s">
        <v>202</v>
      </c>
    </row>
    <row r="14" spans="1:8" ht="33.75" x14ac:dyDescent="0.25">
      <c r="A14" s="383"/>
      <c r="B14" s="385"/>
      <c r="C14" s="385"/>
      <c r="D14" s="33" t="s">
        <v>167</v>
      </c>
      <c r="E14" s="32" t="s">
        <v>181</v>
      </c>
      <c r="F14" s="34" t="e">
        <f>+PTEP!#REF!</f>
        <v>#REF!</v>
      </c>
      <c r="G14" s="387"/>
      <c r="H14" s="58" t="s">
        <v>279</v>
      </c>
    </row>
    <row r="15" spans="1:8" ht="22.5" x14ac:dyDescent="0.25">
      <c r="A15" s="383"/>
      <c r="B15" s="385"/>
      <c r="C15" s="385"/>
      <c r="D15" s="33" t="s">
        <v>42</v>
      </c>
      <c r="E15" s="32" t="s">
        <v>196</v>
      </c>
      <c r="F15" s="34" t="e">
        <f>+PTEP!#REF!</f>
        <v>#REF!</v>
      </c>
      <c r="G15" s="387"/>
      <c r="H15" s="58" t="s">
        <v>199</v>
      </c>
    </row>
    <row r="16" spans="1:8" ht="22.5" x14ac:dyDescent="0.25">
      <c r="A16" s="383"/>
      <c r="B16" s="385"/>
      <c r="C16" s="385"/>
      <c r="D16" s="33" t="s">
        <v>43</v>
      </c>
      <c r="E16" s="32" t="s">
        <v>197</v>
      </c>
      <c r="F16" s="34" t="e">
        <f>+PTEP!#REF!</f>
        <v>#REF!</v>
      </c>
      <c r="G16" s="387"/>
      <c r="H16" s="58" t="s">
        <v>199</v>
      </c>
    </row>
    <row r="17" spans="1:8" ht="22.5" x14ac:dyDescent="0.25">
      <c r="A17" s="383"/>
      <c r="B17" s="385"/>
      <c r="C17" s="385"/>
      <c r="D17" s="33" t="s">
        <v>44</v>
      </c>
      <c r="E17" s="32" t="s">
        <v>243</v>
      </c>
      <c r="F17" s="34" t="e">
        <f>+PTEP!#REF!</f>
        <v>#REF!</v>
      </c>
      <c r="G17" s="387"/>
      <c r="H17" s="58" t="s">
        <v>239</v>
      </c>
    </row>
    <row r="18" spans="1:8" ht="22.5" x14ac:dyDescent="0.25">
      <c r="A18" s="383"/>
      <c r="B18" s="385"/>
      <c r="C18" s="385"/>
      <c r="D18" s="33" t="s">
        <v>45</v>
      </c>
      <c r="E18" s="32" t="s">
        <v>246</v>
      </c>
      <c r="F18" s="34" t="e">
        <f>+PTEP!#REF!</f>
        <v>#REF!</v>
      </c>
      <c r="G18" s="387"/>
      <c r="H18" s="58" t="s">
        <v>239</v>
      </c>
    </row>
    <row r="19" spans="1:8" ht="22.5" x14ac:dyDescent="0.25">
      <c r="A19" s="383"/>
      <c r="B19" s="385"/>
      <c r="C19" s="385"/>
      <c r="D19" s="33" t="s">
        <v>198</v>
      </c>
      <c r="E19" s="30" t="s">
        <v>296</v>
      </c>
      <c r="F19" s="34" t="e">
        <f>+PTEP!#REF!</f>
        <v>#REF!</v>
      </c>
      <c r="G19" s="387"/>
      <c r="H19" s="58" t="s">
        <v>279</v>
      </c>
    </row>
    <row r="20" spans="1:8" ht="22.5" x14ac:dyDescent="0.25">
      <c r="A20" s="383"/>
      <c r="B20" s="385"/>
      <c r="C20" s="385"/>
      <c r="D20" s="33" t="s">
        <v>242</v>
      </c>
      <c r="E20" s="32" t="s">
        <v>208</v>
      </c>
      <c r="F20" s="34" t="e">
        <f>+PTEP!#REF!</f>
        <v>#REF!</v>
      </c>
      <c r="G20" s="387"/>
      <c r="H20" s="58" t="s">
        <v>200</v>
      </c>
    </row>
    <row r="21" spans="1:8" ht="33.75" x14ac:dyDescent="0.25">
      <c r="A21" s="383"/>
      <c r="B21" s="385"/>
      <c r="C21" s="385"/>
      <c r="D21" s="33" t="s">
        <v>245</v>
      </c>
      <c r="E21" s="32" t="s">
        <v>21</v>
      </c>
      <c r="F21" s="34" t="e">
        <f>+PTEP!#REF!</f>
        <v>#REF!</v>
      </c>
      <c r="G21" s="387"/>
      <c r="H21" s="58" t="s">
        <v>240</v>
      </c>
    </row>
    <row r="22" spans="1:8" ht="33.75" x14ac:dyDescent="0.25">
      <c r="A22" s="382" t="s">
        <v>330</v>
      </c>
      <c r="B22" s="384" t="s">
        <v>25</v>
      </c>
      <c r="C22" s="384">
        <v>10</v>
      </c>
      <c r="D22" s="35" t="s">
        <v>37</v>
      </c>
      <c r="E22" s="36" t="s">
        <v>168</v>
      </c>
      <c r="F22" s="34" t="e">
        <f>+PTEP!#REF!</f>
        <v>#REF!</v>
      </c>
      <c r="G22" s="386" t="e">
        <f>+AVERAGE(F22:F31)</f>
        <v>#REF!</v>
      </c>
      <c r="H22" s="59" t="s">
        <v>279</v>
      </c>
    </row>
    <row r="23" spans="1:8" ht="22.5" x14ac:dyDescent="0.25">
      <c r="A23" s="383"/>
      <c r="B23" s="385"/>
      <c r="C23" s="385"/>
      <c r="D23" s="35" t="s">
        <v>54</v>
      </c>
      <c r="E23" s="36" t="s">
        <v>32</v>
      </c>
      <c r="F23" s="34" t="e">
        <f>+PTEP!#REF!</f>
        <v>#REF!</v>
      </c>
      <c r="G23" s="387"/>
      <c r="H23" s="59" t="s">
        <v>282</v>
      </c>
    </row>
    <row r="24" spans="1:8" ht="22.5" x14ac:dyDescent="0.25">
      <c r="A24" s="383"/>
      <c r="B24" s="385"/>
      <c r="C24" s="385"/>
      <c r="D24" s="35" t="s">
        <v>56</v>
      </c>
      <c r="E24" s="36" t="s">
        <v>169</v>
      </c>
      <c r="F24" s="34" t="e">
        <f>+PTEP!#REF!</f>
        <v>#REF!</v>
      </c>
      <c r="G24" s="387"/>
      <c r="H24" s="59" t="s">
        <v>282</v>
      </c>
    </row>
    <row r="25" spans="1:8" ht="22.5" x14ac:dyDescent="0.25">
      <c r="A25" s="383"/>
      <c r="B25" s="385"/>
      <c r="C25" s="385"/>
      <c r="D25" s="35" t="s">
        <v>55</v>
      </c>
      <c r="E25" s="36" t="s">
        <v>47</v>
      </c>
      <c r="F25" s="34" t="e">
        <f>+PTEP!#REF!</f>
        <v>#REF!</v>
      </c>
      <c r="G25" s="387"/>
      <c r="H25" s="59" t="s">
        <v>281</v>
      </c>
    </row>
    <row r="26" spans="1:8" ht="22.5" x14ac:dyDescent="0.25">
      <c r="A26" s="383"/>
      <c r="B26" s="385"/>
      <c r="C26" s="385"/>
      <c r="D26" s="35" t="s">
        <v>57</v>
      </c>
      <c r="E26" s="36" t="s">
        <v>63</v>
      </c>
      <c r="F26" s="34" t="e">
        <f>+PTEP!#REF!</f>
        <v>#REF!</v>
      </c>
      <c r="G26" s="387"/>
      <c r="H26" s="59" t="s">
        <v>281</v>
      </c>
    </row>
    <row r="27" spans="1:8" ht="22.5" x14ac:dyDescent="0.25">
      <c r="A27" s="383"/>
      <c r="B27" s="385"/>
      <c r="C27" s="385"/>
      <c r="D27" s="35" t="s">
        <v>58</v>
      </c>
      <c r="E27" s="36" t="s">
        <v>48</v>
      </c>
      <c r="F27" s="34" t="e">
        <f>+PTEP!#REF!</f>
        <v>#REF!</v>
      </c>
      <c r="G27" s="387"/>
      <c r="H27" s="59" t="s">
        <v>281</v>
      </c>
    </row>
    <row r="28" spans="1:8" ht="22.5" x14ac:dyDescent="0.25">
      <c r="A28" s="383"/>
      <c r="B28" s="385"/>
      <c r="C28" s="385"/>
      <c r="D28" s="35" t="s">
        <v>59</v>
      </c>
      <c r="E28" s="36" t="s">
        <v>49</v>
      </c>
      <c r="F28" s="34" t="e">
        <f>+PTEP!#REF!</f>
        <v>#REF!</v>
      </c>
      <c r="G28" s="387"/>
      <c r="H28" s="59" t="s">
        <v>272</v>
      </c>
    </row>
    <row r="29" spans="1:8" ht="33.75" x14ac:dyDescent="0.25">
      <c r="A29" s="383"/>
      <c r="B29" s="385"/>
      <c r="C29" s="385"/>
      <c r="D29" s="35" t="s">
        <v>60</v>
      </c>
      <c r="E29" s="36" t="s">
        <v>52</v>
      </c>
      <c r="F29" s="34" t="e">
        <f>+PTEP!#REF!</f>
        <v>#REF!</v>
      </c>
      <c r="G29" s="387"/>
      <c r="H29" s="59" t="s">
        <v>297</v>
      </c>
    </row>
    <row r="30" spans="1:8" ht="22.5" x14ac:dyDescent="0.25">
      <c r="A30" s="383"/>
      <c r="B30" s="385"/>
      <c r="C30" s="385"/>
      <c r="D30" s="35" t="s">
        <v>61</v>
      </c>
      <c r="E30" s="36" t="s">
        <v>53</v>
      </c>
      <c r="F30" s="34" t="e">
        <f>+PTEP!#REF!</f>
        <v>#REF!</v>
      </c>
      <c r="G30" s="387"/>
      <c r="H30" s="59" t="s">
        <v>287</v>
      </c>
    </row>
    <row r="31" spans="1:8" ht="22.5" x14ac:dyDescent="0.25">
      <c r="A31" s="383"/>
      <c r="B31" s="385"/>
      <c r="C31" s="385"/>
      <c r="D31" s="35" t="s">
        <v>62</v>
      </c>
      <c r="E31" s="36" t="s">
        <v>298</v>
      </c>
      <c r="F31" s="34" t="e">
        <f>+PTEP!#REF!</f>
        <v>#REF!</v>
      </c>
      <c r="G31" s="387"/>
      <c r="H31" s="59" t="s">
        <v>287</v>
      </c>
    </row>
    <row r="32" spans="1:8" x14ac:dyDescent="0.25">
      <c r="A32" s="382" t="s">
        <v>331</v>
      </c>
      <c r="B32" s="384" t="s">
        <v>64</v>
      </c>
      <c r="C32" s="384">
        <v>6</v>
      </c>
      <c r="D32" s="37" t="s">
        <v>89</v>
      </c>
      <c r="E32" s="38" t="s">
        <v>71</v>
      </c>
      <c r="F32" s="34" t="e">
        <f>+PTEP!#REF!</f>
        <v>#REF!</v>
      </c>
      <c r="G32" s="386" t="e">
        <f>+AVERAGE(F32:F37)</f>
        <v>#REF!</v>
      </c>
      <c r="H32" s="60" t="s">
        <v>272</v>
      </c>
    </row>
    <row r="33" spans="1:10" ht="22.5" x14ac:dyDescent="0.25">
      <c r="A33" s="383"/>
      <c r="B33" s="385"/>
      <c r="C33" s="385"/>
      <c r="D33" s="37" t="s">
        <v>90</v>
      </c>
      <c r="E33" s="38" t="s">
        <v>74</v>
      </c>
      <c r="F33" s="34" t="e">
        <f>+PTEP!#REF!</f>
        <v>#REF!</v>
      </c>
      <c r="G33" s="386"/>
      <c r="H33" s="60" t="s">
        <v>272</v>
      </c>
    </row>
    <row r="34" spans="1:10" ht="22.5" x14ac:dyDescent="0.25">
      <c r="A34" s="383"/>
      <c r="B34" s="385"/>
      <c r="C34" s="385"/>
      <c r="D34" s="37" t="s">
        <v>91</v>
      </c>
      <c r="E34" s="38" t="s">
        <v>76</v>
      </c>
      <c r="F34" s="34" t="e">
        <f>+PTEP!#REF!</f>
        <v>#REF!</v>
      </c>
      <c r="G34" s="386"/>
      <c r="H34" s="60" t="s">
        <v>272</v>
      </c>
    </row>
    <row r="35" spans="1:10" ht="33.75" x14ac:dyDescent="0.25">
      <c r="A35" s="383"/>
      <c r="B35" s="385"/>
      <c r="C35" s="385"/>
      <c r="D35" s="37" t="s">
        <v>92</v>
      </c>
      <c r="E35" s="38" t="s">
        <v>79</v>
      </c>
      <c r="F35" s="34" t="e">
        <f>+PTEP!#REF!</f>
        <v>#REF!</v>
      </c>
      <c r="G35" s="386"/>
      <c r="H35" s="60" t="s">
        <v>272</v>
      </c>
    </row>
    <row r="36" spans="1:10" ht="33.75" x14ac:dyDescent="0.25">
      <c r="A36" s="383"/>
      <c r="B36" s="385"/>
      <c r="C36" s="385"/>
      <c r="D36" s="37" t="s">
        <v>93</v>
      </c>
      <c r="E36" s="38" t="s">
        <v>82</v>
      </c>
      <c r="F36" s="34" t="e">
        <f>+PTEP!#REF!</f>
        <v>#REF!</v>
      </c>
      <c r="G36" s="386"/>
      <c r="H36" s="60" t="s">
        <v>272</v>
      </c>
    </row>
    <row r="37" spans="1:10" x14ac:dyDescent="0.25">
      <c r="A37" s="383"/>
      <c r="B37" s="385"/>
      <c r="C37" s="385"/>
      <c r="D37" s="37" t="s">
        <v>94</v>
      </c>
      <c r="E37" s="38" t="s">
        <v>85</v>
      </c>
      <c r="F37" s="34" t="e">
        <f>+PTEP!#REF!</f>
        <v>#REF!</v>
      </c>
      <c r="G37" s="386"/>
      <c r="H37" s="60" t="s">
        <v>272</v>
      </c>
    </row>
    <row r="38" spans="1:10" x14ac:dyDescent="0.25">
      <c r="A38" s="388" t="s">
        <v>334</v>
      </c>
      <c r="B38" s="377" t="s">
        <v>95</v>
      </c>
      <c r="C38" s="377">
        <v>2</v>
      </c>
      <c r="D38" s="39" t="s">
        <v>116</v>
      </c>
      <c r="E38" s="40" t="s">
        <v>178</v>
      </c>
      <c r="F38" s="34" t="e">
        <f>+PTEP!#REF!</f>
        <v>#REF!</v>
      </c>
      <c r="G38" s="386" t="e">
        <f>+AVERAGE(F38:F39)</f>
        <v>#REF!</v>
      </c>
      <c r="H38" s="41" t="s">
        <v>272</v>
      </c>
    </row>
    <row r="39" spans="1:10" ht="22.5" x14ac:dyDescent="0.25">
      <c r="A39" s="389"/>
      <c r="B39" s="378"/>
      <c r="C39" s="378"/>
      <c r="D39" s="39" t="s">
        <v>247</v>
      </c>
      <c r="E39" s="40" t="s">
        <v>248</v>
      </c>
      <c r="F39" s="34" t="e">
        <f>+PTEP!#REF!</f>
        <v>#REF!</v>
      </c>
      <c r="G39" s="387"/>
      <c r="H39" s="41" t="s">
        <v>239</v>
      </c>
    </row>
    <row r="40" spans="1:10" ht="22.5" x14ac:dyDescent="0.25">
      <c r="A40" s="388" t="s">
        <v>337</v>
      </c>
      <c r="B40" s="377" t="s">
        <v>97</v>
      </c>
      <c r="C40" s="377">
        <v>4</v>
      </c>
      <c r="D40" s="42" t="s">
        <v>117</v>
      </c>
      <c r="E40" s="43" t="s">
        <v>166</v>
      </c>
      <c r="F40" s="34" t="e">
        <f>+PTEP!#REF!</f>
        <v>#REF!</v>
      </c>
      <c r="G40" s="386" t="e">
        <f>+AVERAGE(F40:F43)</f>
        <v>#REF!</v>
      </c>
      <c r="H40" s="61" t="s">
        <v>202</v>
      </c>
      <c r="J40" s="26"/>
    </row>
    <row r="41" spans="1:10" ht="33.75" x14ac:dyDescent="0.25">
      <c r="A41" s="389"/>
      <c r="B41" s="378"/>
      <c r="C41" s="378"/>
      <c r="D41" s="42" t="s">
        <v>119</v>
      </c>
      <c r="E41" s="43" t="s">
        <v>318</v>
      </c>
      <c r="F41" s="34" t="e">
        <f>+PTEP!#REF!</f>
        <v>#REF!</v>
      </c>
      <c r="G41" s="386"/>
      <c r="H41" s="61" t="s">
        <v>279</v>
      </c>
    </row>
    <row r="42" spans="1:10" ht="22.5" x14ac:dyDescent="0.25">
      <c r="A42" s="389"/>
      <c r="B42" s="378"/>
      <c r="C42" s="378"/>
      <c r="D42" s="42" t="s">
        <v>319</v>
      </c>
      <c r="E42" s="44" t="s">
        <v>293</v>
      </c>
      <c r="F42" s="34" t="e">
        <f>+PTEP!#REF!</f>
        <v>#REF!</v>
      </c>
      <c r="G42" s="386"/>
      <c r="H42" s="61" t="s">
        <v>202</v>
      </c>
    </row>
    <row r="43" spans="1:10" ht="22.5" x14ac:dyDescent="0.25">
      <c r="A43" s="389"/>
      <c r="B43" s="378"/>
      <c r="C43" s="378"/>
      <c r="D43" s="42" t="s">
        <v>320</v>
      </c>
      <c r="E43" s="44" t="s">
        <v>264</v>
      </c>
      <c r="F43" s="34" t="e">
        <f>+PTEP!#REF!</f>
        <v>#REF!</v>
      </c>
      <c r="G43" s="386"/>
      <c r="H43" s="61" t="s">
        <v>202</v>
      </c>
    </row>
    <row r="44" spans="1:10" ht="33.75" x14ac:dyDescent="0.25">
      <c r="A44" s="388" t="s">
        <v>340</v>
      </c>
      <c r="B44" s="377" t="s">
        <v>98</v>
      </c>
      <c r="C44" s="377">
        <v>3</v>
      </c>
      <c r="D44" s="45" t="s">
        <v>120</v>
      </c>
      <c r="E44" s="46" t="s">
        <v>257</v>
      </c>
      <c r="F44" s="34" t="e">
        <f>+PTEP!#REF!</f>
        <v>#REF!</v>
      </c>
      <c r="G44" s="391" t="e">
        <f>+AVERAGE(F44:F46)</f>
        <v>#REF!</v>
      </c>
      <c r="H44" s="47" t="s">
        <v>232</v>
      </c>
    </row>
    <row r="45" spans="1:10" x14ac:dyDescent="0.25">
      <c r="A45" s="389"/>
      <c r="B45" s="378"/>
      <c r="C45" s="378"/>
      <c r="D45" s="45" t="s">
        <v>121</v>
      </c>
      <c r="E45" s="46" t="s">
        <v>231</v>
      </c>
      <c r="F45" s="34" t="e">
        <f>+PTEP!#REF!</f>
        <v>#REF!</v>
      </c>
      <c r="G45" s="392"/>
      <c r="H45" s="47" t="s">
        <v>263</v>
      </c>
    </row>
    <row r="46" spans="1:10" ht="22.5" x14ac:dyDescent="0.25">
      <c r="A46" s="389"/>
      <c r="B46" s="378"/>
      <c r="C46" s="378"/>
      <c r="D46" s="45" t="s">
        <v>122</v>
      </c>
      <c r="E46" s="46" t="s">
        <v>258</v>
      </c>
      <c r="F46" s="34" t="e">
        <f>+PTEP!#REF!</f>
        <v>#REF!</v>
      </c>
      <c r="G46" s="393"/>
      <c r="H46" s="47" t="s">
        <v>263</v>
      </c>
    </row>
    <row r="47" spans="1:10" ht="22.5" x14ac:dyDescent="0.25">
      <c r="A47" s="388" t="s">
        <v>340</v>
      </c>
      <c r="B47" s="377" t="s">
        <v>102</v>
      </c>
      <c r="C47" s="377">
        <v>8</v>
      </c>
      <c r="D47" s="48" t="s">
        <v>123</v>
      </c>
      <c r="E47" s="49" t="s">
        <v>300</v>
      </c>
      <c r="F47" s="34" t="e">
        <f>+PTEP!#REF!</f>
        <v>#REF!</v>
      </c>
      <c r="G47" s="391" t="e">
        <f>+AVERAGE(F47:F54)</f>
        <v>#REF!</v>
      </c>
      <c r="H47" s="62" t="s">
        <v>301</v>
      </c>
    </row>
    <row r="48" spans="1:10" ht="22.5" x14ac:dyDescent="0.25">
      <c r="A48" s="389"/>
      <c r="B48" s="378"/>
      <c r="C48" s="378"/>
      <c r="D48" s="48" t="s">
        <v>124</v>
      </c>
      <c r="E48" s="49" t="s">
        <v>302</v>
      </c>
      <c r="F48" s="34" t="e">
        <f>+PTEP!#REF!</f>
        <v>#REF!</v>
      </c>
      <c r="G48" s="392"/>
      <c r="H48" s="62" t="s">
        <v>304</v>
      </c>
    </row>
    <row r="49" spans="1:8" ht="22.5" x14ac:dyDescent="0.25">
      <c r="A49" s="389"/>
      <c r="B49" s="378"/>
      <c r="C49" s="378"/>
      <c r="D49" s="48" t="s">
        <v>305</v>
      </c>
      <c r="E49" s="49" t="s">
        <v>110</v>
      </c>
      <c r="F49" s="34" t="e">
        <f>+PTEP!#REF!</f>
        <v>#REF!</v>
      </c>
      <c r="G49" s="392"/>
      <c r="H49" s="62" t="s">
        <v>306</v>
      </c>
    </row>
    <row r="50" spans="1:8" ht="33.75" x14ac:dyDescent="0.25">
      <c r="A50" s="389"/>
      <c r="B50" s="378"/>
      <c r="C50" s="378"/>
      <c r="D50" s="48" t="s">
        <v>125</v>
      </c>
      <c r="E50" s="49" t="s">
        <v>163</v>
      </c>
      <c r="F50" s="34" t="e">
        <f>+PTEP!#REF!</f>
        <v>#REF!</v>
      </c>
      <c r="G50" s="392"/>
      <c r="H50" s="62" t="s">
        <v>307</v>
      </c>
    </row>
    <row r="51" spans="1:8" ht="22.5" x14ac:dyDescent="0.25">
      <c r="A51" s="389"/>
      <c r="B51" s="378"/>
      <c r="C51" s="378"/>
      <c r="D51" s="48" t="s">
        <v>126</v>
      </c>
      <c r="E51" s="50" t="s">
        <v>308</v>
      </c>
      <c r="F51" s="34" t="e">
        <f>+PTEP!#REF!</f>
        <v>#REF!</v>
      </c>
      <c r="G51" s="392"/>
      <c r="H51" s="62" t="s">
        <v>311</v>
      </c>
    </row>
    <row r="52" spans="1:8" ht="33.75" x14ac:dyDescent="0.25">
      <c r="A52" s="389"/>
      <c r="B52" s="378"/>
      <c r="C52" s="378"/>
      <c r="D52" s="48" t="s">
        <v>127</v>
      </c>
      <c r="E52" s="49" t="s">
        <v>322</v>
      </c>
      <c r="F52" s="34" t="e">
        <f>+PTEP!#REF!</f>
        <v>#REF!</v>
      </c>
      <c r="G52" s="392"/>
      <c r="H52" s="62" t="s">
        <v>321</v>
      </c>
    </row>
    <row r="53" spans="1:8" ht="33.75" x14ac:dyDescent="0.25">
      <c r="A53" s="389"/>
      <c r="B53" s="378"/>
      <c r="C53" s="378"/>
      <c r="D53" s="48" t="s">
        <v>157</v>
      </c>
      <c r="E53" s="49" t="s">
        <v>152</v>
      </c>
      <c r="F53" s="34" t="e">
        <f>+PTEP!#REF!</f>
        <v>#REF!</v>
      </c>
      <c r="G53" s="392"/>
      <c r="H53" s="62" t="s">
        <v>201</v>
      </c>
    </row>
    <row r="54" spans="1:8" ht="56.25" x14ac:dyDescent="0.25">
      <c r="A54" s="389"/>
      <c r="B54" s="378"/>
      <c r="C54" s="378"/>
      <c r="D54" s="48" t="s">
        <v>313</v>
      </c>
      <c r="E54" s="49" t="s">
        <v>314</v>
      </c>
      <c r="F54" s="34" t="e">
        <f>+PTEP!#REF!</f>
        <v>#REF!</v>
      </c>
      <c r="G54" s="393"/>
      <c r="H54" s="62" t="s">
        <v>315</v>
      </c>
    </row>
    <row r="55" spans="1:8" x14ac:dyDescent="0.25">
      <c r="A55" s="388" t="s">
        <v>367</v>
      </c>
      <c r="B55" s="377" t="s">
        <v>105</v>
      </c>
      <c r="C55" s="377">
        <v>6</v>
      </c>
      <c r="D55" s="52" t="s">
        <v>128</v>
      </c>
      <c r="E55" s="53" t="s">
        <v>145</v>
      </c>
      <c r="F55" s="51" t="e">
        <f>+PTEP!#REF!</f>
        <v>#REF!</v>
      </c>
      <c r="G55" s="379" t="e">
        <f>+AVERAGE(F55:F60)</f>
        <v>#REF!</v>
      </c>
      <c r="H55" s="53" t="s">
        <v>222</v>
      </c>
    </row>
    <row r="56" spans="1:8" ht="22.5" x14ac:dyDescent="0.25">
      <c r="A56" s="389"/>
      <c r="B56" s="378"/>
      <c r="C56" s="378"/>
      <c r="D56" s="52" t="s">
        <v>156</v>
      </c>
      <c r="E56" s="53" t="s">
        <v>149</v>
      </c>
      <c r="F56" s="51" t="e">
        <f>+PTEP!#REF!</f>
        <v>#REF!</v>
      </c>
      <c r="G56" s="380"/>
      <c r="H56" s="53" t="s">
        <v>222</v>
      </c>
    </row>
    <row r="57" spans="1:8" ht="22.5" x14ac:dyDescent="0.25">
      <c r="A57" s="389"/>
      <c r="B57" s="378"/>
      <c r="C57" s="378"/>
      <c r="D57" s="52" t="s">
        <v>129</v>
      </c>
      <c r="E57" s="53" t="s">
        <v>179</v>
      </c>
      <c r="F57" s="51" t="e">
        <f>+PTEP!#REF!</f>
        <v>#REF!</v>
      </c>
      <c r="G57" s="380"/>
      <c r="H57" s="53" t="s">
        <v>222</v>
      </c>
    </row>
    <row r="58" spans="1:8" x14ac:dyDescent="0.25">
      <c r="A58" s="389"/>
      <c r="B58" s="378"/>
      <c r="C58" s="378"/>
      <c r="D58" s="52" t="s">
        <v>130</v>
      </c>
      <c r="E58" s="53" t="s">
        <v>158</v>
      </c>
      <c r="F58" s="51" t="e">
        <f>+PTEP!#REF!</f>
        <v>#REF!</v>
      </c>
      <c r="G58" s="380"/>
      <c r="H58" s="53" t="s">
        <v>222</v>
      </c>
    </row>
    <row r="59" spans="1:8" ht="22.5" x14ac:dyDescent="0.25">
      <c r="A59" s="389"/>
      <c r="B59" s="378"/>
      <c r="C59" s="378"/>
      <c r="D59" s="52" t="s">
        <v>131</v>
      </c>
      <c r="E59" s="53" t="s">
        <v>161</v>
      </c>
      <c r="F59" s="51" t="e">
        <f>+PTEP!#REF!</f>
        <v>#REF!</v>
      </c>
      <c r="G59" s="380"/>
      <c r="H59" s="53" t="s">
        <v>222</v>
      </c>
    </row>
    <row r="60" spans="1:8" ht="33.75" x14ac:dyDescent="0.25">
      <c r="A60" s="389"/>
      <c r="B60" s="378"/>
      <c r="C60" s="378"/>
      <c r="D60" s="52" t="s">
        <v>132</v>
      </c>
      <c r="E60" s="54" t="s">
        <v>253</v>
      </c>
      <c r="F60" s="51" t="e">
        <f>+PTEP!#REF!</f>
        <v>#REF!</v>
      </c>
      <c r="G60" s="381"/>
      <c r="H60" s="55" t="s">
        <v>239</v>
      </c>
    </row>
    <row r="61" spans="1:8" ht="22.5" x14ac:dyDescent="0.25">
      <c r="A61" s="388" t="s">
        <v>366</v>
      </c>
      <c r="B61" s="377" t="s">
        <v>133</v>
      </c>
      <c r="C61" s="377">
        <v>3</v>
      </c>
      <c r="D61" s="56" t="s">
        <v>137</v>
      </c>
      <c r="E61" s="57" t="s">
        <v>228</v>
      </c>
      <c r="F61" s="51" t="e">
        <f>+PTEP!#REF!</f>
        <v>#REF!</v>
      </c>
      <c r="G61" s="379" t="e">
        <f>+AVERAGE(F61:F63)</f>
        <v>#REF!</v>
      </c>
      <c r="H61" s="57" t="s">
        <v>222</v>
      </c>
    </row>
    <row r="62" spans="1:8" ht="22.5" x14ac:dyDescent="0.25">
      <c r="A62" s="389"/>
      <c r="B62" s="378"/>
      <c r="C62" s="378"/>
      <c r="D62" s="56" t="s">
        <v>138</v>
      </c>
      <c r="E62" s="57" t="s">
        <v>229</v>
      </c>
      <c r="F62" s="51" t="e">
        <f>+PTEP!#REF!</f>
        <v>#REF!</v>
      </c>
      <c r="G62" s="380"/>
      <c r="H62" s="57" t="s">
        <v>222</v>
      </c>
    </row>
    <row r="63" spans="1:8" ht="22.5" x14ac:dyDescent="0.25">
      <c r="A63" s="389"/>
      <c r="B63" s="378"/>
      <c r="C63" s="378"/>
      <c r="D63" s="56" t="s">
        <v>139</v>
      </c>
      <c r="E63" s="57" t="s">
        <v>230</v>
      </c>
      <c r="F63" s="51" t="e">
        <f>+PTEP!#REF!</f>
        <v>#REF!</v>
      </c>
      <c r="G63" s="381"/>
      <c r="H63" s="57" t="s">
        <v>222</v>
      </c>
    </row>
    <row r="64" spans="1:8" x14ac:dyDescent="0.25">
      <c r="A64" s="390" t="s">
        <v>365</v>
      </c>
      <c r="B64" s="390"/>
      <c r="C64" s="13">
        <f>SUM(C2:C63)</f>
        <v>62</v>
      </c>
      <c r="D64" s="13"/>
      <c r="E64" s="13"/>
      <c r="F64" s="27" t="e">
        <f>+AVERAGE(F2:F63)</f>
        <v>#REF!</v>
      </c>
      <c r="G64" s="27" t="e">
        <f>+AVERAGE(G2:G63)</f>
        <v>#REF!</v>
      </c>
      <c r="H64" s="28"/>
    </row>
  </sheetData>
  <mergeCells count="37">
    <mergeCell ref="A64:B64"/>
    <mergeCell ref="A40:A43"/>
    <mergeCell ref="B40:B43"/>
    <mergeCell ref="C40:C43"/>
    <mergeCell ref="G40:G43"/>
    <mergeCell ref="A47:A54"/>
    <mergeCell ref="B47:B54"/>
    <mergeCell ref="A44:A46"/>
    <mergeCell ref="B44:B46"/>
    <mergeCell ref="G44:G46"/>
    <mergeCell ref="C44:C46"/>
    <mergeCell ref="C47:C54"/>
    <mergeCell ref="G47:G54"/>
    <mergeCell ref="A55:A60"/>
    <mergeCell ref="B55:B60"/>
    <mergeCell ref="A61:A63"/>
    <mergeCell ref="A32:A37"/>
    <mergeCell ref="B32:B37"/>
    <mergeCell ref="C32:C37"/>
    <mergeCell ref="G32:G37"/>
    <mergeCell ref="A38:A39"/>
    <mergeCell ref="B38:B39"/>
    <mergeCell ref="C38:C39"/>
    <mergeCell ref="G38:G39"/>
    <mergeCell ref="A2:A21"/>
    <mergeCell ref="B2:B21"/>
    <mergeCell ref="C2:C21"/>
    <mergeCell ref="G2:G21"/>
    <mergeCell ref="A22:A31"/>
    <mergeCell ref="B22:B31"/>
    <mergeCell ref="C22:C31"/>
    <mergeCell ref="G22:G31"/>
    <mergeCell ref="B61:B63"/>
    <mergeCell ref="G55:G60"/>
    <mergeCell ref="G61:G63"/>
    <mergeCell ref="C55:C60"/>
    <mergeCell ref="C61:C6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03634-0F07-4825-8511-5F33520DBCDB}">
  <dimension ref="A1:AF68"/>
  <sheetViews>
    <sheetView tabSelected="1" topLeftCell="AB7" zoomScale="70" zoomScaleNormal="70" workbookViewId="0">
      <selection activeCell="AH7" sqref="AH7"/>
    </sheetView>
  </sheetViews>
  <sheetFormatPr baseColWidth="10" defaultColWidth="11.42578125" defaultRowHeight="14.25" x14ac:dyDescent="0.25"/>
  <cols>
    <col min="1" max="1" width="39.140625" style="4" customWidth="1"/>
    <col min="2" max="2" width="18.140625" style="4" customWidth="1"/>
    <col min="3" max="3" width="24.5703125" style="2" customWidth="1"/>
    <col min="4" max="4" width="21.5703125" style="5" bestFit="1" customWidth="1"/>
    <col min="5" max="5" width="7.5703125" style="6" customWidth="1"/>
    <col min="6" max="6" width="35.7109375" style="98" customWidth="1"/>
    <col min="7" max="7" width="21.42578125" style="98" customWidth="1"/>
    <col min="8" max="8" width="15.28515625" style="98" customWidth="1"/>
    <col min="9" max="9" width="20.140625" style="6" customWidth="1"/>
    <col min="10" max="10" width="29.28515625" style="98" customWidth="1"/>
    <col min="11" max="11" width="18.140625" style="98" customWidth="1"/>
    <col min="12" max="12" width="6" style="6" customWidth="1"/>
    <col min="13" max="14" width="2.85546875" style="6" bestFit="1" customWidth="1"/>
    <col min="15" max="15" width="51.28515625" style="5" hidden="1" customWidth="1"/>
    <col min="16" max="16" width="15.85546875" style="5" hidden="1" customWidth="1"/>
    <col min="17" max="17" width="22.5703125" style="5" hidden="1" customWidth="1"/>
    <col min="18" max="18" width="53.42578125" style="5" hidden="1" customWidth="1"/>
    <col min="19" max="19" width="43.42578125" style="5" hidden="1" customWidth="1"/>
    <col min="20" max="20" width="21.140625" style="5" hidden="1" customWidth="1"/>
    <col min="21" max="21" width="18.5703125" style="5" bestFit="1" customWidth="1"/>
    <col min="22" max="22" width="89.85546875" style="5" customWidth="1"/>
    <col min="23" max="23" width="17.28515625" style="242" bestFit="1" customWidth="1"/>
    <col min="24" max="24" width="48.140625" style="5" customWidth="1"/>
    <col min="25" max="25" width="23.5703125" style="5" customWidth="1"/>
    <col min="26" max="26" width="25.140625" style="5" customWidth="1"/>
    <col min="27" max="27" width="60.7109375" style="5" customWidth="1"/>
    <col min="28" max="28" width="22.140625" style="5" customWidth="1"/>
    <col min="29" max="29" width="20.140625" style="5" customWidth="1"/>
    <col min="30" max="30" width="15.28515625" style="5" customWidth="1"/>
    <col min="31" max="31" width="140.42578125" style="5" customWidth="1"/>
    <col min="32" max="32" width="18" style="5" customWidth="1"/>
    <col min="33" max="16384" width="11.42578125" style="5"/>
  </cols>
  <sheetData>
    <row r="1" spans="1:32" ht="12.75" x14ac:dyDescent="0.25">
      <c r="A1" s="419"/>
      <c r="B1" s="419"/>
      <c r="C1" s="412" t="s">
        <v>537</v>
      </c>
      <c r="D1" s="412"/>
      <c r="E1" s="412"/>
      <c r="F1" s="412"/>
      <c r="G1" s="412"/>
      <c r="H1" s="412"/>
      <c r="I1" s="412"/>
      <c r="J1" s="412"/>
      <c r="K1" s="412"/>
      <c r="L1" s="412"/>
      <c r="M1" s="412"/>
      <c r="N1" s="412"/>
    </row>
    <row r="2" spans="1:32" ht="66.75" customHeight="1" x14ac:dyDescent="0.25">
      <c r="A2" s="419"/>
      <c r="B2" s="419"/>
      <c r="C2" s="412"/>
      <c r="D2" s="412"/>
      <c r="E2" s="412"/>
      <c r="F2" s="412"/>
      <c r="G2" s="412"/>
      <c r="H2" s="412"/>
      <c r="I2" s="412"/>
      <c r="J2" s="412"/>
      <c r="K2" s="412"/>
      <c r="L2" s="412"/>
      <c r="M2" s="412"/>
      <c r="N2" s="412"/>
    </row>
    <row r="3" spans="1:32" s="3" customFormat="1" ht="189" customHeight="1" x14ac:dyDescent="0.2">
      <c r="A3" s="417" t="s">
        <v>323</v>
      </c>
      <c r="B3" s="417"/>
      <c r="C3" s="417"/>
      <c r="D3" s="417"/>
      <c r="E3" s="417"/>
      <c r="F3" s="417"/>
      <c r="G3" s="417"/>
      <c r="H3" s="417"/>
      <c r="I3" s="417"/>
      <c r="J3" s="417"/>
      <c r="K3" s="417"/>
      <c r="L3" s="417"/>
      <c r="M3" s="417"/>
      <c r="N3" s="417"/>
      <c r="W3" s="243"/>
    </row>
    <row r="4" spans="1:32" s="3" customFormat="1" ht="68.25" customHeight="1" thickBot="1" x14ac:dyDescent="0.25">
      <c r="A4" s="418" t="s">
        <v>383</v>
      </c>
      <c r="B4" s="418"/>
      <c r="C4" s="418"/>
      <c r="D4" s="418"/>
      <c r="E4" s="418"/>
      <c r="F4" s="418"/>
      <c r="G4" s="418"/>
      <c r="H4" s="418"/>
      <c r="I4" s="418"/>
      <c r="J4" s="418"/>
      <c r="K4" s="418"/>
      <c r="L4" s="418"/>
      <c r="M4" s="418"/>
      <c r="N4" s="418"/>
      <c r="W4" s="243"/>
    </row>
    <row r="5" spans="1:32" ht="75" customHeight="1" thickBot="1" x14ac:dyDescent="0.3">
      <c r="A5" s="413"/>
      <c r="B5" s="413"/>
      <c r="C5" s="413"/>
      <c r="D5" s="413"/>
      <c r="E5" s="413"/>
      <c r="F5" s="413"/>
      <c r="G5" s="413"/>
      <c r="H5" s="413"/>
      <c r="I5" s="413"/>
      <c r="J5" s="413"/>
      <c r="K5" s="413"/>
      <c r="L5" s="413"/>
      <c r="M5" s="413"/>
      <c r="N5" s="414"/>
      <c r="O5" s="403" t="s">
        <v>544</v>
      </c>
      <c r="P5" s="404"/>
      <c r="Q5" s="405"/>
      <c r="R5" s="394" t="s">
        <v>545</v>
      </c>
      <c r="S5" s="395"/>
      <c r="T5" s="396"/>
      <c r="U5" s="397" t="s">
        <v>546</v>
      </c>
      <c r="V5" s="398"/>
      <c r="W5" s="399"/>
      <c r="X5" s="403" t="s">
        <v>801</v>
      </c>
      <c r="Y5" s="404"/>
      <c r="Z5" s="405"/>
      <c r="AA5" s="394" t="s">
        <v>802</v>
      </c>
      <c r="AB5" s="395"/>
      <c r="AC5" s="396"/>
      <c r="AD5" s="397" t="s">
        <v>803</v>
      </c>
      <c r="AE5" s="398"/>
      <c r="AF5" s="399"/>
    </row>
    <row r="6" spans="1:32" s="1" customFormat="1" ht="55.5" customHeight="1" thickBot="1" x14ac:dyDescent="0.3">
      <c r="A6" s="101" t="s">
        <v>26</v>
      </c>
      <c r="B6" s="101" t="s">
        <v>27</v>
      </c>
      <c r="C6" s="101" t="s">
        <v>23</v>
      </c>
      <c r="D6" s="101" t="s">
        <v>24</v>
      </c>
      <c r="E6" s="101" t="s">
        <v>6</v>
      </c>
      <c r="F6" s="101" t="s">
        <v>0</v>
      </c>
      <c r="G6" s="101" t="s">
        <v>1</v>
      </c>
      <c r="H6" s="101" t="s">
        <v>2</v>
      </c>
      <c r="I6" s="101" t="s">
        <v>3</v>
      </c>
      <c r="J6" s="101" t="s">
        <v>4</v>
      </c>
      <c r="K6" s="101" t="s">
        <v>481</v>
      </c>
      <c r="L6" s="415" t="s">
        <v>492</v>
      </c>
      <c r="M6" s="415"/>
      <c r="N6" s="416"/>
      <c r="O6" s="181" t="s">
        <v>538</v>
      </c>
      <c r="P6" s="182" t="s">
        <v>539</v>
      </c>
      <c r="Q6" s="183" t="s">
        <v>540</v>
      </c>
      <c r="R6" s="184" t="s">
        <v>541</v>
      </c>
      <c r="S6" s="185" t="s">
        <v>540</v>
      </c>
      <c r="T6" s="186" t="s">
        <v>542</v>
      </c>
      <c r="U6" s="174" t="s">
        <v>355</v>
      </c>
      <c r="V6" s="174" t="s">
        <v>541</v>
      </c>
      <c r="W6" s="244" t="s">
        <v>543</v>
      </c>
      <c r="X6" s="181" t="s">
        <v>538</v>
      </c>
      <c r="Y6" s="182" t="s">
        <v>539</v>
      </c>
      <c r="Z6" s="183" t="s">
        <v>540</v>
      </c>
      <c r="AA6" s="320" t="s">
        <v>541</v>
      </c>
      <c r="AB6" s="321" t="s">
        <v>540</v>
      </c>
      <c r="AC6" s="322" t="s">
        <v>542</v>
      </c>
      <c r="AD6" s="174" t="s">
        <v>355</v>
      </c>
      <c r="AE6" s="174" t="s">
        <v>541</v>
      </c>
      <c r="AF6" s="244" t="s">
        <v>543</v>
      </c>
    </row>
    <row r="7" spans="1:32" ht="308.25" customHeight="1" x14ac:dyDescent="0.25">
      <c r="A7" s="402"/>
      <c r="B7" s="402"/>
      <c r="C7" s="103" t="s">
        <v>5</v>
      </c>
      <c r="D7" s="63" t="s">
        <v>11</v>
      </c>
      <c r="E7" s="64" t="s">
        <v>35</v>
      </c>
      <c r="F7" s="64" t="s">
        <v>233</v>
      </c>
      <c r="G7" s="64" t="s">
        <v>275</v>
      </c>
      <c r="H7" s="64" t="s">
        <v>276</v>
      </c>
      <c r="I7" s="64" t="s">
        <v>278</v>
      </c>
      <c r="J7" s="64" t="s">
        <v>277</v>
      </c>
      <c r="K7" s="64" t="s">
        <v>272</v>
      </c>
      <c r="L7" s="64" t="s">
        <v>211</v>
      </c>
      <c r="M7" s="64" t="s">
        <v>211</v>
      </c>
      <c r="N7" s="112" t="s">
        <v>211</v>
      </c>
      <c r="O7" s="187" t="s">
        <v>553</v>
      </c>
      <c r="P7" s="188" t="s">
        <v>554</v>
      </c>
      <c r="Q7" s="189" t="s">
        <v>555</v>
      </c>
      <c r="R7" s="190" t="s">
        <v>556</v>
      </c>
      <c r="S7" s="191" t="s">
        <v>557</v>
      </c>
      <c r="T7" s="192" t="s">
        <v>558</v>
      </c>
      <c r="U7" s="240" t="s">
        <v>358</v>
      </c>
      <c r="V7" s="241" t="s">
        <v>760</v>
      </c>
      <c r="W7" s="245">
        <v>0.2</v>
      </c>
      <c r="X7" s="258" t="s">
        <v>822</v>
      </c>
      <c r="Y7" s="258" t="s">
        <v>554</v>
      </c>
      <c r="Z7" s="259" t="s">
        <v>555</v>
      </c>
      <c r="AA7" s="323" t="s">
        <v>964</v>
      </c>
      <c r="AB7" s="324" t="s">
        <v>884</v>
      </c>
      <c r="AC7" s="325" t="s">
        <v>562</v>
      </c>
      <c r="AD7" s="318" t="s">
        <v>358</v>
      </c>
      <c r="AE7" s="241" t="s">
        <v>965</v>
      </c>
      <c r="AF7" s="340">
        <v>0.57999999999999996</v>
      </c>
    </row>
    <row r="8" spans="1:32" ht="197.25" customHeight="1" x14ac:dyDescent="0.25">
      <c r="A8" s="402"/>
      <c r="B8" s="402"/>
      <c r="C8" s="103" t="s">
        <v>5</v>
      </c>
      <c r="D8" s="63" t="s">
        <v>11</v>
      </c>
      <c r="E8" s="64" t="s">
        <v>36</v>
      </c>
      <c r="F8" s="64" t="s">
        <v>194</v>
      </c>
      <c r="G8" s="64" t="s">
        <v>448</v>
      </c>
      <c r="H8" s="64" t="s">
        <v>450</v>
      </c>
      <c r="I8" s="64" t="s">
        <v>449</v>
      </c>
      <c r="J8" s="64" t="s">
        <v>212</v>
      </c>
      <c r="K8" s="64" t="s">
        <v>272</v>
      </c>
      <c r="L8" s="64" t="s">
        <v>211</v>
      </c>
      <c r="M8" s="64" t="s">
        <v>211</v>
      </c>
      <c r="N8" s="112" t="s">
        <v>211</v>
      </c>
      <c r="O8" s="193" t="s">
        <v>559</v>
      </c>
      <c r="P8" s="176">
        <v>0.33</v>
      </c>
      <c r="Q8" s="194"/>
      <c r="R8" s="195" t="s">
        <v>560</v>
      </c>
      <c r="S8" s="196" t="s">
        <v>561</v>
      </c>
      <c r="T8" s="197" t="s">
        <v>562</v>
      </c>
      <c r="U8" s="240" t="s">
        <v>356</v>
      </c>
      <c r="V8" s="241" t="s">
        <v>761</v>
      </c>
      <c r="W8" s="336">
        <v>0.33</v>
      </c>
      <c r="X8" s="260" t="s">
        <v>899</v>
      </c>
      <c r="Y8" s="290">
        <v>0.66</v>
      </c>
      <c r="Z8" s="297" t="s">
        <v>883</v>
      </c>
      <c r="AA8" s="326" t="s">
        <v>900</v>
      </c>
      <c r="AB8" s="206" t="s">
        <v>883</v>
      </c>
      <c r="AC8" s="325" t="s">
        <v>887</v>
      </c>
      <c r="AD8" s="318" t="s">
        <v>357</v>
      </c>
      <c r="AE8" s="241" t="s">
        <v>966</v>
      </c>
      <c r="AF8" s="341">
        <v>0.33</v>
      </c>
    </row>
    <row r="9" spans="1:32" ht="96" customHeight="1" x14ac:dyDescent="0.25">
      <c r="A9" s="402"/>
      <c r="B9" s="402"/>
      <c r="C9" s="103" t="s">
        <v>5</v>
      </c>
      <c r="D9" s="63" t="s">
        <v>11</v>
      </c>
      <c r="E9" s="64" t="s">
        <v>213</v>
      </c>
      <c r="F9" s="64" t="s">
        <v>234</v>
      </c>
      <c r="G9" s="64" t="s">
        <v>235</v>
      </c>
      <c r="H9" s="64" t="s">
        <v>236</v>
      </c>
      <c r="I9" s="64" t="s">
        <v>269</v>
      </c>
      <c r="J9" s="64" t="s">
        <v>238</v>
      </c>
      <c r="K9" s="64" t="s">
        <v>239</v>
      </c>
      <c r="L9" s="64"/>
      <c r="M9" s="64"/>
      <c r="N9" s="112" t="s">
        <v>211</v>
      </c>
      <c r="O9" s="198" t="s">
        <v>563</v>
      </c>
      <c r="P9" s="199"/>
      <c r="Q9" s="200"/>
      <c r="R9" s="201" t="s">
        <v>564</v>
      </c>
      <c r="S9" s="202" t="s">
        <v>565</v>
      </c>
      <c r="T9" s="203" t="s">
        <v>566</v>
      </c>
      <c r="U9" s="240" t="s">
        <v>359</v>
      </c>
      <c r="V9" s="241" t="s">
        <v>762</v>
      </c>
      <c r="W9" s="336">
        <v>0</v>
      </c>
      <c r="X9" s="262" t="s">
        <v>853</v>
      </c>
      <c r="Y9" s="262" t="s">
        <v>853</v>
      </c>
      <c r="Z9" s="296" t="s">
        <v>853</v>
      </c>
      <c r="AA9" s="326" t="s">
        <v>859</v>
      </c>
      <c r="AB9" s="326" t="s">
        <v>859</v>
      </c>
      <c r="AC9" s="326" t="s">
        <v>859</v>
      </c>
      <c r="AD9" s="318" t="s">
        <v>359</v>
      </c>
      <c r="AE9" s="241" t="s">
        <v>762</v>
      </c>
      <c r="AF9" s="341">
        <v>0</v>
      </c>
    </row>
    <row r="10" spans="1:32" ht="306.75" customHeight="1" x14ac:dyDescent="0.25">
      <c r="A10" s="402"/>
      <c r="B10" s="402"/>
      <c r="C10" s="103" t="s">
        <v>5</v>
      </c>
      <c r="D10" s="63" t="s">
        <v>12</v>
      </c>
      <c r="E10" s="64" t="s">
        <v>38</v>
      </c>
      <c r="F10" s="64" t="s">
        <v>164</v>
      </c>
      <c r="G10" s="64" t="s">
        <v>185</v>
      </c>
      <c r="H10" s="64" t="s">
        <v>7</v>
      </c>
      <c r="I10" s="64" t="s">
        <v>8</v>
      </c>
      <c r="J10" s="64" t="s">
        <v>274</v>
      </c>
      <c r="K10" s="64" t="s">
        <v>202</v>
      </c>
      <c r="L10" s="64" t="s">
        <v>211</v>
      </c>
      <c r="M10" s="64" t="s">
        <v>211</v>
      </c>
      <c r="N10" s="112" t="s">
        <v>211</v>
      </c>
      <c r="O10" s="193" t="s">
        <v>567</v>
      </c>
      <c r="P10" s="204">
        <v>1</v>
      </c>
      <c r="Q10" t="s">
        <v>568</v>
      </c>
      <c r="R10" s="205" t="s">
        <v>569</v>
      </c>
      <c r="S10" s="206" t="s">
        <v>570</v>
      </c>
      <c r="T10" s="197" t="s">
        <v>562</v>
      </c>
      <c r="U10" s="240" t="s">
        <v>358</v>
      </c>
      <c r="V10" s="241" t="s">
        <v>763</v>
      </c>
      <c r="W10" s="336">
        <v>0.2</v>
      </c>
      <c r="X10" s="260" t="s">
        <v>567</v>
      </c>
      <c r="Y10" s="263">
        <v>1</v>
      </c>
      <c r="Z10" s="295" t="s">
        <v>808</v>
      </c>
      <c r="AA10" s="206" t="s">
        <v>886</v>
      </c>
      <c r="AB10" s="206" t="s">
        <v>883</v>
      </c>
      <c r="AC10" s="325" t="s">
        <v>888</v>
      </c>
      <c r="AD10" s="318" t="s">
        <v>358</v>
      </c>
      <c r="AE10" s="241" t="s">
        <v>967</v>
      </c>
      <c r="AF10" s="341">
        <f>25%+W10</f>
        <v>0.45</v>
      </c>
    </row>
    <row r="11" spans="1:32" ht="222" customHeight="1" x14ac:dyDescent="0.25">
      <c r="A11" s="402"/>
      <c r="B11" s="402"/>
      <c r="C11" s="103" t="s">
        <v>5</v>
      </c>
      <c r="D11" s="63" t="s">
        <v>165</v>
      </c>
      <c r="E11" s="64" t="s">
        <v>191</v>
      </c>
      <c r="F11" s="64" t="s">
        <v>171</v>
      </c>
      <c r="G11" s="64" t="s">
        <v>451</v>
      </c>
      <c r="H11" s="64" t="s">
        <v>9</v>
      </c>
      <c r="I11" s="64" t="s">
        <v>10</v>
      </c>
      <c r="J11" s="64" t="s">
        <v>273</v>
      </c>
      <c r="K11" s="64" t="s">
        <v>272</v>
      </c>
      <c r="L11" s="64" t="s">
        <v>211</v>
      </c>
      <c r="M11" s="64" t="s">
        <v>211</v>
      </c>
      <c r="N11" s="112" t="s">
        <v>211</v>
      </c>
      <c r="O11" s="193" t="s">
        <v>571</v>
      </c>
      <c r="P11" s="176" t="s">
        <v>572</v>
      </c>
      <c r="Q11" s="194" t="s">
        <v>573</v>
      </c>
      <c r="R11" s="177" t="s">
        <v>574</v>
      </c>
      <c r="S11" s="206" t="s">
        <v>575</v>
      </c>
      <c r="T11" s="197" t="s">
        <v>562</v>
      </c>
      <c r="U11" s="240" t="s">
        <v>358</v>
      </c>
      <c r="V11" s="241" t="s">
        <v>764</v>
      </c>
      <c r="W11" s="336">
        <v>0.2</v>
      </c>
      <c r="X11" s="258" t="s">
        <v>823</v>
      </c>
      <c r="Y11" s="258" t="s">
        <v>572</v>
      </c>
      <c r="Z11" s="259" t="s">
        <v>824</v>
      </c>
      <c r="AA11" s="323" t="s">
        <v>889</v>
      </c>
      <c r="AB11" s="206" t="s">
        <v>883</v>
      </c>
      <c r="AC11" s="325" t="s">
        <v>888</v>
      </c>
      <c r="AD11" s="318" t="s">
        <v>356</v>
      </c>
      <c r="AE11" s="241" t="s">
        <v>968</v>
      </c>
      <c r="AF11" s="341">
        <v>0.66</v>
      </c>
    </row>
    <row r="12" spans="1:32" ht="251.25" customHeight="1" x14ac:dyDescent="0.25">
      <c r="A12" s="402"/>
      <c r="B12" s="402"/>
      <c r="C12" s="103" t="s">
        <v>5</v>
      </c>
      <c r="D12" s="63" t="s">
        <v>13</v>
      </c>
      <c r="E12" s="64" t="s">
        <v>39</v>
      </c>
      <c r="F12" s="64" t="s">
        <v>172</v>
      </c>
      <c r="G12" s="64" t="s">
        <v>18</v>
      </c>
      <c r="H12" s="64" t="s">
        <v>16</v>
      </c>
      <c r="I12" s="64" t="s">
        <v>17</v>
      </c>
      <c r="J12" s="64" t="s">
        <v>378</v>
      </c>
      <c r="K12" s="64" t="s">
        <v>201</v>
      </c>
      <c r="L12" s="64" t="s">
        <v>211</v>
      </c>
      <c r="M12" s="64" t="s">
        <v>211</v>
      </c>
      <c r="N12" s="112" t="s">
        <v>211</v>
      </c>
      <c r="O12" s="193" t="s">
        <v>576</v>
      </c>
      <c r="P12" s="175">
        <v>0</v>
      </c>
      <c r="Q12" s="194" t="s">
        <v>577</v>
      </c>
      <c r="R12" s="205" t="s">
        <v>578</v>
      </c>
      <c r="S12" s="206" t="s">
        <v>579</v>
      </c>
      <c r="T12" s="197" t="s">
        <v>562</v>
      </c>
      <c r="U12" s="240" t="s">
        <v>358</v>
      </c>
      <c r="V12" s="241" t="s">
        <v>765</v>
      </c>
      <c r="W12" s="336">
        <v>0.25</v>
      </c>
      <c r="X12" s="264" t="s">
        <v>865</v>
      </c>
      <c r="Y12" s="265">
        <v>0.1</v>
      </c>
      <c r="Z12" s="299" t="s">
        <v>866</v>
      </c>
      <c r="AA12" s="206" t="s">
        <v>890</v>
      </c>
      <c r="AB12" s="206" t="s">
        <v>883</v>
      </c>
      <c r="AC12" s="325" t="s">
        <v>888</v>
      </c>
      <c r="AD12" s="318" t="s">
        <v>358</v>
      </c>
      <c r="AE12" s="241" t="s">
        <v>969</v>
      </c>
      <c r="AF12" s="341">
        <v>0.37609999999999999</v>
      </c>
    </row>
    <row r="13" spans="1:32" ht="331.5" customHeight="1" x14ac:dyDescent="0.25">
      <c r="A13" s="402"/>
      <c r="B13" s="402"/>
      <c r="C13" s="103" t="s">
        <v>5</v>
      </c>
      <c r="D13" s="63" t="s">
        <v>13</v>
      </c>
      <c r="E13" s="64" t="s">
        <v>40</v>
      </c>
      <c r="F13" s="64" t="s">
        <v>182</v>
      </c>
      <c r="G13" s="64" t="s">
        <v>183</v>
      </c>
      <c r="H13" s="64" t="s">
        <v>184</v>
      </c>
      <c r="I13" s="64" t="s">
        <v>436</v>
      </c>
      <c r="J13" s="64" t="s">
        <v>203</v>
      </c>
      <c r="K13" s="64" t="s">
        <v>202</v>
      </c>
      <c r="L13" s="64" t="s">
        <v>211</v>
      </c>
      <c r="M13" s="64" t="s">
        <v>211</v>
      </c>
      <c r="N13" s="112" t="s">
        <v>211</v>
      </c>
      <c r="O13" s="193" t="s">
        <v>580</v>
      </c>
      <c r="P13" s="207">
        <f>1/3</f>
        <v>0.33333333333333331</v>
      </c>
      <c r="Q13" t="s">
        <v>581</v>
      </c>
      <c r="R13" s="205" t="s">
        <v>582</v>
      </c>
      <c r="S13" s="206" t="s">
        <v>583</v>
      </c>
      <c r="T13" s="197" t="s">
        <v>562</v>
      </c>
      <c r="U13" s="240" t="s">
        <v>358</v>
      </c>
      <c r="V13" s="241" t="s">
        <v>766</v>
      </c>
      <c r="W13" s="336">
        <v>0.11</v>
      </c>
      <c r="X13" s="260" t="s">
        <v>580</v>
      </c>
      <c r="Y13" s="267"/>
      <c r="Z13" s="295" t="s">
        <v>809</v>
      </c>
      <c r="AA13" s="206" t="s">
        <v>891</v>
      </c>
      <c r="AB13" s="206" t="s">
        <v>883</v>
      </c>
      <c r="AC13" s="325" t="s">
        <v>888</v>
      </c>
      <c r="AD13" s="318" t="s">
        <v>356</v>
      </c>
      <c r="AE13" s="241" t="s">
        <v>970</v>
      </c>
      <c r="AF13" s="341">
        <v>0.44</v>
      </c>
    </row>
    <row r="14" spans="1:32" ht="204" x14ac:dyDescent="0.25">
      <c r="A14" s="402"/>
      <c r="B14" s="402"/>
      <c r="C14" s="103" t="s">
        <v>5</v>
      </c>
      <c r="D14" s="63" t="s">
        <v>13</v>
      </c>
      <c r="E14" s="64" t="s">
        <v>174</v>
      </c>
      <c r="F14" s="64" t="s">
        <v>410</v>
      </c>
      <c r="G14" s="64" t="s">
        <v>267</v>
      </c>
      <c r="H14" s="64" t="s">
        <v>268</v>
      </c>
      <c r="I14" s="64" t="s">
        <v>270</v>
      </c>
      <c r="J14" s="64" t="s">
        <v>266</v>
      </c>
      <c r="K14" s="64" t="s">
        <v>411</v>
      </c>
      <c r="L14" s="64" t="s">
        <v>211</v>
      </c>
      <c r="M14" s="64"/>
      <c r="N14" s="112"/>
      <c r="O14" s="193" t="s">
        <v>584</v>
      </c>
      <c r="P14" s="175">
        <v>1</v>
      </c>
      <c r="Q14" s="194" t="s">
        <v>585</v>
      </c>
      <c r="R14" s="205" t="s">
        <v>586</v>
      </c>
      <c r="S14" s="206" t="s">
        <v>587</v>
      </c>
      <c r="T14" s="197" t="s">
        <v>588</v>
      </c>
      <c r="U14" s="240" t="s">
        <v>356</v>
      </c>
      <c r="V14" s="241" t="s">
        <v>767</v>
      </c>
      <c r="W14" s="336">
        <v>1</v>
      </c>
      <c r="X14" s="260" t="s">
        <v>588</v>
      </c>
      <c r="Y14" s="260" t="s">
        <v>588</v>
      </c>
      <c r="Z14" s="302" t="s">
        <v>588</v>
      </c>
      <c r="AA14" s="206" t="s">
        <v>588</v>
      </c>
      <c r="AB14" s="206" t="s">
        <v>588</v>
      </c>
      <c r="AC14" s="206" t="s">
        <v>588</v>
      </c>
      <c r="AD14" s="319" t="s">
        <v>356</v>
      </c>
      <c r="AE14" s="241" t="s">
        <v>971</v>
      </c>
      <c r="AF14" s="341">
        <v>1</v>
      </c>
    </row>
    <row r="15" spans="1:32" ht="191.25" customHeight="1" x14ac:dyDescent="0.25">
      <c r="A15" s="402"/>
      <c r="B15" s="402"/>
      <c r="C15" s="103" t="s">
        <v>5</v>
      </c>
      <c r="D15" s="63" t="s">
        <v>13</v>
      </c>
      <c r="E15" s="64" t="s">
        <v>175</v>
      </c>
      <c r="F15" s="64" t="s">
        <v>412</v>
      </c>
      <c r="G15" s="64" t="s">
        <v>192</v>
      </c>
      <c r="H15" s="64" t="s">
        <v>413</v>
      </c>
      <c r="I15" s="64" t="s">
        <v>414</v>
      </c>
      <c r="J15" s="64" t="s">
        <v>415</v>
      </c>
      <c r="K15" s="64" t="s">
        <v>201</v>
      </c>
      <c r="L15" s="64"/>
      <c r="M15" s="64" t="s">
        <v>211</v>
      </c>
      <c r="N15" s="112" t="s">
        <v>211</v>
      </c>
      <c r="O15" s="193" t="s">
        <v>589</v>
      </c>
      <c r="P15" s="176" t="s">
        <v>590</v>
      </c>
      <c r="Q15" s="194" t="s">
        <v>591</v>
      </c>
      <c r="R15" s="208" t="s">
        <v>592</v>
      </c>
      <c r="S15" s="202" t="s">
        <v>593</v>
      </c>
      <c r="T15" s="197" t="s">
        <v>562</v>
      </c>
      <c r="U15" s="240" t="s">
        <v>359</v>
      </c>
      <c r="V15" s="241" t="s">
        <v>768</v>
      </c>
      <c r="W15" s="337">
        <v>0</v>
      </c>
      <c r="X15" s="264" t="s">
        <v>867</v>
      </c>
      <c r="Y15" s="265">
        <v>0.9</v>
      </c>
      <c r="Z15" s="299" t="s">
        <v>868</v>
      </c>
      <c r="AA15" s="323" t="s">
        <v>892</v>
      </c>
      <c r="AB15" s="206" t="s">
        <v>883</v>
      </c>
      <c r="AC15" s="327" t="s">
        <v>588</v>
      </c>
      <c r="AD15" s="318" t="s">
        <v>357</v>
      </c>
      <c r="AE15" s="241" t="s">
        <v>972</v>
      </c>
      <c r="AF15" s="341">
        <v>0</v>
      </c>
    </row>
    <row r="16" spans="1:32" ht="208.5" customHeight="1" x14ac:dyDescent="0.25">
      <c r="A16" s="402"/>
      <c r="B16" s="402"/>
      <c r="C16" s="103" t="s">
        <v>5</v>
      </c>
      <c r="D16" s="63" t="s">
        <v>14</v>
      </c>
      <c r="E16" s="64" t="s">
        <v>41</v>
      </c>
      <c r="F16" s="124" t="s">
        <v>438</v>
      </c>
      <c r="G16" s="64" t="s">
        <v>452</v>
      </c>
      <c r="H16" s="64" t="s">
        <v>453</v>
      </c>
      <c r="I16" s="64" t="s">
        <v>454</v>
      </c>
      <c r="J16" s="64" t="s">
        <v>265</v>
      </c>
      <c r="K16" s="64" t="s">
        <v>202</v>
      </c>
      <c r="L16" s="64"/>
      <c r="M16" s="64" t="s">
        <v>211</v>
      </c>
      <c r="N16" s="112" t="s">
        <v>211</v>
      </c>
      <c r="O16" s="193" t="s">
        <v>594</v>
      </c>
      <c r="P16" s="199"/>
      <c r="Q16" s="200"/>
      <c r="R16" s="201" t="s">
        <v>594</v>
      </c>
      <c r="S16" s="202" t="s">
        <v>565</v>
      </c>
      <c r="T16" s="203" t="s">
        <v>566</v>
      </c>
      <c r="U16" s="240" t="s">
        <v>359</v>
      </c>
      <c r="V16" s="241" t="s">
        <v>769</v>
      </c>
      <c r="W16" s="337">
        <v>0</v>
      </c>
      <c r="X16" s="260" t="s">
        <v>810</v>
      </c>
      <c r="Y16" s="261" t="s">
        <v>811</v>
      </c>
      <c r="Z16" s="295" t="s">
        <v>812</v>
      </c>
      <c r="AA16" s="326" t="s">
        <v>893</v>
      </c>
      <c r="AB16" s="206" t="s">
        <v>883</v>
      </c>
      <c r="AC16" s="325" t="s">
        <v>888</v>
      </c>
      <c r="AD16" s="318" t="s">
        <v>358</v>
      </c>
      <c r="AE16" s="241" t="s">
        <v>973</v>
      </c>
      <c r="AF16" s="341">
        <v>0.73</v>
      </c>
    </row>
    <row r="17" spans="1:32" ht="132.75" customHeight="1" x14ac:dyDescent="0.25">
      <c r="A17" s="402"/>
      <c r="B17" s="402"/>
      <c r="C17" s="103" t="s">
        <v>5</v>
      </c>
      <c r="D17" s="63" t="s">
        <v>14</v>
      </c>
      <c r="E17" s="64" t="s">
        <v>167</v>
      </c>
      <c r="F17" s="64" t="s">
        <v>181</v>
      </c>
      <c r="G17" s="64" t="s">
        <v>295</v>
      </c>
      <c r="H17" s="64" t="s">
        <v>19</v>
      </c>
      <c r="I17" s="64" t="s">
        <v>20</v>
      </c>
      <c r="J17" s="64" t="s">
        <v>271</v>
      </c>
      <c r="K17" s="64" t="s">
        <v>279</v>
      </c>
      <c r="L17" s="64"/>
      <c r="M17" s="64" t="s">
        <v>211</v>
      </c>
      <c r="N17" s="112" t="s">
        <v>211</v>
      </c>
      <c r="O17" s="193" t="s">
        <v>594</v>
      </c>
      <c r="P17" s="199"/>
      <c r="Q17" s="200"/>
      <c r="R17" s="201" t="s">
        <v>594</v>
      </c>
      <c r="S17" s="202" t="s">
        <v>565</v>
      </c>
      <c r="T17" s="203" t="s">
        <v>566</v>
      </c>
      <c r="U17" s="240" t="s">
        <v>359</v>
      </c>
      <c r="V17" s="241" t="s">
        <v>770</v>
      </c>
      <c r="W17" s="337">
        <v>0</v>
      </c>
      <c r="X17" s="260" t="s">
        <v>860</v>
      </c>
      <c r="Y17" s="263">
        <v>0</v>
      </c>
      <c r="Z17" s="303"/>
      <c r="AA17" s="326" t="s">
        <v>894</v>
      </c>
      <c r="AB17" s="206"/>
      <c r="AC17" s="325" t="s">
        <v>895</v>
      </c>
      <c r="AD17" s="318" t="s">
        <v>357</v>
      </c>
      <c r="AE17" s="241" t="s">
        <v>974</v>
      </c>
      <c r="AF17" s="341">
        <v>0</v>
      </c>
    </row>
    <row r="18" spans="1:32" ht="242.25" x14ac:dyDescent="0.25">
      <c r="A18" s="402"/>
      <c r="B18" s="402"/>
      <c r="C18" s="103" t="s">
        <v>5</v>
      </c>
      <c r="D18" s="63" t="s">
        <v>455</v>
      </c>
      <c r="E18" s="64" t="s">
        <v>456</v>
      </c>
      <c r="F18" s="64" t="s">
        <v>457</v>
      </c>
      <c r="G18" s="64" t="s">
        <v>458</v>
      </c>
      <c r="H18" s="64" t="s">
        <v>459</v>
      </c>
      <c r="I18" s="64" t="s">
        <v>460</v>
      </c>
      <c r="J18" s="64" t="s">
        <v>461</v>
      </c>
      <c r="K18" s="64" t="s">
        <v>469</v>
      </c>
      <c r="L18" s="64" t="s">
        <v>462</v>
      </c>
      <c r="M18" s="64" t="s">
        <v>462</v>
      </c>
      <c r="N18" s="112" t="s">
        <v>462</v>
      </c>
      <c r="O18" s="193" t="s">
        <v>595</v>
      </c>
      <c r="P18" s="199">
        <f>1/3</f>
        <v>0.33333333333333331</v>
      </c>
      <c r="Q18" s="200"/>
      <c r="R18" s="177" t="s">
        <v>596</v>
      </c>
      <c r="S18" s="206" t="s">
        <v>597</v>
      </c>
      <c r="T18" s="197" t="s">
        <v>562</v>
      </c>
      <c r="U18" s="240" t="s">
        <v>356</v>
      </c>
      <c r="V18" s="241" t="s">
        <v>771</v>
      </c>
      <c r="W18" s="336">
        <v>0.33</v>
      </c>
      <c r="X18" s="260" t="s">
        <v>880</v>
      </c>
      <c r="Y18" s="263">
        <v>0.66</v>
      </c>
      <c r="Z18" s="303"/>
      <c r="AA18" s="323" t="s">
        <v>896</v>
      </c>
      <c r="AB18" s="206" t="s">
        <v>883</v>
      </c>
      <c r="AC18" s="325" t="s">
        <v>888</v>
      </c>
      <c r="AD18" s="318" t="s">
        <v>356</v>
      </c>
      <c r="AE18" s="241" t="s">
        <v>975</v>
      </c>
      <c r="AF18" s="341">
        <v>0.66</v>
      </c>
    </row>
    <row r="19" spans="1:32" ht="127.5" x14ac:dyDescent="0.25">
      <c r="A19" s="402"/>
      <c r="B19" s="402"/>
      <c r="C19" s="103" t="s">
        <v>5</v>
      </c>
      <c r="D19" s="63" t="s">
        <v>15</v>
      </c>
      <c r="E19" s="64" t="s">
        <v>42</v>
      </c>
      <c r="F19" s="64" t="s">
        <v>196</v>
      </c>
      <c r="G19" s="64" t="s">
        <v>465</v>
      </c>
      <c r="H19" s="64" t="s">
        <v>204</v>
      </c>
      <c r="I19" s="64" t="s">
        <v>466</v>
      </c>
      <c r="J19" s="64" t="s">
        <v>205</v>
      </c>
      <c r="K19" s="64" t="s">
        <v>469</v>
      </c>
      <c r="L19" s="64" t="s">
        <v>211</v>
      </c>
      <c r="M19" s="64" t="s">
        <v>211</v>
      </c>
      <c r="N19" s="112"/>
      <c r="O19" s="193" t="s">
        <v>598</v>
      </c>
      <c r="P19" s="199">
        <f>1/2</f>
        <v>0.5</v>
      </c>
      <c r="Q19" s="200"/>
      <c r="R19" s="177" t="s">
        <v>599</v>
      </c>
      <c r="S19" s="206" t="s">
        <v>600</v>
      </c>
      <c r="T19" s="197" t="s">
        <v>562</v>
      </c>
      <c r="U19" s="240" t="s">
        <v>356</v>
      </c>
      <c r="V19" s="241" t="s">
        <v>772</v>
      </c>
      <c r="W19" s="336">
        <v>0.5</v>
      </c>
      <c r="X19" s="260" t="s">
        <v>879</v>
      </c>
      <c r="Y19" s="263">
        <v>1</v>
      </c>
      <c r="Z19" s="303"/>
      <c r="AA19" s="323" t="s">
        <v>897</v>
      </c>
      <c r="AB19" s="206" t="s">
        <v>883</v>
      </c>
      <c r="AC19" s="325" t="s">
        <v>888</v>
      </c>
      <c r="AD19" s="318" t="s">
        <v>356</v>
      </c>
      <c r="AE19" s="241" t="s">
        <v>976</v>
      </c>
      <c r="AF19" s="341">
        <v>1</v>
      </c>
    </row>
    <row r="20" spans="1:32" ht="165.75" x14ac:dyDescent="0.25">
      <c r="A20" s="402"/>
      <c r="B20" s="402"/>
      <c r="C20" s="103" t="s">
        <v>5</v>
      </c>
      <c r="D20" s="63" t="s">
        <v>15</v>
      </c>
      <c r="E20" s="64" t="s">
        <v>43</v>
      </c>
      <c r="F20" s="64" t="s">
        <v>197</v>
      </c>
      <c r="G20" s="64" t="s">
        <v>463</v>
      </c>
      <c r="H20" s="64" t="s">
        <v>464</v>
      </c>
      <c r="I20" s="64" t="s">
        <v>467</v>
      </c>
      <c r="J20" s="64" t="s">
        <v>206</v>
      </c>
      <c r="K20" s="64" t="s">
        <v>469</v>
      </c>
      <c r="L20" s="64" t="s">
        <v>211</v>
      </c>
      <c r="M20" s="64" t="s">
        <v>211</v>
      </c>
      <c r="N20" s="112" t="s">
        <v>211</v>
      </c>
      <c r="O20" s="193" t="s">
        <v>601</v>
      </c>
      <c r="P20" s="209">
        <v>0.33333333333333331</v>
      </c>
      <c r="Q20" s="200"/>
      <c r="R20" s="177" t="s">
        <v>602</v>
      </c>
      <c r="S20" s="206" t="s">
        <v>603</v>
      </c>
      <c r="T20" s="197" t="s">
        <v>562</v>
      </c>
      <c r="U20" s="240" t="s">
        <v>356</v>
      </c>
      <c r="V20" s="241" t="s">
        <v>773</v>
      </c>
      <c r="W20" s="336">
        <v>0.33</v>
      </c>
      <c r="X20" s="260" t="s">
        <v>885</v>
      </c>
      <c r="Y20" s="269">
        <v>0.66</v>
      </c>
      <c r="Z20" s="303"/>
      <c r="AA20" s="323" t="s">
        <v>898</v>
      </c>
      <c r="AB20" s="206" t="s">
        <v>883</v>
      </c>
      <c r="AC20" s="325" t="s">
        <v>888</v>
      </c>
      <c r="AD20" s="318" t="s">
        <v>358</v>
      </c>
      <c r="AE20" s="241" t="s">
        <v>977</v>
      </c>
      <c r="AF20" s="341">
        <v>0.5</v>
      </c>
    </row>
    <row r="21" spans="1:32" ht="318.75" x14ac:dyDescent="0.25">
      <c r="A21" s="402"/>
      <c r="B21" s="402"/>
      <c r="C21" s="103" t="s">
        <v>5</v>
      </c>
      <c r="D21" s="63" t="s">
        <v>15</v>
      </c>
      <c r="E21" s="64" t="s">
        <v>44</v>
      </c>
      <c r="F21" s="64" t="s">
        <v>243</v>
      </c>
      <c r="G21" s="64" t="s">
        <v>235</v>
      </c>
      <c r="H21" s="64" t="s">
        <v>236</v>
      </c>
      <c r="I21" s="64" t="s">
        <v>237</v>
      </c>
      <c r="J21" s="64" t="s">
        <v>244</v>
      </c>
      <c r="K21" s="64" t="s">
        <v>468</v>
      </c>
      <c r="L21" s="64" t="s">
        <v>211</v>
      </c>
      <c r="M21" s="64"/>
      <c r="N21" s="112"/>
      <c r="O21" s="210" t="s">
        <v>604</v>
      </c>
      <c r="P21" s="204">
        <v>1</v>
      </c>
      <c r="Q21" s="210" t="s">
        <v>605</v>
      </c>
      <c r="R21" s="205" t="s">
        <v>606</v>
      </c>
      <c r="S21" s="206" t="s">
        <v>607</v>
      </c>
      <c r="T21" s="197" t="s">
        <v>588</v>
      </c>
      <c r="U21" s="240" t="s">
        <v>356</v>
      </c>
      <c r="V21" s="241" t="s">
        <v>774</v>
      </c>
      <c r="W21" s="336">
        <v>1</v>
      </c>
      <c r="X21" s="261" t="s">
        <v>859</v>
      </c>
      <c r="Y21" s="261" t="s">
        <v>859</v>
      </c>
      <c r="Z21" s="304" t="s">
        <v>859</v>
      </c>
      <c r="AA21" s="325" t="s">
        <v>588</v>
      </c>
      <c r="AB21" s="325" t="s">
        <v>588</v>
      </c>
      <c r="AC21" s="325" t="s">
        <v>588</v>
      </c>
      <c r="AD21" s="319" t="s">
        <v>356</v>
      </c>
      <c r="AE21" s="241" t="s">
        <v>978</v>
      </c>
      <c r="AF21" s="341">
        <v>1</v>
      </c>
    </row>
    <row r="22" spans="1:32" ht="104.25" customHeight="1" x14ac:dyDescent="0.25">
      <c r="A22" s="402"/>
      <c r="B22" s="402"/>
      <c r="C22" s="103" t="s">
        <v>5</v>
      </c>
      <c r="D22" s="63" t="s">
        <v>15</v>
      </c>
      <c r="E22" s="64" t="s">
        <v>45</v>
      </c>
      <c r="F22" s="64" t="s">
        <v>246</v>
      </c>
      <c r="G22" s="64" t="s">
        <v>235</v>
      </c>
      <c r="H22" s="64" t="s">
        <v>236</v>
      </c>
      <c r="I22" s="64" t="s">
        <v>237</v>
      </c>
      <c r="J22" s="64" t="s">
        <v>238</v>
      </c>
      <c r="K22" s="64" t="s">
        <v>468</v>
      </c>
      <c r="L22" s="64"/>
      <c r="M22" s="64"/>
      <c r="N22" s="112" t="s">
        <v>211</v>
      </c>
      <c r="O22" s="198" t="s">
        <v>564</v>
      </c>
      <c r="P22" s="199"/>
      <c r="Q22" s="200"/>
      <c r="R22" s="201" t="s">
        <v>564</v>
      </c>
      <c r="S22" s="202" t="s">
        <v>565</v>
      </c>
      <c r="T22" s="203" t="s">
        <v>566</v>
      </c>
      <c r="U22" s="240" t="s">
        <v>359</v>
      </c>
      <c r="V22" s="241" t="s">
        <v>775</v>
      </c>
      <c r="W22" s="337">
        <v>0</v>
      </c>
      <c r="X22" s="261" t="s">
        <v>859</v>
      </c>
      <c r="Y22" s="261" t="s">
        <v>859</v>
      </c>
      <c r="Z22" s="304" t="s">
        <v>859</v>
      </c>
      <c r="AA22" s="291" t="s">
        <v>859</v>
      </c>
      <c r="AB22" s="324" t="s">
        <v>859</v>
      </c>
      <c r="AC22" s="325" t="s">
        <v>859</v>
      </c>
      <c r="AD22" s="240" t="s">
        <v>359</v>
      </c>
      <c r="AE22" s="241" t="s">
        <v>775</v>
      </c>
      <c r="AF22" s="341"/>
    </row>
    <row r="23" spans="1:32" ht="120" x14ac:dyDescent="0.25">
      <c r="A23" s="402"/>
      <c r="B23" s="402"/>
      <c r="C23" s="103" t="s">
        <v>5</v>
      </c>
      <c r="D23" s="63" t="s">
        <v>15</v>
      </c>
      <c r="E23" s="64" t="s">
        <v>526</v>
      </c>
      <c r="F23" s="64" t="s">
        <v>527</v>
      </c>
      <c r="G23" s="64" t="s">
        <v>528</v>
      </c>
      <c r="H23" s="64" t="s">
        <v>529</v>
      </c>
      <c r="I23" s="64" t="s">
        <v>530</v>
      </c>
      <c r="J23" s="64" t="s">
        <v>531</v>
      </c>
      <c r="K23" s="64" t="s">
        <v>532</v>
      </c>
      <c r="L23" s="423" t="s">
        <v>533</v>
      </c>
      <c r="M23" s="424"/>
      <c r="N23" s="424"/>
      <c r="O23" s="406" t="s">
        <v>608</v>
      </c>
      <c r="P23" s="407"/>
      <c r="Q23" s="408"/>
      <c r="R23" s="409" t="s">
        <v>608</v>
      </c>
      <c r="S23" s="410"/>
      <c r="T23" s="411"/>
      <c r="U23" s="240" t="s">
        <v>549</v>
      </c>
      <c r="V23" s="241" t="s">
        <v>550</v>
      </c>
      <c r="W23" s="358">
        <v>0</v>
      </c>
      <c r="X23" s="436"/>
      <c r="Y23" s="437"/>
      <c r="Z23" s="437"/>
      <c r="AA23" s="410"/>
      <c r="AB23" s="410"/>
      <c r="AC23" s="410"/>
      <c r="AD23" s="240" t="s">
        <v>549</v>
      </c>
      <c r="AE23" s="241" t="s">
        <v>550</v>
      </c>
      <c r="AF23" s="341"/>
    </row>
    <row r="24" spans="1:32" ht="229.5" x14ac:dyDescent="0.25">
      <c r="A24" s="402"/>
      <c r="B24" s="402"/>
      <c r="C24" s="103" t="s">
        <v>5</v>
      </c>
      <c r="D24" s="63" t="s">
        <v>15</v>
      </c>
      <c r="E24" s="64" t="s">
        <v>242</v>
      </c>
      <c r="F24" s="64" t="s">
        <v>496</v>
      </c>
      <c r="G24" s="64" t="s">
        <v>207</v>
      </c>
      <c r="H24" s="64" t="s">
        <v>209</v>
      </c>
      <c r="I24" s="64" t="s">
        <v>497</v>
      </c>
      <c r="J24" s="64" t="s">
        <v>210</v>
      </c>
      <c r="K24" s="64" t="s">
        <v>469</v>
      </c>
      <c r="L24" s="64" t="s">
        <v>211</v>
      </c>
      <c r="M24" s="64" t="s">
        <v>211</v>
      </c>
      <c r="N24" s="112" t="s">
        <v>211</v>
      </c>
      <c r="O24" s="193" t="s">
        <v>609</v>
      </c>
      <c r="P24" s="199">
        <f>1/3</f>
        <v>0.33333333333333331</v>
      </c>
      <c r="Q24" s="200"/>
      <c r="R24" s="177" t="s">
        <v>610</v>
      </c>
      <c r="S24" s="206" t="s">
        <v>611</v>
      </c>
      <c r="T24" s="197" t="s">
        <v>562</v>
      </c>
      <c r="U24" s="240" t="s">
        <v>356</v>
      </c>
      <c r="V24" s="241" t="s">
        <v>776</v>
      </c>
      <c r="W24" s="336">
        <v>0.33</v>
      </c>
      <c r="X24" s="260" t="s">
        <v>878</v>
      </c>
      <c r="Y24" s="263">
        <v>0.66</v>
      </c>
      <c r="Z24" s="297" t="s">
        <v>883</v>
      </c>
      <c r="AA24" s="323" t="s">
        <v>901</v>
      </c>
      <c r="AB24" s="206" t="s">
        <v>883</v>
      </c>
      <c r="AC24" s="325" t="s">
        <v>888</v>
      </c>
      <c r="AD24" s="318" t="s">
        <v>356</v>
      </c>
      <c r="AE24" s="335" t="s">
        <v>979</v>
      </c>
      <c r="AF24" s="341">
        <v>0.66</v>
      </c>
    </row>
    <row r="25" spans="1:32" ht="194.25" customHeight="1" thickBot="1" x14ac:dyDescent="0.3">
      <c r="A25" s="402"/>
      <c r="B25" s="400"/>
      <c r="C25" s="122" t="s">
        <v>5</v>
      </c>
      <c r="D25" s="123" t="s">
        <v>15</v>
      </c>
      <c r="E25" s="124" t="s">
        <v>245</v>
      </c>
      <c r="F25" s="64" t="s">
        <v>437</v>
      </c>
      <c r="G25" s="64" t="s">
        <v>439</v>
      </c>
      <c r="H25" s="64" t="s">
        <v>440</v>
      </c>
      <c r="I25" s="124" t="s">
        <v>22</v>
      </c>
      <c r="J25" s="124" t="s">
        <v>241</v>
      </c>
      <c r="K25" s="124" t="s">
        <v>202</v>
      </c>
      <c r="L25" s="124"/>
      <c r="M25" s="124" t="s">
        <v>211</v>
      </c>
      <c r="N25" s="125" t="s">
        <v>211</v>
      </c>
      <c r="O25" s="211" t="s">
        <v>594</v>
      </c>
      <c r="P25" s="212"/>
      <c r="Q25" s="213"/>
      <c r="R25" s="201" t="s">
        <v>594</v>
      </c>
      <c r="S25" s="202" t="s">
        <v>565</v>
      </c>
      <c r="T25" s="203" t="s">
        <v>566</v>
      </c>
      <c r="U25" s="240" t="s">
        <v>359</v>
      </c>
      <c r="V25" s="241" t="s">
        <v>777</v>
      </c>
      <c r="W25" s="337">
        <v>0</v>
      </c>
      <c r="X25" s="270" t="s">
        <v>813</v>
      </c>
      <c r="Y25" s="271">
        <v>0.1</v>
      </c>
      <c r="Z25" s="305" t="s">
        <v>814</v>
      </c>
      <c r="AA25" s="326" t="s">
        <v>902</v>
      </c>
      <c r="AB25" s="206" t="s">
        <v>883</v>
      </c>
      <c r="AC25" s="325" t="s">
        <v>887</v>
      </c>
      <c r="AD25" s="318" t="s">
        <v>357</v>
      </c>
      <c r="AE25" s="335" t="s">
        <v>980</v>
      </c>
      <c r="AF25" s="341">
        <v>0</v>
      </c>
    </row>
    <row r="26" spans="1:32" ht="208.5" customHeight="1" x14ac:dyDescent="0.25">
      <c r="A26" s="400" t="s">
        <v>28</v>
      </c>
      <c r="B26" s="402" t="s">
        <v>29</v>
      </c>
      <c r="C26" s="104" t="s">
        <v>25</v>
      </c>
      <c r="D26" s="65" t="s">
        <v>30</v>
      </c>
      <c r="E26" s="66" t="s">
        <v>37</v>
      </c>
      <c r="F26" s="66" t="s">
        <v>470</v>
      </c>
      <c r="G26" s="66" t="s">
        <v>471</v>
      </c>
      <c r="H26" s="66" t="s">
        <v>31</v>
      </c>
      <c r="I26" s="66" t="s">
        <v>472</v>
      </c>
      <c r="J26" s="66" t="s">
        <v>280</v>
      </c>
      <c r="K26" s="66" t="s">
        <v>279</v>
      </c>
      <c r="L26" s="93" t="s">
        <v>211</v>
      </c>
      <c r="M26" s="93" t="s">
        <v>211</v>
      </c>
      <c r="N26" s="113" t="s">
        <v>211</v>
      </c>
      <c r="O26" s="214" t="s">
        <v>612</v>
      </c>
      <c r="P26" s="215">
        <v>0.25</v>
      </c>
      <c r="Q26" s="216" t="s">
        <v>613</v>
      </c>
      <c r="R26" s="217" t="s">
        <v>614</v>
      </c>
      <c r="S26" s="202" t="s">
        <v>615</v>
      </c>
      <c r="T26" s="203" t="s">
        <v>562</v>
      </c>
      <c r="U26" s="178" t="s">
        <v>358</v>
      </c>
      <c r="V26" s="179" t="s">
        <v>758</v>
      </c>
      <c r="W26" s="338">
        <v>0.25</v>
      </c>
      <c r="X26" s="272" t="s">
        <v>861</v>
      </c>
      <c r="Y26" s="273">
        <v>0.5</v>
      </c>
      <c r="Z26" s="306" t="s">
        <v>862</v>
      </c>
      <c r="AA26" s="206" t="s">
        <v>903</v>
      </c>
      <c r="AB26" s="206" t="s">
        <v>862</v>
      </c>
      <c r="AC26" s="325" t="s">
        <v>888</v>
      </c>
      <c r="AD26" s="319" t="s">
        <v>358</v>
      </c>
      <c r="AE26" s="179" t="s">
        <v>960</v>
      </c>
      <c r="AF26" s="343">
        <v>0.66659999999999997</v>
      </c>
    </row>
    <row r="27" spans="1:32" ht="213.75" customHeight="1" x14ac:dyDescent="0.25">
      <c r="A27" s="401"/>
      <c r="B27" s="402"/>
      <c r="C27" s="104" t="s">
        <v>25</v>
      </c>
      <c r="D27" s="65" t="s">
        <v>30</v>
      </c>
      <c r="E27" s="66" t="s">
        <v>54</v>
      </c>
      <c r="F27" s="66" t="s">
        <v>445</v>
      </c>
      <c r="G27" s="66" t="s">
        <v>446</v>
      </c>
      <c r="H27" s="66" t="s">
        <v>447</v>
      </c>
      <c r="I27" s="67" t="s">
        <v>33</v>
      </c>
      <c r="J27" s="66" t="s">
        <v>284</v>
      </c>
      <c r="K27" s="66" t="s">
        <v>282</v>
      </c>
      <c r="L27" s="93" t="s">
        <v>211</v>
      </c>
      <c r="M27" s="93" t="s">
        <v>211</v>
      </c>
      <c r="N27" s="113" t="s">
        <v>211</v>
      </c>
      <c r="O27" s="193" t="s">
        <v>616</v>
      </c>
      <c r="P27" s="218">
        <v>0.87239999999999995</v>
      </c>
      <c r="Q27" s="257" t="s">
        <v>617</v>
      </c>
      <c r="R27" s="205" t="s">
        <v>618</v>
      </c>
      <c r="S27" s="206" t="s">
        <v>619</v>
      </c>
      <c r="T27" s="203" t="s">
        <v>562</v>
      </c>
      <c r="U27" s="178" t="s">
        <v>358</v>
      </c>
      <c r="V27" s="179" t="s">
        <v>778</v>
      </c>
      <c r="W27" s="339">
        <v>0.87</v>
      </c>
      <c r="X27" s="260" t="s">
        <v>845</v>
      </c>
      <c r="Y27" s="260" t="s">
        <v>846</v>
      </c>
      <c r="Z27" s="307" t="s">
        <v>847</v>
      </c>
      <c r="AA27" s="206" t="s">
        <v>904</v>
      </c>
      <c r="AB27" s="206" t="s">
        <v>883</v>
      </c>
      <c r="AC27" s="325" t="s">
        <v>888</v>
      </c>
      <c r="AD27" s="319" t="s">
        <v>356</v>
      </c>
      <c r="AE27" s="179" t="s">
        <v>961</v>
      </c>
      <c r="AF27" s="343">
        <v>1</v>
      </c>
    </row>
    <row r="28" spans="1:32" ht="255" x14ac:dyDescent="0.25">
      <c r="A28" s="401"/>
      <c r="B28" s="402"/>
      <c r="C28" s="104" t="s">
        <v>25</v>
      </c>
      <c r="D28" s="65" t="s">
        <v>30</v>
      </c>
      <c r="E28" s="66" t="s">
        <v>56</v>
      </c>
      <c r="F28" s="66" t="s">
        <v>169</v>
      </c>
      <c r="G28" s="66" t="s">
        <v>381</v>
      </c>
      <c r="H28" s="66" t="s">
        <v>34</v>
      </c>
      <c r="I28" s="66" t="s">
        <v>170</v>
      </c>
      <c r="J28" s="66" t="s">
        <v>283</v>
      </c>
      <c r="K28" s="66" t="s">
        <v>282</v>
      </c>
      <c r="L28" s="93" t="s">
        <v>211</v>
      </c>
      <c r="M28" s="93" t="s">
        <v>211</v>
      </c>
      <c r="N28" s="113"/>
      <c r="O28" s="193" t="s">
        <v>620</v>
      </c>
      <c r="P28" s="204">
        <v>1</v>
      </c>
      <c r="Q28" t="s">
        <v>621</v>
      </c>
      <c r="R28" s="205" t="s">
        <v>622</v>
      </c>
      <c r="S28" s="206" t="s">
        <v>623</v>
      </c>
      <c r="T28" s="203" t="s">
        <v>588</v>
      </c>
      <c r="U28" s="178" t="s">
        <v>356</v>
      </c>
      <c r="V28" s="179" t="s">
        <v>779</v>
      </c>
      <c r="W28" s="339">
        <v>1</v>
      </c>
      <c r="X28" s="260" t="s">
        <v>588</v>
      </c>
      <c r="Y28" s="260" t="s">
        <v>588</v>
      </c>
      <c r="Z28" s="302" t="s">
        <v>588</v>
      </c>
      <c r="AA28" s="328" t="s">
        <v>588</v>
      </c>
      <c r="AB28" s="328" t="s">
        <v>588</v>
      </c>
      <c r="AC28" s="328" t="s">
        <v>588</v>
      </c>
      <c r="AD28" s="319" t="s">
        <v>356</v>
      </c>
      <c r="AE28" s="179" t="s">
        <v>962</v>
      </c>
      <c r="AF28" s="343">
        <v>1</v>
      </c>
    </row>
    <row r="29" spans="1:32" ht="189.75" customHeight="1" x14ac:dyDescent="0.25">
      <c r="A29" s="401"/>
      <c r="B29" s="402"/>
      <c r="C29" s="104" t="s">
        <v>25</v>
      </c>
      <c r="D29" s="65" t="s">
        <v>46</v>
      </c>
      <c r="E29" s="66" t="s">
        <v>55</v>
      </c>
      <c r="F29" s="66" t="s">
        <v>49</v>
      </c>
      <c r="G29" s="66" t="s">
        <v>473</v>
      </c>
      <c r="H29" s="66" t="s">
        <v>50</v>
      </c>
      <c r="I29" s="66" t="s">
        <v>51</v>
      </c>
      <c r="J29" s="66" t="s">
        <v>285</v>
      </c>
      <c r="K29" s="66" t="s">
        <v>272</v>
      </c>
      <c r="L29" s="93" t="s">
        <v>211</v>
      </c>
      <c r="M29" s="93" t="s">
        <v>211</v>
      </c>
      <c r="N29" s="113" t="s">
        <v>211</v>
      </c>
      <c r="O29" s="193" t="s">
        <v>624</v>
      </c>
      <c r="P29" s="176" t="s">
        <v>625</v>
      </c>
      <c r="Q29" s="194" t="s">
        <v>626</v>
      </c>
      <c r="R29" s="205" t="s">
        <v>627</v>
      </c>
      <c r="S29" s="206" t="s">
        <v>628</v>
      </c>
      <c r="T29" s="197" t="s">
        <v>562</v>
      </c>
      <c r="U29" s="178" t="s">
        <v>358</v>
      </c>
      <c r="V29" s="179" t="s">
        <v>757</v>
      </c>
      <c r="W29" s="338">
        <v>0.25</v>
      </c>
      <c r="X29" s="258" t="s">
        <v>825</v>
      </c>
      <c r="Y29" s="258" t="s">
        <v>826</v>
      </c>
      <c r="Z29" s="259" t="s">
        <v>827</v>
      </c>
      <c r="AA29" s="206" t="s">
        <v>905</v>
      </c>
      <c r="AB29" s="206" t="s">
        <v>883</v>
      </c>
      <c r="AC29" s="325" t="s">
        <v>888</v>
      </c>
      <c r="AD29" s="319" t="s">
        <v>358</v>
      </c>
      <c r="AE29" s="179" t="s">
        <v>963</v>
      </c>
      <c r="AF29" s="343">
        <v>0.66669999999999996</v>
      </c>
    </row>
    <row r="30" spans="1:32" ht="158.25" customHeight="1" thickBot="1" x14ac:dyDescent="0.3">
      <c r="A30" s="401"/>
      <c r="B30" s="400"/>
      <c r="C30" s="126" t="s">
        <v>25</v>
      </c>
      <c r="D30" s="127" t="s">
        <v>46</v>
      </c>
      <c r="E30" s="128" t="s">
        <v>57</v>
      </c>
      <c r="F30" s="128" t="s">
        <v>442</v>
      </c>
      <c r="G30" s="128" t="s">
        <v>441</v>
      </c>
      <c r="H30" s="128" t="s">
        <v>443</v>
      </c>
      <c r="I30" s="128" t="s">
        <v>444</v>
      </c>
      <c r="J30" s="128" t="s">
        <v>286</v>
      </c>
      <c r="K30" s="128" t="s">
        <v>287</v>
      </c>
      <c r="L30" s="129"/>
      <c r="M30" s="129"/>
      <c r="N30" s="130" t="s">
        <v>211</v>
      </c>
      <c r="O30" s="219" t="s">
        <v>564</v>
      </c>
      <c r="P30" s="212"/>
      <c r="Q30" s="213"/>
      <c r="R30" s="201" t="s">
        <v>564</v>
      </c>
      <c r="S30" s="202" t="s">
        <v>565</v>
      </c>
      <c r="T30" s="203" t="s">
        <v>566</v>
      </c>
      <c r="U30" s="178" t="s">
        <v>359</v>
      </c>
      <c r="V30" s="179" t="s">
        <v>551</v>
      </c>
      <c r="W30" s="338">
        <v>0</v>
      </c>
      <c r="X30" s="287" t="s">
        <v>859</v>
      </c>
      <c r="Y30" s="274" t="s">
        <v>859</v>
      </c>
      <c r="Z30" s="308" t="s">
        <v>859</v>
      </c>
      <c r="AA30" s="329" t="s">
        <v>859</v>
      </c>
      <c r="AB30" s="329" t="s">
        <v>859</v>
      </c>
      <c r="AC30" s="329" t="s">
        <v>859</v>
      </c>
      <c r="AD30" s="319" t="s">
        <v>359</v>
      </c>
      <c r="AE30" s="179" t="s">
        <v>551</v>
      </c>
      <c r="AF30" s="343">
        <v>0</v>
      </c>
    </row>
    <row r="31" spans="1:32" ht="263.25" customHeight="1" x14ac:dyDescent="0.25">
      <c r="A31" s="402" t="s">
        <v>188</v>
      </c>
      <c r="B31" s="402" t="s">
        <v>70</v>
      </c>
      <c r="C31" s="105" t="s">
        <v>64</v>
      </c>
      <c r="D31" s="68" t="s">
        <v>65</v>
      </c>
      <c r="E31" s="69" t="s">
        <v>89</v>
      </c>
      <c r="F31" s="70" t="s">
        <v>71</v>
      </c>
      <c r="G31" s="70" t="s">
        <v>427</v>
      </c>
      <c r="H31" s="70" t="s">
        <v>72</v>
      </c>
      <c r="I31" s="70" t="s">
        <v>73</v>
      </c>
      <c r="J31" s="70" t="s">
        <v>285</v>
      </c>
      <c r="K31" s="70" t="s">
        <v>272</v>
      </c>
      <c r="L31" s="94" t="s">
        <v>211</v>
      </c>
      <c r="M31" s="94" t="s">
        <v>211</v>
      </c>
      <c r="N31" s="114" t="s">
        <v>211</v>
      </c>
      <c r="O31" s="214" t="s">
        <v>629</v>
      </c>
      <c r="P31" s="220" t="s">
        <v>630</v>
      </c>
      <c r="Q31" s="216" t="s">
        <v>631</v>
      </c>
      <c r="R31" s="208" t="s">
        <v>632</v>
      </c>
      <c r="S31" s="202" t="s">
        <v>633</v>
      </c>
      <c r="T31" s="203" t="s">
        <v>588</v>
      </c>
      <c r="U31" s="178" t="s">
        <v>356</v>
      </c>
      <c r="V31" s="179" t="s">
        <v>756</v>
      </c>
      <c r="W31" s="338">
        <v>1</v>
      </c>
      <c r="X31" s="258" t="s">
        <v>828</v>
      </c>
      <c r="Y31" s="258" t="s">
        <v>829</v>
      </c>
      <c r="Z31" s="259" t="s">
        <v>830</v>
      </c>
      <c r="AA31" s="323" t="s">
        <v>906</v>
      </c>
      <c r="AB31" s="206" t="s">
        <v>883</v>
      </c>
      <c r="AC31" s="325" t="s">
        <v>888</v>
      </c>
      <c r="AD31" s="319" t="s">
        <v>356</v>
      </c>
      <c r="AE31" s="179" t="s">
        <v>982</v>
      </c>
      <c r="AF31" s="343">
        <v>1</v>
      </c>
    </row>
    <row r="32" spans="1:32" ht="409.5" customHeight="1" x14ac:dyDescent="0.25">
      <c r="A32" s="402"/>
      <c r="B32" s="402"/>
      <c r="C32" s="105" t="s">
        <v>64</v>
      </c>
      <c r="D32" s="68" t="s">
        <v>66</v>
      </c>
      <c r="E32" s="69" t="s">
        <v>90</v>
      </c>
      <c r="F32" s="70" t="s">
        <v>74</v>
      </c>
      <c r="G32" s="70" t="s">
        <v>428</v>
      </c>
      <c r="H32" s="70" t="s">
        <v>75</v>
      </c>
      <c r="I32" s="70" t="s">
        <v>430</v>
      </c>
      <c r="J32" s="70" t="s">
        <v>288</v>
      </c>
      <c r="K32" s="70" t="s">
        <v>272</v>
      </c>
      <c r="L32" s="94" t="s">
        <v>211</v>
      </c>
      <c r="M32" s="94" t="s">
        <v>211</v>
      </c>
      <c r="N32" s="114" t="s">
        <v>211</v>
      </c>
      <c r="O32" s="193" t="s">
        <v>634</v>
      </c>
      <c r="P32" s="199" t="s">
        <v>635</v>
      </c>
      <c r="Q32" s="194" t="s">
        <v>636</v>
      </c>
      <c r="R32" s="177" t="s">
        <v>637</v>
      </c>
      <c r="S32" s="206" t="s">
        <v>638</v>
      </c>
      <c r="T32" s="197" t="s">
        <v>562</v>
      </c>
      <c r="U32" s="178" t="s">
        <v>358</v>
      </c>
      <c r="V32" s="179" t="s">
        <v>782</v>
      </c>
      <c r="W32" s="338">
        <v>0</v>
      </c>
      <c r="X32" s="258" t="s">
        <v>831</v>
      </c>
      <c r="Y32" s="275" t="s">
        <v>635</v>
      </c>
      <c r="Z32" s="259" t="s">
        <v>832</v>
      </c>
      <c r="AA32" s="323" t="s">
        <v>907</v>
      </c>
      <c r="AB32" s="206" t="s">
        <v>883</v>
      </c>
      <c r="AC32" s="325" t="s">
        <v>888</v>
      </c>
      <c r="AD32" s="319" t="s">
        <v>358</v>
      </c>
      <c r="AE32" s="241" t="s">
        <v>983</v>
      </c>
      <c r="AF32" s="343">
        <v>0</v>
      </c>
    </row>
    <row r="33" spans="1:32" ht="204" x14ac:dyDescent="0.25">
      <c r="A33" s="402"/>
      <c r="B33" s="402"/>
      <c r="C33" s="105" t="s">
        <v>64</v>
      </c>
      <c r="D33" s="71" t="s">
        <v>67</v>
      </c>
      <c r="E33" s="69" t="s">
        <v>91</v>
      </c>
      <c r="F33" s="70" t="s">
        <v>76</v>
      </c>
      <c r="G33" s="70" t="s">
        <v>78</v>
      </c>
      <c r="H33" s="70" t="s">
        <v>77</v>
      </c>
      <c r="I33" s="70" t="s">
        <v>429</v>
      </c>
      <c r="J33" s="70" t="s">
        <v>289</v>
      </c>
      <c r="K33" s="70" t="s">
        <v>272</v>
      </c>
      <c r="L33" s="94" t="s">
        <v>211</v>
      </c>
      <c r="M33" s="94" t="s">
        <v>211</v>
      </c>
      <c r="N33" s="114" t="s">
        <v>211</v>
      </c>
      <c r="O33" s="193" t="s">
        <v>639</v>
      </c>
      <c r="P33" s="176" t="s">
        <v>640</v>
      </c>
      <c r="Q33" s="194" t="s">
        <v>641</v>
      </c>
      <c r="R33" s="195" t="s">
        <v>642</v>
      </c>
      <c r="S33" s="206" t="s">
        <v>643</v>
      </c>
      <c r="T33" s="197" t="s">
        <v>562</v>
      </c>
      <c r="U33" s="178" t="s">
        <v>356</v>
      </c>
      <c r="V33" s="179" t="s">
        <v>781</v>
      </c>
      <c r="W33" s="338">
        <v>0.27</v>
      </c>
      <c r="X33" s="258" t="s">
        <v>833</v>
      </c>
      <c r="Y33" s="258" t="s">
        <v>834</v>
      </c>
      <c r="Z33" s="259" t="s">
        <v>835</v>
      </c>
      <c r="AA33" s="326" t="s">
        <v>908</v>
      </c>
      <c r="AB33" s="292" t="s">
        <v>883</v>
      </c>
      <c r="AC33" s="325" t="s">
        <v>888</v>
      </c>
      <c r="AD33" s="319" t="s">
        <v>356</v>
      </c>
      <c r="AE33" s="179" t="s">
        <v>984</v>
      </c>
      <c r="AF33" s="343">
        <v>0.56000000000000005</v>
      </c>
    </row>
    <row r="34" spans="1:32" ht="239.25" customHeight="1" x14ac:dyDescent="0.25">
      <c r="A34" s="402"/>
      <c r="B34" s="402"/>
      <c r="C34" s="105" t="s">
        <v>64</v>
      </c>
      <c r="D34" s="68" t="s">
        <v>68</v>
      </c>
      <c r="E34" s="69" t="s">
        <v>92</v>
      </c>
      <c r="F34" s="70" t="s">
        <v>79</v>
      </c>
      <c r="G34" s="70" t="s">
        <v>81</v>
      </c>
      <c r="H34" s="70" t="s">
        <v>80</v>
      </c>
      <c r="I34" s="70" t="s">
        <v>431</v>
      </c>
      <c r="J34" s="70" t="s">
        <v>290</v>
      </c>
      <c r="K34" s="70" t="s">
        <v>272</v>
      </c>
      <c r="L34" s="94" t="s">
        <v>211</v>
      </c>
      <c r="M34" s="94" t="s">
        <v>211</v>
      </c>
      <c r="N34" s="114" t="s">
        <v>211</v>
      </c>
      <c r="O34" s="193" t="s">
        <v>644</v>
      </c>
      <c r="P34" s="176" t="s">
        <v>645</v>
      </c>
      <c r="Q34" s="194" t="s">
        <v>646</v>
      </c>
      <c r="R34" s="177" t="s">
        <v>647</v>
      </c>
      <c r="S34" s="206" t="s">
        <v>648</v>
      </c>
      <c r="T34" s="197" t="s">
        <v>562</v>
      </c>
      <c r="U34" s="178" t="s">
        <v>358</v>
      </c>
      <c r="V34" s="179" t="s">
        <v>780</v>
      </c>
      <c r="W34" s="338">
        <v>0.25</v>
      </c>
      <c r="X34" s="258" t="s">
        <v>836</v>
      </c>
      <c r="Y34" s="258" t="s">
        <v>645</v>
      </c>
      <c r="Z34" s="259" t="s">
        <v>837</v>
      </c>
      <c r="AA34" s="323" t="s">
        <v>909</v>
      </c>
      <c r="AB34" s="292" t="s">
        <v>883</v>
      </c>
      <c r="AC34" s="325" t="s">
        <v>888</v>
      </c>
      <c r="AD34" s="319" t="s">
        <v>358</v>
      </c>
      <c r="AE34" s="179" t="s">
        <v>985</v>
      </c>
      <c r="AF34" s="343">
        <v>0.75</v>
      </c>
    </row>
    <row r="35" spans="1:32" ht="191.25" x14ac:dyDescent="0.25">
      <c r="A35" s="402"/>
      <c r="B35" s="402"/>
      <c r="C35" s="105" t="s">
        <v>64</v>
      </c>
      <c r="D35" s="68" t="s">
        <v>69</v>
      </c>
      <c r="E35" s="69" t="s">
        <v>93</v>
      </c>
      <c r="F35" s="70" t="s">
        <v>82</v>
      </c>
      <c r="G35" s="70" t="s">
        <v>483</v>
      </c>
      <c r="H35" s="70" t="s">
        <v>83</v>
      </c>
      <c r="I35" s="70" t="s">
        <v>84</v>
      </c>
      <c r="J35" s="70" t="s">
        <v>291</v>
      </c>
      <c r="K35" s="70" t="s">
        <v>272</v>
      </c>
      <c r="L35" s="94" t="s">
        <v>211</v>
      </c>
      <c r="M35" s="94" t="s">
        <v>211</v>
      </c>
      <c r="N35" s="114" t="s">
        <v>211</v>
      </c>
      <c r="O35" s="193" t="s">
        <v>649</v>
      </c>
      <c r="P35" s="176" t="s">
        <v>650</v>
      </c>
      <c r="Q35" s="194" t="s">
        <v>651</v>
      </c>
      <c r="R35" s="195" t="s">
        <v>652</v>
      </c>
      <c r="S35" s="206" t="s">
        <v>653</v>
      </c>
      <c r="T35" s="197" t="s">
        <v>562</v>
      </c>
      <c r="U35" s="178" t="s">
        <v>358</v>
      </c>
      <c r="V35" s="179" t="s">
        <v>783</v>
      </c>
      <c r="W35" s="338">
        <v>0.25</v>
      </c>
      <c r="X35" s="258" t="s">
        <v>838</v>
      </c>
      <c r="Y35" s="258" t="s">
        <v>839</v>
      </c>
      <c r="Z35" s="259" t="s">
        <v>840</v>
      </c>
      <c r="AA35" s="326" t="s">
        <v>910</v>
      </c>
      <c r="AB35" s="206" t="s">
        <v>883</v>
      </c>
      <c r="AC35" s="325" t="s">
        <v>888</v>
      </c>
      <c r="AD35" s="319" t="s">
        <v>358</v>
      </c>
      <c r="AE35" s="241" t="s">
        <v>986</v>
      </c>
      <c r="AF35" s="343">
        <v>0.91369999999999996</v>
      </c>
    </row>
    <row r="36" spans="1:32" ht="216" customHeight="1" thickBot="1" x14ac:dyDescent="0.3">
      <c r="A36" s="400"/>
      <c r="B36" s="400"/>
      <c r="C36" s="131" t="s">
        <v>64</v>
      </c>
      <c r="D36" s="132" t="s">
        <v>69</v>
      </c>
      <c r="E36" s="133" t="s">
        <v>94</v>
      </c>
      <c r="F36" s="134" t="s">
        <v>85</v>
      </c>
      <c r="G36" s="134" t="s">
        <v>88</v>
      </c>
      <c r="H36" s="134" t="s">
        <v>86</v>
      </c>
      <c r="I36" s="134" t="s">
        <v>87</v>
      </c>
      <c r="J36" s="134" t="s">
        <v>291</v>
      </c>
      <c r="K36" s="134" t="s">
        <v>272</v>
      </c>
      <c r="L36" s="135" t="s">
        <v>211</v>
      </c>
      <c r="M36" s="135" t="s">
        <v>211</v>
      </c>
      <c r="N36" s="136" t="s">
        <v>211</v>
      </c>
      <c r="O36" s="211" t="s">
        <v>654</v>
      </c>
      <c r="P36" s="221" t="s">
        <v>655</v>
      </c>
      <c r="Q36" s="222" t="s">
        <v>656</v>
      </c>
      <c r="R36" s="223" t="s">
        <v>657</v>
      </c>
      <c r="S36" s="224" t="s">
        <v>658</v>
      </c>
      <c r="T36" s="225" t="s">
        <v>562</v>
      </c>
      <c r="U36" s="178" t="s">
        <v>358</v>
      </c>
      <c r="V36" s="179" t="s">
        <v>784</v>
      </c>
      <c r="W36" s="338">
        <v>0.17</v>
      </c>
      <c r="X36" s="258" t="s">
        <v>841</v>
      </c>
      <c r="Y36" s="258" t="s">
        <v>655</v>
      </c>
      <c r="Z36" s="259" t="s">
        <v>842</v>
      </c>
      <c r="AA36" s="323" t="s">
        <v>911</v>
      </c>
      <c r="AB36" s="206" t="s">
        <v>883</v>
      </c>
      <c r="AC36" s="325" t="s">
        <v>888</v>
      </c>
      <c r="AD36" s="319" t="s">
        <v>358</v>
      </c>
      <c r="AE36" s="179" t="s">
        <v>987</v>
      </c>
      <c r="AF36" s="343">
        <v>0.73519999999999996</v>
      </c>
    </row>
    <row r="37" spans="1:32" ht="360.75" customHeight="1" x14ac:dyDescent="0.25">
      <c r="A37" s="402" t="s">
        <v>186</v>
      </c>
      <c r="B37" s="402" t="s">
        <v>187</v>
      </c>
      <c r="C37" s="106" t="s">
        <v>95</v>
      </c>
      <c r="D37" s="74" t="s">
        <v>96</v>
      </c>
      <c r="E37" s="72" t="s">
        <v>116</v>
      </c>
      <c r="F37" s="73" t="s">
        <v>432</v>
      </c>
      <c r="G37" s="73" t="s">
        <v>433</v>
      </c>
      <c r="H37" s="73" t="s">
        <v>434</v>
      </c>
      <c r="I37" s="73" t="s">
        <v>493</v>
      </c>
      <c r="J37" s="73" t="s">
        <v>435</v>
      </c>
      <c r="K37" s="73" t="s">
        <v>272</v>
      </c>
      <c r="L37" s="95" t="s">
        <v>211</v>
      </c>
      <c r="M37" s="95" t="s">
        <v>211</v>
      </c>
      <c r="N37" s="115"/>
      <c r="O37" s="214" t="s">
        <v>659</v>
      </c>
      <c r="P37" s="220" t="s">
        <v>660</v>
      </c>
      <c r="Q37" s="216" t="s">
        <v>661</v>
      </c>
      <c r="R37" s="208" t="s">
        <v>662</v>
      </c>
      <c r="S37" s="202" t="s">
        <v>663</v>
      </c>
      <c r="T37" s="203" t="s">
        <v>588</v>
      </c>
      <c r="U37" s="178" t="s">
        <v>358</v>
      </c>
      <c r="V37" s="179" t="s">
        <v>738</v>
      </c>
      <c r="W37" s="338">
        <v>0.25</v>
      </c>
      <c r="X37" s="258" t="s">
        <v>843</v>
      </c>
      <c r="Y37" s="258" t="s">
        <v>660</v>
      </c>
      <c r="Z37" s="259" t="s">
        <v>844</v>
      </c>
      <c r="AA37" s="323" t="s">
        <v>912</v>
      </c>
      <c r="AB37" s="206"/>
      <c r="AC37" s="325" t="s">
        <v>588</v>
      </c>
      <c r="AD37" s="319" t="s">
        <v>358</v>
      </c>
      <c r="AE37" s="179" t="s">
        <v>981</v>
      </c>
      <c r="AF37" s="343">
        <v>0.25</v>
      </c>
    </row>
    <row r="38" spans="1:32" ht="409.6" customHeight="1" thickBot="1" x14ac:dyDescent="0.3">
      <c r="A38" s="400"/>
      <c r="B38" s="400"/>
      <c r="C38" s="137" t="s">
        <v>95</v>
      </c>
      <c r="D38" s="138" t="s">
        <v>96</v>
      </c>
      <c r="E38" s="139" t="s">
        <v>247</v>
      </c>
      <c r="F38" s="140" t="s">
        <v>474</v>
      </c>
      <c r="G38" s="141" t="s">
        <v>249</v>
      </c>
      <c r="H38" s="140" t="s">
        <v>250</v>
      </c>
      <c r="I38" s="140" t="s">
        <v>251</v>
      </c>
      <c r="J38" s="140" t="s">
        <v>252</v>
      </c>
      <c r="K38" s="140" t="s">
        <v>468</v>
      </c>
      <c r="L38" s="142"/>
      <c r="M38" s="142" t="s">
        <v>211</v>
      </c>
      <c r="N38" s="143" t="s">
        <v>211</v>
      </c>
      <c r="O38" s="211" t="s">
        <v>664</v>
      </c>
      <c r="P38" s="221" t="s">
        <v>665</v>
      </c>
      <c r="Q38" s="222" t="s">
        <v>666</v>
      </c>
      <c r="R38" s="223" t="s">
        <v>667</v>
      </c>
      <c r="S38" s="224" t="s">
        <v>668</v>
      </c>
      <c r="T38" s="225" t="s">
        <v>562</v>
      </c>
      <c r="U38" s="178" t="s">
        <v>356</v>
      </c>
      <c r="V38" s="179" t="s">
        <v>739</v>
      </c>
      <c r="W38" s="338">
        <v>0.33</v>
      </c>
      <c r="X38" s="258" t="s">
        <v>854</v>
      </c>
      <c r="Y38" s="276" t="s">
        <v>855</v>
      </c>
      <c r="Z38" s="259" t="s">
        <v>856</v>
      </c>
      <c r="AA38" s="323" t="s">
        <v>913</v>
      </c>
      <c r="AB38" s="206" t="s">
        <v>883</v>
      </c>
      <c r="AC38" s="325" t="s">
        <v>588</v>
      </c>
      <c r="AD38" s="319" t="s">
        <v>356</v>
      </c>
      <c r="AE38" s="179" t="s">
        <v>2443</v>
      </c>
      <c r="AF38" s="343">
        <v>1</v>
      </c>
    </row>
    <row r="39" spans="1:32" ht="310.5" customHeight="1" x14ac:dyDescent="0.25">
      <c r="A39" s="402" t="s">
        <v>189</v>
      </c>
      <c r="B39" s="402" t="s">
        <v>190</v>
      </c>
      <c r="C39" s="107" t="s">
        <v>97</v>
      </c>
      <c r="D39" s="75" t="s">
        <v>118</v>
      </c>
      <c r="E39" s="76" t="s">
        <v>117</v>
      </c>
      <c r="F39" s="77" t="s">
        <v>513</v>
      </c>
      <c r="G39" s="77" t="s">
        <v>514</v>
      </c>
      <c r="H39" s="77" t="s">
        <v>515</v>
      </c>
      <c r="I39" s="77" t="s">
        <v>523</v>
      </c>
      <c r="J39" s="77" t="s">
        <v>292</v>
      </c>
      <c r="K39" s="77" t="s">
        <v>202</v>
      </c>
      <c r="L39" s="96"/>
      <c r="M39" s="96" t="s">
        <v>211</v>
      </c>
      <c r="N39" s="116" t="s">
        <v>211</v>
      </c>
      <c r="O39" s="214" t="s">
        <v>669</v>
      </c>
      <c r="P39" s="215">
        <f>7/54</f>
        <v>0.12962962962962962</v>
      </c>
      <c r="Q39" t="s">
        <v>670</v>
      </c>
      <c r="R39" s="201" t="s">
        <v>671</v>
      </c>
      <c r="S39" s="202" t="s">
        <v>672</v>
      </c>
      <c r="T39" s="203" t="s">
        <v>562</v>
      </c>
      <c r="U39" s="240" t="s">
        <v>359</v>
      </c>
      <c r="V39" s="241" t="s">
        <v>785</v>
      </c>
      <c r="W39" s="359">
        <v>0.13</v>
      </c>
      <c r="X39" s="258" t="s">
        <v>852</v>
      </c>
      <c r="Y39" s="277">
        <v>0.19</v>
      </c>
      <c r="Z39" s="259" t="s">
        <v>848</v>
      </c>
      <c r="AA39" s="326" t="s">
        <v>914</v>
      </c>
      <c r="AB39" s="206" t="s">
        <v>883</v>
      </c>
      <c r="AC39" s="325" t="s">
        <v>562</v>
      </c>
      <c r="AD39" s="318" t="s">
        <v>358</v>
      </c>
      <c r="AE39" s="241" t="s">
        <v>949</v>
      </c>
      <c r="AF39" s="341">
        <v>0.32</v>
      </c>
    </row>
    <row r="40" spans="1:32" ht="327" customHeight="1" x14ac:dyDescent="0.25">
      <c r="A40" s="402"/>
      <c r="B40" s="402"/>
      <c r="C40" s="107" t="s">
        <v>97</v>
      </c>
      <c r="D40" s="75" t="s">
        <v>317</v>
      </c>
      <c r="E40" s="76" t="s">
        <v>119</v>
      </c>
      <c r="F40" s="77" t="s">
        <v>475</v>
      </c>
      <c r="G40" s="77" t="s">
        <v>476</v>
      </c>
      <c r="H40" s="77" t="s">
        <v>477</v>
      </c>
      <c r="I40" s="77" t="s">
        <v>478</v>
      </c>
      <c r="J40" s="77" t="s">
        <v>280</v>
      </c>
      <c r="K40" s="77" t="s">
        <v>279</v>
      </c>
      <c r="L40" s="96" t="s">
        <v>211</v>
      </c>
      <c r="M40" s="96" t="s">
        <v>211</v>
      </c>
      <c r="N40" s="116" t="s">
        <v>211</v>
      </c>
      <c r="O40" s="193" t="s">
        <v>673</v>
      </c>
      <c r="P40" s="207">
        <v>0.25</v>
      </c>
      <c r="Q40" s="194" t="s">
        <v>613</v>
      </c>
      <c r="R40" s="217" t="s">
        <v>674</v>
      </c>
      <c r="S40" s="202" t="s">
        <v>615</v>
      </c>
      <c r="T40" s="203" t="s">
        <v>562</v>
      </c>
      <c r="U40" s="240" t="s">
        <v>358</v>
      </c>
      <c r="V40" s="241" t="s">
        <v>786</v>
      </c>
      <c r="W40" s="337">
        <v>0.25</v>
      </c>
      <c r="X40" s="260" t="s">
        <v>863</v>
      </c>
      <c r="Y40" s="267">
        <v>0.5</v>
      </c>
      <c r="Z40" s="259" t="s">
        <v>864</v>
      </c>
      <c r="AA40" s="206" t="s">
        <v>915</v>
      </c>
      <c r="AB40" s="206" t="s">
        <v>864</v>
      </c>
      <c r="AC40" s="325" t="s">
        <v>562</v>
      </c>
      <c r="AD40" s="318" t="s">
        <v>358</v>
      </c>
      <c r="AE40" s="241" t="s">
        <v>950</v>
      </c>
      <c r="AF40" s="341">
        <v>0.5</v>
      </c>
    </row>
    <row r="41" spans="1:32" ht="408" x14ac:dyDescent="0.25">
      <c r="A41" s="402"/>
      <c r="B41" s="402"/>
      <c r="C41" s="107" t="s">
        <v>97</v>
      </c>
      <c r="D41" s="75" t="s">
        <v>317</v>
      </c>
      <c r="E41" s="76" t="s">
        <v>520</v>
      </c>
      <c r="F41" s="77" t="s">
        <v>516</v>
      </c>
      <c r="G41" s="77" t="s">
        <v>517</v>
      </c>
      <c r="H41" s="77" t="s">
        <v>518</v>
      </c>
      <c r="I41" s="77" t="s">
        <v>524</v>
      </c>
      <c r="J41" s="77" t="s">
        <v>519</v>
      </c>
      <c r="K41" s="77" t="s">
        <v>202</v>
      </c>
      <c r="L41" s="96"/>
      <c r="M41" s="96" t="s">
        <v>211</v>
      </c>
      <c r="N41" s="116" t="s">
        <v>211</v>
      </c>
      <c r="O41" s="214" t="s">
        <v>675</v>
      </c>
      <c r="P41" s="215">
        <f>3/8</f>
        <v>0.375</v>
      </c>
      <c r="Q41" s="216" t="s">
        <v>676</v>
      </c>
      <c r="R41" s="201" t="s">
        <v>677</v>
      </c>
      <c r="S41" s="202" t="s">
        <v>672</v>
      </c>
      <c r="T41" s="203" t="s">
        <v>562</v>
      </c>
      <c r="U41" s="240" t="s">
        <v>359</v>
      </c>
      <c r="V41" s="241" t="s">
        <v>787</v>
      </c>
      <c r="W41" s="359">
        <v>0.38</v>
      </c>
      <c r="X41" s="258" t="s">
        <v>849</v>
      </c>
      <c r="Y41" s="277">
        <f>(3/8)</f>
        <v>0.375</v>
      </c>
      <c r="Z41" s="309" t="s">
        <v>848</v>
      </c>
      <c r="AA41" s="326" t="s">
        <v>916</v>
      </c>
      <c r="AB41" s="206" t="s">
        <v>883</v>
      </c>
      <c r="AC41" s="325" t="s">
        <v>562</v>
      </c>
      <c r="AD41" s="318" t="s">
        <v>358</v>
      </c>
      <c r="AE41" s="241" t="s">
        <v>951</v>
      </c>
      <c r="AF41" s="341">
        <v>0.75</v>
      </c>
    </row>
    <row r="42" spans="1:32" ht="409.6" thickBot="1" x14ac:dyDescent="0.3">
      <c r="A42" s="402"/>
      <c r="B42" s="402"/>
      <c r="C42" s="107" t="s">
        <v>97</v>
      </c>
      <c r="D42" s="75" t="s">
        <v>316</v>
      </c>
      <c r="E42" s="76" t="s">
        <v>319</v>
      </c>
      <c r="F42" s="77" t="s">
        <v>521</v>
      </c>
      <c r="G42" s="77" t="s">
        <v>522</v>
      </c>
      <c r="H42" s="77" t="s">
        <v>535</v>
      </c>
      <c r="I42" s="77" t="s">
        <v>534</v>
      </c>
      <c r="J42" s="77" t="s">
        <v>292</v>
      </c>
      <c r="K42" s="77" t="s">
        <v>202</v>
      </c>
      <c r="L42" s="96"/>
      <c r="M42" s="96" t="s">
        <v>211</v>
      </c>
      <c r="N42" s="116" t="s">
        <v>211</v>
      </c>
      <c r="O42" s="226" t="s">
        <v>678</v>
      </c>
      <c r="P42" s="215">
        <f>1/4</f>
        <v>0.25</v>
      </c>
      <c r="Q42" s="216" t="s">
        <v>679</v>
      </c>
      <c r="R42" s="201" t="s">
        <v>680</v>
      </c>
      <c r="S42" s="202" t="s">
        <v>672</v>
      </c>
      <c r="T42" s="203" t="s">
        <v>562</v>
      </c>
      <c r="U42" s="240" t="s">
        <v>359</v>
      </c>
      <c r="V42" s="241" t="s">
        <v>788</v>
      </c>
      <c r="W42" s="359">
        <v>0.25</v>
      </c>
      <c r="X42" s="258" t="s">
        <v>850</v>
      </c>
      <c r="Y42" s="277">
        <f>(2/4)</f>
        <v>0.5</v>
      </c>
      <c r="Z42" s="289" t="s">
        <v>851</v>
      </c>
      <c r="AA42" s="326" t="s">
        <v>917</v>
      </c>
      <c r="AB42" s="298" t="s">
        <v>883</v>
      </c>
      <c r="AC42" s="325" t="s">
        <v>562</v>
      </c>
      <c r="AD42" s="318"/>
      <c r="AE42" s="241" t="s">
        <v>952</v>
      </c>
      <c r="AF42" s="341">
        <v>0.75</v>
      </c>
    </row>
    <row r="43" spans="1:32" ht="409.6" thickBot="1" x14ac:dyDescent="0.3">
      <c r="A43" s="402"/>
      <c r="B43" s="402"/>
      <c r="C43" s="108" t="s">
        <v>98</v>
      </c>
      <c r="D43" s="78" t="s">
        <v>99</v>
      </c>
      <c r="E43" s="80" t="s">
        <v>120</v>
      </c>
      <c r="F43" s="80" t="s">
        <v>373</v>
      </c>
      <c r="G43" s="80" t="s">
        <v>426</v>
      </c>
      <c r="H43" s="80" t="s">
        <v>374</v>
      </c>
      <c r="I43" s="80" t="s">
        <v>375</v>
      </c>
      <c r="J43" s="80" t="s">
        <v>376</v>
      </c>
      <c r="K43" s="80" t="s">
        <v>377</v>
      </c>
      <c r="L43" s="80" t="s">
        <v>211</v>
      </c>
      <c r="M43" s="80" t="s">
        <v>211</v>
      </c>
      <c r="N43" s="118" t="s">
        <v>211</v>
      </c>
      <c r="O43" s="187" t="s">
        <v>681</v>
      </c>
      <c r="P43" s="227">
        <f>20/20</f>
        <v>1</v>
      </c>
      <c r="Q43" s="189" t="s">
        <v>682</v>
      </c>
      <c r="R43" s="228" t="s">
        <v>683</v>
      </c>
      <c r="S43" s="191" t="s">
        <v>684</v>
      </c>
      <c r="T43" s="203" t="s">
        <v>562</v>
      </c>
      <c r="U43" s="240" t="s">
        <v>358</v>
      </c>
      <c r="V43" s="241" t="s">
        <v>789</v>
      </c>
      <c r="W43" s="337" t="s">
        <v>759</v>
      </c>
      <c r="X43" s="227" t="s">
        <v>881</v>
      </c>
      <c r="Y43" s="288">
        <v>1</v>
      </c>
      <c r="Z43" s="310" t="s">
        <v>882</v>
      </c>
      <c r="AA43" s="206" t="s">
        <v>933</v>
      </c>
      <c r="AB43" s="298" t="s">
        <v>883</v>
      </c>
      <c r="AC43" s="325" t="s">
        <v>562</v>
      </c>
      <c r="AD43" s="318" t="s">
        <v>356</v>
      </c>
      <c r="AE43" s="241" t="s">
        <v>953</v>
      </c>
      <c r="AF43" s="341">
        <v>0.57999999999999996</v>
      </c>
    </row>
    <row r="44" spans="1:32" ht="409.5" x14ac:dyDescent="0.25">
      <c r="A44" s="402"/>
      <c r="B44" s="402"/>
      <c r="C44" s="108" t="s">
        <v>98</v>
      </c>
      <c r="D44" s="78" t="s">
        <v>100</v>
      </c>
      <c r="E44" s="79" t="s">
        <v>121</v>
      </c>
      <c r="F44" s="80" t="s">
        <v>416</v>
      </c>
      <c r="G44" s="80" t="s">
        <v>417</v>
      </c>
      <c r="H44" s="80" t="s">
        <v>418</v>
      </c>
      <c r="I44" s="80" t="s">
        <v>419</v>
      </c>
      <c r="J44" s="80" t="s">
        <v>420</v>
      </c>
      <c r="K44" s="80" t="s">
        <v>421</v>
      </c>
      <c r="L44" s="102"/>
      <c r="M44" s="102" t="s">
        <v>211</v>
      </c>
      <c r="N44" s="117" t="s">
        <v>211</v>
      </c>
      <c r="O44" s="193" t="s">
        <v>685</v>
      </c>
      <c r="P44" s="227">
        <f>1/3</f>
        <v>0.33333333333333331</v>
      </c>
      <c r="Q44" s="194" t="s">
        <v>686</v>
      </c>
      <c r="R44" s="201" t="s">
        <v>687</v>
      </c>
      <c r="S44" s="202" t="s">
        <v>688</v>
      </c>
      <c r="T44" s="203" t="s">
        <v>562</v>
      </c>
      <c r="U44" s="240" t="s">
        <v>359</v>
      </c>
      <c r="V44" s="241" t="s">
        <v>790</v>
      </c>
      <c r="W44" s="359">
        <v>0.33</v>
      </c>
      <c r="X44" s="264" t="s">
        <v>869</v>
      </c>
      <c r="Y44" s="279">
        <v>0.33329999999999999</v>
      </c>
      <c r="Z44" s="299" t="s">
        <v>870</v>
      </c>
      <c r="AA44" s="327" t="s">
        <v>713</v>
      </c>
      <c r="AB44" s="327" t="s">
        <v>713</v>
      </c>
      <c r="AC44" s="327" t="s">
        <v>713</v>
      </c>
      <c r="AD44" s="318" t="s">
        <v>356</v>
      </c>
      <c r="AE44" s="241" t="s">
        <v>954</v>
      </c>
      <c r="AF44" s="341">
        <v>0.66</v>
      </c>
    </row>
    <row r="45" spans="1:32" ht="357.75" thickBot="1" x14ac:dyDescent="0.3">
      <c r="A45" s="400"/>
      <c r="B45" s="400"/>
      <c r="C45" s="144" t="s">
        <v>98</v>
      </c>
      <c r="D45" s="145" t="s">
        <v>101</v>
      </c>
      <c r="E45" s="146" t="s">
        <v>122</v>
      </c>
      <c r="F45" s="147" t="s">
        <v>422</v>
      </c>
      <c r="G45" s="147" t="s">
        <v>259</v>
      </c>
      <c r="H45" s="147" t="s">
        <v>260</v>
      </c>
      <c r="I45" s="147" t="s">
        <v>261</v>
      </c>
      <c r="J45" s="147" t="s">
        <v>262</v>
      </c>
      <c r="K45" s="147" t="s">
        <v>263</v>
      </c>
      <c r="L45" s="148" t="s">
        <v>211</v>
      </c>
      <c r="M45" s="148" t="s">
        <v>211</v>
      </c>
      <c r="N45" s="149" t="s">
        <v>211</v>
      </c>
      <c r="O45" s="211" t="s">
        <v>689</v>
      </c>
      <c r="P45" s="221">
        <v>33.33</v>
      </c>
      <c r="Q45" s="222" t="s">
        <v>690</v>
      </c>
      <c r="R45" s="223" t="s">
        <v>691</v>
      </c>
      <c r="S45" s="224" t="s">
        <v>692</v>
      </c>
      <c r="T45" s="203" t="s">
        <v>562</v>
      </c>
      <c r="U45" s="240" t="s">
        <v>356</v>
      </c>
      <c r="V45" s="241" t="s">
        <v>791</v>
      </c>
      <c r="W45" s="337" t="s">
        <v>923</v>
      </c>
      <c r="X45" s="264" t="s">
        <v>871</v>
      </c>
      <c r="Y45" s="280">
        <v>0</v>
      </c>
      <c r="Z45" s="311"/>
      <c r="AA45" s="327" t="s">
        <v>713</v>
      </c>
      <c r="AB45" s="327" t="s">
        <v>713</v>
      </c>
      <c r="AC45" s="327" t="s">
        <v>713</v>
      </c>
      <c r="AD45" s="318" t="s">
        <v>357</v>
      </c>
      <c r="AE45" s="241" t="s">
        <v>955</v>
      </c>
      <c r="AF45" s="341">
        <v>0.33</v>
      </c>
    </row>
    <row r="46" spans="1:32" ht="141.75" customHeight="1" x14ac:dyDescent="0.25">
      <c r="A46" s="402" t="s">
        <v>106</v>
      </c>
      <c r="B46" s="402" t="s">
        <v>107</v>
      </c>
      <c r="C46" s="109" t="s">
        <v>102</v>
      </c>
      <c r="D46" s="84" t="s">
        <v>108</v>
      </c>
      <c r="E46" s="82" t="s">
        <v>123</v>
      </c>
      <c r="F46" s="83" t="s">
        <v>384</v>
      </c>
      <c r="G46" s="83" t="s">
        <v>385</v>
      </c>
      <c r="H46" s="83" t="s">
        <v>386</v>
      </c>
      <c r="I46" s="83" t="s">
        <v>387</v>
      </c>
      <c r="J46" s="83" t="s">
        <v>388</v>
      </c>
      <c r="K46" s="83" t="s">
        <v>301</v>
      </c>
      <c r="L46" s="85" t="s">
        <v>211</v>
      </c>
      <c r="M46" s="85"/>
      <c r="N46" s="119"/>
      <c r="O46" s="187" t="s">
        <v>698</v>
      </c>
      <c r="P46" s="188" t="s">
        <v>699</v>
      </c>
      <c r="Q46" s="189" t="s">
        <v>700</v>
      </c>
      <c r="R46" s="228" t="s">
        <v>701</v>
      </c>
      <c r="S46" s="191" t="s">
        <v>702</v>
      </c>
      <c r="T46" s="203" t="s">
        <v>588</v>
      </c>
      <c r="U46" s="178" t="s">
        <v>356</v>
      </c>
      <c r="V46" s="179" t="s">
        <v>745</v>
      </c>
      <c r="W46" s="338">
        <v>1</v>
      </c>
      <c r="X46" s="278" t="s">
        <v>588</v>
      </c>
      <c r="Y46" s="278" t="s">
        <v>588</v>
      </c>
      <c r="Z46" s="312" t="s">
        <v>588</v>
      </c>
      <c r="AA46" s="206" t="s">
        <v>588</v>
      </c>
      <c r="AB46" s="206" t="s">
        <v>588</v>
      </c>
      <c r="AC46" s="206" t="s">
        <v>588</v>
      </c>
      <c r="AD46" s="319" t="s">
        <v>356</v>
      </c>
      <c r="AE46" s="179" t="s">
        <v>936</v>
      </c>
      <c r="AF46" s="343">
        <v>1</v>
      </c>
    </row>
    <row r="47" spans="1:32" ht="409.5" x14ac:dyDescent="0.25">
      <c r="A47" s="402"/>
      <c r="B47" s="402"/>
      <c r="C47" s="109" t="s">
        <v>102</v>
      </c>
      <c r="D47" s="81" t="s">
        <v>108</v>
      </c>
      <c r="E47" s="82" t="s">
        <v>124</v>
      </c>
      <c r="F47" s="83" t="s">
        <v>389</v>
      </c>
      <c r="G47" s="83" t="s">
        <v>390</v>
      </c>
      <c r="H47" s="83" t="s">
        <v>109</v>
      </c>
      <c r="I47" s="83" t="s">
        <v>494</v>
      </c>
      <c r="J47" s="83" t="s">
        <v>303</v>
      </c>
      <c r="K47" s="83" t="s">
        <v>409</v>
      </c>
      <c r="L47" s="85" t="s">
        <v>211</v>
      </c>
      <c r="M47" s="85" t="s">
        <v>211</v>
      </c>
      <c r="N47" s="119" t="s">
        <v>211</v>
      </c>
      <c r="O47" s="193" t="s">
        <v>693</v>
      </c>
      <c r="P47" s="176" t="s">
        <v>694</v>
      </c>
      <c r="Q47" s="194" t="s">
        <v>695</v>
      </c>
      <c r="R47" s="205" t="s">
        <v>696</v>
      </c>
      <c r="S47" s="206" t="s">
        <v>697</v>
      </c>
      <c r="T47" s="203" t="s">
        <v>562</v>
      </c>
      <c r="U47" s="178" t="s">
        <v>358</v>
      </c>
      <c r="V47" s="179" t="s">
        <v>746</v>
      </c>
      <c r="W47" s="338">
        <v>0.15</v>
      </c>
      <c r="X47" s="300" t="s">
        <v>929</v>
      </c>
      <c r="Y47" s="301" t="s">
        <v>930</v>
      </c>
      <c r="Z47" s="313" t="s">
        <v>931</v>
      </c>
      <c r="AA47" s="206" t="s">
        <v>932</v>
      </c>
      <c r="AB47" s="298" t="s">
        <v>883</v>
      </c>
      <c r="AC47" s="325" t="s">
        <v>562</v>
      </c>
      <c r="AD47" s="319" t="s">
        <v>358</v>
      </c>
      <c r="AE47" s="179" t="s">
        <v>956</v>
      </c>
      <c r="AF47" s="343">
        <v>0.5</v>
      </c>
    </row>
    <row r="48" spans="1:32" ht="168" customHeight="1" x14ac:dyDescent="0.25">
      <c r="A48" s="402"/>
      <c r="B48" s="402"/>
      <c r="C48" s="109" t="s">
        <v>102</v>
      </c>
      <c r="D48" s="81" t="s">
        <v>108</v>
      </c>
      <c r="E48" s="82" t="s">
        <v>305</v>
      </c>
      <c r="F48" s="83" t="s">
        <v>391</v>
      </c>
      <c r="G48" s="83" t="s">
        <v>392</v>
      </c>
      <c r="H48" s="83" t="s">
        <v>393</v>
      </c>
      <c r="I48" s="83" t="s">
        <v>394</v>
      </c>
      <c r="J48" s="83" t="s">
        <v>395</v>
      </c>
      <c r="K48" s="83" t="s">
        <v>306</v>
      </c>
      <c r="L48" s="85"/>
      <c r="M48" s="85"/>
      <c r="N48" s="119" t="s">
        <v>211</v>
      </c>
      <c r="O48" s="193" t="s">
        <v>703</v>
      </c>
      <c r="P48" s="176" t="s">
        <v>704</v>
      </c>
      <c r="Q48" s="194" t="s">
        <v>704</v>
      </c>
      <c r="R48" s="201" t="s">
        <v>564</v>
      </c>
      <c r="S48" s="202" t="s">
        <v>565</v>
      </c>
      <c r="T48" s="203" t="s">
        <v>566</v>
      </c>
      <c r="U48" s="178" t="s">
        <v>359</v>
      </c>
      <c r="V48" s="179" t="s">
        <v>747</v>
      </c>
      <c r="W48" s="338">
        <v>0</v>
      </c>
      <c r="X48" s="260" t="s">
        <v>859</v>
      </c>
      <c r="Y48" s="260" t="s">
        <v>859</v>
      </c>
      <c r="Z48" s="302" t="s">
        <v>859</v>
      </c>
      <c r="AA48" s="206" t="s">
        <v>859</v>
      </c>
      <c r="AB48" s="206" t="s">
        <v>859</v>
      </c>
      <c r="AC48" s="206" t="s">
        <v>859</v>
      </c>
      <c r="AD48" s="178" t="s">
        <v>359</v>
      </c>
      <c r="AE48" s="179" t="s">
        <v>747</v>
      </c>
      <c r="AF48" s="343">
        <v>0</v>
      </c>
    </row>
    <row r="49" spans="1:32" ht="409.5" x14ac:dyDescent="0.25">
      <c r="A49" s="402"/>
      <c r="B49" s="402"/>
      <c r="C49" s="109" t="s">
        <v>102</v>
      </c>
      <c r="D49" s="84" t="s">
        <v>103</v>
      </c>
      <c r="E49" s="82" t="s">
        <v>126</v>
      </c>
      <c r="F49" s="86" t="s">
        <v>396</v>
      </c>
      <c r="G49" s="83" t="s">
        <v>309</v>
      </c>
      <c r="H49" s="83" t="s">
        <v>310</v>
      </c>
      <c r="I49" s="83" t="s">
        <v>397</v>
      </c>
      <c r="J49" s="83" t="s">
        <v>398</v>
      </c>
      <c r="K49" s="86" t="s">
        <v>399</v>
      </c>
      <c r="L49" s="85" t="s">
        <v>211</v>
      </c>
      <c r="M49" s="85" t="s">
        <v>211</v>
      </c>
      <c r="N49" s="119" t="s">
        <v>211</v>
      </c>
      <c r="O49" s="193" t="s">
        <v>705</v>
      </c>
      <c r="P49" s="176">
        <v>0.33</v>
      </c>
      <c r="Q49" s="194"/>
      <c r="R49" s="205" t="s">
        <v>706</v>
      </c>
      <c r="S49" s="229" t="s">
        <v>565</v>
      </c>
      <c r="T49" s="203" t="s">
        <v>562</v>
      </c>
      <c r="U49" s="178" t="s">
        <v>359</v>
      </c>
      <c r="V49" s="179" t="s">
        <v>748</v>
      </c>
      <c r="W49" s="338">
        <v>0</v>
      </c>
      <c r="X49" s="193" t="s">
        <v>925</v>
      </c>
      <c r="Y49" s="294" t="s">
        <v>926</v>
      </c>
      <c r="Z49" s="313" t="s">
        <v>927</v>
      </c>
      <c r="AA49" s="206" t="s">
        <v>928</v>
      </c>
      <c r="AB49" s="298" t="s">
        <v>883</v>
      </c>
      <c r="AC49" s="325" t="s">
        <v>562</v>
      </c>
      <c r="AD49" s="319" t="s">
        <v>356</v>
      </c>
      <c r="AE49" s="179" t="s">
        <v>957</v>
      </c>
      <c r="AF49" s="343">
        <v>0.7</v>
      </c>
    </row>
    <row r="50" spans="1:32" ht="135.75" customHeight="1" thickBot="1" x14ac:dyDescent="0.3">
      <c r="A50" s="402"/>
      <c r="B50" s="402"/>
      <c r="C50" s="109" t="s">
        <v>102</v>
      </c>
      <c r="D50" s="84" t="s">
        <v>104</v>
      </c>
      <c r="E50" s="82" t="s">
        <v>127</v>
      </c>
      <c r="F50" s="83" t="s">
        <v>400</v>
      </c>
      <c r="G50" s="86" t="s">
        <v>401</v>
      </c>
      <c r="H50" s="86" t="s">
        <v>402</v>
      </c>
      <c r="I50" s="86" t="s">
        <v>162</v>
      </c>
      <c r="J50" s="83" t="s">
        <v>403</v>
      </c>
      <c r="K50" s="83" t="s">
        <v>409</v>
      </c>
      <c r="L50" s="85"/>
      <c r="M50" s="85" t="s">
        <v>211</v>
      </c>
      <c r="N50" s="119" t="s">
        <v>211</v>
      </c>
      <c r="O50" s="193" t="s">
        <v>707</v>
      </c>
      <c r="P50" s="176">
        <v>33.33</v>
      </c>
      <c r="Q50" s="194" t="s">
        <v>708</v>
      </c>
      <c r="R50" s="201" t="s">
        <v>709</v>
      </c>
      <c r="S50" s="202" t="s">
        <v>710</v>
      </c>
      <c r="T50" s="203" t="s">
        <v>562</v>
      </c>
      <c r="U50" s="178" t="s">
        <v>358</v>
      </c>
      <c r="V50" s="179" t="s">
        <v>749</v>
      </c>
      <c r="W50" s="338">
        <v>0.15</v>
      </c>
      <c r="X50" s="281" t="s">
        <v>872</v>
      </c>
      <c r="Y50" s="282">
        <v>0.33329999999999999</v>
      </c>
      <c r="Z50" s="299" t="s">
        <v>873</v>
      </c>
      <c r="AA50" s="326" t="s">
        <v>924</v>
      </c>
      <c r="AB50" s="298" t="s">
        <v>883</v>
      </c>
      <c r="AC50" s="325" t="s">
        <v>562</v>
      </c>
      <c r="AD50" s="319" t="s">
        <v>358</v>
      </c>
      <c r="AE50" s="179" t="s">
        <v>958</v>
      </c>
      <c r="AF50" s="343">
        <v>0.33</v>
      </c>
    </row>
    <row r="51" spans="1:32" ht="104.25" customHeight="1" x14ac:dyDescent="0.25">
      <c r="A51" s="402"/>
      <c r="B51" s="402"/>
      <c r="C51" s="109" t="s">
        <v>102</v>
      </c>
      <c r="D51" s="84" t="s">
        <v>104</v>
      </c>
      <c r="E51" s="82" t="s">
        <v>157</v>
      </c>
      <c r="F51" s="83" t="s">
        <v>152</v>
      </c>
      <c r="G51" s="86" t="s">
        <v>155</v>
      </c>
      <c r="H51" s="86" t="s">
        <v>153</v>
      </c>
      <c r="I51" s="86" t="s">
        <v>154</v>
      </c>
      <c r="J51" s="83" t="s">
        <v>479</v>
      </c>
      <c r="K51" s="83" t="s">
        <v>379</v>
      </c>
      <c r="L51" s="85" t="s">
        <v>211</v>
      </c>
      <c r="M51" s="85"/>
      <c r="N51" s="119"/>
      <c r="O51" s="198" t="s">
        <v>711</v>
      </c>
      <c r="P51" s="199"/>
      <c r="Q51" s="200"/>
      <c r="R51" s="205" t="s">
        <v>712</v>
      </c>
      <c r="S51" s="229"/>
      <c r="T51" s="197" t="s">
        <v>713</v>
      </c>
      <c r="U51" s="178" t="s">
        <v>357</v>
      </c>
      <c r="V51" s="179" t="s">
        <v>750</v>
      </c>
      <c r="W51" s="338">
        <v>0</v>
      </c>
      <c r="X51" s="293" t="s">
        <v>713</v>
      </c>
      <c r="Y51" s="293" t="s">
        <v>713</v>
      </c>
      <c r="Z51" s="314" t="s">
        <v>713</v>
      </c>
      <c r="AA51" s="327" t="s">
        <v>713</v>
      </c>
      <c r="AB51" s="327" t="s">
        <v>713</v>
      </c>
      <c r="AC51" s="327" t="s">
        <v>713</v>
      </c>
      <c r="AD51" s="319" t="s">
        <v>357</v>
      </c>
      <c r="AE51" s="179" t="s">
        <v>937</v>
      </c>
      <c r="AF51" s="343">
        <v>0</v>
      </c>
    </row>
    <row r="52" spans="1:32" ht="204" customHeight="1" thickBot="1" x14ac:dyDescent="0.3">
      <c r="A52" s="400"/>
      <c r="B52" s="400"/>
      <c r="C52" s="150" t="s">
        <v>102</v>
      </c>
      <c r="D52" s="151" t="s">
        <v>312</v>
      </c>
      <c r="E52" s="152" t="s">
        <v>313</v>
      </c>
      <c r="F52" s="153" t="s">
        <v>404</v>
      </c>
      <c r="G52" s="154" t="s">
        <v>405</v>
      </c>
      <c r="H52" s="154" t="s">
        <v>495</v>
      </c>
      <c r="I52" s="154" t="s">
        <v>406</v>
      </c>
      <c r="J52" s="153" t="s">
        <v>407</v>
      </c>
      <c r="K52" s="153" t="s">
        <v>408</v>
      </c>
      <c r="L52" s="155"/>
      <c r="M52" s="155" t="s">
        <v>211</v>
      </c>
      <c r="N52" s="156" t="s">
        <v>211</v>
      </c>
      <c r="O52" s="211" t="s">
        <v>714</v>
      </c>
      <c r="P52" s="221">
        <v>33.33</v>
      </c>
      <c r="Q52" s="222" t="s">
        <v>715</v>
      </c>
      <c r="R52" s="201" t="s">
        <v>716</v>
      </c>
      <c r="S52" s="202" t="s">
        <v>717</v>
      </c>
      <c r="T52" s="203" t="s">
        <v>562</v>
      </c>
      <c r="U52" s="178" t="s">
        <v>358</v>
      </c>
      <c r="V52" s="179" t="s">
        <v>751</v>
      </c>
      <c r="W52" s="338">
        <v>0.2</v>
      </c>
      <c r="X52" s="281" t="s">
        <v>874</v>
      </c>
      <c r="Y52" s="280">
        <v>0</v>
      </c>
      <c r="Z52" s="311"/>
      <c r="AA52" s="326" t="s">
        <v>919</v>
      </c>
      <c r="AB52" s="327" t="s">
        <v>923</v>
      </c>
      <c r="AC52" s="327" t="s">
        <v>923</v>
      </c>
      <c r="AD52" s="319" t="s">
        <v>357</v>
      </c>
      <c r="AE52" s="179" t="s">
        <v>959</v>
      </c>
      <c r="AF52" s="343">
        <v>0.2</v>
      </c>
    </row>
    <row r="53" spans="1:32" ht="102" customHeight="1" x14ac:dyDescent="0.25">
      <c r="A53" s="402" t="s">
        <v>143</v>
      </c>
      <c r="B53" s="402" t="s">
        <v>144</v>
      </c>
      <c r="C53" s="110" t="s">
        <v>105</v>
      </c>
      <c r="D53" s="87" t="s">
        <v>111</v>
      </c>
      <c r="E53" s="88" t="s">
        <v>128</v>
      </c>
      <c r="F53" s="99" t="s">
        <v>145</v>
      </c>
      <c r="G53" s="99" t="s">
        <v>148</v>
      </c>
      <c r="H53" s="99" t="s">
        <v>146</v>
      </c>
      <c r="I53" s="99" t="s">
        <v>147</v>
      </c>
      <c r="J53" s="99" t="s">
        <v>221</v>
      </c>
      <c r="K53" s="99" t="s">
        <v>480</v>
      </c>
      <c r="L53" s="99"/>
      <c r="M53" s="99"/>
      <c r="N53" s="120" t="s">
        <v>211</v>
      </c>
      <c r="O53" s="230" t="s">
        <v>718</v>
      </c>
      <c r="P53" s="231"/>
      <c r="Q53" s="232"/>
      <c r="R53" s="201" t="s">
        <v>564</v>
      </c>
      <c r="S53" s="202" t="s">
        <v>565</v>
      </c>
      <c r="T53" s="203" t="s">
        <v>566</v>
      </c>
      <c r="U53" s="178" t="s">
        <v>359</v>
      </c>
      <c r="V53" s="179" t="s">
        <v>740</v>
      </c>
      <c r="W53" s="338">
        <v>0</v>
      </c>
      <c r="X53" s="283" t="s">
        <v>815</v>
      </c>
      <c r="Y53" s="283" t="s">
        <v>815</v>
      </c>
      <c r="Z53" s="315" t="s">
        <v>815</v>
      </c>
      <c r="AA53" s="326" t="s">
        <v>920</v>
      </c>
      <c r="AB53" s="326" t="s">
        <v>920</v>
      </c>
      <c r="AC53" s="326" t="s">
        <v>920</v>
      </c>
      <c r="AD53" s="178" t="s">
        <v>359</v>
      </c>
      <c r="AE53" s="179" t="s">
        <v>740</v>
      </c>
      <c r="AF53" s="343">
        <v>0</v>
      </c>
    </row>
    <row r="54" spans="1:32" ht="90.75" customHeight="1" x14ac:dyDescent="0.25">
      <c r="A54" s="402"/>
      <c r="B54" s="402"/>
      <c r="C54" s="110" t="s">
        <v>105</v>
      </c>
      <c r="D54" s="87" t="s">
        <v>111</v>
      </c>
      <c r="E54" s="88" t="s">
        <v>156</v>
      </c>
      <c r="F54" s="99" t="s">
        <v>149</v>
      </c>
      <c r="G54" s="99" t="s">
        <v>223</v>
      </c>
      <c r="H54" s="99" t="s">
        <v>150</v>
      </c>
      <c r="I54" s="99" t="s">
        <v>151</v>
      </c>
      <c r="J54" s="99" t="s">
        <v>380</v>
      </c>
      <c r="K54" s="99" t="s">
        <v>480</v>
      </c>
      <c r="L54" s="99"/>
      <c r="M54" s="99"/>
      <c r="N54" s="120" t="s">
        <v>211</v>
      </c>
      <c r="O54" s="198" t="s">
        <v>718</v>
      </c>
      <c r="P54" s="199"/>
      <c r="Q54" s="200"/>
      <c r="R54" s="195" t="s">
        <v>564</v>
      </c>
      <c r="S54" s="206" t="s">
        <v>565</v>
      </c>
      <c r="T54" s="197" t="s">
        <v>566</v>
      </c>
      <c r="U54" s="178" t="s">
        <v>359</v>
      </c>
      <c r="V54" s="179" t="s">
        <v>741</v>
      </c>
      <c r="W54" s="338">
        <v>0</v>
      </c>
      <c r="X54" s="262" t="s">
        <v>815</v>
      </c>
      <c r="Y54" s="283" t="s">
        <v>815</v>
      </c>
      <c r="Z54" s="315" t="s">
        <v>815</v>
      </c>
      <c r="AA54" s="326" t="s">
        <v>920</v>
      </c>
      <c r="AB54" s="326" t="s">
        <v>920</v>
      </c>
      <c r="AC54" s="326" t="s">
        <v>920</v>
      </c>
      <c r="AD54" s="178" t="s">
        <v>359</v>
      </c>
      <c r="AE54" s="179" t="s">
        <v>741</v>
      </c>
      <c r="AF54" s="343">
        <v>0</v>
      </c>
    </row>
    <row r="55" spans="1:32" ht="93" customHeight="1" x14ac:dyDescent="0.25">
      <c r="A55" s="430"/>
      <c r="B55" s="402"/>
      <c r="C55" s="110" t="s">
        <v>105</v>
      </c>
      <c r="D55" s="87" t="s">
        <v>112</v>
      </c>
      <c r="E55" s="88" t="s">
        <v>129</v>
      </c>
      <c r="F55" s="99" t="s">
        <v>179</v>
      </c>
      <c r="G55" s="99" t="s">
        <v>225</v>
      </c>
      <c r="H55" s="99" t="s">
        <v>219</v>
      </c>
      <c r="I55" s="99" t="s">
        <v>226</v>
      </c>
      <c r="J55" s="99" t="s">
        <v>220</v>
      </c>
      <c r="K55" s="99" t="s">
        <v>480</v>
      </c>
      <c r="L55" s="99"/>
      <c r="M55" s="99"/>
      <c r="N55" s="120" t="s">
        <v>211</v>
      </c>
      <c r="O55" s="198" t="s">
        <v>718</v>
      </c>
      <c r="P55" s="199"/>
      <c r="Q55" s="200"/>
      <c r="R55" s="195" t="s">
        <v>564</v>
      </c>
      <c r="S55" s="206" t="s">
        <v>565</v>
      </c>
      <c r="T55" s="197" t="s">
        <v>566</v>
      </c>
      <c r="U55" s="178" t="s">
        <v>359</v>
      </c>
      <c r="V55" s="179" t="s">
        <v>742</v>
      </c>
      <c r="W55" s="338">
        <v>0</v>
      </c>
      <c r="X55" s="262" t="s">
        <v>815</v>
      </c>
      <c r="Y55" s="283" t="s">
        <v>815</v>
      </c>
      <c r="Z55" s="315" t="s">
        <v>815</v>
      </c>
      <c r="AA55" s="326" t="s">
        <v>920</v>
      </c>
      <c r="AB55" s="326" t="s">
        <v>920</v>
      </c>
      <c r="AC55" s="326" t="s">
        <v>920</v>
      </c>
      <c r="AD55" s="178" t="s">
        <v>359</v>
      </c>
      <c r="AE55" s="179" t="s">
        <v>742</v>
      </c>
      <c r="AF55" s="343">
        <v>0</v>
      </c>
    </row>
    <row r="56" spans="1:32" ht="331.5" x14ac:dyDescent="0.25">
      <c r="A56" s="430"/>
      <c r="B56" s="402"/>
      <c r="C56" s="110" t="s">
        <v>105</v>
      </c>
      <c r="D56" s="87" t="s">
        <v>113</v>
      </c>
      <c r="E56" s="88" t="s">
        <v>130</v>
      </c>
      <c r="F56" s="99" t="s">
        <v>158</v>
      </c>
      <c r="G56" s="99" t="s">
        <v>227</v>
      </c>
      <c r="H56" s="99" t="s">
        <v>159</v>
      </c>
      <c r="I56" s="99" t="s">
        <v>160</v>
      </c>
      <c r="J56" s="99" t="s">
        <v>224</v>
      </c>
      <c r="K56" s="99" t="s">
        <v>480</v>
      </c>
      <c r="L56" s="99" t="s">
        <v>211</v>
      </c>
      <c r="M56" s="99" t="s">
        <v>211</v>
      </c>
      <c r="N56" s="120" t="s">
        <v>211</v>
      </c>
      <c r="O56" s="193" t="s">
        <v>719</v>
      </c>
      <c r="P56" s="176" t="s">
        <v>720</v>
      </c>
      <c r="Q56" t="s">
        <v>721</v>
      </c>
      <c r="R56" s="177" t="s">
        <v>722</v>
      </c>
      <c r="S56" s="206" t="s">
        <v>723</v>
      </c>
      <c r="T56" s="197" t="s">
        <v>588</v>
      </c>
      <c r="U56" s="178" t="s">
        <v>356</v>
      </c>
      <c r="V56" s="179" t="s">
        <v>743</v>
      </c>
      <c r="W56" s="338">
        <v>0.33</v>
      </c>
      <c r="X56" s="260" t="s">
        <v>816</v>
      </c>
      <c r="Y56" s="261" t="s">
        <v>817</v>
      </c>
      <c r="Z56" s="295" t="s">
        <v>818</v>
      </c>
      <c r="AA56" s="323" t="s">
        <v>922</v>
      </c>
      <c r="AB56" s="206"/>
      <c r="AC56" s="325" t="s">
        <v>588</v>
      </c>
      <c r="AD56" s="178" t="s">
        <v>356</v>
      </c>
      <c r="AE56" s="179" t="s">
        <v>988</v>
      </c>
      <c r="AF56" s="343">
        <v>0.66</v>
      </c>
    </row>
    <row r="57" spans="1:32" ht="159" customHeight="1" x14ac:dyDescent="0.25">
      <c r="A57" s="430"/>
      <c r="B57" s="402"/>
      <c r="C57" s="110" t="s">
        <v>105</v>
      </c>
      <c r="D57" s="87" t="s">
        <v>114</v>
      </c>
      <c r="E57" s="88" t="s">
        <v>131</v>
      </c>
      <c r="F57" s="99" t="s">
        <v>161</v>
      </c>
      <c r="G57" s="99" t="s">
        <v>215</v>
      </c>
      <c r="H57" s="99" t="s">
        <v>218</v>
      </c>
      <c r="I57" s="99" t="s">
        <v>216</v>
      </c>
      <c r="J57" s="99" t="s">
        <v>217</v>
      </c>
      <c r="K57" s="99" t="s">
        <v>480</v>
      </c>
      <c r="L57" s="99"/>
      <c r="M57" s="99" t="s">
        <v>211</v>
      </c>
      <c r="N57" s="120" t="s">
        <v>211</v>
      </c>
      <c r="O57" s="198" t="s">
        <v>724</v>
      </c>
      <c r="P57" s="199"/>
      <c r="Q57" s="200"/>
      <c r="R57" s="195" t="s">
        <v>594</v>
      </c>
      <c r="S57" s="206" t="s">
        <v>565</v>
      </c>
      <c r="T57" s="197" t="s">
        <v>566</v>
      </c>
      <c r="U57" s="178" t="s">
        <v>359</v>
      </c>
      <c r="V57" s="179" t="s">
        <v>792</v>
      </c>
      <c r="W57" s="338">
        <v>0</v>
      </c>
      <c r="X57" s="266" t="s">
        <v>819</v>
      </c>
      <c r="Y57" s="266" t="s">
        <v>820</v>
      </c>
      <c r="Z57" s="295" t="s">
        <v>821</v>
      </c>
      <c r="AA57" s="326" t="s">
        <v>921</v>
      </c>
      <c r="AB57" s="206"/>
      <c r="AC57" s="325" t="s">
        <v>733</v>
      </c>
      <c r="AD57" s="178" t="s">
        <v>358</v>
      </c>
      <c r="AE57" s="179" t="s">
        <v>2444</v>
      </c>
      <c r="AF57" s="343">
        <v>0</v>
      </c>
    </row>
    <row r="58" spans="1:32" ht="176.25" customHeight="1" thickBot="1" x14ac:dyDescent="0.3">
      <c r="A58" s="431"/>
      <c r="B58" s="400"/>
      <c r="C58" s="110" t="s">
        <v>105</v>
      </c>
      <c r="D58" s="157" t="s">
        <v>115</v>
      </c>
      <c r="E58" s="158" t="s">
        <v>132</v>
      </c>
      <c r="F58" s="159" t="s">
        <v>253</v>
      </c>
      <c r="G58" s="159" t="s">
        <v>254</v>
      </c>
      <c r="H58" s="159" t="s">
        <v>255</v>
      </c>
      <c r="I58" s="159" t="s">
        <v>256</v>
      </c>
      <c r="J58" s="159" t="s">
        <v>238</v>
      </c>
      <c r="K58" s="159" t="s">
        <v>468</v>
      </c>
      <c r="L58" s="159" t="s">
        <v>211</v>
      </c>
      <c r="M58" s="159" t="s">
        <v>211</v>
      </c>
      <c r="N58" s="160" t="s">
        <v>211</v>
      </c>
      <c r="O58" s="210" t="s">
        <v>725</v>
      </c>
      <c r="P58" s="233">
        <v>0.33300000000000002</v>
      </c>
      <c r="Q58" s="210" t="s">
        <v>726</v>
      </c>
      <c r="R58" s="234" t="s">
        <v>727</v>
      </c>
      <c r="S58" s="235" t="s">
        <v>728</v>
      </c>
      <c r="T58" s="197" t="s">
        <v>562</v>
      </c>
      <c r="U58" s="178" t="s">
        <v>356</v>
      </c>
      <c r="V58" s="179" t="s">
        <v>744</v>
      </c>
      <c r="W58" s="338">
        <v>0.33</v>
      </c>
      <c r="X58" s="266" t="s">
        <v>857</v>
      </c>
      <c r="Y58" s="284">
        <v>0.66600000000000004</v>
      </c>
      <c r="Z58" s="299" t="s">
        <v>858</v>
      </c>
      <c r="AA58" s="206" t="s">
        <v>935</v>
      </c>
      <c r="AB58" s="206" t="s">
        <v>883</v>
      </c>
      <c r="AC58" s="325" t="s">
        <v>888</v>
      </c>
      <c r="AD58" s="178" t="s">
        <v>356</v>
      </c>
      <c r="AE58" s="179" t="s">
        <v>989</v>
      </c>
      <c r="AF58" s="343">
        <v>0.66</v>
      </c>
    </row>
    <row r="59" spans="1:32" ht="155.25" customHeight="1" thickBot="1" x14ac:dyDescent="0.3">
      <c r="A59" s="402" t="s">
        <v>143</v>
      </c>
      <c r="B59" s="402" t="s">
        <v>144</v>
      </c>
      <c r="C59" s="111" t="s">
        <v>133</v>
      </c>
      <c r="D59" s="89" t="s">
        <v>134</v>
      </c>
      <c r="E59" s="90" t="s">
        <v>137</v>
      </c>
      <c r="F59" s="100" t="s">
        <v>484</v>
      </c>
      <c r="G59" s="100" t="s">
        <v>498</v>
      </c>
      <c r="H59" s="100" t="s">
        <v>499</v>
      </c>
      <c r="I59" s="100" t="s">
        <v>500</v>
      </c>
      <c r="J59" s="100" t="s">
        <v>501</v>
      </c>
      <c r="K59" s="100" t="s">
        <v>491</v>
      </c>
      <c r="L59" s="97"/>
      <c r="M59" s="97"/>
      <c r="N59" s="121" t="s">
        <v>211</v>
      </c>
      <c r="O59" s="187" t="s">
        <v>729</v>
      </c>
      <c r="P59" s="236"/>
      <c r="Q59" s="237"/>
      <c r="R59" s="190" t="s">
        <v>730</v>
      </c>
      <c r="S59" s="191" t="s">
        <v>731</v>
      </c>
      <c r="T59" s="192" t="s">
        <v>566</v>
      </c>
      <c r="U59" s="178" t="s">
        <v>359</v>
      </c>
      <c r="V59" s="239" t="s">
        <v>752</v>
      </c>
      <c r="W59" s="338">
        <v>0</v>
      </c>
      <c r="X59" s="285" t="s">
        <v>859</v>
      </c>
      <c r="Y59" s="286" t="s">
        <v>859</v>
      </c>
      <c r="Z59" s="316" t="s">
        <v>859</v>
      </c>
      <c r="AA59" s="324" t="s">
        <v>859</v>
      </c>
      <c r="AB59" s="324" t="s">
        <v>859</v>
      </c>
      <c r="AC59" s="325" t="s">
        <v>859</v>
      </c>
      <c r="AD59" s="319" t="s">
        <v>359</v>
      </c>
      <c r="AE59" s="179" t="s">
        <v>990</v>
      </c>
      <c r="AF59" s="343">
        <v>0</v>
      </c>
    </row>
    <row r="60" spans="1:32" ht="357.75" thickBot="1" x14ac:dyDescent="0.3">
      <c r="A60" s="402"/>
      <c r="B60" s="402"/>
      <c r="C60" s="111" t="s">
        <v>133</v>
      </c>
      <c r="D60" s="89" t="s">
        <v>135</v>
      </c>
      <c r="E60" s="90" t="s">
        <v>138</v>
      </c>
      <c r="F60" s="173" t="s">
        <v>489</v>
      </c>
      <c r="G60" s="173" t="s">
        <v>502</v>
      </c>
      <c r="H60" s="173" t="s">
        <v>504</v>
      </c>
      <c r="I60" s="173" t="s">
        <v>503</v>
      </c>
      <c r="J60" s="173" t="s">
        <v>505</v>
      </c>
      <c r="K60" s="100" t="s">
        <v>482</v>
      </c>
      <c r="L60" s="97" t="s">
        <v>211</v>
      </c>
      <c r="M60" s="97"/>
      <c r="N60" s="121"/>
      <c r="O60" s="193" t="s">
        <v>729</v>
      </c>
      <c r="P60" s="199"/>
      <c r="Q60" s="200"/>
      <c r="R60" s="190" t="s">
        <v>732</v>
      </c>
      <c r="S60" s="191" t="s">
        <v>731</v>
      </c>
      <c r="T60" s="192" t="s">
        <v>733</v>
      </c>
      <c r="U60" s="178" t="s">
        <v>357</v>
      </c>
      <c r="V60" s="239" t="s">
        <v>753</v>
      </c>
      <c r="W60" s="338">
        <v>0</v>
      </c>
      <c r="X60" s="260"/>
      <c r="Y60" s="268"/>
      <c r="Z60" s="303"/>
      <c r="AA60" s="325" t="s">
        <v>733</v>
      </c>
      <c r="AB60" s="325" t="s">
        <v>733</v>
      </c>
      <c r="AC60" s="325" t="s">
        <v>733</v>
      </c>
      <c r="AD60" s="319" t="s">
        <v>357</v>
      </c>
      <c r="AE60" s="179" t="s">
        <v>991</v>
      </c>
      <c r="AF60" s="343">
        <v>0</v>
      </c>
    </row>
    <row r="61" spans="1:32" ht="281.25" thickBot="1" x14ac:dyDescent="0.3">
      <c r="A61" s="400"/>
      <c r="B61" s="400"/>
      <c r="C61" s="111" t="s">
        <v>133</v>
      </c>
      <c r="D61" s="171" t="s">
        <v>136</v>
      </c>
      <c r="E61" s="90" t="s">
        <v>139</v>
      </c>
      <c r="F61" s="100" t="s">
        <v>487</v>
      </c>
      <c r="G61" s="100" t="s">
        <v>506</v>
      </c>
      <c r="H61" s="100" t="s">
        <v>507</v>
      </c>
      <c r="I61" s="100" t="s">
        <v>508</v>
      </c>
      <c r="J61" s="100" t="s">
        <v>509</v>
      </c>
      <c r="K61" s="168" t="s">
        <v>488</v>
      </c>
      <c r="L61" s="169" t="s">
        <v>211</v>
      </c>
      <c r="M61" s="169" t="s">
        <v>211</v>
      </c>
      <c r="N61" s="170" t="s">
        <v>211</v>
      </c>
      <c r="O61" s="193" t="s">
        <v>734</v>
      </c>
      <c r="P61" s="199"/>
      <c r="Q61" s="200"/>
      <c r="R61" s="238" t="s">
        <v>735</v>
      </c>
      <c r="S61" s="206" t="s">
        <v>736</v>
      </c>
      <c r="T61" s="192" t="s">
        <v>566</v>
      </c>
      <c r="U61" s="178" t="s">
        <v>357</v>
      </c>
      <c r="V61" s="239" t="s">
        <v>754</v>
      </c>
      <c r="W61" s="338">
        <v>0</v>
      </c>
      <c r="X61" s="281" t="s">
        <v>877</v>
      </c>
      <c r="Y61" s="271">
        <v>0</v>
      </c>
      <c r="Z61" s="317" t="s">
        <v>876</v>
      </c>
      <c r="AA61" s="326" t="s">
        <v>934</v>
      </c>
      <c r="AB61" s="298" t="s">
        <v>883</v>
      </c>
      <c r="AC61" s="325" t="s">
        <v>566</v>
      </c>
      <c r="AD61" s="319" t="s">
        <v>357</v>
      </c>
      <c r="AE61" s="179" t="s">
        <v>992</v>
      </c>
      <c r="AF61" s="343">
        <v>0</v>
      </c>
    </row>
    <row r="62" spans="1:32" ht="268.5" thickBot="1" x14ac:dyDescent="0.3">
      <c r="A62" s="435"/>
      <c r="B62" s="435"/>
      <c r="C62" s="161" t="s">
        <v>133</v>
      </c>
      <c r="D62" s="162" t="s">
        <v>136</v>
      </c>
      <c r="E62" s="163" t="s">
        <v>486</v>
      </c>
      <c r="F62" s="172" t="s">
        <v>485</v>
      </c>
      <c r="G62" s="164" t="s">
        <v>510</v>
      </c>
      <c r="H62" s="164" t="s">
        <v>511</v>
      </c>
      <c r="I62" s="164" t="s">
        <v>512</v>
      </c>
      <c r="J62" s="164" t="s">
        <v>509</v>
      </c>
      <c r="K62" s="164" t="s">
        <v>490</v>
      </c>
      <c r="L62" s="165" t="s">
        <v>211</v>
      </c>
      <c r="M62" s="165" t="s">
        <v>211</v>
      </c>
      <c r="N62" s="166" t="s">
        <v>211</v>
      </c>
      <c r="O62" s="211" t="s">
        <v>734</v>
      </c>
      <c r="P62" s="212"/>
      <c r="Q62" s="213"/>
      <c r="R62" s="238" t="s">
        <v>737</v>
      </c>
      <c r="S62" s="206" t="s">
        <v>736</v>
      </c>
      <c r="T62" s="192" t="s">
        <v>566</v>
      </c>
      <c r="U62" s="178" t="s">
        <v>357</v>
      </c>
      <c r="V62" s="239" t="s">
        <v>755</v>
      </c>
      <c r="W62" s="338">
        <v>0</v>
      </c>
      <c r="X62" s="281" t="s">
        <v>875</v>
      </c>
      <c r="Y62" s="271">
        <v>0</v>
      </c>
      <c r="Z62" s="317" t="s">
        <v>876</v>
      </c>
      <c r="AA62" s="326" t="s">
        <v>918</v>
      </c>
      <c r="AB62" s="206" t="s">
        <v>883</v>
      </c>
      <c r="AC62" s="325" t="s">
        <v>566</v>
      </c>
      <c r="AD62" s="319" t="s">
        <v>357</v>
      </c>
      <c r="AE62" s="179" t="s">
        <v>993</v>
      </c>
      <c r="AF62" s="343">
        <v>0</v>
      </c>
    </row>
    <row r="63" spans="1:32" ht="16.5" thickTop="1" thickBot="1" x14ac:dyDescent="0.3">
      <c r="A63" s="432" t="s">
        <v>382</v>
      </c>
      <c r="B63" s="433"/>
      <c r="C63" s="433"/>
      <c r="D63" s="433"/>
      <c r="E63" s="432">
        <f>(COUNTA(F7:F62))-1</f>
        <v>55</v>
      </c>
      <c r="F63" s="434"/>
      <c r="G63" s="5"/>
      <c r="H63" s="5"/>
      <c r="I63" s="5"/>
      <c r="J63" s="5"/>
      <c r="K63" s="5"/>
      <c r="L63" s="5"/>
      <c r="M63" s="5"/>
      <c r="N63" s="5"/>
    </row>
    <row r="65" spans="1:23" s="3" customFormat="1" ht="13.5" thickBot="1" x14ac:dyDescent="0.25">
      <c r="A65" s="428" t="s">
        <v>140</v>
      </c>
      <c r="B65" s="429"/>
      <c r="C65" s="429"/>
      <c r="D65" s="429"/>
      <c r="E65" s="429"/>
      <c r="F65" s="429"/>
      <c r="G65" s="429"/>
      <c r="H65" s="429"/>
      <c r="I65" s="429"/>
      <c r="J65" s="429"/>
      <c r="K65" s="429"/>
      <c r="L65" s="429"/>
      <c r="M65" s="429"/>
      <c r="N65" s="429"/>
      <c r="W65" s="243"/>
    </row>
    <row r="66" spans="1:23" s="3" customFormat="1" ht="13.5" thickBot="1" x14ac:dyDescent="0.25">
      <c r="A66" s="167" t="s">
        <v>141</v>
      </c>
      <c r="B66" s="425" t="s">
        <v>142</v>
      </c>
      <c r="C66" s="425"/>
      <c r="D66" s="425"/>
      <c r="E66" s="425"/>
      <c r="F66" s="425"/>
      <c r="G66" s="425"/>
      <c r="H66" s="425"/>
      <c r="I66" s="425"/>
      <c r="J66" s="426" t="s">
        <v>424</v>
      </c>
      <c r="K66" s="426"/>
      <c r="L66" s="426"/>
      <c r="M66" s="426"/>
      <c r="N66" s="427"/>
      <c r="W66" s="243"/>
    </row>
    <row r="67" spans="1:23" s="3" customFormat="1" ht="12.75" x14ac:dyDescent="0.2">
      <c r="A67" s="7">
        <v>1</v>
      </c>
      <c r="B67" s="420" t="s">
        <v>423</v>
      </c>
      <c r="C67" s="420"/>
      <c r="D67" s="420"/>
      <c r="E67" s="420"/>
      <c r="F67" s="420"/>
      <c r="G67" s="420"/>
      <c r="H67" s="420"/>
      <c r="I67" s="421"/>
      <c r="J67" s="421" t="s">
        <v>425</v>
      </c>
      <c r="K67" s="421"/>
      <c r="L67" s="421"/>
      <c r="M67" s="421"/>
      <c r="N67" s="422"/>
      <c r="W67" s="243"/>
    </row>
    <row r="68" spans="1:23" ht="12.75" x14ac:dyDescent="0.25">
      <c r="A68" s="7">
        <v>2</v>
      </c>
      <c r="B68" s="420" t="s">
        <v>536</v>
      </c>
      <c r="C68" s="420"/>
      <c r="D68" s="420"/>
      <c r="E68" s="420"/>
      <c r="F68" s="420"/>
      <c r="G68" s="420"/>
      <c r="H68" s="420"/>
      <c r="I68" s="421"/>
      <c r="J68" s="421" t="s">
        <v>525</v>
      </c>
      <c r="K68" s="421"/>
      <c r="L68" s="421"/>
      <c r="M68" s="421"/>
      <c r="N68" s="422"/>
    </row>
  </sheetData>
  <autoFilter ref="A6:AF63" xr:uid="{FF903634-0F07-4825-8511-5F33520DBCDB}">
    <filterColumn colId="11" showButton="0"/>
    <filterColumn colId="12" showButton="0"/>
  </autoFilter>
  <mergeCells count="44">
    <mergeCell ref="X5:Z5"/>
    <mergeCell ref="AA5:AC5"/>
    <mergeCell ref="AD5:AF5"/>
    <mergeCell ref="X23:Z23"/>
    <mergeCell ref="AA23:AC23"/>
    <mergeCell ref="B68:I68"/>
    <mergeCell ref="J68:N68"/>
    <mergeCell ref="L23:N23"/>
    <mergeCell ref="B66:I66"/>
    <mergeCell ref="J66:N66"/>
    <mergeCell ref="B67:I67"/>
    <mergeCell ref="J67:N67"/>
    <mergeCell ref="B53:B58"/>
    <mergeCell ref="A65:N65"/>
    <mergeCell ref="A53:A58"/>
    <mergeCell ref="A63:D63"/>
    <mergeCell ref="E63:F63"/>
    <mergeCell ref="A37:A38"/>
    <mergeCell ref="B37:B38"/>
    <mergeCell ref="A59:A62"/>
    <mergeCell ref="B59:B62"/>
    <mergeCell ref="C1:N2"/>
    <mergeCell ref="A5:N5"/>
    <mergeCell ref="A7:A25"/>
    <mergeCell ref="B7:B25"/>
    <mergeCell ref="L6:N6"/>
    <mergeCell ref="A3:N3"/>
    <mergeCell ref="A4:N4"/>
    <mergeCell ref="A1:B2"/>
    <mergeCell ref="A46:A52"/>
    <mergeCell ref="B39:B42"/>
    <mergeCell ref="A39:A42"/>
    <mergeCell ref="B43:B45"/>
    <mergeCell ref="A43:A45"/>
    <mergeCell ref="B46:B52"/>
    <mergeCell ref="R5:T5"/>
    <mergeCell ref="U5:W5"/>
    <mergeCell ref="A26:A30"/>
    <mergeCell ref="A31:A36"/>
    <mergeCell ref="B31:B36"/>
    <mergeCell ref="B26:B30"/>
    <mergeCell ref="O5:Q5"/>
    <mergeCell ref="O23:Q23"/>
    <mergeCell ref="R23:T23"/>
  </mergeCells>
  <phoneticPr fontId="9" type="noConversion"/>
  <conditionalFormatting sqref="E43:I43">
    <cfRule type="duplicateValues" dxfId="13" priority="1"/>
  </conditionalFormatting>
  <hyperlinks>
    <hyperlink ref="Q27" r:id="rId1" xr:uid="{5EB7EDB0-892F-404A-A1F2-05B34AA5E113}"/>
    <hyperlink ref="Z10" r:id="rId2" display="https://drive.google.com/drive/folders/1n4LOkWGSuHVtqmYqnW7oN3AcFKt9XuZY?usp=drive_link" xr:uid="{A4E91A93-3822-4AE7-9022-EAB6CE7D7707}"/>
    <hyperlink ref="Z16" r:id="rId3" xr:uid="{8696C287-9566-407B-9437-032BC1BBCE3B}"/>
    <hyperlink ref="Z25" r:id="rId4" xr:uid="{29312F7D-01DA-4F7C-A44D-0E66467945F7}"/>
    <hyperlink ref="Z13" r:id="rId5" xr:uid="{660C970B-3238-4518-8FDC-F0C0CE8BA821}"/>
    <hyperlink ref="Z56" r:id="rId6" display="https://www.ambientebogota.gov.co/es/web/transparencia/plan-anticorrupcion-y-de-atencion-al-ciudadano1/-/document_library_display/Y0VDqzfpYjO5/view/1001920?_110_INSTANCE_Y0VDqzfpYjO5_redirect=https%3A%2F%2Fwww.ambientebogota.gov.co%2Fes%2Fweb%2Ftransparencia%2Fplan-anticorrupcion-y-de-atencion-al-ciudadano1%3Fp_p_id%3D110_INSTANCE_Y0VDqzfpYjO5%26p_p_lifecycle%3D0%26p_p_state%3Dnormal%26p_p_mode%3Dview%26p_p_col_id%3Dcolumn-2%26p_p_col_pos%3D1%26p_p_col_count%3D3" xr:uid="{FE678A75-8A72-4CF1-8699-12A189656F42}"/>
    <hyperlink ref="AB42" r:id="rId7" xr:uid="{97C207F3-2283-466A-8F83-8FFFD0D2BEF3}"/>
    <hyperlink ref="AB61" r:id="rId8" xr:uid="{8617D170-1E48-4652-A5B1-05DF5843A7AC}"/>
    <hyperlink ref="AB50" r:id="rId9" xr:uid="{905AD82D-D6ED-4C02-B21E-E4E946DE1C24}"/>
    <hyperlink ref="AB49" r:id="rId10" xr:uid="{5D84F22D-66E3-40B8-84E4-AF1CB03562EB}"/>
    <hyperlink ref="AB47" r:id="rId11" xr:uid="{B2A34AB0-2551-4B2B-BF4F-EAC56E737054}"/>
    <hyperlink ref="AB43" r:id="rId12" xr:uid="{411C90E1-5E21-4580-B324-20F6307673FA}"/>
    <hyperlink ref="AB33" r:id="rId13" xr:uid="{F2998D97-373C-4963-B690-3CC965C3D7B2}"/>
    <hyperlink ref="AB34" r:id="rId14" xr:uid="{864A11F7-8C5D-4EC1-A105-988DA6FABE7E}"/>
  </hyperlinks>
  <pageMargins left="0.23622047244094491" right="0.23622047244094491" top="0.74803149606299213" bottom="0.74803149606299213" header="0.31496062992125984" footer="0.31496062992125984"/>
  <pageSetup paperSize="14" scale="23" orientation="landscape" horizontalDpi="4294967295" verticalDpi="4294967295" r:id="rId15"/>
  <drawing r:id="rId16"/>
  <legacyDrawing r:id="rId17"/>
  <extLst>
    <ext xmlns:x14="http://schemas.microsoft.com/office/spreadsheetml/2009/9/main" uri="{CCE6A557-97BC-4b89-ADB6-D9C93CAAB3DF}">
      <x14:dataValidations xmlns:xm="http://schemas.microsoft.com/office/excel/2006/main" count="1">
        <x14:dataValidation type="list" allowBlank="1" showInputMessage="1" showErrorMessage="1" xr:uid="{2326D550-95AD-4BC0-8D66-3A745E9FA10A}">
          <x14:formula1>
            <xm:f>'Lista '!$A$2:$A$8</xm:f>
          </x14:formula1>
          <xm:sqref>U53:U58 U37:U38 AD37:AD38 AD53:AD58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EA743-4D93-4D71-8E91-7789A462F6A9}">
  <sheetPr>
    <tabColor theme="0"/>
  </sheetPr>
  <dimension ref="A1:N15"/>
  <sheetViews>
    <sheetView topLeftCell="C1" zoomScale="95" zoomScaleNormal="95" workbookViewId="0">
      <selection activeCell="M3" sqref="M3"/>
    </sheetView>
  </sheetViews>
  <sheetFormatPr baseColWidth="10" defaultColWidth="11.42578125" defaultRowHeight="12.75" x14ac:dyDescent="0.25"/>
  <cols>
    <col min="1" max="1" width="16" style="10" customWidth="1"/>
    <col min="2" max="2" width="35.85546875" style="10" customWidth="1"/>
    <col min="3" max="3" width="12.85546875" style="23" customWidth="1"/>
    <col min="4" max="4" width="13.42578125" style="23" customWidth="1"/>
    <col min="5" max="5" width="16" style="23" customWidth="1"/>
    <col min="6" max="6" width="16.7109375" style="23" customWidth="1"/>
    <col min="7" max="10" width="16.7109375" style="10" customWidth="1"/>
    <col min="11" max="11" width="15.7109375" style="10" customWidth="1"/>
    <col min="12" max="12" width="11.42578125" style="10"/>
    <col min="13" max="13" width="19.42578125" style="10" customWidth="1"/>
    <col min="14" max="14" width="23" style="10" customWidth="1"/>
    <col min="15" max="16384" width="11.42578125" style="10"/>
  </cols>
  <sheetData>
    <row r="1" spans="1:14" ht="36" customHeight="1" x14ac:dyDescent="0.25">
      <c r="A1" s="438" t="s">
        <v>804</v>
      </c>
      <c r="B1" s="439"/>
      <c r="C1" s="439"/>
      <c r="D1" s="439"/>
      <c r="E1" s="439"/>
      <c r="F1" s="439"/>
      <c r="G1" s="439"/>
      <c r="H1" s="439"/>
      <c r="I1" s="439"/>
      <c r="J1" s="439"/>
      <c r="K1" s="440"/>
    </row>
    <row r="2" spans="1:14" ht="69" customHeight="1" x14ac:dyDescent="0.25">
      <c r="A2" s="11" t="s">
        <v>324</v>
      </c>
      <c r="B2" s="11" t="s">
        <v>325</v>
      </c>
      <c r="C2" s="246" t="s">
        <v>798</v>
      </c>
      <c r="D2" s="247" t="s">
        <v>797</v>
      </c>
      <c r="E2" s="247" t="s">
        <v>796</v>
      </c>
      <c r="F2" s="248" t="s">
        <v>807</v>
      </c>
      <c r="G2" s="249" t="s">
        <v>799</v>
      </c>
      <c r="H2" s="249" t="s">
        <v>2442</v>
      </c>
      <c r="I2" s="333" t="s">
        <v>941</v>
      </c>
      <c r="J2" s="333" t="s">
        <v>806</v>
      </c>
      <c r="K2" s="249" t="s">
        <v>805</v>
      </c>
    </row>
    <row r="3" spans="1:14" ht="38.25" customHeight="1" x14ac:dyDescent="0.25">
      <c r="A3" s="14" t="s">
        <v>329</v>
      </c>
      <c r="B3" s="24" t="s">
        <v>354</v>
      </c>
      <c r="C3" s="15">
        <v>18</v>
      </c>
      <c r="D3" s="16">
        <f>+ResumenPorcentajes!AC7</f>
        <v>0.44137368421052636</v>
      </c>
      <c r="E3" s="17" t="str">
        <f t="shared" ref="E3:E12" si="0">+IF(AND(D3&gt;=0,D3&lt;=0.59),"ZONA BAJA",IF(AND(D3&gt;=0.6,D3&lt;=0.79),"ZONA MEDIA","ZONA ALTA"))</f>
        <v>ZONA BAJA</v>
      </c>
      <c r="F3" s="253">
        <f>+ResumenPorcentajes!V7</f>
        <v>12</v>
      </c>
      <c r="G3" s="254">
        <f>+ResumenPorcentajes!W7</f>
        <v>0.39833333333333337</v>
      </c>
      <c r="H3" s="17" t="str">
        <f t="shared" ref="H3:H12" si="1">+IF(AND(G3&gt;=0,G3&lt;=0.59),"ZONA BAJA",IF(AND(G3&gt;=0.6,G3&lt;=0.79),"ZONA MEDIA","ZONA ALTA"))</f>
        <v>ZONA BAJA</v>
      </c>
      <c r="I3" s="334">
        <f>+ResumenPorcentajes!AF7</f>
        <v>14</v>
      </c>
      <c r="J3" s="375">
        <f>+ResumenPorcentajes!AG7</f>
        <v>0.45615</v>
      </c>
      <c r="K3" s="17" t="str">
        <f>+IF(AND(J3&gt;=0,J3&lt;=0.59),"ZONA BAJA",IF(AND(J3&gt;=0.6,J3&lt;=0.79),"ZONA MEDIA","ZONA ALTA"))</f>
        <v>ZONA BAJA</v>
      </c>
    </row>
    <row r="4" spans="1:14" ht="25.5" customHeight="1" x14ac:dyDescent="0.25">
      <c r="A4" s="14" t="s">
        <v>330</v>
      </c>
      <c r="B4" s="24" t="s">
        <v>353</v>
      </c>
      <c r="C4" s="15">
        <v>5</v>
      </c>
      <c r="D4" s="16">
        <f>+ResumenPorcentajes!AC26</f>
        <v>0.66666000000000003</v>
      </c>
      <c r="E4" s="17" t="str">
        <f t="shared" si="0"/>
        <v>ZONA MEDIA</v>
      </c>
      <c r="F4" s="253">
        <f>+ResumenPorcentajes!V26</f>
        <v>4</v>
      </c>
      <c r="G4" s="254">
        <f>+ResumenPorcentajes!W26</f>
        <v>0.59250000000000003</v>
      </c>
      <c r="H4" s="17" t="str">
        <f t="shared" si="1"/>
        <v>ZONA ALTA</v>
      </c>
      <c r="I4" s="334">
        <f>+ResumenPorcentajes!AF26</f>
        <v>4</v>
      </c>
      <c r="J4" s="375">
        <f>+ResumenPorcentajes!AG26</f>
        <v>0.83332499999999998</v>
      </c>
      <c r="K4" s="17" t="str">
        <f>+IF(AND(J4&gt;=0,J4&lt;=0.59),"ZONA BAJA",IF(AND(J4&gt;=0.6,J4&lt;=0.79),"ZONA MEDIA","ZONA ALTA"))</f>
        <v>ZONA ALTA</v>
      </c>
    </row>
    <row r="5" spans="1:14" ht="25.5" customHeight="1" x14ac:dyDescent="0.25">
      <c r="A5" s="14" t="s">
        <v>331</v>
      </c>
      <c r="B5" s="24" t="s">
        <v>352</v>
      </c>
      <c r="C5" s="15">
        <v>6</v>
      </c>
      <c r="D5" s="16">
        <f>+ResumenPorcentajes!AC31</f>
        <v>0.65981666666666661</v>
      </c>
      <c r="E5" s="17" t="str">
        <f t="shared" si="0"/>
        <v>ZONA MEDIA</v>
      </c>
      <c r="F5" s="253">
        <f>+ResumenPorcentajes!V31</f>
        <v>6</v>
      </c>
      <c r="G5" s="254">
        <f>+ResumenPorcentajes!W31</f>
        <v>0.32333333333333331</v>
      </c>
      <c r="H5" s="17" t="str">
        <f t="shared" si="1"/>
        <v>ZONA BAJA</v>
      </c>
      <c r="I5" s="334">
        <f>+ResumenPorcentajes!AF31</f>
        <v>6</v>
      </c>
      <c r="J5" s="375">
        <f>+ResumenPorcentajes!AG31</f>
        <v>0.65981666666666661</v>
      </c>
      <c r="K5" s="17" t="str">
        <f>+IF(AND(J5&gt;=0,J5&lt;=0.59),"ZONA BAJA",IF(AND(J5&gt;=0.6,J5&lt;=0.79),"ZONA MEDIA","ZONA ALTA"))</f>
        <v>ZONA MEDIA</v>
      </c>
      <c r="M5" s="9" t="s">
        <v>332</v>
      </c>
      <c r="N5" s="18" t="s">
        <v>333</v>
      </c>
    </row>
    <row r="6" spans="1:14" ht="25.5" customHeight="1" x14ac:dyDescent="0.25">
      <c r="A6" s="8" t="s">
        <v>334</v>
      </c>
      <c r="B6" s="24" t="s">
        <v>351</v>
      </c>
      <c r="C6" s="19">
        <v>2</v>
      </c>
      <c r="D6" s="16">
        <f>+ResumenPorcentajes!AC37</f>
        <v>0.625</v>
      </c>
      <c r="E6" s="17" t="str">
        <f t="shared" si="0"/>
        <v>ZONA MEDIA</v>
      </c>
      <c r="F6" s="255">
        <f>+ResumenPorcentajes!V37</f>
        <v>2</v>
      </c>
      <c r="G6" s="254">
        <f>+ResumenPorcentajes!W37</f>
        <v>0.29000000000000004</v>
      </c>
      <c r="H6" s="17" t="str">
        <f t="shared" si="1"/>
        <v>ZONA BAJA</v>
      </c>
      <c r="I6" s="334">
        <f>+ResumenPorcentajes!AF37</f>
        <v>2</v>
      </c>
      <c r="J6" s="375">
        <f>+ResumenPorcentajes!AG37</f>
        <v>0.625</v>
      </c>
      <c r="K6" s="17" t="str">
        <f t="shared" ref="K6:K12" si="2">+IF(AND(J6&gt;=0,J6&lt;=0.59),"ZONA BAJA",IF(AND(J6&gt;=0.6,J6&lt;=0.79),"ZONA MEDIA","ZONA ALTA"))</f>
        <v>ZONA MEDIA</v>
      </c>
      <c r="M6" s="9" t="s">
        <v>335</v>
      </c>
      <c r="N6" s="20" t="s">
        <v>336</v>
      </c>
    </row>
    <row r="7" spans="1:14" ht="25.5" customHeight="1" x14ac:dyDescent="0.25">
      <c r="A7" s="8" t="s">
        <v>337</v>
      </c>
      <c r="B7" s="24" t="s">
        <v>350</v>
      </c>
      <c r="C7" s="19">
        <v>4</v>
      </c>
      <c r="D7" s="16">
        <f>+ResumenPorcentajes!AC39</f>
        <v>0.58000000000000007</v>
      </c>
      <c r="E7" s="17" t="str">
        <f t="shared" si="0"/>
        <v>ZONA BAJA</v>
      </c>
      <c r="F7" s="255">
        <f>+ResumenPorcentajes!V39</f>
        <v>1</v>
      </c>
      <c r="G7" s="254">
        <f>+ResumenPorcentajes!W39</f>
        <v>0.25</v>
      </c>
      <c r="H7" s="17" t="str">
        <f t="shared" si="1"/>
        <v>ZONA BAJA</v>
      </c>
      <c r="I7" s="334">
        <f>+ResumenPorcentajes!AF39</f>
        <v>4</v>
      </c>
      <c r="J7" s="375">
        <f>+ResumenPorcentajes!AG39</f>
        <v>0.58000000000000007</v>
      </c>
      <c r="K7" s="17" t="str">
        <f t="shared" si="2"/>
        <v>ZONA BAJA</v>
      </c>
      <c r="M7" s="9" t="s">
        <v>338</v>
      </c>
      <c r="N7" s="21" t="s">
        <v>339</v>
      </c>
    </row>
    <row r="8" spans="1:14" ht="25.5" customHeight="1" x14ac:dyDescent="0.25">
      <c r="A8" s="8" t="s">
        <v>342</v>
      </c>
      <c r="B8" s="24" t="s">
        <v>349</v>
      </c>
      <c r="C8" s="19">
        <v>3</v>
      </c>
      <c r="D8" s="16">
        <f>+ResumenPorcentajes!AC43</f>
        <v>0.52333333333333332</v>
      </c>
      <c r="E8" s="17" t="str">
        <f t="shared" si="0"/>
        <v>ZONA BAJA</v>
      </c>
      <c r="F8" s="255">
        <f>+ResumenPorcentajes!V43</f>
        <v>2</v>
      </c>
      <c r="G8" s="254">
        <f>+ResumenPorcentajes!W43</f>
        <v>0.33</v>
      </c>
      <c r="H8" s="17" t="str">
        <f t="shared" si="1"/>
        <v>ZONA BAJA</v>
      </c>
      <c r="I8" s="334">
        <f>+ResumenPorcentajes!AF43</f>
        <v>3</v>
      </c>
      <c r="J8" s="375">
        <f>+ResumenPorcentajes!AG43</f>
        <v>0.52333333333333332</v>
      </c>
      <c r="K8" s="17" t="str">
        <f t="shared" si="2"/>
        <v>ZONA BAJA</v>
      </c>
      <c r="M8" s="23"/>
      <c r="N8" s="23"/>
    </row>
    <row r="9" spans="1:14" ht="25.5" customHeight="1" x14ac:dyDescent="0.25">
      <c r="A9" s="8" t="s">
        <v>343</v>
      </c>
      <c r="B9" s="24" t="s">
        <v>348</v>
      </c>
      <c r="C9" s="19">
        <v>7</v>
      </c>
      <c r="D9" s="16">
        <f>+ResumenPorcentajes!AC46</f>
        <v>0.39000000000000007</v>
      </c>
      <c r="E9" s="17" t="str">
        <f t="shared" si="0"/>
        <v>ZONA BAJA</v>
      </c>
      <c r="F9" s="255">
        <f>+ResumenPorcentajes!V46</f>
        <v>4</v>
      </c>
      <c r="G9" s="254">
        <f>+ResumenPorcentajes!W46</f>
        <v>0.28749999999999998</v>
      </c>
      <c r="H9" s="17" t="str">
        <f t="shared" si="1"/>
        <v>ZONA BAJA</v>
      </c>
      <c r="I9" s="334">
        <f>+ResumenPorcentajes!AF46</f>
        <v>5</v>
      </c>
      <c r="J9" s="375">
        <f>+ResumenPorcentajes!AG46</f>
        <v>0.54600000000000004</v>
      </c>
      <c r="K9" s="17" t="str">
        <f t="shared" si="2"/>
        <v>ZONA BAJA</v>
      </c>
      <c r="M9" s="23"/>
      <c r="N9" s="23"/>
    </row>
    <row r="10" spans="1:14" ht="25.5" customHeight="1" x14ac:dyDescent="0.25">
      <c r="A10" s="8" t="s">
        <v>344</v>
      </c>
      <c r="B10" s="24" t="s">
        <v>347</v>
      </c>
      <c r="C10" s="19">
        <v>6</v>
      </c>
      <c r="D10" s="16">
        <f>+ResumenPorcentajes!AC53</f>
        <v>0.22</v>
      </c>
      <c r="E10" s="17" t="str">
        <f t="shared" si="0"/>
        <v>ZONA BAJA</v>
      </c>
      <c r="F10" s="255">
        <f>+ResumenPorcentajes!V53</f>
        <v>2</v>
      </c>
      <c r="G10" s="254">
        <f>+ResumenPorcentajes!W53</f>
        <v>0.33</v>
      </c>
      <c r="H10" s="17" t="str">
        <f t="shared" si="1"/>
        <v>ZONA BAJA</v>
      </c>
      <c r="I10" s="334">
        <f>+ResumenPorcentajes!AF53</f>
        <v>3</v>
      </c>
      <c r="J10" s="375">
        <f>+ResumenPorcentajes!AG53</f>
        <v>0.44</v>
      </c>
      <c r="K10" s="17" t="str">
        <f t="shared" si="2"/>
        <v>ZONA BAJA</v>
      </c>
      <c r="M10" s="23"/>
      <c r="N10" s="23"/>
    </row>
    <row r="11" spans="1:14" ht="25.5" customHeight="1" x14ac:dyDescent="0.25">
      <c r="A11" s="8" t="s">
        <v>345</v>
      </c>
      <c r="B11" s="24" t="s">
        <v>346</v>
      </c>
      <c r="C11" s="19">
        <v>4</v>
      </c>
      <c r="D11" s="16">
        <f>+ResumenPorcentajes!AC59</f>
        <v>0</v>
      </c>
      <c r="E11" s="17" t="str">
        <f t="shared" si="0"/>
        <v>ZONA BAJA</v>
      </c>
      <c r="F11" s="255">
        <f>+ResumenPorcentajes!V59</f>
        <v>3</v>
      </c>
      <c r="G11" s="254">
        <f>+ResumenPorcentajes!W59</f>
        <v>0</v>
      </c>
      <c r="H11" s="17" t="str">
        <f t="shared" si="1"/>
        <v>ZONA BAJA</v>
      </c>
      <c r="I11" s="334">
        <f>+ResumenPorcentajes!AF59</f>
        <v>2</v>
      </c>
      <c r="J11" s="375">
        <f>+ResumenPorcentajes!AG59</f>
        <v>0</v>
      </c>
      <c r="K11" s="17" t="str">
        <f t="shared" si="2"/>
        <v>ZONA BAJA</v>
      </c>
    </row>
    <row r="12" spans="1:14" ht="25.5" customHeight="1" x14ac:dyDescent="0.25">
      <c r="A12" s="390" t="s">
        <v>800</v>
      </c>
      <c r="B12" s="390"/>
      <c r="C12" s="13">
        <f>+SUM(C3:C11)</f>
        <v>55</v>
      </c>
      <c r="D12" s="22">
        <f>+AVERAGE(D3:D11)</f>
        <v>0.45624263157894734</v>
      </c>
      <c r="E12" s="17" t="str">
        <f t="shared" si="0"/>
        <v>ZONA BAJA</v>
      </c>
      <c r="F12" s="249">
        <f>+SUM(F3:F11)</f>
        <v>36</v>
      </c>
      <c r="G12" s="256">
        <f>+AVERAGE(G3:G11)</f>
        <v>0.31129629629629629</v>
      </c>
      <c r="H12" s="17" t="str">
        <f t="shared" si="1"/>
        <v>ZONA BAJA</v>
      </c>
      <c r="I12" s="331">
        <f>SUM(I3:I11)</f>
        <v>43</v>
      </c>
      <c r="J12" s="332">
        <f>+AVERAGE(J3:J11)</f>
        <v>0.51818055555555564</v>
      </c>
      <c r="K12" s="17" t="str">
        <f t="shared" si="2"/>
        <v>ZONA BAJA</v>
      </c>
    </row>
    <row r="13" spans="1:14" ht="7.5" customHeight="1" x14ac:dyDescent="0.25"/>
    <row r="14" spans="1:14" ht="42.75" customHeight="1" x14ac:dyDescent="0.25">
      <c r="A14" s="441" t="s">
        <v>341</v>
      </c>
      <c r="B14" s="441"/>
      <c r="C14" s="441"/>
      <c r="D14" s="441"/>
      <c r="E14" s="441"/>
      <c r="F14" s="441"/>
      <c r="G14" s="441"/>
      <c r="H14" s="441"/>
      <c r="I14" s="441"/>
      <c r="J14" s="441"/>
      <c r="K14" s="441"/>
      <c r="L14" s="441"/>
      <c r="M14" s="441"/>
      <c r="N14" s="441"/>
    </row>
    <row r="15" spans="1:14" ht="20.25" customHeight="1" x14ac:dyDescent="0.25"/>
  </sheetData>
  <mergeCells count="3">
    <mergeCell ref="A1:K1"/>
    <mergeCell ref="A12:B12"/>
    <mergeCell ref="A14:N14"/>
  </mergeCells>
  <conditionalFormatting sqref="E3:E12">
    <cfRule type="containsText" dxfId="12" priority="7" operator="containsText" text="ZONA ALTA">
      <formula>NOT(ISERROR(SEARCH("ZONA ALTA",E3)))</formula>
    </cfRule>
    <cfRule type="containsText" dxfId="11" priority="8" operator="containsText" text="ZONA MEDIA">
      <formula>NOT(ISERROR(SEARCH("ZONA MEDIA",E3)))</formula>
    </cfRule>
    <cfRule type="containsText" dxfId="10" priority="9" operator="containsText" text="ZONA BAJA">
      <formula>NOT(ISERROR(SEARCH("ZONA BAJA",E3)))</formula>
    </cfRule>
  </conditionalFormatting>
  <conditionalFormatting sqref="H3:H12">
    <cfRule type="containsText" dxfId="9" priority="1" operator="containsText" text="ZONA ALTA">
      <formula>NOT(ISERROR(SEARCH("ZONA ALTA",H3)))</formula>
    </cfRule>
    <cfRule type="containsText" dxfId="8" priority="2" operator="containsText" text="ZONA MEDIA">
      <formula>NOT(ISERROR(SEARCH("ZONA MEDIA",H3)))</formula>
    </cfRule>
    <cfRule type="containsText" dxfId="7" priority="3" operator="containsText" text="ZONA BAJA">
      <formula>NOT(ISERROR(SEARCH("ZONA BAJA",H3)))</formula>
    </cfRule>
  </conditionalFormatting>
  <conditionalFormatting sqref="K3:K12">
    <cfRule type="containsText" dxfId="6" priority="4" operator="containsText" text="ZONA ALTA">
      <formula>NOT(ISERROR(SEARCH("ZONA ALTA",K3)))</formula>
    </cfRule>
    <cfRule type="containsText" dxfId="5" priority="5" operator="containsText" text="ZONA MEDIA">
      <formula>NOT(ISERROR(SEARCH("ZONA MEDIA",K3)))</formula>
    </cfRule>
    <cfRule type="containsText" dxfId="4" priority="6" operator="containsText" text="ZONA BAJA">
      <formula>NOT(ISERROR(SEARCH("ZONA BAJA",K3)))</formula>
    </cfRule>
  </conditionalFormatting>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001F5-8042-4157-A424-19CB55E40DC9}">
  <sheetPr>
    <tabColor rgb="FF92D050"/>
  </sheetPr>
  <dimension ref="A1:AQ780"/>
  <sheetViews>
    <sheetView showGridLines="0" zoomScale="75" zoomScaleNormal="75" workbookViewId="0">
      <selection activeCell="J8" sqref="J8"/>
    </sheetView>
  </sheetViews>
  <sheetFormatPr baseColWidth="10" defaultRowHeight="15" x14ac:dyDescent="0.25"/>
  <cols>
    <col min="1" max="1" width="10.42578125" style="345" bestFit="1" customWidth="1"/>
    <col min="2" max="2" width="10.42578125" style="345" hidden="1" customWidth="1"/>
    <col min="3" max="3" width="7" style="345" hidden="1" customWidth="1"/>
    <col min="4" max="4" width="21" style="345" hidden="1" customWidth="1"/>
    <col min="5" max="5" width="31" style="345" customWidth="1"/>
    <col min="6" max="6" width="45.7109375" style="345" hidden="1" customWidth="1"/>
    <col min="7" max="7" width="36" style="345" customWidth="1"/>
    <col min="8" max="9" width="45.7109375" style="345" hidden="1" customWidth="1"/>
    <col min="10" max="10" width="31.5703125" style="345" customWidth="1"/>
    <col min="11" max="11" width="24.5703125" style="345" customWidth="1"/>
    <col min="12" max="12" width="32.85546875" style="345" hidden="1" customWidth="1"/>
    <col min="13" max="13" width="45.7109375" style="345" hidden="1" customWidth="1"/>
    <col min="14" max="14" width="20.7109375" style="345" hidden="1" customWidth="1"/>
    <col min="15" max="15" width="4" style="345" hidden="1" customWidth="1"/>
    <col min="16" max="16" width="45.7109375" style="345" hidden="1" customWidth="1"/>
    <col min="17" max="17" width="10.7109375" style="345" hidden="1" customWidth="1"/>
    <col min="18" max="18" width="4" style="345" hidden="1" customWidth="1"/>
    <col min="19" max="19" width="9.140625" style="345" bestFit="1" customWidth="1"/>
    <col min="20" max="20" width="18.5703125" style="345" hidden="1" customWidth="1"/>
    <col min="21" max="21" width="45.7109375" style="345" bestFit="1" customWidth="1"/>
    <col min="22" max="22" width="0" style="345" hidden="1" customWidth="1"/>
    <col min="23" max="23" width="9.28515625" style="345" hidden="1" customWidth="1"/>
    <col min="24" max="24" width="13.7109375" style="345" hidden="1" customWidth="1"/>
    <col min="25" max="25" width="13.28515625" style="345" hidden="1" customWidth="1"/>
    <col min="26" max="26" width="9.28515625" style="345" hidden="1" customWidth="1"/>
    <col min="27" max="27" width="10.5703125" style="345" hidden="1" customWidth="1"/>
    <col min="28" max="28" width="17.42578125" style="345" hidden="1" customWidth="1"/>
    <col min="29" max="29" width="12.42578125" style="345" hidden="1" customWidth="1"/>
    <col min="30" max="30" width="0" style="345" hidden="1" customWidth="1"/>
    <col min="31" max="31" width="9.28515625" style="345" bestFit="1" customWidth="1"/>
    <col min="32" max="32" width="45.7109375" style="345" bestFit="1" customWidth="1"/>
    <col min="33" max="33" width="9.28515625" style="345" bestFit="1" customWidth="1"/>
    <col min="34" max="34" width="45.7109375" style="345" bestFit="1" customWidth="1"/>
    <col min="35" max="35" width="9.28515625" style="345" bestFit="1" customWidth="1"/>
    <col min="36" max="36" width="45.7109375" style="345" bestFit="1" customWidth="1"/>
    <col min="37" max="37" width="20.7109375" style="345" hidden="1" customWidth="1"/>
    <col min="38" max="38" width="12.42578125" style="345" hidden="1" customWidth="1"/>
    <col min="39" max="39" width="10.7109375" style="345" hidden="1" customWidth="1"/>
    <col min="40" max="40" width="0" style="345" hidden="1" customWidth="1"/>
    <col min="41" max="41" width="9.140625" style="345" hidden="1" customWidth="1"/>
    <col min="42" max="42" width="18.5703125" style="345" hidden="1" customWidth="1"/>
    <col min="43" max="43" width="37.28515625" style="345" hidden="1" customWidth="1"/>
    <col min="44" max="16384" width="11.42578125" style="345"/>
  </cols>
  <sheetData>
    <row r="1" spans="1:43" ht="25.5" x14ac:dyDescent="0.25">
      <c r="A1" s="344" t="s">
        <v>994</v>
      </c>
      <c r="B1" s="344" t="s">
        <v>995</v>
      </c>
      <c r="C1" s="344" t="s">
        <v>996</v>
      </c>
      <c r="D1" s="344" t="s">
        <v>997</v>
      </c>
      <c r="E1" s="344" t="s">
        <v>998</v>
      </c>
      <c r="F1" s="344" t="s">
        <v>999</v>
      </c>
      <c r="G1" s="344" t="s">
        <v>1000</v>
      </c>
      <c r="H1" s="344" t="s">
        <v>1001</v>
      </c>
      <c r="I1" s="344" t="s">
        <v>1002</v>
      </c>
      <c r="J1" s="344" t="s">
        <v>1003</v>
      </c>
      <c r="K1" s="344" t="s">
        <v>1004</v>
      </c>
      <c r="L1" s="344" t="s">
        <v>1005</v>
      </c>
      <c r="M1" s="344" t="s">
        <v>1006</v>
      </c>
      <c r="N1" s="344"/>
      <c r="O1" s="344"/>
      <c r="P1" s="344"/>
      <c r="Q1" s="344"/>
      <c r="R1" s="344"/>
      <c r="S1" s="344"/>
      <c r="T1" s="344"/>
      <c r="U1" s="344" t="s">
        <v>1007</v>
      </c>
      <c r="V1" s="344"/>
      <c r="W1" s="344"/>
      <c r="X1" s="344"/>
      <c r="Y1" s="344"/>
      <c r="Z1" s="344"/>
      <c r="AA1" s="344"/>
      <c r="AB1" s="344"/>
      <c r="AC1" s="344"/>
      <c r="AD1" s="344"/>
      <c r="AE1" s="344"/>
      <c r="AF1" s="344"/>
      <c r="AG1" s="344"/>
      <c r="AH1" s="344"/>
      <c r="AI1" s="344"/>
      <c r="AJ1" s="344"/>
      <c r="AK1" s="344" t="s">
        <v>1008</v>
      </c>
      <c r="AL1" s="344"/>
      <c r="AM1" s="344"/>
      <c r="AN1" s="344"/>
      <c r="AO1" s="344"/>
      <c r="AP1" s="344"/>
      <c r="AQ1" s="344" t="s">
        <v>1009</v>
      </c>
    </row>
    <row r="2" spans="1:43" x14ac:dyDescent="0.25">
      <c r="A2" s="344"/>
      <c r="B2" s="344"/>
      <c r="C2" s="344"/>
      <c r="D2" s="344"/>
      <c r="E2" s="344"/>
      <c r="F2" s="344"/>
      <c r="G2" s="344"/>
      <c r="H2" s="344"/>
      <c r="I2" s="344"/>
      <c r="J2" s="344"/>
      <c r="K2" s="344"/>
      <c r="L2" s="344"/>
      <c r="M2" s="344" t="s">
        <v>1010</v>
      </c>
      <c r="N2" s="344" t="s">
        <v>1011</v>
      </c>
      <c r="O2" s="344" t="s">
        <v>1012</v>
      </c>
      <c r="P2" s="344" t="s">
        <v>1013</v>
      </c>
      <c r="Q2" s="344" t="s">
        <v>1002</v>
      </c>
      <c r="R2" s="344" t="s">
        <v>1012</v>
      </c>
      <c r="S2" s="344" t="s">
        <v>1014</v>
      </c>
      <c r="T2" s="344" t="s">
        <v>1015</v>
      </c>
      <c r="U2" s="344" t="s">
        <v>1016</v>
      </c>
      <c r="V2" s="344" t="s">
        <v>1017</v>
      </c>
      <c r="W2" s="344" t="s">
        <v>1018</v>
      </c>
      <c r="X2" s="344" t="s">
        <v>1019</v>
      </c>
      <c r="Y2" s="344" t="s">
        <v>1020</v>
      </c>
      <c r="Z2" s="344" t="s">
        <v>1021</v>
      </c>
      <c r="AA2" s="344" t="s">
        <v>1022</v>
      </c>
      <c r="AB2" s="344" t="s">
        <v>1023</v>
      </c>
      <c r="AC2" s="344" t="s">
        <v>1024</v>
      </c>
      <c r="AD2" s="344" t="s">
        <v>1025</v>
      </c>
      <c r="AE2" s="442" t="s">
        <v>1026</v>
      </c>
      <c r="AF2" s="443"/>
      <c r="AG2" s="442" t="s">
        <v>1027</v>
      </c>
      <c r="AH2" s="443"/>
      <c r="AI2" s="442" t="s">
        <v>1028</v>
      </c>
      <c r="AJ2" s="443"/>
      <c r="AK2" s="344" t="s">
        <v>1011</v>
      </c>
      <c r="AL2" s="344" t="s">
        <v>1029</v>
      </c>
      <c r="AM2" s="344" t="s">
        <v>1002</v>
      </c>
      <c r="AN2" s="344" t="s">
        <v>1030</v>
      </c>
      <c r="AO2" s="344" t="s">
        <v>1014</v>
      </c>
      <c r="AP2" s="344" t="s">
        <v>1015</v>
      </c>
      <c r="AQ2" s="344"/>
    </row>
    <row r="3" spans="1:43" ht="104.25" customHeight="1" x14ac:dyDescent="0.25">
      <c r="A3" s="346" t="s">
        <v>1031</v>
      </c>
      <c r="B3" s="346">
        <v>14</v>
      </c>
      <c r="C3" s="346">
        <v>1</v>
      </c>
      <c r="D3" s="346" t="s">
        <v>1032</v>
      </c>
      <c r="E3" s="346" t="s">
        <v>1033</v>
      </c>
      <c r="F3" s="346" t="s">
        <v>1034</v>
      </c>
      <c r="G3" s="346" t="s">
        <v>1035</v>
      </c>
      <c r="H3" s="346" t="s">
        <v>1036</v>
      </c>
      <c r="I3" s="346" t="s">
        <v>1037</v>
      </c>
      <c r="J3" s="346" t="s">
        <v>1038</v>
      </c>
      <c r="K3" s="346" t="s">
        <v>1039</v>
      </c>
      <c r="L3" s="346" t="s">
        <v>1040</v>
      </c>
      <c r="M3" s="346" t="s">
        <v>1041</v>
      </c>
      <c r="N3" s="346" t="s">
        <v>1042</v>
      </c>
      <c r="O3" s="346">
        <v>80</v>
      </c>
      <c r="P3" s="346" t="s">
        <v>1043</v>
      </c>
      <c r="Q3" s="346" t="s">
        <v>1044</v>
      </c>
      <c r="R3" s="346">
        <v>60</v>
      </c>
      <c r="S3" s="347" t="s">
        <v>1045</v>
      </c>
      <c r="T3" s="346" t="s">
        <v>1046</v>
      </c>
      <c r="U3" s="346" t="s">
        <v>1047</v>
      </c>
      <c r="V3" s="346" t="s">
        <v>1048</v>
      </c>
      <c r="W3" s="346" t="s">
        <v>1049</v>
      </c>
      <c r="X3" s="346" t="s">
        <v>1050</v>
      </c>
      <c r="Y3" s="346" t="s">
        <v>1051</v>
      </c>
      <c r="Z3" s="346" t="s">
        <v>1052</v>
      </c>
      <c r="AA3" s="346" t="s">
        <v>1053</v>
      </c>
      <c r="AB3" s="348"/>
      <c r="AC3" s="346">
        <v>56</v>
      </c>
      <c r="AD3" s="346">
        <v>60</v>
      </c>
      <c r="AE3" s="346" t="s">
        <v>1054</v>
      </c>
      <c r="AF3" s="349">
        <v>45406</v>
      </c>
      <c r="AG3" s="346" t="s">
        <v>1054</v>
      </c>
      <c r="AH3" s="349">
        <v>45407</v>
      </c>
      <c r="AI3" s="346" t="s">
        <v>1054</v>
      </c>
      <c r="AJ3" s="349">
        <v>45415</v>
      </c>
      <c r="AK3" s="346" t="s">
        <v>1055</v>
      </c>
      <c r="AL3" s="346">
        <v>80</v>
      </c>
      <c r="AM3" s="346" t="s">
        <v>1044</v>
      </c>
      <c r="AN3" s="346">
        <v>60</v>
      </c>
      <c r="AO3" s="350" t="s">
        <v>1044</v>
      </c>
      <c r="AP3" s="346" t="s">
        <v>1046</v>
      </c>
      <c r="AQ3" s="351" t="s">
        <v>1056</v>
      </c>
    </row>
    <row r="4" spans="1:43" ht="408" x14ac:dyDescent="0.25">
      <c r="A4" s="346"/>
      <c r="B4" s="346"/>
      <c r="C4" s="346"/>
      <c r="D4" s="346"/>
      <c r="E4" s="346"/>
      <c r="F4" s="346"/>
      <c r="G4" s="346"/>
      <c r="H4" s="346"/>
      <c r="I4" s="346"/>
      <c r="J4" s="346"/>
      <c r="K4" s="346"/>
      <c r="L4" s="346"/>
      <c r="M4" s="346"/>
      <c r="N4" s="346"/>
      <c r="O4" s="346"/>
      <c r="P4" s="346"/>
      <c r="Q4" s="346"/>
      <c r="R4" s="346"/>
      <c r="S4" s="347"/>
      <c r="T4" s="346"/>
      <c r="U4" s="346"/>
      <c r="V4" s="346"/>
      <c r="W4" s="346"/>
      <c r="X4" s="346"/>
      <c r="Y4" s="346"/>
      <c r="Z4" s="346"/>
      <c r="AA4" s="346"/>
      <c r="AB4" s="348"/>
      <c r="AC4" s="346"/>
      <c r="AD4" s="346"/>
      <c r="AE4" s="346" t="s">
        <v>1057</v>
      </c>
      <c r="AF4" s="346" t="s">
        <v>1058</v>
      </c>
      <c r="AG4" s="346" t="s">
        <v>1057</v>
      </c>
      <c r="AH4" s="346" t="s">
        <v>1059</v>
      </c>
      <c r="AI4" s="346" t="s">
        <v>1057</v>
      </c>
      <c r="AJ4" s="346" t="s">
        <v>1060</v>
      </c>
      <c r="AK4" s="346"/>
      <c r="AL4" s="346"/>
      <c r="AM4" s="346"/>
      <c r="AN4" s="346"/>
      <c r="AO4" s="350"/>
      <c r="AP4" s="346"/>
      <c r="AQ4" s="348"/>
    </row>
    <row r="5" spans="1:43" x14ac:dyDescent="0.25">
      <c r="A5" s="346"/>
      <c r="B5" s="346"/>
      <c r="C5" s="346"/>
      <c r="D5" s="346"/>
      <c r="E5" s="346"/>
      <c r="F5" s="346"/>
      <c r="G5" s="346"/>
      <c r="H5" s="346"/>
      <c r="I5" s="346"/>
      <c r="J5" s="346"/>
      <c r="K5" s="346"/>
      <c r="L5" s="346"/>
      <c r="M5" s="346"/>
      <c r="N5" s="346"/>
      <c r="O5" s="346"/>
      <c r="P5" s="346"/>
      <c r="Q5" s="346"/>
      <c r="R5" s="346"/>
      <c r="S5" s="347"/>
      <c r="T5" s="346"/>
      <c r="U5" s="346"/>
      <c r="V5" s="346"/>
      <c r="W5" s="346"/>
      <c r="X5" s="346"/>
      <c r="Y5" s="346"/>
      <c r="Z5" s="346"/>
      <c r="AA5" s="346"/>
      <c r="AB5" s="348"/>
      <c r="AC5" s="346"/>
      <c r="AD5" s="346"/>
      <c r="AE5" s="346" t="s">
        <v>1061</v>
      </c>
      <c r="AF5" s="346" t="s">
        <v>1062</v>
      </c>
      <c r="AG5" s="346" t="s">
        <v>1061</v>
      </c>
      <c r="AH5" s="346" t="s">
        <v>1063</v>
      </c>
      <c r="AI5" s="346" t="s">
        <v>1061</v>
      </c>
      <c r="AJ5" s="346" t="s">
        <v>1064</v>
      </c>
      <c r="AK5" s="346"/>
      <c r="AL5" s="346"/>
      <c r="AM5" s="346"/>
      <c r="AN5" s="346"/>
      <c r="AO5" s="350"/>
      <c r="AP5" s="346"/>
      <c r="AQ5" s="346"/>
    </row>
    <row r="6" spans="1:43" x14ac:dyDescent="0.25">
      <c r="A6" s="346"/>
      <c r="B6" s="346"/>
      <c r="C6" s="346"/>
      <c r="D6" s="346"/>
      <c r="E6" s="346"/>
      <c r="F6" s="346"/>
      <c r="G6" s="346"/>
      <c r="H6" s="346"/>
      <c r="I6" s="346"/>
      <c r="J6" s="346"/>
      <c r="K6" s="346"/>
      <c r="L6" s="346"/>
      <c r="M6" s="346"/>
      <c r="N6" s="346"/>
      <c r="O6" s="346"/>
      <c r="P6" s="346"/>
      <c r="Q6" s="346"/>
      <c r="R6" s="346"/>
      <c r="S6" s="347"/>
      <c r="T6" s="346"/>
      <c r="U6" s="346"/>
      <c r="V6" s="346"/>
      <c r="W6" s="346"/>
      <c r="X6" s="346"/>
      <c r="Y6" s="346"/>
      <c r="Z6" s="346"/>
      <c r="AA6" s="346"/>
      <c r="AB6" s="348"/>
      <c r="AC6" s="346"/>
      <c r="AD6" s="346"/>
      <c r="AE6" s="348"/>
      <c r="AF6" s="348"/>
      <c r="AG6" s="348"/>
      <c r="AH6" s="348"/>
      <c r="AI6" s="348"/>
      <c r="AJ6" s="348"/>
      <c r="AK6" s="346"/>
      <c r="AL6" s="346"/>
      <c r="AM6" s="346"/>
      <c r="AN6" s="346"/>
      <c r="AO6" s="350"/>
      <c r="AP6" s="346"/>
      <c r="AQ6" s="351" t="s">
        <v>1065</v>
      </c>
    </row>
    <row r="7" spans="1:43" x14ac:dyDescent="0.25">
      <c r="A7" s="346"/>
      <c r="B7" s="346"/>
      <c r="C7" s="346"/>
      <c r="D7" s="346"/>
      <c r="E7" s="346"/>
      <c r="F7" s="346"/>
      <c r="G7" s="346"/>
      <c r="H7" s="346"/>
      <c r="I7" s="346"/>
      <c r="J7" s="346"/>
      <c r="K7" s="346"/>
      <c r="L7" s="346"/>
      <c r="M7" s="346"/>
      <c r="N7" s="346"/>
      <c r="O7" s="346"/>
      <c r="P7" s="346"/>
      <c r="Q7" s="346"/>
      <c r="R7" s="346"/>
      <c r="S7" s="347"/>
      <c r="T7" s="346"/>
      <c r="U7" s="346"/>
      <c r="V7" s="346"/>
      <c r="W7" s="346"/>
      <c r="X7" s="346"/>
      <c r="Y7" s="346"/>
      <c r="Z7" s="346"/>
      <c r="AA7" s="346"/>
      <c r="AB7" s="348"/>
      <c r="AC7" s="346"/>
      <c r="AD7" s="346"/>
      <c r="AE7" s="348"/>
      <c r="AF7" s="348"/>
      <c r="AG7" s="348"/>
      <c r="AH7" s="348"/>
      <c r="AI7" s="348"/>
      <c r="AJ7" s="348"/>
      <c r="AK7" s="346"/>
      <c r="AL7" s="346"/>
      <c r="AM7" s="346"/>
      <c r="AN7" s="346"/>
      <c r="AO7" s="350"/>
      <c r="AP7" s="346"/>
      <c r="AQ7" s="346"/>
    </row>
    <row r="8" spans="1:43" x14ac:dyDescent="0.25">
      <c r="A8" s="346"/>
      <c r="B8" s="346"/>
      <c r="C8" s="346"/>
      <c r="D8" s="346"/>
      <c r="E8" s="346"/>
      <c r="F8" s="346"/>
      <c r="G8" s="346"/>
      <c r="H8" s="346"/>
      <c r="I8" s="346"/>
      <c r="J8" s="346"/>
      <c r="K8" s="346"/>
      <c r="L8" s="346"/>
      <c r="M8" s="346"/>
      <c r="N8" s="346"/>
      <c r="O8" s="346"/>
      <c r="P8" s="346"/>
      <c r="Q8" s="346"/>
      <c r="R8" s="346"/>
      <c r="S8" s="347"/>
      <c r="T8" s="346"/>
      <c r="U8" s="346"/>
      <c r="V8" s="346"/>
      <c r="W8" s="346"/>
      <c r="X8" s="346"/>
      <c r="Y8" s="346"/>
      <c r="Z8" s="346"/>
      <c r="AA8" s="346"/>
      <c r="AB8" s="348"/>
      <c r="AC8" s="346"/>
      <c r="AD8" s="346"/>
      <c r="AE8" s="346" t="s">
        <v>1054</v>
      </c>
      <c r="AF8" s="349">
        <v>45526</v>
      </c>
      <c r="AG8" s="346" t="s">
        <v>1054</v>
      </c>
      <c r="AH8" s="349">
        <v>45531</v>
      </c>
      <c r="AI8" s="346" t="s">
        <v>1054</v>
      </c>
      <c r="AJ8" s="349">
        <v>45538</v>
      </c>
      <c r="AK8" s="346"/>
      <c r="AL8" s="346"/>
      <c r="AM8" s="346"/>
      <c r="AN8" s="346"/>
      <c r="AO8" s="350"/>
      <c r="AP8" s="346"/>
      <c r="AQ8" s="346"/>
    </row>
    <row r="9" spans="1:43" ht="409.5" x14ac:dyDescent="0.25">
      <c r="A9" s="346"/>
      <c r="B9" s="346"/>
      <c r="C9" s="346"/>
      <c r="D9" s="346"/>
      <c r="E9" s="346"/>
      <c r="F9" s="346"/>
      <c r="G9" s="346"/>
      <c r="H9" s="346"/>
      <c r="I9" s="346"/>
      <c r="J9" s="346"/>
      <c r="K9" s="346"/>
      <c r="L9" s="346"/>
      <c r="M9" s="346"/>
      <c r="N9" s="346"/>
      <c r="O9" s="346"/>
      <c r="P9" s="346"/>
      <c r="Q9" s="346"/>
      <c r="R9" s="346"/>
      <c r="S9" s="347"/>
      <c r="T9" s="346"/>
      <c r="U9" s="346"/>
      <c r="V9" s="346"/>
      <c r="W9" s="346"/>
      <c r="X9" s="346"/>
      <c r="Y9" s="346"/>
      <c r="Z9" s="346"/>
      <c r="AA9" s="346"/>
      <c r="AB9" s="348"/>
      <c r="AC9" s="346"/>
      <c r="AD9" s="346"/>
      <c r="AE9" s="346" t="s">
        <v>1057</v>
      </c>
      <c r="AF9" s="346" t="s">
        <v>1066</v>
      </c>
      <c r="AG9" s="346" t="s">
        <v>1057</v>
      </c>
      <c r="AH9" s="346" t="s">
        <v>1067</v>
      </c>
      <c r="AI9" s="346" t="s">
        <v>1057</v>
      </c>
      <c r="AJ9" s="346" t="s">
        <v>1068</v>
      </c>
      <c r="AK9" s="346"/>
      <c r="AL9" s="346"/>
      <c r="AM9" s="346"/>
      <c r="AN9" s="346"/>
      <c r="AO9" s="350"/>
      <c r="AP9" s="346"/>
      <c r="AQ9" s="346"/>
    </row>
    <row r="10" spans="1:43" x14ac:dyDescent="0.25">
      <c r="A10" s="346"/>
      <c r="B10" s="346"/>
      <c r="C10" s="346"/>
      <c r="D10" s="346"/>
      <c r="E10" s="346"/>
      <c r="F10" s="346"/>
      <c r="G10" s="346"/>
      <c r="H10" s="346"/>
      <c r="I10" s="346"/>
      <c r="J10" s="346"/>
      <c r="K10" s="346"/>
      <c r="L10" s="346"/>
      <c r="M10" s="346"/>
      <c r="N10" s="346"/>
      <c r="O10" s="346"/>
      <c r="P10" s="346"/>
      <c r="Q10" s="346"/>
      <c r="R10" s="346"/>
      <c r="S10" s="347"/>
      <c r="T10" s="346"/>
      <c r="U10" s="346"/>
      <c r="V10" s="346"/>
      <c r="W10" s="346"/>
      <c r="X10" s="346"/>
      <c r="Y10" s="346"/>
      <c r="Z10" s="346"/>
      <c r="AA10" s="346"/>
      <c r="AB10" s="348"/>
      <c r="AC10" s="346"/>
      <c r="AD10" s="346"/>
      <c r="AE10" s="346" t="s">
        <v>1061</v>
      </c>
      <c r="AF10" s="346" t="s">
        <v>1062</v>
      </c>
      <c r="AG10" s="346" t="s">
        <v>1061</v>
      </c>
      <c r="AH10" s="346" t="s">
        <v>1063</v>
      </c>
      <c r="AI10" s="346" t="s">
        <v>1061</v>
      </c>
      <c r="AJ10" s="346" t="s">
        <v>1064</v>
      </c>
      <c r="AK10" s="346"/>
      <c r="AL10" s="346"/>
      <c r="AM10" s="346"/>
      <c r="AN10" s="346"/>
      <c r="AO10" s="350"/>
      <c r="AP10" s="346"/>
      <c r="AQ10" s="346"/>
    </row>
    <row r="11" spans="1:43" ht="89.25" x14ac:dyDescent="0.25">
      <c r="A11" s="346" t="s">
        <v>1031</v>
      </c>
      <c r="B11" s="346">
        <v>15</v>
      </c>
      <c r="C11" s="346">
        <v>1</v>
      </c>
      <c r="D11" s="346" t="s">
        <v>1032</v>
      </c>
      <c r="E11" s="346" t="s">
        <v>1033</v>
      </c>
      <c r="F11" s="346" t="s">
        <v>1034</v>
      </c>
      <c r="G11" s="346" t="s">
        <v>1069</v>
      </c>
      <c r="H11" s="346" t="s">
        <v>1036</v>
      </c>
      <c r="I11" s="346" t="s">
        <v>1037</v>
      </c>
      <c r="J11" s="346" t="s">
        <v>1070</v>
      </c>
      <c r="K11" s="346" t="s">
        <v>1071</v>
      </c>
      <c r="L11" s="346" t="s">
        <v>1040</v>
      </c>
      <c r="M11" s="346" t="s">
        <v>1072</v>
      </c>
      <c r="N11" s="346" t="s">
        <v>1073</v>
      </c>
      <c r="O11" s="346">
        <v>100</v>
      </c>
      <c r="P11" s="346" t="s">
        <v>1074</v>
      </c>
      <c r="Q11" s="346" t="s">
        <v>1075</v>
      </c>
      <c r="R11" s="346">
        <v>100</v>
      </c>
      <c r="S11" s="352" t="s">
        <v>1076</v>
      </c>
      <c r="T11" s="346" t="s">
        <v>1046</v>
      </c>
      <c r="U11" s="346" t="s">
        <v>1077</v>
      </c>
      <c r="V11" s="346" t="s">
        <v>1048</v>
      </c>
      <c r="W11" s="346" t="s">
        <v>1078</v>
      </c>
      <c r="X11" s="346" t="s">
        <v>1050</v>
      </c>
      <c r="Y11" s="346" t="s">
        <v>1051</v>
      </c>
      <c r="Z11" s="346" t="s">
        <v>1052</v>
      </c>
      <c r="AA11" s="346" t="s">
        <v>1053</v>
      </c>
      <c r="AB11" s="348"/>
      <c r="AC11" s="346">
        <v>60</v>
      </c>
      <c r="AD11" s="346">
        <v>100</v>
      </c>
      <c r="AE11" s="346" t="s">
        <v>1054</v>
      </c>
      <c r="AF11" s="349">
        <v>45406</v>
      </c>
      <c r="AG11" s="346" t="s">
        <v>1054</v>
      </c>
      <c r="AH11" s="349">
        <v>45407</v>
      </c>
      <c r="AI11" s="346" t="s">
        <v>1054</v>
      </c>
      <c r="AJ11" s="349">
        <v>45415</v>
      </c>
      <c r="AK11" s="346" t="s">
        <v>1055</v>
      </c>
      <c r="AL11" s="346">
        <v>100</v>
      </c>
      <c r="AM11" s="346" t="s">
        <v>1075</v>
      </c>
      <c r="AN11" s="346">
        <v>100</v>
      </c>
      <c r="AO11" s="352" t="s">
        <v>1076</v>
      </c>
      <c r="AP11" s="346" t="s">
        <v>1046</v>
      </c>
      <c r="AQ11" s="351" t="s">
        <v>1079</v>
      </c>
    </row>
    <row r="12" spans="1:43" ht="395.25" x14ac:dyDescent="0.25">
      <c r="A12" s="346"/>
      <c r="B12" s="346"/>
      <c r="C12" s="346"/>
      <c r="D12" s="346"/>
      <c r="E12" s="346"/>
      <c r="F12" s="346"/>
      <c r="G12" s="346"/>
      <c r="H12" s="346"/>
      <c r="I12" s="346"/>
      <c r="J12" s="346"/>
      <c r="K12" s="346"/>
      <c r="L12" s="346"/>
      <c r="M12" s="346"/>
      <c r="N12" s="346"/>
      <c r="O12" s="346"/>
      <c r="P12" s="346"/>
      <c r="Q12" s="346"/>
      <c r="R12" s="346"/>
      <c r="S12" s="352"/>
      <c r="T12" s="346"/>
      <c r="U12" s="346"/>
      <c r="V12" s="346"/>
      <c r="W12" s="346"/>
      <c r="X12" s="346"/>
      <c r="Y12" s="346"/>
      <c r="Z12" s="346"/>
      <c r="AA12" s="346"/>
      <c r="AB12" s="348"/>
      <c r="AC12" s="346"/>
      <c r="AD12" s="346"/>
      <c r="AE12" s="346" t="s">
        <v>1057</v>
      </c>
      <c r="AF12" s="346" t="s">
        <v>1080</v>
      </c>
      <c r="AG12" s="346" t="s">
        <v>1057</v>
      </c>
      <c r="AH12" s="346" t="s">
        <v>1081</v>
      </c>
      <c r="AI12" s="346" t="s">
        <v>1057</v>
      </c>
      <c r="AJ12" s="346" t="s">
        <v>1082</v>
      </c>
      <c r="AK12" s="346"/>
      <c r="AL12" s="346"/>
      <c r="AM12" s="346"/>
      <c r="AN12" s="346"/>
      <c r="AO12" s="352"/>
      <c r="AP12" s="346"/>
      <c r="AQ12" s="348"/>
    </row>
    <row r="13" spans="1:43" x14ac:dyDescent="0.25">
      <c r="A13" s="346"/>
      <c r="B13" s="346"/>
      <c r="C13" s="346"/>
      <c r="D13" s="346"/>
      <c r="E13" s="346"/>
      <c r="F13" s="346"/>
      <c r="G13" s="346"/>
      <c r="H13" s="346"/>
      <c r="I13" s="346"/>
      <c r="J13" s="346"/>
      <c r="K13" s="346"/>
      <c r="L13" s="346"/>
      <c r="M13" s="346"/>
      <c r="N13" s="346"/>
      <c r="O13" s="346"/>
      <c r="P13" s="346"/>
      <c r="Q13" s="346"/>
      <c r="R13" s="346"/>
      <c r="S13" s="352"/>
      <c r="T13" s="346"/>
      <c r="U13" s="346"/>
      <c r="V13" s="346"/>
      <c r="W13" s="346"/>
      <c r="X13" s="346"/>
      <c r="Y13" s="346"/>
      <c r="Z13" s="346"/>
      <c r="AA13" s="346"/>
      <c r="AB13" s="348"/>
      <c r="AC13" s="346"/>
      <c r="AD13" s="346"/>
      <c r="AE13" s="346" t="s">
        <v>1061</v>
      </c>
      <c r="AF13" s="346" t="s">
        <v>1062</v>
      </c>
      <c r="AG13" s="346" t="s">
        <v>1061</v>
      </c>
      <c r="AH13" s="346" t="s">
        <v>1063</v>
      </c>
      <c r="AI13" s="346" t="s">
        <v>1061</v>
      </c>
      <c r="AJ13" s="346" t="s">
        <v>1064</v>
      </c>
      <c r="AK13" s="346"/>
      <c r="AL13" s="346"/>
      <c r="AM13" s="346"/>
      <c r="AN13" s="346"/>
      <c r="AO13" s="352"/>
      <c r="AP13" s="346"/>
      <c r="AQ13" s="346"/>
    </row>
    <row r="14" spans="1:43" x14ac:dyDescent="0.25">
      <c r="A14" s="346"/>
      <c r="B14" s="346"/>
      <c r="C14" s="346"/>
      <c r="D14" s="346"/>
      <c r="E14" s="346"/>
      <c r="F14" s="346"/>
      <c r="G14" s="346"/>
      <c r="H14" s="346"/>
      <c r="I14" s="346"/>
      <c r="J14" s="346"/>
      <c r="K14" s="346"/>
      <c r="L14" s="346"/>
      <c r="M14" s="346"/>
      <c r="N14" s="346"/>
      <c r="O14" s="346"/>
      <c r="P14" s="346"/>
      <c r="Q14" s="346"/>
      <c r="R14" s="346"/>
      <c r="S14" s="352"/>
      <c r="T14" s="346"/>
      <c r="U14" s="346"/>
      <c r="V14" s="346"/>
      <c r="W14" s="346"/>
      <c r="X14" s="346"/>
      <c r="Y14" s="346"/>
      <c r="Z14" s="346"/>
      <c r="AA14" s="346"/>
      <c r="AB14" s="348"/>
      <c r="AC14" s="346"/>
      <c r="AD14" s="346"/>
      <c r="AE14" s="348"/>
      <c r="AF14" s="348"/>
      <c r="AG14" s="348"/>
      <c r="AH14" s="348"/>
      <c r="AI14" s="348"/>
      <c r="AJ14" s="348"/>
      <c r="AK14" s="346"/>
      <c r="AL14" s="346"/>
      <c r="AM14" s="346"/>
      <c r="AN14" s="346"/>
      <c r="AO14" s="352"/>
      <c r="AP14" s="346"/>
      <c r="AQ14" s="351" t="s">
        <v>1083</v>
      </c>
    </row>
    <row r="15" spans="1:43" x14ac:dyDescent="0.25">
      <c r="A15" s="346"/>
      <c r="B15" s="346"/>
      <c r="C15" s="346"/>
      <c r="D15" s="346"/>
      <c r="E15" s="346"/>
      <c r="F15" s="346"/>
      <c r="G15" s="346"/>
      <c r="H15" s="346"/>
      <c r="I15" s="346"/>
      <c r="J15" s="346"/>
      <c r="K15" s="346"/>
      <c r="L15" s="346"/>
      <c r="M15" s="346"/>
      <c r="N15" s="346"/>
      <c r="O15" s="346"/>
      <c r="P15" s="346"/>
      <c r="Q15" s="346"/>
      <c r="R15" s="346"/>
      <c r="S15" s="352"/>
      <c r="T15" s="346"/>
      <c r="U15" s="346"/>
      <c r="V15" s="346"/>
      <c r="W15" s="346"/>
      <c r="X15" s="346"/>
      <c r="Y15" s="346"/>
      <c r="Z15" s="346"/>
      <c r="AA15" s="346"/>
      <c r="AB15" s="348"/>
      <c r="AC15" s="346"/>
      <c r="AD15" s="346"/>
      <c r="AE15" s="348"/>
      <c r="AF15" s="348"/>
      <c r="AG15" s="348"/>
      <c r="AH15" s="348"/>
      <c r="AI15" s="348"/>
      <c r="AJ15" s="348"/>
      <c r="AK15" s="346"/>
      <c r="AL15" s="346"/>
      <c r="AM15" s="346"/>
      <c r="AN15" s="346"/>
      <c r="AO15" s="352"/>
      <c r="AP15" s="346"/>
      <c r="AQ15" s="346"/>
    </row>
    <row r="16" spans="1:43" x14ac:dyDescent="0.25">
      <c r="A16" s="346"/>
      <c r="B16" s="346"/>
      <c r="C16" s="346"/>
      <c r="D16" s="346"/>
      <c r="E16" s="346"/>
      <c r="F16" s="346"/>
      <c r="G16" s="346"/>
      <c r="H16" s="346"/>
      <c r="I16" s="346"/>
      <c r="J16" s="346"/>
      <c r="K16" s="346"/>
      <c r="L16" s="346"/>
      <c r="M16" s="346"/>
      <c r="N16" s="346"/>
      <c r="O16" s="346"/>
      <c r="P16" s="346"/>
      <c r="Q16" s="346"/>
      <c r="R16" s="346"/>
      <c r="S16" s="352"/>
      <c r="T16" s="346"/>
      <c r="U16" s="346"/>
      <c r="V16" s="346"/>
      <c r="W16" s="346"/>
      <c r="X16" s="346"/>
      <c r="Y16" s="346"/>
      <c r="Z16" s="346"/>
      <c r="AA16" s="346"/>
      <c r="AB16" s="348"/>
      <c r="AC16" s="346"/>
      <c r="AD16" s="346"/>
      <c r="AE16" s="346" t="s">
        <v>1054</v>
      </c>
      <c r="AF16" s="349">
        <v>45526</v>
      </c>
      <c r="AG16" s="346" t="s">
        <v>1054</v>
      </c>
      <c r="AH16" s="349">
        <v>45531</v>
      </c>
      <c r="AI16" s="346" t="s">
        <v>1054</v>
      </c>
      <c r="AJ16" s="349">
        <v>45538</v>
      </c>
      <c r="AK16" s="346"/>
      <c r="AL16" s="346"/>
      <c r="AM16" s="346"/>
      <c r="AN16" s="346"/>
      <c r="AO16" s="352"/>
      <c r="AP16" s="346"/>
      <c r="AQ16" s="346"/>
    </row>
    <row r="17" spans="1:43" ht="409.5" x14ac:dyDescent="0.25">
      <c r="A17" s="346"/>
      <c r="B17" s="346"/>
      <c r="C17" s="346"/>
      <c r="D17" s="346"/>
      <c r="E17" s="346"/>
      <c r="F17" s="346"/>
      <c r="G17" s="346"/>
      <c r="H17" s="346"/>
      <c r="I17" s="346"/>
      <c r="J17" s="346"/>
      <c r="K17" s="346"/>
      <c r="L17" s="346"/>
      <c r="M17" s="346"/>
      <c r="N17" s="346"/>
      <c r="O17" s="346"/>
      <c r="P17" s="346"/>
      <c r="Q17" s="346"/>
      <c r="R17" s="346"/>
      <c r="S17" s="352"/>
      <c r="T17" s="346"/>
      <c r="U17" s="346"/>
      <c r="V17" s="346"/>
      <c r="W17" s="346"/>
      <c r="X17" s="346"/>
      <c r="Y17" s="346"/>
      <c r="Z17" s="346"/>
      <c r="AA17" s="346"/>
      <c r="AB17" s="348"/>
      <c r="AC17" s="346"/>
      <c r="AD17" s="346"/>
      <c r="AE17" s="346" t="s">
        <v>1057</v>
      </c>
      <c r="AF17" s="346" t="s">
        <v>1084</v>
      </c>
      <c r="AG17" s="346" t="s">
        <v>1057</v>
      </c>
      <c r="AH17" s="346" t="s">
        <v>1085</v>
      </c>
      <c r="AI17" s="346" t="s">
        <v>1057</v>
      </c>
      <c r="AJ17" s="346" t="s">
        <v>1086</v>
      </c>
      <c r="AK17" s="346"/>
      <c r="AL17" s="346"/>
      <c r="AM17" s="346"/>
      <c r="AN17" s="346"/>
      <c r="AO17" s="352"/>
      <c r="AP17" s="346"/>
      <c r="AQ17" s="346"/>
    </row>
    <row r="18" spans="1:43" x14ac:dyDescent="0.25">
      <c r="A18" s="346"/>
      <c r="B18" s="346"/>
      <c r="C18" s="346"/>
      <c r="D18" s="346"/>
      <c r="E18" s="346"/>
      <c r="F18" s="346"/>
      <c r="G18" s="346"/>
      <c r="H18" s="346"/>
      <c r="I18" s="346"/>
      <c r="J18" s="346"/>
      <c r="K18" s="346"/>
      <c r="L18" s="346"/>
      <c r="M18" s="346"/>
      <c r="N18" s="346"/>
      <c r="O18" s="346"/>
      <c r="P18" s="346"/>
      <c r="Q18" s="346"/>
      <c r="R18" s="346"/>
      <c r="S18" s="352"/>
      <c r="T18" s="346"/>
      <c r="U18" s="346"/>
      <c r="V18" s="346"/>
      <c r="W18" s="346"/>
      <c r="X18" s="346"/>
      <c r="Y18" s="346"/>
      <c r="Z18" s="346"/>
      <c r="AA18" s="346"/>
      <c r="AB18" s="348"/>
      <c r="AC18" s="346"/>
      <c r="AD18" s="346"/>
      <c r="AE18" s="346" t="s">
        <v>1061</v>
      </c>
      <c r="AF18" s="346" t="s">
        <v>1062</v>
      </c>
      <c r="AG18" s="346" t="s">
        <v>1061</v>
      </c>
      <c r="AH18" s="346" t="s">
        <v>1063</v>
      </c>
      <c r="AI18" s="346" t="s">
        <v>1061</v>
      </c>
      <c r="AJ18" s="346" t="s">
        <v>1064</v>
      </c>
      <c r="AK18" s="346"/>
      <c r="AL18" s="346"/>
      <c r="AM18" s="346"/>
      <c r="AN18" s="346"/>
      <c r="AO18" s="352"/>
      <c r="AP18" s="346"/>
      <c r="AQ18" s="346"/>
    </row>
    <row r="19" spans="1:43" ht="89.25" x14ac:dyDescent="0.25">
      <c r="A19" s="346" t="s">
        <v>1087</v>
      </c>
      <c r="B19" s="346">
        <v>5</v>
      </c>
      <c r="C19" s="346">
        <v>1</v>
      </c>
      <c r="D19" s="346" t="s">
        <v>1032</v>
      </c>
      <c r="E19" s="346" t="s">
        <v>1088</v>
      </c>
      <c r="F19" s="346" t="s">
        <v>1089</v>
      </c>
      <c r="G19" s="346" t="s">
        <v>1090</v>
      </c>
      <c r="H19" s="346" t="s">
        <v>1091</v>
      </c>
      <c r="I19" s="346" t="s">
        <v>1037</v>
      </c>
      <c r="J19" s="346" t="s">
        <v>1092</v>
      </c>
      <c r="K19" s="346" t="s">
        <v>1093</v>
      </c>
      <c r="L19" s="346" t="s">
        <v>1094</v>
      </c>
      <c r="M19" s="346" t="s">
        <v>1041</v>
      </c>
      <c r="N19" s="346" t="s">
        <v>1042</v>
      </c>
      <c r="O19" s="346">
        <v>80</v>
      </c>
      <c r="P19" s="346" t="s">
        <v>1043</v>
      </c>
      <c r="Q19" s="346" t="s">
        <v>1095</v>
      </c>
      <c r="R19" s="346">
        <v>80</v>
      </c>
      <c r="S19" s="347" t="s">
        <v>1045</v>
      </c>
      <c r="T19" s="346" t="s">
        <v>1046</v>
      </c>
      <c r="U19" s="346" t="s">
        <v>1096</v>
      </c>
      <c r="V19" s="346" t="s">
        <v>1048</v>
      </c>
      <c r="W19" s="346" t="s">
        <v>1078</v>
      </c>
      <c r="X19" s="346" t="s">
        <v>1050</v>
      </c>
      <c r="Y19" s="346" t="s">
        <v>1051</v>
      </c>
      <c r="Z19" s="346" t="s">
        <v>1052</v>
      </c>
      <c r="AA19" s="346" t="s">
        <v>1053</v>
      </c>
      <c r="AB19" s="348"/>
      <c r="AC19" s="346">
        <v>48</v>
      </c>
      <c r="AD19" s="346">
        <v>80</v>
      </c>
      <c r="AE19" s="346" t="s">
        <v>1054</v>
      </c>
      <c r="AF19" s="349">
        <v>45411</v>
      </c>
      <c r="AG19" s="346" t="s">
        <v>1054</v>
      </c>
      <c r="AH19" s="349">
        <v>45411</v>
      </c>
      <c r="AI19" s="346" t="s">
        <v>1054</v>
      </c>
      <c r="AJ19" s="349">
        <v>45415</v>
      </c>
      <c r="AK19" s="346" t="s">
        <v>1055</v>
      </c>
      <c r="AL19" s="346">
        <v>80</v>
      </c>
      <c r="AM19" s="346" t="s">
        <v>1095</v>
      </c>
      <c r="AN19" s="346">
        <v>80</v>
      </c>
      <c r="AO19" s="347" t="s">
        <v>1045</v>
      </c>
      <c r="AP19" s="346" t="s">
        <v>1046</v>
      </c>
      <c r="AQ19" s="351" t="s">
        <v>1097</v>
      </c>
    </row>
    <row r="20" spans="1:43" ht="409.5" x14ac:dyDescent="0.25">
      <c r="A20" s="346"/>
      <c r="B20" s="346"/>
      <c r="C20" s="346"/>
      <c r="D20" s="346"/>
      <c r="E20" s="346"/>
      <c r="F20" s="346"/>
      <c r="G20" s="346"/>
      <c r="H20" s="346"/>
      <c r="I20" s="346"/>
      <c r="J20" s="346"/>
      <c r="K20" s="346"/>
      <c r="L20" s="346"/>
      <c r="M20" s="346"/>
      <c r="N20" s="346"/>
      <c r="O20" s="346"/>
      <c r="P20" s="346"/>
      <c r="Q20" s="346"/>
      <c r="R20" s="346"/>
      <c r="S20" s="347"/>
      <c r="T20" s="346"/>
      <c r="U20" s="346"/>
      <c r="V20" s="346"/>
      <c r="W20" s="346"/>
      <c r="X20" s="346"/>
      <c r="Y20" s="346"/>
      <c r="Z20" s="346"/>
      <c r="AA20" s="346"/>
      <c r="AB20" s="348"/>
      <c r="AC20" s="346"/>
      <c r="AD20" s="346"/>
      <c r="AE20" s="346" t="s">
        <v>1057</v>
      </c>
      <c r="AF20" s="346" t="s">
        <v>1098</v>
      </c>
      <c r="AG20" s="346" t="s">
        <v>1057</v>
      </c>
      <c r="AH20" s="346" t="s">
        <v>1099</v>
      </c>
      <c r="AI20" s="346" t="s">
        <v>1057</v>
      </c>
      <c r="AJ20" s="346" t="s">
        <v>1100</v>
      </c>
      <c r="AK20" s="346"/>
      <c r="AL20" s="346"/>
      <c r="AM20" s="346"/>
      <c r="AN20" s="346"/>
      <c r="AO20" s="347"/>
      <c r="AP20" s="346"/>
      <c r="AQ20" s="348"/>
    </row>
    <row r="21" spans="1:43" x14ac:dyDescent="0.25">
      <c r="A21" s="346"/>
      <c r="B21" s="346"/>
      <c r="C21" s="346"/>
      <c r="D21" s="346"/>
      <c r="E21" s="346"/>
      <c r="F21" s="346"/>
      <c r="G21" s="346"/>
      <c r="H21" s="346"/>
      <c r="I21" s="346"/>
      <c r="J21" s="346"/>
      <c r="K21" s="346"/>
      <c r="L21" s="346"/>
      <c r="M21" s="346"/>
      <c r="N21" s="346"/>
      <c r="O21" s="346"/>
      <c r="P21" s="346"/>
      <c r="Q21" s="346"/>
      <c r="R21" s="346"/>
      <c r="S21" s="347"/>
      <c r="T21" s="346"/>
      <c r="U21" s="346"/>
      <c r="V21" s="346"/>
      <c r="W21" s="346"/>
      <c r="X21" s="346"/>
      <c r="Y21" s="346"/>
      <c r="Z21" s="346"/>
      <c r="AA21" s="346"/>
      <c r="AB21" s="348"/>
      <c r="AC21" s="346"/>
      <c r="AD21" s="346"/>
      <c r="AE21" s="346" t="s">
        <v>1061</v>
      </c>
      <c r="AF21" s="346" t="s">
        <v>1101</v>
      </c>
      <c r="AG21" s="346" t="s">
        <v>1061</v>
      </c>
      <c r="AH21" s="346" t="s">
        <v>1063</v>
      </c>
      <c r="AI21" s="346" t="s">
        <v>1061</v>
      </c>
      <c r="AJ21" s="346" t="s">
        <v>1102</v>
      </c>
      <c r="AK21" s="346"/>
      <c r="AL21" s="346"/>
      <c r="AM21" s="346"/>
      <c r="AN21" s="346"/>
      <c r="AO21" s="347"/>
      <c r="AP21" s="346"/>
      <c r="AQ21" s="346"/>
    </row>
    <row r="22" spans="1:43" x14ac:dyDescent="0.25">
      <c r="A22" s="346"/>
      <c r="B22" s="346"/>
      <c r="C22" s="346"/>
      <c r="D22" s="346"/>
      <c r="E22" s="346"/>
      <c r="F22" s="346"/>
      <c r="G22" s="346"/>
      <c r="H22" s="346"/>
      <c r="I22" s="346"/>
      <c r="J22" s="346"/>
      <c r="K22" s="346"/>
      <c r="L22" s="346"/>
      <c r="M22" s="346"/>
      <c r="N22" s="346"/>
      <c r="O22" s="346"/>
      <c r="P22" s="346"/>
      <c r="Q22" s="346"/>
      <c r="R22" s="346"/>
      <c r="S22" s="347"/>
      <c r="T22" s="346"/>
      <c r="U22" s="346"/>
      <c r="V22" s="346"/>
      <c r="W22" s="346"/>
      <c r="X22" s="346"/>
      <c r="Y22" s="346"/>
      <c r="Z22" s="346"/>
      <c r="AA22" s="346"/>
      <c r="AB22" s="348"/>
      <c r="AC22" s="346"/>
      <c r="AD22" s="346"/>
      <c r="AE22" s="348"/>
      <c r="AF22" s="348"/>
      <c r="AG22" s="348"/>
      <c r="AH22" s="348"/>
      <c r="AI22" s="348"/>
      <c r="AJ22" s="348"/>
      <c r="AK22" s="346"/>
      <c r="AL22" s="346"/>
      <c r="AM22" s="346"/>
      <c r="AN22" s="346"/>
      <c r="AO22" s="347"/>
      <c r="AP22" s="346"/>
      <c r="AQ22" s="351" t="s">
        <v>1103</v>
      </c>
    </row>
    <row r="23" spans="1:43" x14ac:dyDescent="0.25">
      <c r="A23" s="346"/>
      <c r="B23" s="346"/>
      <c r="C23" s="346"/>
      <c r="D23" s="346"/>
      <c r="E23" s="346"/>
      <c r="F23" s="346"/>
      <c r="G23" s="346"/>
      <c r="H23" s="346"/>
      <c r="I23" s="346"/>
      <c r="J23" s="346"/>
      <c r="K23" s="346"/>
      <c r="L23" s="346"/>
      <c r="M23" s="346"/>
      <c r="N23" s="346"/>
      <c r="O23" s="346"/>
      <c r="P23" s="346"/>
      <c r="Q23" s="346"/>
      <c r="R23" s="346"/>
      <c r="S23" s="347"/>
      <c r="T23" s="346"/>
      <c r="U23" s="346"/>
      <c r="V23" s="346"/>
      <c r="W23" s="346"/>
      <c r="X23" s="346"/>
      <c r="Y23" s="346"/>
      <c r="Z23" s="346"/>
      <c r="AA23" s="346"/>
      <c r="AB23" s="348"/>
      <c r="AC23" s="346"/>
      <c r="AD23" s="346"/>
      <c r="AE23" s="348"/>
      <c r="AF23" s="348"/>
      <c r="AG23" s="348"/>
      <c r="AH23" s="348"/>
      <c r="AI23" s="348"/>
      <c r="AJ23" s="348"/>
      <c r="AK23" s="346"/>
      <c r="AL23" s="346"/>
      <c r="AM23" s="346"/>
      <c r="AN23" s="346"/>
      <c r="AO23" s="347"/>
      <c r="AP23" s="346"/>
      <c r="AQ23" s="346"/>
    </row>
    <row r="24" spans="1:43" x14ac:dyDescent="0.25">
      <c r="A24" s="346"/>
      <c r="B24" s="346"/>
      <c r="C24" s="346"/>
      <c r="D24" s="346"/>
      <c r="E24" s="346"/>
      <c r="F24" s="346"/>
      <c r="G24" s="346"/>
      <c r="H24" s="346"/>
      <c r="I24" s="346"/>
      <c r="J24" s="346"/>
      <c r="K24" s="346"/>
      <c r="L24" s="346"/>
      <c r="M24" s="346"/>
      <c r="N24" s="346"/>
      <c r="O24" s="346"/>
      <c r="P24" s="346"/>
      <c r="Q24" s="346"/>
      <c r="R24" s="346"/>
      <c r="S24" s="347"/>
      <c r="T24" s="346"/>
      <c r="U24" s="346"/>
      <c r="V24" s="346"/>
      <c r="W24" s="346"/>
      <c r="X24" s="346"/>
      <c r="Y24" s="346"/>
      <c r="Z24" s="346"/>
      <c r="AA24" s="346"/>
      <c r="AB24" s="348"/>
      <c r="AC24" s="346"/>
      <c r="AD24" s="346"/>
      <c r="AE24" s="346" t="s">
        <v>1054</v>
      </c>
      <c r="AF24" s="349">
        <v>45531</v>
      </c>
      <c r="AG24" s="346" t="s">
        <v>1054</v>
      </c>
      <c r="AH24" s="349">
        <v>45534</v>
      </c>
      <c r="AI24" s="346" t="s">
        <v>1054</v>
      </c>
      <c r="AJ24" s="349">
        <v>45539</v>
      </c>
      <c r="AK24" s="346"/>
      <c r="AL24" s="346"/>
      <c r="AM24" s="346"/>
      <c r="AN24" s="346"/>
      <c r="AO24" s="347"/>
      <c r="AP24" s="346"/>
      <c r="AQ24" s="346"/>
    </row>
    <row r="25" spans="1:43" ht="344.25" x14ac:dyDescent="0.25">
      <c r="A25" s="346"/>
      <c r="B25" s="346"/>
      <c r="C25" s="346"/>
      <c r="D25" s="346"/>
      <c r="E25" s="346"/>
      <c r="F25" s="346"/>
      <c r="G25" s="346"/>
      <c r="H25" s="346"/>
      <c r="I25" s="346"/>
      <c r="J25" s="346"/>
      <c r="K25" s="346"/>
      <c r="L25" s="346"/>
      <c r="M25" s="346"/>
      <c r="N25" s="346"/>
      <c r="O25" s="346"/>
      <c r="P25" s="346"/>
      <c r="Q25" s="346"/>
      <c r="R25" s="346"/>
      <c r="S25" s="347"/>
      <c r="T25" s="346"/>
      <c r="U25" s="346"/>
      <c r="V25" s="346"/>
      <c r="W25" s="346"/>
      <c r="X25" s="346"/>
      <c r="Y25" s="346"/>
      <c r="Z25" s="346"/>
      <c r="AA25" s="346"/>
      <c r="AB25" s="348"/>
      <c r="AC25" s="346"/>
      <c r="AD25" s="346"/>
      <c r="AE25" s="346" t="s">
        <v>1057</v>
      </c>
      <c r="AF25" s="346" t="s">
        <v>1104</v>
      </c>
      <c r="AG25" s="346" t="s">
        <v>1057</v>
      </c>
      <c r="AH25" s="346" t="s">
        <v>1105</v>
      </c>
      <c r="AI25" s="346" t="s">
        <v>1057</v>
      </c>
      <c r="AJ25" s="346" t="s">
        <v>1106</v>
      </c>
      <c r="AK25" s="346"/>
      <c r="AL25" s="346"/>
      <c r="AM25" s="346"/>
      <c r="AN25" s="346"/>
      <c r="AO25" s="347"/>
      <c r="AP25" s="346"/>
      <c r="AQ25" s="346"/>
    </row>
    <row r="26" spans="1:43" x14ac:dyDescent="0.25">
      <c r="A26" s="346"/>
      <c r="B26" s="346"/>
      <c r="C26" s="346"/>
      <c r="D26" s="346"/>
      <c r="E26" s="346"/>
      <c r="F26" s="346"/>
      <c r="G26" s="346"/>
      <c r="H26" s="346"/>
      <c r="I26" s="346"/>
      <c r="J26" s="346"/>
      <c r="K26" s="346"/>
      <c r="L26" s="346"/>
      <c r="M26" s="346"/>
      <c r="N26" s="346"/>
      <c r="O26" s="346"/>
      <c r="P26" s="346"/>
      <c r="Q26" s="346"/>
      <c r="R26" s="346"/>
      <c r="S26" s="347"/>
      <c r="T26" s="346"/>
      <c r="U26" s="346"/>
      <c r="V26" s="346"/>
      <c r="W26" s="346"/>
      <c r="X26" s="346"/>
      <c r="Y26" s="346"/>
      <c r="Z26" s="346"/>
      <c r="AA26" s="346"/>
      <c r="AB26" s="348"/>
      <c r="AC26" s="346"/>
      <c r="AD26" s="346"/>
      <c r="AE26" s="346" t="s">
        <v>1061</v>
      </c>
      <c r="AF26" s="346" t="s">
        <v>1107</v>
      </c>
      <c r="AG26" s="346" t="s">
        <v>1061</v>
      </c>
      <c r="AH26" s="346" t="s">
        <v>1108</v>
      </c>
      <c r="AI26" s="346" t="s">
        <v>1061</v>
      </c>
      <c r="AJ26" s="346" t="s">
        <v>1102</v>
      </c>
      <c r="AK26" s="346"/>
      <c r="AL26" s="346"/>
      <c r="AM26" s="346"/>
      <c r="AN26" s="346"/>
      <c r="AO26" s="347"/>
      <c r="AP26" s="346"/>
      <c r="AQ26" s="346"/>
    </row>
    <row r="27" spans="1:43" ht="102" x14ac:dyDescent="0.25">
      <c r="A27" s="346" t="s">
        <v>1109</v>
      </c>
      <c r="B27" s="346">
        <v>17</v>
      </c>
      <c r="C27" s="346">
        <v>1</v>
      </c>
      <c r="D27" s="346" t="s">
        <v>1032</v>
      </c>
      <c r="E27" s="346" t="s">
        <v>1110</v>
      </c>
      <c r="F27" s="346" t="s">
        <v>1111</v>
      </c>
      <c r="G27" s="346" t="s">
        <v>1112</v>
      </c>
      <c r="H27" s="346" t="s">
        <v>1113</v>
      </c>
      <c r="I27" s="346" t="s">
        <v>1114</v>
      </c>
      <c r="J27" s="346" t="s">
        <v>1115</v>
      </c>
      <c r="K27" s="346" t="s">
        <v>1116</v>
      </c>
      <c r="L27" s="346" t="s">
        <v>1117</v>
      </c>
      <c r="M27" s="346" t="s">
        <v>1118</v>
      </c>
      <c r="N27" s="346" t="s">
        <v>1119</v>
      </c>
      <c r="O27" s="346">
        <v>40</v>
      </c>
      <c r="P27" s="346" t="s">
        <v>1120</v>
      </c>
      <c r="Q27" s="346" t="s">
        <v>1044</v>
      </c>
      <c r="R27" s="346">
        <v>60</v>
      </c>
      <c r="S27" s="350" t="s">
        <v>1044</v>
      </c>
      <c r="T27" s="346" t="s">
        <v>1046</v>
      </c>
      <c r="U27" s="346" t="s">
        <v>1121</v>
      </c>
      <c r="V27" s="346" t="s">
        <v>1048</v>
      </c>
      <c r="W27" s="346" t="s">
        <v>1049</v>
      </c>
      <c r="X27" s="346" t="s">
        <v>1050</v>
      </c>
      <c r="Y27" s="346" t="s">
        <v>1051</v>
      </c>
      <c r="Z27" s="346" t="s">
        <v>1052</v>
      </c>
      <c r="AA27" s="346" t="s">
        <v>1053</v>
      </c>
      <c r="AB27" s="348"/>
      <c r="AC27" s="346">
        <v>28</v>
      </c>
      <c r="AD27" s="346">
        <v>60</v>
      </c>
      <c r="AE27" s="346" t="s">
        <v>1054</v>
      </c>
      <c r="AF27" s="349">
        <v>45404</v>
      </c>
      <c r="AG27" s="346" t="s">
        <v>1054</v>
      </c>
      <c r="AH27" s="349">
        <v>45411</v>
      </c>
      <c r="AI27" s="346" t="s">
        <v>1054</v>
      </c>
      <c r="AJ27" s="349">
        <v>45414</v>
      </c>
      <c r="AK27" s="346" t="s">
        <v>1119</v>
      </c>
      <c r="AL27" s="346">
        <v>40</v>
      </c>
      <c r="AM27" s="346" t="s">
        <v>1044</v>
      </c>
      <c r="AN27" s="346">
        <v>60</v>
      </c>
      <c r="AO27" s="350" t="s">
        <v>1044</v>
      </c>
      <c r="AP27" s="346" t="s">
        <v>1046</v>
      </c>
      <c r="AQ27" s="351" t="s">
        <v>1122</v>
      </c>
    </row>
    <row r="28" spans="1:43" ht="178.5" x14ac:dyDescent="0.25">
      <c r="A28" s="346"/>
      <c r="B28" s="346"/>
      <c r="C28" s="346"/>
      <c r="D28" s="346"/>
      <c r="E28" s="346"/>
      <c r="F28" s="346"/>
      <c r="G28" s="346"/>
      <c r="H28" s="346"/>
      <c r="I28" s="346"/>
      <c r="J28" s="346"/>
      <c r="K28" s="346"/>
      <c r="L28" s="346"/>
      <c r="M28" s="346"/>
      <c r="N28" s="346"/>
      <c r="O28" s="346"/>
      <c r="P28" s="346"/>
      <c r="Q28" s="346"/>
      <c r="R28" s="346"/>
      <c r="S28" s="350"/>
      <c r="T28" s="346"/>
      <c r="U28" s="346"/>
      <c r="V28" s="346"/>
      <c r="W28" s="346"/>
      <c r="X28" s="346"/>
      <c r="Y28" s="346"/>
      <c r="Z28" s="346"/>
      <c r="AA28" s="346"/>
      <c r="AB28" s="348"/>
      <c r="AC28" s="346"/>
      <c r="AD28" s="346"/>
      <c r="AE28" s="346" t="s">
        <v>1057</v>
      </c>
      <c r="AF28" s="346" t="s">
        <v>1123</v>
      </c>
      <c r="AG28" s="346" t="s">
        <v>1057</v>
      </c>
      <c r="AH28" s="346" t="s">
        <v>1124</v>
      </c>
      <c r="AI28" s="346" t="s">
        <v>1057</v>
      </c>
      <c r="AJ28" s="346" t="s">
        <v>1125</v>
      </c>
      <c r="AK28" s="346"/>
      <c r="AL28" s="346"/>
      <c r="AM28" s="346"/>
      <c r="AN28" s="346"/>
      <c r="AO28" s="350"/>
      <c r="AP28" s="346"/>
      <c r="AQ28" s="348"/>
    </row>
    <row r="29" spans="1:43" x14ac:dyDescent="0.25">
      <c r="A29" s="346"/>
      <c r="B29" s="346"/>
      <c r="C29" s="346"/>
      <c r="D29" s="346"/>
      <c r="E29" s="346"/>
      <c r="F29" s="346"/>
      <c r="G29" s="346"/>
      <c r="H29" s="346"/>
      <c r="I29" s="346"/>
      <c r="J29" s="346"/>
      <c r="K29" s="346"/>
      <c r="L29" s="346"/>
      <c r="M29" s="346"/>
      <c r="N29" s="346"/>
      <c r="O29" s="346"/>
      <c r="P29" s="346"/>
      <c r="Q29" s="346"/>
      <c r="R29" s="346"/>
      <c r="S29" s="350"/>
      <c r="T29" s="346"/>
      <c r="U29" s="346"/>
      <c r="V29" s="346"/>
      <c r="W29" s="346"/>
      <c r="X29" s="346"/>
      <c r="Y29" s="346"/>
      <c r="Z29" s="346"/>
      <c r="AA29" s="346"/>
      <c r="AB29" s="348"/>
      <c r="AC29" s="346"/>
      <c r="AD29" s="346"/>
      <c r="AE29" s="346" t="s">
        <v>1061</v>
      </c>
      <c r="AF29" s="346" t="s">
        <v>1126</v>
      </c>
      <c r="AG29" s="346" t="s">
        <v>1061</v>
      </c>
      <c r="AH29" s="346" t="s">
        <v>1108</v>
      </c>
      <c r="AI29" s="346" t="s">
        <v>1061</v>
      </c>
      <c r="AJ29" s="346" t="s">
        <v>1127</v>
      </c>
      <c r="AK29" s="346"/>
      <c r="AL29" s="346"/>
      <c r="AM29" s="346"/>
      <c r="AN29" s="346"/>
      <c r="AO29" s="350"/>
      <c r="AP29" s="346"/>
      <c r="AQ29" s="346"/>
    </row>
    <row r="30" spans="1:43" x14ac:dyDescent="0.25">
      <c r="A30" s="346"/>
      <c r="B30" s="346"/>
      <c r="C30" s="346"/>
      <c r="D30" s="346"/>
      <c r="E30" s="346"/>
      <c r="F30" s="346"/>
      <c r="G30" s="346"/>
      <c r="H30" s="346"/>
      <c r="I30" s="346"/>
      <c r="J30" s="346"/>
      <c r="K30" s="346"/>
      <c r="L30" s="346"/>
      <c r="M30" s="346"/>
      <c r="N30" s="346"/>
      <c r="O30" s="346"/>
      <c r="P30" s="346"/>
      <c r="Q30" s="346"/>
      <c r="R30" s="346"/>
      <c r="S30" s="350"/>
      <c r="T30" s="346"/>
      <c r="U30" s="346"/>
      <c r="V30" s="346"/>
      <c r="W30" s="346"/>
      <c r="X30" s="346"/>
      <c r="Y30" s="346"/>
      <c r="Z30" s="346"/>
      <c r="AA30" s="346"/>
      <c r="AB30" s="348"/>
      <c r="AC30" s="346"/>
      <c r="AD30" s="346"/>
      <c r="AE30" s="348"/>
      <c r="AF30" s="348"/>
      <c r="AG30" s="348"/>
      <c r="AH30" s="348"/>
      <c r="AI30" s="348"/>
      <c r="AJ30" s="348"/>
      <c r="AK30" s="346"/>
      <c r="AL30" s="346"/>
      <c r="AM30" s="346"/>
      <c r="AN30" s="346"/>
      <c r="AO30" s="350"/>
      <c r="AP30" s="346"/>
      <c r="AQ30" s="351" t="s">
        <v>1128</v>
      </c>
    </row>
    <row r="31" spans="1:43" x14ac:dyDescent="0.25">
      <c r="A31" s="346"/>
      <c r="B31" s="346"/>
      <c r="C31" s="346"/>
      <c r="D31" s="346"/>
      <c r="E31" s="346"/>
      <c r="F31" s="346"/>
      <c r="G31" s="346"/>
      <c r="H31" s="346"/>
      <c r="I31" s="346"/>
      <c r="J31" s="346"/>
      <c r="K31" s="346"/>
      <c r="L31" s="346"/>
      <c r="M31" s="346"/>
      <c r="N31" s="346"/>
      <c r="O31" s="346"/>
      <c r="P31" s="346"/>
      <c r="Q31" s="346"/>
      <c r="R31" s="346"/>
      <c r="S31" s="350"/>
      <c r="T31" s="346"/>
      <c r="U31" s="346"/>
      <c r="V31" s="346"/>
      <c r="W31" s="346"/>
      <c r="X31" s="346"/>
      <c r="Y31" s="346"/>
      <c r="Z31" s="346"/>
      <c r="AA31" s="346"/>
      <c r="AB31" s="348"/>
      <c r="AC31" s="346"/>
      <c r="AD31" s="346"/>
      <c r="AE31" s="348"/>
      <c r="AF31" s="348"/>
      <c r="AG31" s="348"/>
      <c r="AH31" s="348"/>
      <c r="AI31" s="348"/>
      <c r="AJ31" s="348"/>
      <c r="AK31" s="346"/>
      <c r="AL31" s="346"/>
      <c r="AM31" s="346"/>
      <c r="AN31" s="346"/>
      <c r="AO31" s="350"/>
      <c r="AP31" s="346"/>
      <c r="AQ31" s="346"/>
    </row>
    <row r="32" spans="1:43" x14ac:dyDescent="0.25">
      <c r="A32" s="346"/>
      <c r="B32" s="346"/>
      <c r="C32" s="346"/>
      <c r="D32" s="346"/>
      <c r="E32" s="346"/>
      <c r="F32" s="346"/>
      <c r="G32" s="346"/>
      <c r="H32" s="346"/>
      <c r="I32" s="346"/>
      <c r="J32" s="346"/>
      <c r="K32" s="346"/>
      <c r="L32" s="346"/>
      <c r="M32" s="346"/>
      <c r="N32" s="346"/>
      <c r="O32" s="346"/>
      <c r="P32" s="346"/>
      <c r="Q32" s="346"/>
      <c r="R32" s="346"/>
      <c r="S32" s="350"/>
      <c r="T32" s="346"/>
      <c r="U32" s="346"/>
      <c r="V32" s="346"/>
      <c r="W32" s="346"/>
      <c r="X32" s="346"/>
      <c r="Y32" s="346"/>
      <c r="Z32" s="346"/>
      <c r="AA32" s="346"/>
      <c r="AB32" s="348"/>
      <c r="AC32" s="346"/>
      <c r="AD32" s="346"/>
      <c r="AE32" s="346" t="s">
        <v>1054</v>
      </c>
      <c r="AF32" s="349">
        <v>45531</v>
      </c>
      <c r="AG32" s="346" t="s">
        <v>1054</v>
      </c>
      <c r="AH32" s="349">
        <v>45534</v>
      </c>
      <c r="AI32" s="346" t="s">
        <v>1054</v>
      </c>
      <c r="AJ32" s="349">
        <v>45538</v>
      </c>
      <c r="AK32" s="346"/>
      <c r="AL32" s="346"/>
      <c r="AM32" s="346"/>
      <c r="AN32" s="346"/>
      <c r="AO32" s="350"/>
      <c r="AP32" s="346"/>
      <c r="AQ32" s="346"/>
    </row>
    <row r="33" spans="1:43" ht="140.25" x14ac:dyDescent="0.25">
      <c r="A33" s="346"/>
      <c r="B33" s="346"/>
      <c r="C33" s="346"/>
      <c r="D33" s="346"/>
      <c r="E33" s="346"/>
      <c r="F33" s="346"/>
      <c r="G33" s="346"/>
      <c r="H33" s="346"/>
      <c r="I33" s="346"/>
      <c r="J33" s="346"/>
      <c r="K33" s="346"/>
      <c r="L33" s="346"/>
      <c r="M33" s="346"/>
      <c r="N33" s="346"/>
      <c r="O33" s="346"/>
      <c r="P33" s="346"/>
      <c r="Q33" s="346"/>
      <c r="R33" s="346"/>
      <c r="S33" s="350"/>
      <c r="T33" s="346"/>
      <c r="U33" s="346"/>
      <c r="V33" s="346"/>
      <c r="W33" s="346"/>
      <c r="X33" s="346"/>
      <c r="Y33" s="346"/>
      <c r="Z33" s="346"/>
      <c r="AA33" s="346"/>
      <c r="AB33" s="348"/>
      <c r="AC33" s="346"/>
      <c r="AD33" s="346"/>
      <c r="AE33" s="346" t="s">
        <v>1057</v>
      </c>
      <c r="AF33" s="346" t="s">
        <v>1129</v>
      </c>
      <c r="AG33" s="346" t="s">
        <v>1057</v>
      </c>
      <c r="AH33" s="346" t="s">
        <v>1130</v>
      </c>
      <c r="AI33" s="346" t="s">
        <v>1057</v>
      </c>
      <c r="AJ33" s="346" t="s">
        <v>1131</v>
      </c>
      <c r="AK33" s="346"/>
      <c r="AL33" s="346"/>
      <c r="AM33" s="346"/>
      <c r="AN33" s="346"/>
      <c r="AO33" s="350"/>
      <c r="AP33" s="346"/>
      <c r="AQ33" s="346"/>
    </row>
    <row r="34" spans="1:43" x14ac:dyDescent="0.25">
      <c r="A34" s="346"/>
      <c r="B34" s="346"/>
      <c r="C34" s="346"/>
      <c r="D34" s="346"/>
      <c r="E34" s="346"/>
      <c r="F34" s="346"/>
      <c r="G34" s="346"/>
      <c r="H34" s="346"/>
      <c r="I34" s="346"/>
      <c r="J34" s="346"/>
      <c r="K34" s="346"/>
      <c r="L34" s="346"/>
      <c r="M34" s="346"/>
      <c r="N34" s="346"/>
      <c r="O34" s="346"/>
      <c r="P34" s="346"/>
      <c r="Q34" s="346"/>
      <c r="R34" s="346"/>
      <c r="S34" s="350"/>
      <c r="T34" s="346"/>
      <c r="U34" s="346"/>
      <c r="V34" s="346"/>
      <c r="W34" s="346"/>
      <c r="X34" s="346"/>
      <c r="Y34" s="346"/>
      <c r="Z34" s="346"/>
      <c r="AA34" s="346"/>
      <c r="AB34" s="348"/>
      <c r="AC34" s="346"/>
      <c r="AD34" s="346"/>
      <c r="AE34" s="346" t="s">
        <v>1061</v>
      </c>
      <c r="AF34" s="346" t="s">
        <v>1126</v>
      </c>
      <c r="AG34" s="346" t="s">
        <v>1061</v>
      </c>
      <c r="AH34" s="346" t="s">
        <v>1107</v>
      </c>
      <c r="AI34" s="346" t="s">
        <v>1061</v>
      </c>
      <c r="AJ34" s="346" t="s">
        <v>1127</v>
      </c>
      <c r="AK34" s="346"/>
      <c r="AL34" s="346"/>
      <c r="AM34" s="346"/>
      <c r="AN34" s="346"/>
      <c r="AO34" s="350"/>
      <c r="AP34" s="346"/>
      <c r="AQ34" s="346"/>
    </row>
    <row r="35" spans="1:43" ht="102" x14ac:dyDescent="0.25">
      <c r="A35" s="346" t="s">
        <v>1109</v>
      </c>
      <c r="B35" s="346">
        <v>18</v>
      </c>
      <c r="C35" s="346">
        <v>1</v>
      </c>
      <c r="D35" s="346" t="s">
        <v>1032</v>
      </c>
      <c r="E35" s="346" t="s">
        <v>1110</v>
      </c>
      <c r="F35" s="346" t="s">
        <v>1111</v>
      </c>
      <c r="G35" s="346" t="s">
        <v>1132</v>
      </c>
      <c r="H35" s="346" t="s">
        <v>1113</v>
      </c>
      <c r="I35" s="346" t="s">
        <v>1133</v>
      </c>
      <c r="J35" s="346" t="s">
        <v>1134</v>
      </c>
      <c r="K35" s="346" t="s">
        <v>1135</v>
      </c>
      <c r="L35" s="346" t="s">
        <v>1136</v>
      </c>
      <c r="M35" s="346" t="s">
        <v>1041</v>
      </c>
      <c r="N35" s="346" t="s">
        <v>1042</v>
      </c>
      <c r="O35" s="346">
        <v>80</v>
      </c>
      <c r="P35" s="346" t="s">
        <v>1043</v>
      </c>
      <c r="Q35" s="346" t="s">
        <v>1095</v>
      </c>
      <c r="R35" s="346">
        <v>80</v>
      </c>
      <c r="S35" s="347" t="s">
        <v>1045</v>
      </c>
      <c r="T35" s="346" t="s">
        <v>1046</v>
      </c>
      <c r="U35" s="346" t="s">
        <v>1137</v>
      </c>
      <c r="V35" s="346" t="s">
        <v>1048</v>
      </c>
      <c r="W35" s="346" t="s">
        <v>1078</v>
      </c>
      <c r="X35" s="346" t="s">
        <v>1050</v>
      </c>
      <c r="Y35" s="346" t="s">
        <v>1051</v>
      </c>
      <c r="Z35" s="346" t="s">
        <v>1052</v>
      </c>
      <c r="AA35" s="346" t="s">
        <v>1053</v>
      </c>
      <c r="AB35" s="348"/>
      <c r="AC35" s="346">
        <v>48</v>
      </c>
      <c r="AD35" s="346">
        <v>80</v>
      </c>
      <c r="AE35" s="346" t="s">
        <v>1054</v>
      </c>
      <c r="AF35" s="349">
        <v>45404</v>
      </c>
      <c r="AG35" s="346" t="s">
        <v>1054</v>
      </c>
      <c r="AH35" s="349">
        <v>45411</v>
      </c>
      <c r="AI35" s="346" t="s">
        <v>1054</v>
      </c>
      <c r="AJ35" s="349">
        <v>45412</v>
      </c>
      <c r="AK35" s="346" t="s">
        <v>1055</v>
      </c>
      <c r="AL35" s="346">
        <v>80</v>
      </c>
      <c r="AM35" s="346" t="s">
        <v>1095</v>
      </c>
      <c r="AN35" s="346">
        <v>80</v>
      </c>
      <c r="AO35" s="347" t="s">
        <v>1045</v>
      </c>
      <c r="AP35" s="346" t="s">
        <v>1046</v>
      </c>
      <c r="AQ35" s="351" t="s">
        <v>1138</v>
      </c>
    </row>
    <row r="36" spans="1:43" ht="408" x14ac:dyDescent="0.25">
      <c r="A36" s="346"/>
      <c r="B36" s="346"/>
      <c r="C36" s="346"/>
      <c r="D36" s="346"/>
      <c r="E36" s="346"/>
      <c r="F36" s="346"/>
      <c r="G36" s="346"/>
      <c r="H36" s="346"/>
      <c r="I36" s="346"/>
      <c r="J36" s="346"/>
      <c r="K36" s="346"/>
      <c r="L36" s="346"/>
      <c r="M36" s="346"/>
      <c r="N36" s="346"/>
      <c r="O36" s="346"/>
      <c r="P36" s="346"/>
      <c r="Q36" s="346"/>
      <c r="R36" s="346"/>
      <c r="S36" s="347"/>
      <c r="T36" s="346"/>
      <c r="U36" s="346"/>
      <c r="V36" s="346"/>
      <c r="W36" s="346"/>
      <c r="X36" s="346"/>
      <c r="Y36" s="346"/>
      <c r="Z36" s="346"/>
      <c r="AA36" s="346"/>
      <c r="AB36" s="348"/>
      <c r="AC36" s="346"/>
      <c r="AD36" s="346"/>
      <c r="AE36" s="346" t="s">
        <v>1057</v>
      </c>
      <c r="AF36" s="346" t="s">
        <v>1139</v>
      </c>
      <c r="AG36" s="346" t="s">
        <v>1057</v>
      </c>
      <c r="AH36" s="346" t="s">
        <v>1140</v>
      </c>
      <c r="AI36" s="346" t="s">
        <v>1057</v>
      </c>
      <c r="AJ36" s="346" t="s">
        <v>1141</v>
      </c>
      <c r="AK36" s="346"/>
      <c r="AL36" s="346"/>
      <c r="AM36" s="346"/>
      <c r="AN36" s="346"/>
      <c r="AO36" s="347"/>
      <c r="AP36" s="346"/>
      <c r="AQ36" s="348"/>
    </row>
    <row r="37" spans="1:43" x14ac:dyDescent="0.25">
      <c r="A37" s="346"/>
      <c r="B37" s="346"/>
      <c r="C37" s="346"/>
      <c r="D37" s="346"/>
      <c r="E37" s="346"/>
      <c r="F37" s="346"/>
      <c r="G37" s="346"/>
      <c r="H37" s="346"/>
      <c r="I37" s="346"/>
      <c r="J37" s="346"/>
      <c r="K37" s="346"/>
      <c r="L37" s="346"/>
      <c r="M37" s="346"/>
      <c r="N37" s="346"/>
      <c r="O37" s="346"/>
      <c r="P37" s="346"/>
      <c r="Q37" s="346"/>
      <c r="R37" s="346"/>
      <c r="S37" s="347"/>
      <c r="T37" s="346"/>
      <c r="U37" s="346"/>
      <c r="V37" s="346"/>
      <c r="W37" s="346"/>
      <c r="X37" s="346"/>
      <c r="Y37" s="346"/>
      <c r="Z37" s="346"/>
      <c r="AA37" s="346"/>
      <c r="AB37" s="348"/>
      <c r="AC37" s="346"/>
      <c r="AD37" s="346"/>
      <c r="AE37" s="346" t="s">
        <v>1061</v>
      </c>
      <c r="AF37" s="346" t="s">
        <v>1126</v>
      </c>
      <c r="AG37" s="346" t="s">
        <v>1061</v>
      </c>
      <c r="AH37" s="346" t="s">
        <v>1108</v>
      </c>
      <c r="AI37" s="346" t="s">
        <v>1061</v>
      </c>
      <c r="AJ37" s="346" t="s">
        <v>1127</v>
      </c>
      <c r="AK37" s="346"/>
      <c r="AL37" s="346"/>
      <c r="AM37" s="346"/>
      <c r="AN37" s="346"/>
      <c r="AO37" s="347"/>
      <c r="AP37" s="346"/>
      <c r="AQ37" s="346"/>
    </row>
    <row r="38" spans="1:43" x14ac:dyDescent="0.25">
      <c r="A38" s="346"/>
      <c r="B38" s="346"/>
      <c r="C38" s="346"/>
      <c r="D38" s="346"/>
      <c r="E38" s="346"/>
      <c r="F38" s="346"/>
      <c r="G38" s="346"/>
      <c r="H38" s="346"/>
      <c r="I38" s="346"/>
      <c r="J38" s="346"/>
      <c r="K38" s="346"/>
      <c r="L38" s="346"/>
      <c r="M38" s="346"/>
      <c r="N38" s="346"/>
      <c r="O38" s="346"/>
      <c r="P38" s="346"/>
      <c r="Q38" s="346"/>
      <c r="R38" s="346"/>
      <c r="S38" s="347"/>
      <c r="T38" s="346"/>
      <c r="U38" s="346"/>
      <c r="V38" s="346"/>
      <c r="W38" s="346"/>
      <c r="X38" s="346"/>
      <c r="Y38" s="346"/>
      <c r="Z38" s="346"/>
      <c r="AA38" s="346"/>
      <c r="AB38" s="348"/>
      <c r="AC38" s="346"/>
      <c r="AD38" s="346"/>
      <c r="AE38" s="348"/>
      <c r="AF38" s="348"/>
      <c r="AG38" s="348"/>
      <c r="AH38" s="348"/>
      <c r="AI38" s="348"/>
      <c r="AJ38" s="348"/>
      <c r="AK38" s="346"/>
      <c r="AL38" s="346"/>
      <c r="AM38" s="346"/>
      <c r="AN38" s="346"/>
      <c r="AO38" s="347"/>
      <c r="AP38" s="346"/>
      <c r="AQ38" s="351" t="s">
        <v>1142</v>
      </c>
    </row>
    <row r="39" spans="1:43" x14ac:dyDescent="0.25">
      <c r="A39" s="346"/>
      <c r="B39" s="346"/>
      <c r="C39" s="346"/>
      <c r="D39" s="346"/>
      <c r="E39" s="346"/>
      <c r="F39" s="346"/>
      <c r="G39" s="346"/>
      <c r="H39" s="346"/>
      <c r="I39" s="346"/>
      <c r="J39" s="346"/>
      <c r="K39" s="346"/>
      <c r="L39" s="346"/>
      <c r="M39" s="346"/>
      <c r="N39" s="346"/>
      <c r="O39" s="346"/>
      <c r="P39" s="346"/>
      <c r="Q39" s="346"/>
      <c r="R39" s="346"/>
      <c r="S39" s="347"/>
      <c r="T39" s="346"/>
      <c r="U39" s="346"/>
      <c r="V39" s="346"/>
      <c r="W39" s="346"/>
      <c r="X39" s="346"/>
      <c r="Y39" s="346"/>
      <c r="Z39" s="346"/>
      <c r="AA39" s="346"/>
      <c r="AB39" s="348"/>
      <c r="AC39" s="346"/>
      <c r="AD39" s="346"/>
      <c r="AE39" s="348"/>
      <c r="AF39" s="348"/>
      <c r="AG39" s="348"/>
      <c r="AH39" s="348"/>
      <c r="AI39" s="348"/>
      <c r="AJ39" s="348"/>
      <c r="AK39" s="346"/>
      <c r="AL39" s="346"/>
      <c r="AM39" s="346"/>
      <c r="AN39" s="346"/>
      <c r="AO39" s="347"/>
      <c r="AP39" s="346"/>
      <c r="AQ39" s="346"/>
    </row>
    <row r="40" spans="1:43" x14ac:dyDescent="0.25">
      <c r="A40" s="346"/>
      <c r="B40" s="346"/>
      <c r="C40" s="346"/>
      <c r="D40" s="346"/>
      <c r="E40" s="346"/>
      <c r="F40" s="346"/>
      <c r="G40" s="346"/>
      <c r="H40" s="346"/>
      <c r="I40" s="346"/>
      <c r="J40" s="346"/>
      <c r="K40" s="346"/>
      <c r="L40" s="346"/>
      <c r="M40" s="346"/>
      <c r="N40" s="346"/>
      <c r="O40" s="346"/>
      <c r="P40" s="346"/>
      <c r="Q40" s="346"/>
      <c r="R40" s="346"/>
      <c r="S40" s="347"/>
      <c r="T40" s="346"/>
      <c r="U40" s="346"/>
      <c r="V40" s="346"/>
      <c r="W40" s="346"/>
      <c r="X40" s="346"/>
      <c r="Y40" s="346"/>
      <c r="Z40" s="346"/>
      <c r="AA40" s="346"/>
      <c r="AB40" s="348"/>
      <c r="AC40" s="346"/>
      <c r="AD40" s="346"/>
      <c r="AE40" s="346" t="s">
        <v>1054</v>
      </c>
      <c r="AF40" s="349">
        <v>45531</v>
      </c>
      <c r="AG40" s="346" t="s">
        <v>1054</v>
      </c>
      <c r="AH40" s="349">
        <v>45533</v>
      </c>
      <c r="AI40" s="346" t="s">
        <v>1054</v>
      </c>
      <c r="AJ40" s="349">
        <v>45538</v>
      </c>
      <c r="AK40" s="346"/>
      <c r="AL40" s="346"/>
      <c r="AM40" s="346"/>
      <c r="AN40" s="346"/>
      <c r="AO40" s="347"/>
      <c r="AP40" s="346"/>
      <c r="AQ40" s="346"/>
    </row>
    <row r="41" spans="1:43" ht="409.5" x14ac:dyDescent="0.25">
      <c r="A41" s="346"/>
      <c r="B41" s="346"/>
      <c r="C41" s="346"/>
      <c r="D41" s="346"/>
      <c r="E41" s="346"/>
      <c r="F41" s="346"/>
      <c r="G41" s="346"/>
      <c r="H41" s="346"/>
      <c r="I41" s="346"/>
      <c r="J41" s="346"/>
      <c r="K41" s="346"/>
      <c r="L41" s="346"/>
      <c r="M41" s="346"/>
      <c r="N41" s="346"/>
      <c r="O41" s="346"/>
      <c r="P41" s="346"/>
      <c r="Q41" s="346"/>
      <c r="R41" s="346"/>
      <c r="S41" s="347"/>
      <c r="T41" s="346"/>
      <c r="U41" s="346"/>
      <c r="V41" s="346"/>
      <c r="W41" s="346"/>
      <c r="X41" s="346"/>
      <c r="Y41" s="346"/>
      <c r="Z41" s="346"/>
      <c r="AA41" s="346"/>
      <c r="AB41" s="348"/>
      <c r="AC41" s="346"/>
      <c r="AD41" s="346"/>
      <c r="AE41" s="346" t="s">
        <v>1057</v>
      </c>
      <c r="AF41" s="346" t="s">
        <v>1143</v>
      </c>
      <c r="AG41" s="346" t="s">
        <v>1057</v>
      </c>
      <c r="AH41" s="346" t="s">
        <v>1144</v>
      </c>
      <c r="AI41" s="346" t="s">
        <v>1057</v>
      </c>
      <c r="AJ41" s="346" t="s">
        <v>1145</v>
      </c>
      <c r="AK41" s="346"/>
      <c r="AL41" s="346"/>
      <c r="AM41" s="346"/>
      <c r="AN41" s="346"/>
      <c r="AO41" s="347"/>
      <c r="AP41" s="346"/>
      <c r="AQ41" s="346"/>
    </row>
    <row r="42" spans="1:43" x14ac:dyDescent="0.25">
      <c r="A42" s="346"/>
      <c r="B42" s="346"/>
      <c r="C42" s="346"/>
      <c r="D42" s="346"/>
      <c r="E42" s="346"/>
      <c r="F42" s="346"/>
      <c r="G42" s="346"/>
      <c r="H42" s="346"/>
      <c r="I42" s="346"/>
      <c r="J42" s="346"/>
      <c r="K42" s="346"/>
      <c r="L42" s="346"/>
      <c r="M42" s="346"/>
      <c r="N42" s="346"/>
      <c r="O42" s="346"/>
      <c r="P42" s="346"/>
      <c r="Q42" s="346"/>
      <c r="R42" s="346"/>
      <c r="S42" s="347"/>
      <c r="T42" s="346"/>
      <c r="U42" s="346"/>
      <c r="V42" s="346"/>
      <c r="W42" s="346"/>
      <c r="X42" s="346"/>
      <c r="Y42" s="346"/>
      <c r="Z42" s="346"/>
      <c r="AA42" s="346"/>
      <c r="AB42" s="348"/>
      <c r="AC42" s="346"/>
      <c r="AD42" s="346"/>
      <c r="AE42" s="346" t="s">
        <v>1061</v>
      </c>
      <c r="AF42" s="346" t="s">
        <v>1126</v>
      </c>
      <c r="AG42" s="346" t="s">
        <v>1061</v>
      </c>
      <c r="AH42" s="346" t="s">
        <v>1107</v>
      </c>
      <c r="AI42" s="346" t="s">
        <v>1061</v>
      </c>
      <c r="AJ42" s="346" t="s">
        <v>1127</v>
      </c>
      <c r="AK42" s="346"/>
      <c r="AL42" s="346"/>
      <c r="AM42" s="346"/>
      <c r="AN42" s="346"/>
      <c r="AO42" s="347"/>
      <c r="AP42" s="346"/>
      <c r="AQ42" s="346"/>
    </row>
    <row r="43" spans="1:43" ht="255" x14ac:dyDescent="0.25">
      <c r="A43" s="346" t="s">
        <v>1109</v>
      </c>
      <c r="B43" s="346">
        <v>19</v>
      </c>
      <c r="C43" s="346">
        <v>1</v>
      </c>
      <c r="D43" s="346" t="s">
        <v>1032</v>
      </c>
      <c r="E43" s="346" t="s">
        <v>1110</v>
      </c>
      <c r="F43" s="346" t="s">
        <v>1111</v>
      </c>
      <c r="G43" s="346" t="s">
        <v>1146</v>
      </c>
      <c r="H43" s="346" t="s">
        <v>1113</v>
      </c>
      <c r="I43" s="346" t="s">
        <v>1037</v>
      </c>
      <c r="J43" s="346" t="s">
        <v>1147</v>
      </c>
      <c r="K43" s="346" t="s">
        <v>1148</v>
      </c>
      <c r="L43" s="346" t="s">
        <v>1094</v>
      </c>
      <c r="M43" s="346" t="s">
        <v>1041</v>
      </c>
      <c r="N43" s="346" t="s">
        <v>1042</v>
      </c>
      <c r="O43" s="346">
        <v>80</v>
      </c>
      <c r="P43" s="346" t="s">
        <v>1043</v>
      </c>
      <c r="Q43" s="346" t="s">
        <v>1044</v>
      </c>
      <c r="R43" s="346">
        <v>60</v>
      </c>
      <c r="S43" s="347" t="s">
        <v>1045</v>
      </c>
      <c r="T43" s="346" t="s">
        <v>1046</v>
      </c>
      <c r="U43" s="346" t="s">
        <v>1149</v>
      </c>
      <c r="V43" s="346" t="s">
        <v>1048</v>
      </c>
      <c r="W43" s="346" t="s">
        <v>1078</v>
      </c>
      <c r="X43" s="346" t="s">
        <v>1050</v>
      </c>
      <c r="Y43" s="346" t="s">
        <v>1051</v>
      </c>
      <c r="Z43" s="346" t="s">
        <v>1052</v>
      </c>
      <c r="AA43" s="346" t="s">
        <v>1053</v>
      </c>
      <c r="AB43" s="348"/>
      <c r="AC43" s="346">
        <v>48</v>
      </c>
      <c r="AD43" s="346">
        <v>60</v>
      </c>
      <c r="AE43" s="346" t="s">
        <v>1054</v>
      </c>
      <c r="AF43" s="349">
        <v>45404</v>
      </c>
      <c r="AG43" s="346" t="s">
        <v>1054</v>
      </c>
      <c r="AH43" s="349">
        <v>45411</v>
      </c>
      <c r="AI43" s="346" t="s">
        <v>1054</v>
      </c>
      <c r="AJ43" s="349">
        <v>45412</v>
      </c>
      <c r="AK43" s="346" t="s">
        <v>1055</v>
      </c>
      <c r="AL43" s="346">
        <v>80</v>
      </c>
      <c r="AM43" s="346" t="s">
        <v>1044</v>
      </c>
      <c r="AN43" s="346">
        <v>60</v>
      </c>
      <c r="AO43" s="350" t="s">
        <v>1044</v>
      </c>
      <c r="AP43" s="346" t="s">
        <v>1046</v>
      </c>
      <c r="AQ43" s="351" t="s">
        <v>1150</v>
      </c>
    </row>
    <row r="44" spans="1:43" ht="382.5" x14ac:dyDescent="0.25">
      <c r="A44" s="346"/>
      <c r="B44" s="346"/>
      <c r="C44" s="346"/>
      <c r="D44" s="346"/>
      <c r="E44" s="346"/>
      <c r="F44" s="346"/>
      <c r="G44" s="346"/>
      <c r="H44" s="346"/>
      <c r="I44" s="346"/>
      <c r="J44" s="346"/>
      <c r="K44" s="346"/>
      <c r="L44" s="346"/>
      <c r="M44" s="346"/>
      <c r="N44" s="346"/>
      <c r="O44" s="346"/>
      <c r="P44" s="346"/>
      <c r="Q44" s="346"/>
      <c r="R44" s="346"/>
      <c r="S44" s="347"/>
      <c r="T44" s="346"/>
      <c r="U44" s="346"/>
      <c r="V44" s="346"/>
      <c r="W44" s="346"/>
      <c r="X44" s="346"/>
      <c r="Y44" s="346"/>
      <c r="Z44" s="346"/>
      <c r="AA44" s="346"/>
      <c r="AB44" s="348"/>
      <c r="AC44" s="346"/>
      <c r="AD44" s="346"/>
      <c r="AE44" s="346" t="s">
        <v>1057</v>
      </c>
      <c r="AF44" s="346" t="s">
        <v>1151</v>
      </c>
      <c r="AG44" s="346" t="s">
        <v>1057</v>
      </c>
      <c r="AH44" s="346" t="s">
        <v>1152</v>
      </c>
      <c r="AI44" s="346" t="s">
        <v>1057</v>
      </c>
      <c r="AJ44" s="346" t="s">
        <v>1153</v>
      </c>
      <c r="AK44" s="346"/>
      <c r="AL44" s="346"/>
      <c r="AM44" s="346"/>
      <c r="AN44" s="346"/>
      <c r="AO44" s="350"/>
      <c r="AP44" s="346"/>
      <c r="AQ44" s="348"/>
    </row>
    <row r="45" spans="1:43" x14ac:dyDescent="0.25">
      <c r="A45" s="346"/>
      <c r="B45" s="346"/>
      <c r="C45" s="346"/>
      <c r="D45" s="346"/>
      <c r="E45" s="346"/>
      <c r="F45" s="346"/>
      <c r="G45" s="346"/>
      <c r="H45" s="346"/>
      <c r="I45" s="346"/>
      <c r="J45" s="346"/>
      <c r="K45" s="346"/>
      <c r="L45" s="346"/>
      <c r="M45" s="346"/>
      <c r="N45" s="346"/>
      <c r="O45" s="346"/>
      <c r="P45" s="346"/>
      <c r="Q45" s="346"/>
      <c r="R45" s="346"/>
      <c r="S45" s="347"/>
      <c r="T45" s="346"/>
      <c r="U45" s="346"/>
      <c r="V45" s="346"/>
      <c r="W45" s="346"/>
      <c r="X45" s="346"/>
      <c r="Y45" s="346"/>
      <c r="Z45" s="346"/>
      <c r="AA45" s="346"/>
      <c r="AB45" s="348"/>
      <c r="AC45" s="346"/>
      <c r="AD45" s="346"/>
      <c r="AE45" s="346" t="s">
        <v>1061</v>
      </c>
      <c r="AF45" s="346" t="s">
        <v>1126</v>
      </c>
      <c r="AG45" s="346" t="s">
        <v>1061</v>
      </c>
      <c r="AH45" s="346" t="s">
        <v>1108</v>
      </c>
      <c r="AI45" s="346" t="s">
        <v>1061</v>
      </c>
      <c r="AJ45" s="346" t="s">
        <v>1127</v>
      </c>
      <c r="AK45" s="346"/>
      <c r="AL45" s="346"/>
      <c r="AM45" s="346"/>
      <c r="AN45" s="346"/>
      <c r="AO45" s="350"/>
      <c r="AP45" s="346"/>
      <c r="AQ45" s="346"/>
    </row>
    <row r="46" spans="1:43" x14ac:dyDescent="0.25">
      <c r="A46" s="346"/>
      <c r="B46" s="346"/>
      <c r="C46" s="346"/>
      <c r="D46" s="346"/>
      <c r="E46" s="346"/>
      <c r="F46" s="346"/>
      <c r="G46" s="346"/>
      <c r="H46" s="346"/>
      <c r="I46" s="346"/>
      <c r="J46" s="346"/>
      <c r="K46" s="346"/>
      <c r="L46" s="346"/>
      <c r="M46" s="346"/>
      <c r="N46" s="346"/>
      <c r="O46" s="346"/>
      <c r="P46" s="346"/>
      <c r="Q46" s="346"/>
      <c r="R46" s="346"/>
      <c r="S46" s="347"/>
      <c r="T46" s="346"/>
      <c r="U46" s="346"/>
      <c r="V46" s="346"/>
      <c r="W46" s="346"/>
      <c r="X46" s="346"/>
      <c r="Y46" s="346"/>
      <c r="Z46" s="346"/>
      <c r="AA46" s="346"/>
      <c r="AB46" s="348"/>
      <c r="AC46" s="346"/>
      <c r="AD46" s="346"/>
      <c r="AE46" s="348"/>
      <c r="AF46" s="348"/>
      <c r="AG46" s="348"/>
      <c r="AH46" s="348"/>
      <c r="AI46" s="348"/>
      <c r="AJ46" s="348"/>
      <c r="AK46" s="346"/>
      <c r="AL46" s="346"/>
      <c r="AM46" s="346"/>
      <c r="AN46" s="346"/>
      <c r="AO46" s="350"/>
      <c r="AP46" s="346"/>
      <c r="AQ46" s="351" t="s">
        <v>1154</v>
      </c>
    </row>
    <row r="47" spans="1:43" x14ac:dyDescent="0.25">
      <c r="A47" s="346"/>
      <c r="B47" s="346"/>
      <c r="C47" s="346"/>
      <c r="D47" s="346"/>
      <c r="E47" s="346"/>
      <c r="F47" s="346"/>
      <c r="G47" s="346"/>
      <c r="H47" s="346"/>
      <c r="I47" s="346"/>
      <c r="J47" s="346"/>
      <c r="K47" s="346"/>
      <c r="L47" s="346"/>
      <c r="M47" s="346"/>
      <c r="N47" s="346"/>
      <c r="O47" s="346"/>
      <c r="P47" s="346"/>
      <c r="Q47" s="346"/>
      <c r="R47" s="346"/>
      <c r="S47" s="347"/>
      <c r="T47" s="346"/>
      <c r="U47" s="346"/>
      <c r="V47" s="346"/>
      <c r="W47" s="346"/>
      <c r="X47" s="346"/>
      <c r="Y47" s="346"/>
      <c r="Z47" s="346"/>
      <c r="AA47" s="346"/>
      <c r="AB47" s="348"/>
      <c r="AC47" s="346"/>
      <c r="AD47" s="346"/>
      <c r="AE47" s="348"/>
      <c r="AF47" s="348"/>
      <c r="AG47" s="348"/>
      <c r="AH47" s="348"/>
      <c r="AI47" s="348"/>
      <c r="AJ47" s="348"/>
      <c r="AK47" s="346"/>
      <c r="AL47" s="346"/>
      <c r="AM47" s="346"/>
      <c r="AN47" s="346"/>
      <c r="AO47" s="350"/>
      <c r="AP47" s="346"/>
      <c r="AQ47" s="346"/>
    </row>
    <row r="48" spans="1:43" x14ac:dyDescent="0.25">
      <c r="A48" s="346"/>
      <c r="B48" s="346"/>
      <c r="C48" s="346"/>
      <c r="D48" s="346"/>
      <c r="E48" s="346"/>
      <c r="F48" s="346"/>
      <c r="G48" s="346"/>
      <c r="H48" s="346"/>
      <c r="I48" s="346"/>
      <c r="J48" s="346"/>
      <c r="K48" s="346"/>
      <c r="L48" s="346"/>
      <c r="M48" s="346"/>
      <c r="N48" s="346"/>
      <c r="O48" s="346"/>
      <c r="P48" s="346"/>
      <c r="Q48" s="346"/>
      <c r="R48" s="346"/>
      <c r="S48" s="347"/>
      <c r="T48" s="346"/>
      <c r="U48" s="346"/>
      <c r="V48" s="346"/>
      <c r="W48" s="346"/>
      <c r="X48" s="346"/>
      <c r="Y48" s="346"/>
      <c r="Z48" s="346"/>
      <c r="AA48" s="346"/>
      <c r="AB48" s="348"/>
      <c r="AC48" s="346"/>
      <c r="AD48" s="346"/>
      <c r="AE48" s="346" t="s">
        <v>1054</v>
      </c>
      <c r="AF48" s="349">
        <v>45531</v>
      </c>
      <c r="AG48" s="346" t="s">
        <v>1054</v>
      </c>
      <c r="AH48" s="349">
        <v>45533</v>
      </c>
      <c r="AI48" s="346" t="s">
        <v>1054</v>
      </c>
      <c r="AJ48" s="349">
        <v>45538</v>
      </c>
      <c r="AK48" s="346"/>
      <c r="AL48" s="346"/>
      <c r="AM48" s="346"/>
      <c r="AN48" s="346"/>
      <c r="AO48" s="350"/>
      <c r="AP48" s="346"/>
      <c r="AQ48" s="346"/>
    </row>
    <row r="49" spans="1:43" ht="409.5" x14ac:dyDescent="0.25">
      <c r="A49" s="346"/>
      <c r="B49" s="346"/>
      <c r="C49" s="346"/>
      <c r="D49" s="346"/>
      <c r="E49" s="346"/>
      <c r="F49" s="346"/>
      <c r="G49" s="346"/>
      <c r="H49" s="346"/>
      <c r="I49" s="346"/>
      <c r="J49" s="346"/>
      <c r="K49" s="346"/>
      <c r="L49" s="346"/>
      <c r="M49" s="346"/>
      <c r="N49" s="346"/>
      <c r="O49" s="346"/>
      <c r="P49" s="346"/>
      <c r="Q49" s="346"/>
      <c r="R49" s="346"/>
      <c r="S49" s="347"/>
      <c r="T49" s="346"/>
      <c r="U49" s="346"/>
      <c r="V49" s="346"/>
      <c r="W49" s="346"/>
      <c r="X49" s="346"/>
      <c r="Y49" s="346"/>
      <c r="Z49" s="346"/>
      <c r="AA49" s="346"/>
      <c r="AB49" s="348"/>
      <c r="AC49" s="346"/>
      <c r="AD49" s="346"/>
      <c r="AE49" s="346" t="s">
        <v>1057</v>
      </c>
      <c r="AF49" s="346" t="s">
        <v>1155</v>
      </c>
      <c r="AG49" s="346" t="s">
        <v>1057</v>
      </c>
      <c r="AH49" s="346" t="s">
        <v>1156</v>
      </c>
      <c r="AI49" s="346" t="s">
        <v>1057</v>
      </c>
      <c r="AJ49" s="346" t="s">
        <v>1157</v>
      </c>
      <c r="AK49" s="346"/>
      <c r="AL49" s="346"/>
      <c r="AM49" s="346"/>
      <c r="AN49" s="346"/>
      <c r="AO49" s="350"/>
      <c r="AP49" s="346"/>
      <c r="AQ49" s="346"/>
    </row>
    <row r="50" spans="1:43" x14ac:dyDescent="0.25">
      <c r="A50" s="346"/>
      <c r="B50" s="346"/>
      <c r="C50" s="346"/>
      <c r="D50" s="346"/>
      <c r="E50" s="346"/>
      <c r="F50" s="346"/>
      <c r="G50" s="346"/>
      <c r="H50" s="346"/>
      <c r="I50" s="346"/>
      <c r="J50" s="346"/>
      <c r="K50" s="346"/>
      <c r="L50" s="346"/>
      <c r="M50" s="346"/>
      <c r="N50" s="346"/>
      <c r="O50" s="346"/>
      <c r="P50" s="346"/>
      <c r="Q50" s="346"/>
      <c r="R50" s="346"/>
      <c r="S50" s="347"/>
      <c r="T50" s="346"/>
      <c r="U50" s="346"/>
      <c r="V50" s="346"/>
      <c r="W50" s="346"/>
      <c r="X50" s="346"/>
      <c r="Y50" s="346"/>
      <c r="Z50" s="346"/>
      <c r="AA50" s="346"/>
      <c r="AB50" s="348"/>
      <c r="AC50" s="346"/>
      <c r="AD50" s="346"/>
      <c r="AE50" s="346" t="s">
        <v>1061</v>
      </c>
      <c r="AF50" s="346" t="s">
        <v>1126</v>
      </c>
      <c r="AG50" s="346" t="s">
        <v>1061</v>
      </c>
      <c r="AH50" s="346" t="s">
        <v>1107</v>
      </c>
      <c r="AI50" s="346" t="s">
        <v>1061</v>
      </c>
      <c r="AJ50" s="346" t="s">
        <v>1127</v>
      </c>
      <c r="AK50" s="346"/>
      <c r="AL50" s="346"/>
      <c r="AM50" s="346"/>
      <c r="AN50" s="346"/>
      <c r="AO50" s="350"/>
      <c r="AP50" s="346"/>
      <c r="AQ50" s="346"/>
    </row>
    <row r="51" spans="1:43" ht="114.75" x14ac:dyDescent="0.25">
      <c r="A51" s="346" t="s">
        <v>1158</v>
      </c>
      <c r="B51" s="346">
        <v>20</v>
      </c>
      <c r="C51" s="346">
        <v>1</v>
      </c>
      <c r="D51" s="346" t="s">
        <v>1032</v>
      </c>
      <c r="E51" s="346" t="s">
        <v>1159</v>
      </c>
      <c r="F51" s="346" t="s">
        <v>1160</v>
      </c>
      <c r="G51" s="346" t="s">
        <v>1161</v>
      </c>
      <c r="H51" s="346" t="s">
        <v>1162</v>
      </c>
      <c r="I51" s="346" t="s">
        <v>1037</v>
      </c>
      <c r="J51" s="346" t="s">
        <v>1163</v>
      </c>
      <c r="K51" s="346" t="s">
        <v>1164</v>
      </c>
      <c r="L51" s="346" t="s">
        <v>1136</v>
      </c>
      <c r="M51" s="346" t="s">
        <v>1118</v>
      </c>
      <c r="N51" s="346" t="s">
        <v>1119</v>
      </c>
      <c r="O51" s="346">
        <v>40</v>
      </c>
      <c r="P51" s="346" t="s">
        <v>1120</v>
      </c>
      <c r="Q51" s="346" t="s">
        <v>1095</v>
      </c>
      <c r="R51" s="346">
        <v>80</v>
      </c>
      <c r="S51" s="347" t="s">
        <v>1045</v>
      </c>
      <c r="T51" s="346" t="s">
        <v>1046</v>
      </c>
      <c r="U51" s="346" t="s">
        <v>1165</v>
      </c>
      <c r="V51" s="346" t="s">
        <v>1048</v>
      </c>
      <c r="W51" s="346" t="s">
        <v>1078</v>
      </c>
      <c r="X51" s="346" t="s">
        <v>1050</v>
      </c>
      <c r="Y51" s="346" t="s">
        <v>1051</v>
      </c>
      <c r="Z51" s="346" t="s">
        <v>1052</v>
      </c>
      <c r="AA51" s="346" t="s">
        <v>1053</v>
      </c>
      <c r="AB51" s="348"/>
      <c r="AC51" s="346">
        <v>24</v>
      </c>
      <c r="AD51" s="346">
        <v>80</v>
      </c>
      <c r="AE51" s="346" t="s">
        <v>1054</v>
      </c>
      <c r="AF51" s="349">
        <v>45403</v>
      </c>
      <c r="AG51" s="346" t="s">
        <v>1054</v>
      </c>
      <c r="AH51" s="349">
        <v>45411</v>
      </c>
      <c r="AI51" s="346" t="s">
        <v>1054</v>
      </c>
      <c r="AJ51" s="349">
        <v>45415</v>
      </c>
      <c r="AK51" s="346" t="s">
        <v>1119</v>
      </c>
      <c r="AL51" s="346">
        <v>40</v>
      </c>
      <c r="AM51" s="346" t="s">
        <v>1095</v>
      </c>
      <c r="AN51" s="346">
        <v>80</v>
      </c>
      <c r="AO51" s="347" t="s">
        <v>1045</v>
      </c>
      <c r="AP51" s="346" t="s">
        <v>1046</v>
      </c>
      <c r="AQ51" s="351" t="s">
        <v>1166</v>
      </c>
    </row>
    <row r="52" spans="1:43" ht="409.5" x14ac:dyDescent="0.25">
      <c r="A52" s="346"/>
      <c r="B52" s="346"/>
      <c r="C52" s="346"/>
      <c r="D52" s="346"/>
      <c r="E52" s="346"/>
      <c r="F52" s="346"/>
      <c r="G52" s="346"/>
      <c r="H52" s="346"/>
      <c r="I52" s="346"/>
      <c r="J52" s="346"/>
      <c r="K52" s="346"/>
      <c r="L52" s="346"/>
      <c r="M52" s="346"/>
      <c r="N52" s="346"/>
      <c r="O52" s="346"/>
      <c r="P52" s="346"/>
      <c r="Q52" s="346"/>
      <c r="R52" s="346"/>
      <c r="S52" s="347"/>
      <c r="T52" s="346"/>
      <c r="U52" s="346"/>
      <c r="V52" s="346"/>
      <c r="W52" s="346"/>
      <c r="X52" s="346"/>
      <c r="Y52" s="346"/>
      <c r="Z52" s="346"/>
      <c r="AA52" s="346"/>
      <c r="AB52" s="348"/>
      <c r="AC52" s="346"/>
      <c r="AD52" s="346"/>
      <c r="AE52" s="346" t="s">
        <v>1057</v>
      </c>
      <c r="AF52" s="346" t="s">
        <v>1167</v>
      </c>
      <c r="AG52" s="346" t="s">
        <v>1057</v>
      </c>
      <c r="AH52" s="346" t="s">
        <v>1168</v>
      </c>
      <c r="AI52" s="346" t="s">
        <v>1057</v>
      </c>
      <c r="AJ52" s="346" t="s">
        <v>1169</v>
      </c>
      <c r="AK52" s="346"/>
      <c r="AL52" s="346"/>
      <c r="AM52" s="346"/>
      <c r="AN52" s="346"/>
      <c r="AO52" s="347"/>
      <c r="AP52" s="346"/>
      <c r="AQ52" s="348"/>
    </row>
    <row r="53" spans="1:43" x14ac:dyDescent="0.25">
      <c r="A53" s="346"/>
      <c r="B53" s="346"/>
      <c r="C53" s="346"/>
      <c r="D53" s="346"/>
      <c r="E53" s="346"/>
      <c r="F53" s="346"/>
      <c r="G53" s="346"/>
      <c r="H53" s="346"/>
      <c r="I53" s="346"/>
      <c r="J53" s="346"/>
      <c r="K53" s="346"/>
      <c r="L53" s="346"/>
      <c r="M53" s="346"/>
      <c r="N53" s="346"/>
      <c r="O53" s="346"/>
      <c r="P53" s="346"/>
      <c r="Q53" s="346"/>
      <c r="R53" s="346"/>
      <c r="S53" s="347"/>
      <c r="T53" s="346"/>
      <c r="U53" s="346"/>
      <c r="V53" s="346"/>
      <c r="W53" s="346"/>
      <c r="X53" s="346"/>
      <c r="Y53" s="346"/>
      <c r="Z53" s="346"/>
      <c r="AA53" s="346"/>
      <c r="AB53" s="348"/>
      <c r="AC53" s="346"/>
      <c r="AD53" s="346"/>
      <c r="AE53" s="346" t="s">
        <v>1061</v>
      </c>
      <c r="AF53" s="346" t="s">
        <v>1126</v>
      </c>
      <c r="AG53" s="346" t="s">
        <v>1061</v>
      </c>
      <c r="AH53" s="346" t="s">
        <v>1108</v>
      </c>
      <c r="AI53" s="346" t="s">
        <v>1061</v>
      </c>
      <c r="AJ53" s="346" t="s">
        <v>1127</v>
      </c>
      <c r="AK53" s="346"/>
      <c r="AL53" s="346"/>
      <c r="AM53" s="346"/>
      <c r="AN53" s="346"/>
      <c r="AO53" s="347"/>
      <c r="AP53" s="346"/>
      <c r="AQ53" s="346"/>
    </row>
    <row r="54" spans="1:43" x14ac:dyDescent="0.25">
      <c r="A54" s="346"/>
      <c r="B54" s="346"/>
      <c r="C54" s="346"/>
      <c r="D54" s="346"/>
      <c r="E54" s="346"/>
      <c r="F54" s="346"/>
      <c r="G54" s="346"/>
      <c r="H54" s="346"/>
      <c r="I54" s="346"/>
      <c r="J54" s="346"/>
      <c r="K54" s="346"/>
      <c r="L54" s="346"/>
      <c r="M54" s="346"/>
      <c r="N54" s="346"/>
      <c r="O54" s="346"/>
      <c r="P54" s="346"/>
      <c r="Q54" s="346"/>
      <c r="R54" s="346"/>
      <c r="S54" s="347"/>
      <c r="T54" s="346"/>
      <c r="U54" s="346"/>
      <c r="V54" s="346"/>
      <c r="W54" s="346"/>
      <c r="X54" s="346"/>
      <c r="Y54" s="346"/>
      <c r="Z54" s="346"/>
      <c r="AA54" s="346"/>
      <c r="AB54" s="348"/>
      <c r="AC54" s="346"/>
      <c r="AD54" s="346"/>
      <c r="AE54" s="348"/>
      <c r="AF54" s="348"/>
      <c r="AG54" s="348"/>
      <c r="AH54" s="348"/>
      <c r="AI54" s="348"/>
      <c r="AJ54" s="348"/>
      <c r="AK54" s="346"/>
      <c r="AL54" s="346"/>
      <c r="AM54" s="346"/>
      <c r="AN54" s="346"/>
      <c r="AO54" s="347"/>
      <c r="AP54" s="346"/>
      <c r="AQ54" s="351" t="s">
        <v>1170</v>
      </c>
    </row>
    <row r="55" spans="1:43" x14ac:dyDescent="0.25">
      <c r="A55" s="346"/>
      <c r="B55" s="346"/>
      <c r="C55" s="346"/>
      <c r="D55" s="346"/>
      <c r="E55" s="346"/>
      <c r="F55" s="346"/>
      <c r="G55" s="346"/>
      <c r="H55" s="346"/>
      <c r="I55" s="346"/>
      <c r="J55" s="346"/>
      <c r="K55" s="346"/>
      <c r="L55" s="346"/>
      <c r="M55" s="346"/>
      <c r="N55" s="346"/>
      <c r="O55" s="346"/>
      <c r="P55" s="346"/>
      <c r="Q55" s="346"/>
      <c r="R55" s="346"/>
      <c r="S55" s="347"/>
      <c r="T55" s="346"/>
      <c r="U55" s="346"/>
      <c r="V55" s="346"/>
      <c r="W55" s="346"/>
      <c r="X55" s="346"/>
      <c r="Y55" s="346"/>
      <c r="Z55" s="346"/>
      <c r="AA55" s="346"/>
      <c r="AB55" s="348"/>
      <c r="AC55" s="346"/>
      <c r="AD55" s="346"/>
      <c r="AE55" s="348"/>
      <c r="AF55" s="348"/>
      <c r="AG55" s="348"/>
      <c r="AH55" s="348"/>
      <c r="AI55" s="348"/>
      <c r="AJ55" s="348"/>
      <c r="AK55" s="346"/>
      <c r="AL55" s="346"/>
      <c r="AM55" s="346"/>
      <c r="AN55" s="346"/>
      <c r="AO55" s="347"/>
      <c r="AP55" s="346"/>
      <c r="AQ55" s="346"/>
    </row>
    <row r="56" spans="1:43" x14ac:dyDescent="0.25">
      <c r="A56" s="346"/>
      <c r="B56" s="346"/>
      <c r="C56" s="346"/>
      <c r="D56" s="346"/>
      <c r="E56" s="346"/>
      <c r="F56" s="346"/>
      <c r="G56" s="346"/>
      <c r="H56" s="346"/>
      <c r="I56" s="346"/>
      <c r="J56" s="346"/>
      <c r="K56" s="346"/>
      <c r="L56" s="346"/>
      <c r="M56" s="346"/>
      <c r="N56" s="346"/>
      <c r="O56" s="346"/>
      <c r="P56" s="346"/>
      <c r="Q56" s="346"/>
      <c r="R56" s="346"/>
      <c r="S56" s="347"/>
      <c r="T56" s="346"/>
      <c r="U56" s="346"/>
      <c r="V56" s="346"/>
      <c r="W56" s="346"/>
      <c r="X56" s="346"/>
      <c r="Y56" s="346"/>
      <c r="Z56" s="346"/>
      <c r="AA56" s="346"/>
      <c r="AB56" s="348"/>
      <c r="AC56" s="346"/>
      <c r="AD56" s="346"/>
      <c r="AE56" s="346" t="s">
        <v>1054</v>
      </c>
      <c r="AF56" s="349">
        <v>45530</v>
      </c>
      <c r="AG56" s="346" t="s">
        <v>1054</v>
      </c>
      <c r="AH56" s="349">
        <v>45534</v>
      </c>
      <c r="AI56" s="346" t="s">
        <v>1054</v>
      </c>
      <c r="AJ56" s="349">
        <v>45539</v>
      </c>
      <c r="AK56" s="346"/>
      <c r="AL56" s="346"/>
      <c r="AM56" s="346"/>
      <c r="AN56" s="346"/>
      <c r="AO56" s="347"/>
      <c r="AP56" s="346"/>
      <c r="AQ56" s="346"/>
    </row>
    <row r="57" spans="1:43" ht="293.25" x14ac:dyDescent="0.25">
      <c r="A57" s="346"/>
      <c r="B57" s="346"/>
      <c r="C57" s="346"/>
      <c r="D57" s="346"/>
      <c r="E57" s="346"/>
      <c r="F57" s="346"/>
      <c r="G57" s="346"/>
      <c r="H57" s="346"/>
      <c r="I57" s="346"/>
      <c r="J57" s="346"/>
      <c r="K57" s="346"/>
      <c r="L57" s="346"/>
      <c r="M57" s="346"/>
      <c r="N57" s="346"/>
      <c r="O57" s="346"/>
      <c r="P57" s="346"/>
      <c r="Q57" s="346"/>
      <c r="R57" s="346"/>
      <c r="S57" s="347"/>
      <c r="T57" s="346"/>
      <c r="U57" s="346"/>
      <c r="V57" s="346"/>
      <c r="W57" s="346"/>
      <c r="X57" s="346"/>
      <c r="Y57" s="346"/>
      <c r="Z57" s="346"/>
      <c r="AA57" s="346"/>
      <c r="AB57" s="348"/>
      <c r="AC57" s="346"/>
      <c r="AD57" s="346"/>
      <c r="AE57" s="346" t="s">
        <v>1057</v>
      </c>
      <c r="AF57" s="346" t="s">
        <v>1171</v>
      </c>
      <c r="AG57" s="346" t="s">
        <v>1057</v>
      </c>
      <c r="AH57" s="346" t="s">
        <v>1172</v>
      </c>
      <c r="AI57" s="346" t="s">
        <v>1057</v>
      </c>
      <c r="AJ57" s="346" t="s">
        <v>1173</v>
      </c>
      <c r="AK57" s="346"/>
      <c r="AL57" s="346"/>
      <c r="AM57" s="346"/>
      <c r="AN57" s="346"/>
      <c r="AO57" s="347"/>
      <c r="AP57" s="346"/>
      <c r="AQ57" s="346"/>
    </row>
    <row r="58" spans="1:43" x14ac:dyDescent="0.25">
      <c r="A58" s="346"/>
      <c r="B58" s="346"/>
      <c r="C58" s="346"/>
      <c r="D58" s="346"/>
      <c r="E58" s="346"/>
      <c r="F58" s="346"/>
      <c r="G58" s="346"/>
      <c r="H58" s="346"/>
      <c r="I58" s="346"/>
      <c r="J58" s="346"/>
      <c r="K58" s="346"/>
      <c r="L58" s="346"/>
      <c r="M58" s="346"/>
      <c r="N58" s="346"/>
      <c r="O58" s="346"/>
      <c r="P58" s="346"/>
      <c r="Q58" s="346"/>
      <c r="R58" s="346"/>
      <c r="S58" s="347"/>
      <c r="T58" s="346"/>
      <c r="U58" s="346"/>
      <c r="V58" s="346"/>
      <c r="W58" s="346"/>
      <c r="X58" s="346"/>
      <c r="Y58" s="346"/>
      <c r="Z58" s="346"/>
      <c r="AA58" s="346"/>
      <c r="AB58" s="348"/>
      <c r="AC58" s="346"/>
      <c r="AD58" s="346"/>
      <c r="AE58" s="346" t="s">
        <v>1061</v>
      </c>
      <c r="AF58" s="346" t="s">
        <v>1126</v>
      </c>
      <c r="AG58" s="346" t="s">
        <v>1061</v>
      </c>
      <c r="AH58" s="346" t="s">
        <v>1108</v>
      </c>
      <c r="AI58" s="346" t="s">
        <v>1061</v>
      </c>
      <c r="AJ58" s="346" t="s">
        <v>1174</v>
      </c>
      <c r="AK58" s="346"/>
      <c r="AL58" s="346"/>
      <c r="AM58" s="346"/>
      <c r="AN58" s="346"/>
      <c r="AO58" s="347"/>
      <c r="AP58" s="346"/>
      <c r="AQ58" s="346"/>
    </row>
    <row r="59" spans="1:43" x14ac:dyDescent="0.25">
      <c r="A59" s="346"/>
      <c r="B59" s="346"/>
      <c r="C59" s="346"/>
      <c r="D59" s="346"/>
      <c r="E59" s="346"/>
      <c r="F59" s="346"/>
      <c r="G59" s="346"/>
      <c r="H59" s="346"/>
      <c r="I59" s="346"/>
      <c r="J59" s="346"/>
      <c r="K59" s="346"/>
      <c r="L59" s="346"/>
      <c r="M59" s="346"/>
      <c r="N59" s="346"/>
      <c r="O59" s="346"/>
      <c r="P59" s="346"/>
      <c r="Q59" s="346"/>
      <c r="R59" s="346"/>
      <c r="S59" s="347"/>
      <c r="T59" s="346"/>
      <c r="U59" s="346"/>
      <c r="V59" s="346"/>
      <c r="W59" s="346"/>
      <c r="X59" s="346"/>
      <c r="Y59" s="346"/>
      <c r="Z59" s="346"/>
      <c r="AA59" s="346"/>
      <c r="AB59" s="348"/>
      <c r="AC59" s="346"/>
      <c r="AD59" s="346"/>
      <c r="AE59" s="348"/>
      <c r="AF59" s="348"/>
      <c r="AG59" s="348"/>
      <c r="AH59" s="348"/>
      <c r="AI59" s="348"/>
      <c r="AJ59" s="348"/>
      <c r="AK59" s="346"/>
      <c r="AL59" s="346"/>
      <c r="AM59" s="346"/>
      <c r="AN59" s="346"/>
      <c r="AO59" s="347"/>
      <c r="AP59" s="346"/>
      <c r="AQ59" s="346"/>
    </row>
    <row r="60" spans="1:43" x14ac:dyDescent="0.25">
      <c r="A60" s="346"/>
      <c r="B60" s="346"/>
      <c r="C60" s="346"/>
      <c r="D60" s="346"/>
      <c r="E60" s="346"/>
      <c r="F60" s="346"/>
      <c r="G60" s="346"/>
      <c r="H60" s="346"/>
      <c r="I60" s="346"/>
      <c r="J60" s="346"/>
      <c r="K60" s="346"/>
      <c r="L60" s="346"/>
      <c r="M60" s="346"/>
      <c r="N60" s="346"/>
      <c r="O60" s="346"/>
      <c r="P60" s="346"/>
      <c r="Q60" s="346"/>
      <c r="R60" s="346"/>
      <c r="S60" s="347"/>
      <c r="T60" s="346"/>
      <c r="U60" s="346"/>
      <c r="V60" s="346"/>
      <c r="W60" s="346"/>
      <c r="X60" s="346"/>
      <c r="Y60" s="346"/>
      <c r="Z60" s="346"/>
      <c r="AA60" s="346"/>
      <c r="AB60" s="348"/>
      <c r="AC60" s="346"/>
      <c r="AD60" s="346"/>
      <c r="AE60" s="348"/>
      <c r="AF60" s="348"/>
      <c r="AG60" s="348"/>
      <c r="AH60" s="348"/>
      <c r="AI60" s="348"/>
      <c r="AJ60" s="348"/>
      <c r="AK60" s="346"/>
      <c r="AL60" s="346"/>
      <c r="AM60" s="346"/>
      <c r="AN60" s="346"/>
      <c r="AO60" s="347"/>
      <c r="AP60" s="346"/>
      <c r="AQ60" s="346"/>
    </row>
    <row r="61" spans="1:43" x14ac:dyDescent="0.25">
      <c r="A61" s="346"/>
      <c r="B61" s="346"/>
      <c r="C61" s="346"/>
      <c r="D61" s="346"/>
      <c r="E61" s="346"/>
      <c r="F61" s="346"/>
      <c r="G61" s="346"/>
      <c r="H61" s="346"/>
      <c r="I61" s="346"/>
      <c r="J61" s="346"/>
      <c r="K61" s="346"/>
      <c r="L61" s="346"/>
      <c r="M61" s="346"/>
      <c r="N61" s="346"/>
      <c r="O61" s="346"/>
      <c r="P61" s="346"/>
      <c r="Q61" s="346"/>
      <c r="R61" s="346"/>
      <c r="S61" s="347"/>
      <c r="T61" s="346"/>
      <c r="U61" s="346"/>
      <c r="V61" s="346"/>
      <c r="W61" s="346"/>
      <c r="X61" s="346"/>
      <c r="Y61" s="346"/>
      <c r="Z61" s="346"/>
      <c r="AA61" s="346"/>
      <c r="AB61" s="348"/>
      <c r="AC61" s="346"/>
      <c r="AD61" s="346"/>
      <c r="AE61" s="346" t="s">
        <v>1054</v>
      </c>
      <c r="AF61" s="349">
        <v>45530</v>
      </c>
      <c r="AG61" s="348"/>
      <c r="AH61" s="348"/>
      <c r="AI61" s="348"/>
      <c r="AJ61" s="348"/>
      <c r="AK61" s="346"/>
      <c r="AL61" s="346"/>
      <c r="AM61" s="346"/>
      <c r="AN61" s="346"/>
      <c r="AO61" s="347"/>
      <c r="AP61" s="346"/>
      <c r="AQ61" s="346"/>
    </row>
    <row r="62" spans="1:43" ht="242.25" x14ac:dyDescent="0.25">
      <c r="A62" s="346"/>
      <c r="B62" s="346"/>
      <c r="C62" s="346"/>
      <c r="D62" s="346"/>
      <c r="E62" s="346"/>
      <c r="F62" s="346"/>
      <c r="G62" s="346"/>
      <c r="H62" s="346"/>
      <c r="I62" s="346"/>
      <c r="J62" s="346"/>
      <c r="K62" s="346"/>
      <c r="L62" s="346"/>
      <c r="M62" s="346"/>
      <c r="N62" s="346"/>
      <c r="O62" s="346"/>
      <c r="P62" s="346"/>
      <c r="Q62" s="346"/>
      <c r="R62" s="346"/>
      <c r="S62" s="347"/>
      <c r="T62" s="346"/>
      <c r="U62" s="346"/>
      <c r="V62" s="346"/>
      <c r="W62" s="346"/>
      <c r="X62" s="346"/>
      <c r="Y62" s="346"/>
      <c r="Z62" s="346"/>
      <c r="AA62" s="346"/>
      <c r="AB62" s="348"/>
      <c r="AC62" s="346"/>
      <c r="AD62" s="346"/>
      <c r="AE62" s="346" t="s">
        <v>1057</v>
      </c>
      <c r="AF62" s="346" t="s">
        <v>1175</v>
      </c>
      <c r="AG62" s="348"/>
      <c r="AH62" s="348"/>
      <c r="AI62" s="348"/>
      <c r="AJ62" s="348"/>
      <c r="AK62" s="346"/>
      <c r="AL62" s="346"/>
      <c r="AM62" s="346"/>
      <c r="AN62" s="346"/>
      <c r="AO62" s="347"/>
      <c r="AP62" s="346"/>
      <c r="AQ62" s="346"/>
    </row>
    <row r="63" spans="1:43" x14ac:dyDescent="0.25">
      <c r="A63" s="346"/>
      <c r="B63" s="346"/>
      <c r="C63" s="346"/>
      <c r="D63" s="346"/>
      <c r="E63" s="346"/>
      <c r="F63" s="346"/>
      <c r="G63" s="346"/>
      <c r="H63" s="346"/>
      <c r="I63" s="346"/>
      <c r="J63" s="346"/>
      <c r="K63" s="346"/>
      <c r="L63" s="346"/>
      <c r="M63" s="346"/>
      <c r="N63" s="346"/>
      <c r="O63" s="346"/>
      <c r="P63" s="346"/>
      <c r="Q63" s="346"/>
      <c r="R63" s="346"/>
      <c r="S63" s="347"/>
      <c r="T63" s="346"/>
      <c r="U63" s="346"/>
      <c r="V63" s="346"/>
      <c r="W63" s="346"/>
      <c r="X63" s="346"/>
      <c r="Y63" s="346"/>
      <c r="Z63" s="346"/>
      <c r="AA63" s="346"/>
      <c r="AB63" s="348"/>
      <c r="AC63" s="346"/>
      <c r="AD63" s="346"/>
      <c r="AE63" s="346" t="s">
        <v>1061</v>
      </c>
      <c r="AF63" s="346" t="s">
        <v>1126</v>
      </c>
      <c r="AG63" s="348"/>
      <c r="AH63" s="348"/>
      <c r="AI63" s="348"/>
      <c r="AJ63" s="348"/>
      <c r="AK63" s="346"/>
      <c r="AL63" s="346"/>
      <c r="AM63" s="346"/>
      <c r="AN63" s="346"/>
      <c r="AO63" s="347"/>
      <c r="AP63" s="346"/>
      <c r="AQ63" s="346"/>
    </row>
    <row r="64" spans="1:43" ht="114.75" x14ac:dyDescent="0.25">
      <c r="A64" s="346" t="s">
        <v>1158</v>
      </c>
      <c r="B64" s="346">
        <v>21</v>
      </c>
      <c r="C64" s="346">
        <v>1</v>
      </c>
      <c r="D64" s="346" t="s">
        <v>1032</v>
      </c>
      <c r="E64" s="346" t="s">
        <v>1159</v>
      </c>
      <c r="F64" s="346" t="s">
        <v>1160</v>
      </c>
      <c r="G64" s="346" t="s">
        <v>1176</v>
      </c>
      <c r="H64" s="346" t="s">
        <v>1162</v>
      </c>
      <c r="I64" s="346" t="s">
        <v>1177</v>
      </c>
      <c r="J64" s="346" t="s">
        <v>1178</v>
      </c>
      <c r="K64" s="346" t="s">
        <v>1179</v>
      </c>
      <c r="L64" s="346" t="s">
        <v>1117</v>
      </c>
      <c r="M64" s="346" t="s">
        <v>1118</v>
      </c>
      <c r="N64" s="346" t="s">
        <v>1119</v>
      </c>
      <c r="O64" s="346">
        <v>40</v>
      </c>
      <c r="P64" s="346" t="s">
        <v>1120</v>
      </c>
      <c r="Q64" s="346" t="s">
        <v>1180</v>
      </c>
      <c r="R64" s="346">
        <v>20</v>
      </c>
      <c r="S64" s="353" t="s">
        <v>1181</v>
      </c>
      <c r="T64" s="346" t="s">
        <v>1182</v>
      </c>
      <c r="U64" s="346" t="s">
        <v>1183</v>
      </c>
      <c r="V64" s="346" t="s">
        <v>1048</v>
      </c>
      <c r="W64" s="346" t="s">
        <v>1078</v>
      </c>
      <c r="X64" s="346" t="s">
        <v>1050</v>
      </c>
      <c r="Y64" s="346" t="s">
        <v>1051</v>
      </c>
      <c r="Z64" s="346" t="s">
        <v>1052</v>
      </c>
      <c r="AA64" s="346" t="s">
        <v>1053</v>
      </c>
      <c r="AB64" s="348"/>
      <c r="AC64" s="346">
        <v>24</v>
      </c>
      <c r="AD64" s="346">
        <v>20</v>
      </c>
      <c r="AE64" s="346" t="s">
        <v>1054</v>
      </c>
      <c r="AF64" s="349">
        <v>45406</v>
      </c>
      <c r="AG64" s="346" t="s">
        <v>1054</v>
      </c>
      <c r="AH64" s="349">
        <v>45411</v>
      </c>
      <c r="AI64" s="346" t="s">
        <v>1054</v>
      </c>
      <c r="AJ64" s="349">
        <v>45539</v>
      </c>
      <c r="AK64" s="346" t="s">
        <v>1184</v>
      </c>
      <c r="AL64" s="346">
        <v>40</v>
      </c>
      <c r="AM64" s="346" t="s">
        <v>1180</v>
      </c>
      <c r="AN64" s="346">
        <v>20</v>
      </c>
      <c r="AO64" s="353" t="s">
        <v>1181</v>
      </c>
      <c r="AP64" s="346" t="s">
        <v>1182</v>
      </c>
      <c r="AQ64" s="351" t="s">
        <v>1185</v>
      </c>
    </row>
    <row r="65" spans="1:43" ht="140.25" x14ac:dyDescent="0.25">
      <c r="A65" s="346"/>
      <c r="B65" s="346"/>
      <c r="C65" s="346"/>
      <c r="D65" s="346"/>
      <c r="E65" s="346"/>
      <c r="F65" s="346"/>
      <c r="G65" s="346"/>
      <c r="H65" s="346"/>
      <c r="I65" s="346"/>
      <c r="J65" s="346"/>
      <c r="K65" s="346"/>
      <c r="L65" s="346"/>
      <c r="M65" s="346"/>
      <c r="N65" s="346"/>
      <c r="O65" s="346"/>
      <c r="P65" s="346"/>
      <c r="Q65" s="346"/>
      <c r="R65" s="346"/>
      <c r="S65" s="353"/>
      <c r="T65" s="346"/>
      <c r="U65" s="346"/>
      <c r="V65" s="346"/>
      <c r="W65" s="346"/>
      <c r="X65" s="346"/>
      <c r="Y65" s="346"/>
      <c r="Z65" s="346"/>
      <c r="AA65" s="346"/>
      <c r="AB65" s="348"/>
      <c r="AC65" s="346"/>
      <c r="AD65" s="346"/>
      <c r="AE65" s="346" t="s">
        <v>1057</v>
      </c>
      <c r="AF65" s="346" t="s">
        <v>1186</v>
      </c>
      <c r="AG65" s="346" t="s">
        <v>1057</v>
      </c>
      <c r="AH65" s="346" t="s">
        <v>1187</v>
      </c>
      <c r="AI65" s="346" t="s">
        <v>1057</v>
      </c>
      <c r="AJ65" s="346" t="s">
        <v>1188</v>
      </c>
      <c r="AK65" s="346"/>
      <c r="AL65" s="346"/>
      <c r="AM65" s="346"/>
      <c r="AN65" s="346"/>
      <c r="AO65" s="353"/>
      <c r="AP65" s="346"/>
      <c r="AQ65" s="351"/>
    </row>
    <row r="66" spans="1:43" x14ac:dyDescent="0.25">
      <c r="A66" s="346"/>
      <c r="B66" s="346"/>
      <c r="C66" s="346"/>
      <c r="D66" s="346"/>
      <c r="E66" s="346"/>
      <c r="F66" s="346"/>
      <c r="G66" s="346"/>
      <c r="H66" s="346"/>
      <c r="I66" s="346"/>
      <c r="J66" s="346"/>
      <c r="K66" s="346"/>
      <c r="L66" s="346"/>
      <c r="M66" s="346"/>
      <c r="N66" s="346"/>
      <c r="O66" s="346"/>
      <c r="P66" s="346"/>
      <c r="Q66" s="346"/>
      <c r="R66" s="346"/>
      <c r="S66" s="353"/>
      <c r="T66" s="346"/>
      <c r="U66" s="346"/>
      <c r="V66" s="346"/>
      <c r="W66" s="346"/>
      <c r="X66" s="346"/>
      <c r="Y66" s="346"/>
      <c r="Z66" s="346"/>
      <c r="AA66" s="346"/>
      <c r="AB66" s="348"/>
      <c r="AC66" s="346"/>
      <c r="AD66" s="346"/>
      <c r="AE66" s="346" t="s">
        <v>1061</v>
      </c>
      <c r="AF66" s="346" t="s">
        <v>1126</v>
      </c>
      <c r="AG66" s="346" t="s">
        <v>1061</v>
      </c>
      <c r="AH66" s="346" t="s">
        <v>1108</v>
      </c>
      <c r="AI66" s="346" t="s">
        <v>1061</v>
      </c>
      <c r="AJ66" s="346" t="s">
        <v>1174</v>
      </c>
      <c r="AK66" s="346"/>
      <c r="AL66" s="346"/>
      <c r="AM66" s="346"/>
      <c r="AN66" s="346"/>
      <c r="AO66" s="353"/>
      <c r="AP66" s="346"/>
      <c r="AQ66" s="351"/>
    </row>
    <row r="67" spans="1:43" x14ac:dyDescent="0.25">
      <c r="A67" s="346"/>
      <c r="B67" s="346"/>
      <c r="C67" s="346"/>
      <c r="D67" s="346"/>
      <c r="E67" s="346"/>
      <c r="F67" s="346"/>
      <c r="G67" s="346"/>
      <c r="H67" s="346"/>
      <c r="I67" s="346"/>
      <c r="J67" s="346"/>
      <c r="K67" s="346"/>
      <c r="L67" s="346"/>
      <c r="M67" s="346"/>
      <c r="N67" s="346"/>
      <c r="O67" s="346"/>
      <c r="P67" s="346"/>
      <c r="Q67" s="346"/>
      <c r="R67" s="346"/>
      <c r="S67" s="353"/>
      <c r="T67" s="346"/>
      <c r="U67" s="346"/>
      <c r="V67" s="346"/>
      <c r="W67" s="346"/>
      <c r="X67" s="346"/>
      <c r="Y67" s="346"/>
      <c r="Z67" s="346"/>
      <c r="AA67" s="346"/>
      <c r="AB67" s="348"/>
      <c r="AC67" s="346"/>
      <c r="AD67" s="346"/>
      <c r="AE67" s="348"/>
      <c r="AF67" s="348"/>
      <c r="AG67" s="348"/>
      <c r="AH67" s="348"/>
      <c r="AI67" s="348"/>
      <c r="AJ67" s="348"/>
      <c r="AK67" s="346"/>
      <c r="AL67" s="346"/>
      <c r="AM67" s="346"/>
      <c r="AN67" s="346"/>
      <c r="AO67" s="353"/>
      <c r="AP67" s="346"/>
      <c r="AQ67" s="351"/>
    </row>
    <row r="68" spans="1:43" x14ac:dyDescent="0.25">
      <c r="A68" s="346"/>
      <c r="B68" s="346"/>
      <c r="C68" s="346"/>
      <c r="D68" s="346"/>
      <c r="E68" s="346"/>
      <c r="F68" s="346"/>
      <c r="G68" s="346"/>
      <c r="H68" s="346"/>
      <c r="I68" s="346"/>
      <c r="J68" s="346"/>
      <c r="K68" s="346"/>
      <c r="L68" s="346"/>
      <c r="M68" s="346"/>
      <c r="N68" s="346"/>
      <c r="O68" s="346"/>
      <c r="P68" s="346"/>
      <c r="Q68" s="346"/>
      <c r="R68" s="346"/>
      <c r="S68" s="353"/>
      <c r="T68" s="346"/>
      <c r="U68" s="346"/>
      <c r="V68" s="346"/>
      <c r="W68" s="346"/>
      <c r="X68" s="346"/>
      <c r="Y68" s="346"/>
      <c r="Z68" s="346"/>
      <c r="AA68" s="346"/>
      <c r="AB68" s="348"/>
      <c r="AC68" s="346"/>
      <c r="AD68" s="346"/>
      <c r="AE68" s="348"/>
      <c r="AF68" s="348"/>
      <c r="AG68" s="348"/>
      <c r="AH68" s="348"/>
      <c r="AI68" s="348"/>
      <c r="AJ68" s="348"/>
      <c r="AK68" s="346"/>
      <c r="AL68" s="346"/>
      <c r="AM68" s="346"/>
      <c r="AN68" s="346"/>
      <c r="AO68" s="353"/>
      <c r="AP68" s="346"/>
      <c r="AQ68" s="351"/>
    </row>
    <row r="69" spans="1:43" x14ac:dyDescent="0.25">
      <c r="A69" s="346"/>
      <c r="B69" s="346"/>
      <c r="C69" s="346"/>
      <c r="D69" s="346"/>
      <c r="E69" s="346"/>
      <c r="F69" s="346"/>
      <c r="G69" s="346"/>
      <c r="H69" s="346"/>
      <c r="I69" s="346"/>
      <c r="J69" s="346"/>
      <c r="K69" s="346"/>
      <c r="L69" s="346"/>
      <c r="M69" s="346"/>
      <c r="N69" s="346"/>
      <c r="O69" s="346"/>
      <c r="P69" s="346"/>
      <c r="Q69" s="346"/>
      <c r="R69" s="346"/>
      <c r="S69" s="353"/>
      <c r="T69" s="346"/>
      <c r="U69" s="346"/>
      <c r="V69" s="346"/>
      <c r="W69" s="346"/>
      <c r="X69" s="346"/>
      <c r="Y69" s="346"/>
      <c r="Z69" s="346"/>
      <c r="AA69" s="346"/>
      <c r="AB69" s="348"/>
      <c r="AC69" s="346"/>
      <c r="AD69" s="346"/>
      <c r="AE69" s="346" t="s">
        <v>1054</v>
      </c>
      <c r="AF69" s="349">
        <v>45531</v>
      </c>
      <c r="AG69" s="346" t="s">
        <v>1054</v>
      </c>
      <c r="AH69" s="349">
        <v>45534</v>
      </c>
      <c r="AI69" s="348"/>
      <c r="AJ69" s="348"/>
      <c r="AK69" s="346"/>
      <c r="AL69" s="346"/>
      <c r="AM69" s="346"/>
      <c r="AN69" s="346"/>
      <c r="AO69" s="353"/>
      <c r="AP69" s="346"/>
      <c r="AQ69" s="351"/>
    </row>
    <row r="70" spans="1:43" ht="395.25" x14ac:dyDescent="0.25">
      <c r="A70" s="346"/>
      <c r="B70" s="346"/>
      <c r="C70" s="346"/>
      <c r="D70" s="346"/>
      <c r="E70" s="346"/>
      <c r="F70" s="346"/>
      <c r="G70" s="346"/>
      <c r="H70" s="346"/>
      <c r="I70" s="346"/>
      <c r="J70" s="346"/>
      <c r="K70" s="346"/>
      <c r="L70" s="346"/>
      <c r="M70" s="346"/>
      <c r="N70" s="346"/>
      <c r="O70" s="346"/>
      <c r="P70" s="346"/>
      <c r="Q70" s="346"/>
      <c r="R70" s="346"/>
      <c r="S70" s="353"/>
      <c r="T70" s="346"/>
      <c r="U70" s="346"/>
      <c r="V70" s="346"/>
      <c r="W70" s="346"/>
      <c r="X70" s="346"/>
      <c r="Y70" s="346"/>
      <c r="Z70" s="346"/>
      <c r="AA70" s="346"/>
      <c r="AB70" s="348"/>
      <c r="AC70" s="346"/>
      <c r="AD70" s="346"/>
      <c r="AE70" s="346" t="s">
        <v>1057</v>
      </c>
      <c r="AF70" s="346" t="s">
        <v>1189</v>
      </c>
      <c r="AG70" s="346" t="s">
        <v>1057</v>
      </c>
      <c r="AH70" s="346" t="s">
        <v>1190</v>
      </c>
      <c r="AI70" s="348"/>
      <c r="AJ70" s="348"/>
      <c r="AK70" s="346"/>
      <c r="AL70" s="346"/>
      <c r="AM70" s="346"/>
      <c r="AN70" s="346"/>
      <c r="AO70" s="353"/>
      <c r="AP70" s="346"/>
      <c r="AQ70" s="351"/>
    </row>
    <row r="71" spans="1:43" x14ac:dyDescent="0.25">
      <c r="A71" s="346"/>
      <c r="B71" s="346"/>
      <c r="C71" s="346"/>
      <c r="D71" s="346"/>
      <c r="E71" s="346"/>
      <c r="F71" s="346"/>
      <c r="G71" s="346"/>
      <c r="H71" s="346"/>
      <c r="I71" s="346"/>
      <c r="J71" s="346"/>
      <c r="K71" s="346"/>
      <c r="L71" s="346"/>
      <c r="M71" s="346"/>
      <c r="N71" s="346"/>
      <c r="O71" s="346"/>
      <c r="P71" s="346"/>
      <c r="Q71" s="346"/>
      <c r="R71" s="346"/>
      <c r="S71" s="353"/>
      <c r="T71" s="346"/>
      <c r="U71" s="346"/>
      <c r="V71" s="346"/>
      <c r="W71" s="346"/>
      <c r="X71" s="346"/>
      <c r="Y71" s="346"/>
      <c r="Z71" s="346"/>
      <c r="AA71" s="346"/>
      <c r="AB71" s="348"/>
      <c r="AC71" s="346"/>
      <c r="AD71" s="346"/>
      <c r="AE71" s="346" t="s">
        <v>1061</v>
      </c>
      <c r="AF71" s="346" t="s">
        <v>1126</v>
      </c>
      <c r="AG71" s="346" t="s">
        <v>1061</v>
      </c>
      <c r="AH71" s="346" t="s">
        <v>1108</v>
      </c>
      <c r="AI71" s="348"/>
      <c r="AJ71" s="348"/>
      <c r="AK71" s="346"/>
      <c r="AL71" s="346"/>
      <c r="AM71" s="346"/>
      <c r="AN71" s="346"/>
      <c r="AO71" s="353"/>
      <c r="AP71" s="346"/>
      <c r="AQ71" s="351"/>
    </row>
    <row r="72" spans="1:43" ht="102" x14ac:dyDescent="0.25">
      <c r="A72" s="346"/>
      <c r="B72" s="346"/>
      <c r="C72" s="346"/>
      <c r="D72" s="346"/>
      <c r="E72" s="346"/>
      <c r="F72" s="346"/>
      <c r="G72" s="346"/>
      <c r="H72" s="346"/>
      <c r="I72" s="346"/>
      <c r="J72" s="346"/>
      <c r="K72" s="346"/>
      <c r="L72" s="346"/>
      <c r="M72" s="346"/>
      <c r="N72" s="346"/>
      <c r="O72" s="346"/>
      <c r="P72" s="346"/>
      <c r="Q72" s="346"/>
      <c r="R72" s="346"/>
      <c r="S72" s="353"/>
      <c r="T72" s="346"/>
      <c r="U72" s="346" t="s">
        <v>1191</v>
      </c>
      <c r="V72" s="346" t="s">
        <v>1048</v>
      </c>
      <c r="W72" s="346" t="s">
        <v>1078</v>
      </c>
      <c r="X72" s="346" t="s">
        <v>1050</v>
      </c>
      <c r="Y72" s="346" t="s">
        <v>1051</v>
      </c>
      <c r="Z72" s="346" t="s">
        <v>1052</v>
      </c>
      <c r="AA72" s="346" t="s">
        <v>1053</v>
      </c>
      <c r="AB72" s="346">
        <v>50</v>
      </c>
      <c r="AC72" s="346">
        <v>14.4</v>
      </c>
      <c r="AD72" s="346">
        <v>20</v>
      </c>
      <c r="AE72" s="346" t="s">
        <v>1054</v>
      </c>
      <c r="AF72" s="349">
        <v>45406</v>
      </c>
      <c r="AG72" s="346" t="s">
        <v>1054</v>
      </c>
      <c r="AH72" s="349">
        <v>45411</v>
      </c>
      <c r="AI72" s="346" t="s">
        <v>1054</v>
      </c>
      <c r="AJ72" s="349">
        <v>45415</v>
      </c>
      <c r="AK72" s="346"/>
      <c r="AL72" s="346"/>
      <c r="AM72" s="346"/>
      <c r="AN72" s="346"/>
      <c r="AO72" s="353"/>
      <c r="AP72" s="346"/>
      <c r="AQ72" s="351"/>
    </row>
    <row r="73" spans="1:43" ht="153" x14ac:dyDescent="0.25">
      <c r="A73" s="346"/>
      <c r="B73" s="346"/>
      <c r="C73" s="346"/>
      <c r="D73" s="346"/>
      <c r="E73" s="346"/>
      <c r="F73" s="346"/>
      <c r="G73" s="346"/>
      <c r="H73" s="346"/>
      <c r="I73" s="346"/>
      <c r="J73" s="346"/>
      <c r="K73" s="346"/>
      <c r="L73" s="346"/>
      <c r="M73" s="346"/>
      <c r="N73" s="346"/>
      <c r="O73" s="346"/>
      <c r="P73" s="346"/>
      <c r="Q73" s="346"/>
      <c r="R73" s="346"/>
      <c r="S73" s="353"/>
      <c r="T73" s="346"/>
      <c r="U73" s="346"/>
      <c r="V73" s="346"/>
      <c r="W73" s="346"/>
      <c r="X73" s="346"/>
      <c r="Y73" s="346"/>
      <c r="Z73" s="346"/>
      <c r="AA73" s="346"/>
      <c r="AB73" s="346"/>
      <c r="AC73" s="346"/>
      <c r="AD73" s="346"/>
      <c r="AE73" s="346" t="s">
        <v>1057</v>
      </c>
      <c r="AF73" s="346" t="s">
        <v>1192</v>
      </c>
      <c r="AG73" s="346" t="s">
        <v>1057</v>
      </c>
      <c r="AH73" s="346" t="s">
        <v>1193</v>
      </c>
      <c r="AI73" s="346" t="s">
        <v>1057</v>
      </c>
      <c r="AJ73" s="346" t="s">
        <v>1194</v>
      </c>
      <c r="AK73" s="346"/>
      <c r="AL73" s="346"/>
      <c r="AM73" s="346"/>
      <c r="AN73" s="346"/>
      <c r="AO73" s="353"/>
      <c r="AP73" s="346"/>
      <c r="AQ73" s="351"/>
    </row>
    <row r="74" spans="1:43" x14ac:dyDescent="0.25">
      <c r="A74" s="346"/>
      <c r="B74" s="346"/>
      <c r="C74" s="346"/>
      <c r="D74" s="346"/>
      <c r="E74" s="346"/>
      <c r="F74" s="346"/>
      <c r="G74" s="346"/>
      <c r="H74" s="346"/>
      <c r="I74" s="346"/>
      <c r="J74" s="346"/>
      <c r="K74" s="346"/>
      <c r="L74" s="346"/>
      <c r="M74" s="346"/>
      <c r="N74" s="346"/>
      <c r="O74" s="346"/>
      <c r="P74" s="346"/>
      <c r="Q74" s="346"/>
      <c r="R74" s="346"/>
      <c r="S74" s="353"/>
      <c r="T74" s="346"/>
      <c r="U74" s="346"/>
      <c r="V74" s="346"/>
      <c r="W74" s="346"/>
      <c r="X74" s="346"/>
      <c r="Y74" s="346"/>
      <c r="Z74" s="346"/>
      <c r="AA74" s="346"/>
      <c r="AB74" s="346"/>
      <c r="AC74" s="346"/>
      <c r="AD74" s="346"/>
      <c r="AE74" s="346" t="s">
        <v>1061</v>
      </c>
      <c r="AF74" s="346" t="s">
        <v>1126</v>
      </c>
      <c r="AG74" s="346" t="s">
        <v>1061</v>
      </c>
      <c r="AH74" s="346" t="s">
        <v>1108</v>
      </c>
      <c r="AI74" s="346" t="s">
        <v>1061</v>
      </c>
      <c r="AJ74" s="346" t="s">
        <v>1127</v>
      </c>
      <c r="AK74" s="346"/>
      <c r="AL74" s="346"/>
      <c r="AM74" s="346"/>
      <c r="AN74" s="346"/>
      <c r="AO74" s="353"/>
      <c r="AP74" s="346"/>
      <c r="AQ74" s="351"/>
    </row>
    <row r="75" spans="1:43" x14ac:dyDescent="0.25">
      <c r="A75" s="346"/>
      <c r="B75" s="346"/>
      <c r="C75" s="346"/>
      <c r="D75" s="346"/>
      <c r="E75" s="346"/>
      <c r="F75" s="346"/>
      <c r="G75" s="346"/>
      <c r="H75" s="346"/>
      <c r="I75" s="346"/>
      <c r="J75" s="346"/>
      <c r="K75" s="346"/>
      <c r="L75" s="346"/>
      <c r="M75" s="346"/>
      <c r="N75" s="346"/>
      <c r="O75" s="346"/>
      <c r="P75" s="346"/>
      <c r="Q75" s="346"/>
      <c r="R75" s="346"/>
      <c r="S75" s="353"/>
      <c r="T75" s="346"/>
      <c r="U75" s="346"/>
      <c r="V75" s="346"/>
      <c r="W75" s="346"/>
      <c r="X75" s="346"/>
      <c r="Y75" s="346"/>
      <c r="Z75" s="346"/>
      <c r="AA75" s="346"/>
      <c r="AB75" s="346"/>
      <c r="AC75" s="346"/>
      <c r="AD75" s="346"/>
      <c r="AE75" s="348"/>
      <c r="AF75" s="348"/>
      <c r="AG75" s="348"/>
      <c r="AH75" s="348"/>
      <c r="AI75" s="348"/>
      <c r="AJ75" s="348"/>
      <c r="AK75" s="346"/>
      <c r="AL75" s="346"/>
      <c r="AM75" s="346"/>
      <c r="AN75" s="346"/>
      <c r="AO75" s="353"/>
      <c r="AP75" s="346"/>
      <c r="AQ75" s="351"/>
    </row>
    <row r="76" spans="1:43" x14ac:dyDescent="0.25">
      <c r="A76" s="346"/>
      <c r="B76" s="346"/>
      <c r="C76" s="346"/>
      <c r="D76" s="346"/>
      <c r="E76" s="346"/>
      <c r="F76" s="346"/>
      <c r="G76" s="346"/>
      <c r="H76" s="346"/>
      <c r="I76" s="346"/>
      <c r="J76" s="346"/>
      <c r="K76" s="346"/>
      <c r="L76" s="346"/>
      <c r="M76" s="346"/>
      <c r="N76" s="346"/>
      <c r="O76" s="346"/>
      <c r="P76" s="346"/>
      <c r="Q76" s="346"/>
      <c r="R76" s="346"/>
      <c r="S76" s="353"/>
      <c r="T76" s="346"/>
      <c r="U76" s="346"/>
      <c r="V76" s="346"/>
      <c r="W76" s="346"/>
      <c r="X76" s="346"/>
      <c r="Y76" s="346"/>
      <c r="Z76" s="346"/>
      <c r="AA76" s="346"/>
      <c r="AB76" s="346"/>
      <c r="AC76" s="346"/>
      <c r="AD76" s="346"/>
      <c r="AE76" s="348"/>
      <c r="AF76" s="348"/>
      <c r="AG76" s="348"/>
      <c r="AH76" s="348"/>
      <c r="AI76" s="348"/>
      <c r="AJ76" s="348"/>
      <c r="AK76" s="346"/>
      <c r="AL76" s="346"/>
      <c r="AM76" s="346"/>
      <c r="AN76" s="346"/>
      <c r="AO76" s="353"/>
      <c r="AP76" s="346"/>
      <c r="AQ76" s="351"/>
    </row>
    <row r="77" spans="1:43" x14ac:dyDescent="0.25">
      <c r="A77" s="346"/>
      <c r="B77" s="346"/>
      <c r="C77" s="346"/>
      <c r="D77" s="346"/>
      <c r="E77" s="346"/>
      <c r="F77" s="346"/>
      <c r="G77" s="346"/>
      <c r="H77" s="346"/>
      <c r="I77" s="346"/>
      <c r="J77" s="346"/>
      <c r="K77" s="346"/>
      <c r="L77" s="346"/>
      <c r="M77" s="346"/>
      <c r="N77" s="346"/>
      <c r="O77" s="346"/>
      <c r="P77" s="346"/>
      <c r="Q77" s="346"/>
      <c r="R77" s="346"/>
      <c r="S77" s="353"/>
      <c r="T77" s="346"/>
      <c r="U77" s="346"/>
      <c r="V77" s="346"/>
      <c r="W77" s="346"/>
      <c r="X77" s="346"/>
      <c r="Y77" s="346"/>
      <c r="Z77" s="346"/>
      <c r="AA77" s="346"/>
      <c r="AB77" s="346"/>
      <c r="AC77" s="346"/>
      <c r="AD77" s="346"/>
      <c r="AE77" s="346" t="s">
        <v>1054</v>
      </c>
      <c r="AF77" s="349">
        <v>45531</v>
      </c>
      <c r="AG77" s="346" t="s">
        <v>1054</v>
      </c>
      <c r="AH77" s="349">
        <v>45534</v>
      </c>
      <c r="AI77" s="346" t="s">
        <v>1054</v>
      </c>
      <c r="AJ77" s="349">
        <v>45539</v>
      </c>
      <c r="AK77" s="346"/>
      <c r="AL77" s="346"/>
      <c r="AM77" s="346"/>
      <c r="AN77" s="346"/>
      <c r="AO77" s="353"/>
      <c r="AP77" s="346"/>
      <c r="AQ77" s="351"/>
    </row>
    <row r="78" spans="1:43" ht="382.5" x14ac:dyDescent="0.25">
      <c r="A78" s="346"/>
      <c r="B78" s="346"/>
      <c r="C78" s="346"/>
      <c r="D78" s="346"/>
      <c r="E78" s="346"/>
      <c r="F78" s="346"/>
      <c r="G78" s="346"/>
      <c r="H78" s="346"/>
      <c r="I78" s="346"/>
      <c r="J78" s="346"/>
      <c r="K78" s="346"/>
      <c r="L78" s="346"/>
      <c r="M78" s="346"/>
      <c r="N78" s="346"/>
      <c r="O78" s="346"/>
      <c r="P78" s="346"/>
      <c r="Q78" s="346"/>
      <c r="R78" s="346"/>
      <c r="S78" s="353"/>
      <c r="T78" s="346"/>
      <c r="U78" s="346"/>
      <c r="V78" s="346"/>
      <c r="W78" s="346"/>
      <c r="X78" s="346"/>
      <c r="Y78" s="346"/>
      <c r="Z78" s="346"/>
      <c r="AA78" s="346"/>
      <c r="AB78" s="346"/>
      <c r="AC78" s="346"/>
      <c r="AD78" s="346"/>
      <c r="AE78" s="346" t="s">
        <v>1057</v>
      </c>
      <c r="AF78" s="346" t="s">
        <v>1195</v>
      </c>
      <c r="AG78" s="346" t="s">
        <v>1057</v>
      </c>
      <c r="AH78" s="346" t="s">
        <v>1196</v>
      </c>
      <c r="AI78" s="346" t="s">
        <v>1057</v>
      </c>
      <c r="AJ78" s="346" t="s">
        <v>1197</v>
      </c>
      <c r="AK78" s="346"/>
      <c r="AL78" s="346"/>
      <c r="AM78" s="346"/>
      <c r="AN78" s="346"/>
      <c r="AO78" s="353"/>
      <c r="AP78" s="346"/>
      <c r="AQ78" s="351"/>
    </row>
    <row r="79" spans="1:43" x14ac:dyDescent="0.25">
      <c r="A79" s="346"/>
      <c r="B79" s="346"/>
      <c r="C79" s="346"/>
      <c r="D79" s="346"/>
      <c r="E79" s="346"/>
      <c r="F79" s="346"/>
      <c r="G79" s="346"/>
      <c r="H79" s="346"/>
      <c r="I79" s="346"/>
      <c r="J79" s="346"/>
      <c r="K79" s="346"/>
      <c r="L79" s="346"/>
      <c r="M79" s="346"/>
      <c r="N79" s="346"/>
      <c r="O79" s="346"/>
      <c r="P79" s="346"/>
      <c r="Q79" s="346"/>
      <c r="R79" s="346"/>
      <c r="S79" s="353"/>
      <c r="T79" s="346"/>
      <c r="U79" s="346"/>
      <c r="V79" s="346"/>
      <c r="W79" s="346"/>
      <c r="X79" s="346"/>
      <c r="Y79" s="346"/>
      <c r="Z79" s="346"/>
      <c r="AA79" s="346"/>
      <c r="AB79" s="346"/>
      <c r="AC79" s="346"/>
      <c r="AD79" s="346"/>
      <c r="AE79" s="346" t="s">
        <v>1061</v>
      </c>
      <c r="AF79" s="346" t="s">
        <v>1126</v>
      </c>
      <c r="AG79" s="346" t="s">
        <v>1061</v>
      </c>
      <c r="AH79" s="346" t="s">
        <v>1108</v>
      </c>
      <c r="AI79" s="346" t="s">
        <v>1061</v>
      </c>
      <c r="AJ79" s="346" t="s">
        <v>1174</v>
      </c>
      <c r="AK79" s="346"/>
      <c r="AL79" s="346"/>
      <c r="AM79" s="346"/>
      <c r="AN79" s="346"/>
      <c r="AO79" s="353"/>
      <c r="AP79" s="346"/>
      <c r="AQ79" s="351"/>
    </row>
    <row r="80" spans="1:43" ht="140.25" x14ac:dyDescent="0.25">
      <c r="A80" s="346" t="s">
        <v>1158</v>
      </c>
      <c r="B80" s="346">
        <v>22</v>
      </c>
      <c r="C80" s="346">
        <v>1</v>
      </c>
      <c r="D80" s="346" t="s">
        <v>1032</v>
      </c>
      <c r="E80" s="346" t="s">
        <v>1159</v>
      </c>
      <c r="F80" s="346" t="s">
        <v>1160</v>
      </c>
      <c r="G80" s="346" t="s">
        <v>1198</v>
      </c>
      <c r="H80" s="346" t="s">
        <v>1162</v>
      </c>
      <c r="I80" s="346" t="s">
        <v>1199</v>
      </c>
      <c r="J80" s="346" t="s">
        <v>1200</v>
      </c>
      <c r="K80" s="346" t="s">
        <v>1201</v>
      </c>
      <c r="L80" s="346" t="s">
        <v>1094</v>
      </c>
      <c r="M80" s="346" t="s">
        <v>1202</v>
      </c>
      <c r="N80" s="346" t="s">
        <v>1184</v>
      </c>
      <c r="O80" s="346">
        <v>20</v>
      </c>
      <c r="P80" s="346" t="s">
        <v>1203</v>
      </c>
      <c r="Q80" s="346" t="s">
        <v>1204</v>
      </c>
      <c r="R80" s="346">
        <v>40</v>
      </c>
      <c r="S80" s="353" t="s">
        <v>1181</v>
      </c>
      <c r="T80" s="346" t="s">
        <v>1182</v>
      </c>
      <c r="U80" s="346" t="s">
        <v>1205</v>
      </c>
      <c r="V80" s="346" t="s">
        <v>1048</v>
      </c>
      <c r="W80" s="346" t="s">
        <v>1078</v>
      </c>
      <c r="X80" s="346" t="s">
        <v>1050</v>
      </c>
      <c r="Y80" s="346" t="s">
        <v>1051</v>
      </c>
      <c r="Z80" s="346" t="s">
        <v>1052</v>
      </c>
      <c r="AA80" s="346" t="s">
        <v>1053</v>
      </c>
      <c r="AB80" s="348"/>
      <c r="AC80" s="346">
        <v>12</v>
      </c>
      <c r="AD80" s="346">
        <v>40</v>
      </c>
      <c r="AE80" s="346" t="s">
        <v>1054</v>
      </c>
      <c r="AF80" s="349">
        <v>45404</v>
      </c>
      <c r="AG80" s="346" t="s">
        <v>1054</v>
      </c>
      <c r="AH80" s="349">
        <v>45411</v>
      </c>
      <c r="AI80" s="346" t="s">
        <v>1054</v>
      </c>
      <c r="AJ80" s="349">
        <v>45415</v>
      </c>
      <c r="AK80" s="346" t="s">
        <v>1184</v>
      </c>
      <c r="AL80" s="346">
        <v>20</v>
      </c>
      <c r="AM80" s="346" t="s">
        <v>1204</v>
      </c>
      <c r="AN80" s="346">
        <v>40</v>
      </c>
      <c r="AO80" s="353" t="s">
        <v>1181</v>
      </c>
      <c r="AP80" s="346" t="s">
        <v>1182</v>
      </c>
      <c r="AQ80" s="351" t="s">
        <v>1206</v>
      </c>
    </row>
    <row r="81" spans="1:43" ht="204" x14ac:dyDescent="0.25">
      <c r="A81" s="346"/>
      <c r="B81" s="346"/>
      <c r="C81" s="346"/>
      <c r="D81" s="346"/>
      <c r="E81" s="346"/>
      <c r="F81" s="346"/>
      <c r="G81" s="346"/>
      <c r="H81" s="346"/>
      <c r="I81" s="346"/>
      <c r="J81" s="346"/>
      <c r="K81" s="346"/>
      <c r="L81" s="346"/>
      <c r="M81" s="346"/>
      <c r="N81" s="346"/>
      <c r="O81" s="346"/>
      <c r="P81" s="346"/>
      <c r="Q81" s="346"/>
      <c r="R81" s="346"/>
      <c r="S81" s="353"/>
      <c r="T81" s="346"/>
      <c r="U81" s="346"/>
      <c r="V81" s="346"/>
      <c r="W81" s="346"/>
      <c r="X81" s="346"/>
      <c r="Y81" s="346"/>
      <c r="Z81" s="346"/>
      <c r="AA81" s="346"/>
      <c r="AB81" s="348"/>
      <c r="AC81" s="346"/>
      <c r="AD81" s="346"/>
      <c r="AE81" s="346" t="s">
        <v>1057</v>
      </c>
      <c r="AF81" s="346" t="s">
        <v>1207</v>
      </c>
      <c r="AG81" s="346" t="s">
        <v>1057</v>
      </c>
      <c r="AH81" s="346" t="s">
        <v>1208</v>
      </c>
      <c r="AI81" s="346" t="s">
        <v>1057</v>
      </c>
      <c r="AJ81" s="346" t="s">
        <v>1209</v>
      </c>
      <c r="AK81" s="346"/>
      <c r="AL81" s="346"/>
      <c r="AM81" s="346"/>
      <c r="AN81" s="346"/>
      <c r="AO81" s="353"/>
      <c r="AP81" s="346"/>
      <c r="AQ81" s="348"/>
    </row>
    <row r="82" spans="1:43" x14ac:dyDescent="0.25">
      <c r="A82" s="346"/>
      <c r="B82" s="346"/>
      <c r="C82" s="346"/>
      <c r="D82" s="346"/>
      <c r="E82" s="346"/>
      <c r="F82" s="346"/>
      <c r="G82" s="346"/>
      <c r="H82" s="346"/>
      <c r="I82" s="346"/>
      <c r="J82" s="346"/>
      <c r="K82" s="346"/>
      <c r="L82" s="346"/>
      <c r="M82" s="346"/>
      <c r="N82" s="346"/>
      <c r="O82" s="346"/>
      <c r="P82" s="346"/>
      <c r="Q82" s="346"/>
      <c r="R82" s="346"/>
      <c r="S82" s="353"/>
      <c r="T82" s="346"/>
      <c r="U82" s="346"/>
      <c r="V82" s="346"/>
      <c r="W82" s="346"/>
      <c r="X82" s="346"/>
      <c r="Y82" s="346"/>
      <c r="Z82" s="346"/>
      <c r="AA82" s="346"/>
      <c r="AB82" s="348"/>
      <c r="AC82" s="346"/>
      <c r="AD82" s="346"/>
      <c r="AE82" s="346" t="s">
        <v>1061</v>
      </c>
      <c r="AF82" s="346" t="s">
        <v>1126</v>
      </c>
      <c r="AG82" s="346" t="s">
        <v>1061</v>
      </c>
      <c r="AH82" s="346" t="s">
        <v>1108</v>
      </c>
      <c r="AI82" s="346" t="s">
        <v>1061</v>
      </c>
      <c r="AJ82" s="346" t="s">
        <v>1127</v>
      </c>
      <c r="AK82" s="346"/>
      <c r="AL82" s="346"/>
      <c r="AM82" s="346"/>
      <c r="AN82" s="346"/>
      <c r="AO82" s="353"/>
      <c r="AP82" s="346"/>
      <c r="AQ82" s="346"/>
    </row>
    <row r="83" spans="1:43" x14ac:dyDescent="0.25">
      <c r="A83" s="346"/>
      <c r="B83" s="346"/>
      <c r="C83" s="346"/>
      <c r="D83" s="346"/>
      <c r="E83" s="346"/>
      <c r="F83" s="346"/>
      <c r="G83" s="346"/>
      <c r="H83" s="346"/>
      <c r="I83" s="346"/>
      <c r="J83" s="346"/>
      <c r="K83" s="346"/>
      <c r="L83" s="346"/>
      <c r="M83" s="346"/>
      <c r="N83" s="346"/>
      <c r="O83" s="346"/>
      <c r="P83" s="346"/>
      <c r="Q83" s="346"/>
      <c r="R83" s="346"/>
      <c r="S83" s="353"/>
      <c r="T83" s="346"/>
      <c r="U83" s="346"/>
      <c r="V83" s="346"/>
      <c r="W83" s="346"/>
      <c r="X83" s="346"/>
      <c r="Y83" s="346"/>
      <c r="Z83" s="346"/>
      <c r="AA83" s="346"/>
      <c r="AB83" s="348"/>
      <c r="AC83" s="346"/>
      <c r="AD83" s="346"/>
      <c r="AE83" s="348"/>
      <c r="AF83" s="348"/>
      <c r="AG83" s="348"/>
      <c r="AH83" s="348"/>
      <c r="AI83" s="348"/>
      <c r="AJ83" s="348"/>
      <c r="AK83" s="346"/>
      <c r="AL83" s="346"/>
      <c r="AM83" s="346"/>
      <c r="AN83" s="346"/>
      <c r="AO83" s="353"/>
      <c r="AP83" s="346"/>
      <c r="AQ83" s="351" t="s">
        <v>1210</v>
      </c>
    </row>
    <row r="84" spans="1:43" x14ac:dyDescent="0.25">
      <c r="A84" s="346"/>
      <c r="B84" s="346"/>
      <c r="C84" s="346"/>
      <c r="D84" s="346"/>
      <c r="E84" s="346"/>
      <c r="F84" s="346"/>
      <c r="G84" s="346"/>
      <c r="H84" s="346"/>
      <c r="I84" s="346"/>
      <c r="J84" s="346"/>
      <c r="K84" s="346"/>
      <c r="L84" s="346"/>
      <c r="M84" s="346"/>
      <c r="N84" s="346"/>
      <c r="O84" s="346"/>
      <c r="P84" s="346"/>
      <c r="Q84" s="346"/>
      <c r="R84" s="346"/>
      <c r="S84" s="353"/>
      <c r="T84" s="346"/>
      <c r="U84" s="346"/>
      <c r="V84" s="346"/>
      <c r="W84" s="346"/>
      <c r="X84" s="346"/>
      <c r="Y84" s="346"/>
      <c r="Z84" s="346"/>
      <c r="AA84" s="346"/>
      <c r="AB84" s="348"/>
      <c r="AC84" s="346"/>
      <c r="AD84" s="346"/>
      <c r="AE84" s="348"/>
      <c r="AF84" s="348"/>
      <c r="AG84" s="348"/>
      <c r="AH84" s="348"/>
      <c r="AI84" s="348"/>
      <c r="AJ84" s="348"/>
      <c r="AK84" s="346"/>
      <c r="AL84" s="346"/>
      <c r="AM84" s="346"/>
      <c r="AN84" s="346"/>
      <c r="AO84" s="353"/>
      <c r="AP84" s="346"/>
      <c r="AQ84" s="346"/>
    </row>
    <row r="85" spans="1:43" x14ac:dyDescent="0.25">
      <c r="A85" s="346"/>
      <c r="B85" s="346"/>
      <c r="C85" s="346"/>
      <c r="D85" s="346"/>
      <c r="E85" s="346"/>
      <c r="F85" s="346"/>
      <c r="G85" s="346"/>
      <c r="H85" s="346"/>
      <c r="I85" s="346"/>
      <c r="J85" s="346"/>
      <c r="K85" s="346"/>
      <c r="L85" s="346"/>
      <c r="M85" s="346"/>
      <c r="N85" s="346"/>
      <c r="O85" s="346"/>
      <c r="P85" s="346"/>
      <c r="Q85" s="346"/>
      <c r="R85" s="346"/>
      <c r="S85" s="353"/>
      <c r="T85" s="346"/>
      <c r="U85" s="346"/>
      <c r="V85" s="346"/>
      <c r="W85" s="346"/>
      <c r="X85" s="346"/>
      <c r="Y85" s="346"/>
      <c r="Z85" s="346"/>
      <c r="AA85" s="346"/>
      <c r="AB85" s="348"/>
      <c r="AC85" s="346"/>
      <c r="AD85" s="346"/>
      <c r="AE85" s="346" t="s">
        <v>1054</v>
      </c>
      <c r="AF85" s="349">
        <v>45527</v>
      </c>
      <c r="AG85" s="346" t="s">
        <v>1054</v>
      </c>
      <c r="AH85" s="349">
        <v>45533</v>
      </c>
      <c r="AI85" s="346" t="s">
        <v>1054</v>
      </c>
      <c r="AJ85" s="349">
        <v>45539</v>
      </c>
      <c r="AK85" s="346"/>
      <c r="AL85" s="346"/>
      <c r="AM85" s="346"/>
      <c r="AN85" s="346"/>
      <c r="AO85" s="353"/>
      <c r="AP85" s="346"/>
      <c r="AQ85" s="346"/>
    </row>
    <row r="86" spans="1:43" ht="409.5" x14ac:dyDescent="0.25">
      <c r="A86" s="346"/>
      <c r="B86" s="346"/>
      <c r="C86" s="346"/>
      <c r="D86" s="346"/>
      <c r="E86" s="346"/>
      <c r="F86" s="346"/>
      <c r="G86" s="346"/>
      <c r="H86" s="346"/>
      <c r="I86" s="346"/>
      <c r="J86" s="346"/>
      <c r="K86" s="346"/>
      <c r="L86" s="346"/>
      <c r="M86" s="346"/>
      <c r="N86" s="346"/>
      <c r="O86" s="346"/>
      <c r="P86" s="346"/>
      <c r="Q86" s="346"/>
      <c r="R86" s="346"/>
      <c r="S86" s="353"/>
      <c r="T86" s="346"/>
      <c r="U86" s="346"/>
      <c r="V86" s="346"/>
      <c r="W86" s="346"/>
      <c r="X86" s="346"/>
      <c r="Y86" s="346"/>
      <c r="Z86" s="346"/>
      <c r="AA86" s="346"/>
      <c r="AB86" s="348"/>
      <c r="AC86" s="346"/>
      <c r="AD86" s="346"/>
      <c r="AE86" s="346" t="s">
        <v>1057</v>
      </c>
      <c r="AF86" s="346" t="s">
        <v>1211</v>
      </c>
      <c r="AG86" s="346" t="s">
        <v>1057</v>
      </c>
      <c r="AH86" s="346" t="s">
        <v>1212</v>
      </c>
      <c r="AI86" s="346" t="s">
        <v>1057</v>
      </c>
      <c r="AJ86" s="346" t="s">
        <v>1213</v>
      </c>
      <c r="AK86" s="346"/>
      <c r="AL86" s="346"/>
      <c r="AM86" s="346"/>
      <c r="AN86" s="346"/>
      <c r="AO86" s="353"/>
      <c r="AP86" s="346"/>
      <c r="AQ86" s="346"/>
    </row>
    <row r="87" spans="1:43" x14ac:dyDescent="0.25">
      <c r="A87" s="346"/>
      <c r="B87" s="346"/>
      <c r="C87" s="346"/>
      <c r="D87" s="346"/>
      <c r="E87" s="346"/>
      <c r="F87" s="346"/>
      <c r="G87" s="346"/>
      <c r="H87" s="346"/>
      <c r="I87" s="346"/>
      <c r="J87" s="346"/>
      <c r="K87" s="346"/>
      <c r="L87" s="346"/>
      <c r="M87" s="346"/>
      <c r="N87" s="346"/>
      <c r="O87" s="346"/>
      <c r="P87" s="346"/>
      <c r="Q87" s="346"/>
      <c r="R87" s="346"/>
      <c r="S87" s="353"/>
      <c r="T87" s="346"/>
      <c r="U87" s="346"/>
      <c r="V87" s="346"/>
      <c r="W87" s="346"/>
      <c r="X87" s="346"/>
      <c r="Y87" s="346"/>
      <c r="Z87" s="346"/>
      <c r="AA87" s="346"/>
      <c r="AB87" s="348"/>
      <c r="AC87" s="346"/>
      <c r="AD87" s="346"/>
      <c r="AE87" s="346" t="s">
        <v>1061</v>
      </c>
      <c r="AF87" s="346" t="s">
        <v>1126</v>
      </c>
      <c r="AG87" s="346" t="s">
        <v>1061</v>
      </c>
      <c r="AH87" s="346" t="s">
        <v>1108</v>
      </c>
      <c r="AI87" s="346" t="s">
        <v>1061</v>
      </c>
      <c r="AJ87" s="346" t="s">
        <v>1174</v>
      </c>
      <c r="AK87" s="346"/>
      <c r="AL87" s="346"/>
      <c r="AM87" s="346"/>
      <c r="AN87" s="346"/>
      <c r="AO87" s="353"/>
      <c r="AP87" s="346"/>
      <c r="AQ87" s="346"/>
    </row>
    <row r="88" spans="1:43" ht="127.5" x14ac:dyDescent="0.25">
      <c r="A88" s="346" t="s">
        <v>1158</v>
      </c>
      <c r="B88" s="346">
        <v>23</v>
      </c>
      <c r="C88" s="346">
        <v>1</v>
      </c>
      <c r="D88" s="346" t="s">
        <v>1032</v>
      </c>
      <c r="E88" s="346" t="s">
        <v>1159</v>
      </c>
      <c r="F88" s="346" t="s">
        <v>1160</v>
      </c>
      <c r="G88" s="346" t="s">
        <v>1214</v>
      </c>
      <c r="H88" s="346" t="s">
        <v>1162</v>
      </c>
      <c r="I88" s="346" t="s">
        <v>1037</v>
      </c>
      <c r="J88" s="346" t="s">
        <v>1215</v>
      </c>
      <c r="K88" s="346" t="s">
        <v>1216</v>
      </c>
      <c r="L88" s="346" t="s">
        <v>1094</v>
      </c>
      <c r="M88" s="346" t="s">
        <v>1118</v>
      </c>
      <c r="N88" s="346" t="s">
        <v>1119</v>
      </c>
      <c r="O88" s="346">
        <v>40</v>
      </c>
      <c r="P88" s="346" t="s">
        <v>1120</v>
      </c>
      <c r="Q88" s="346" t="s">
        <v>1044</v>
      </c>
      <c r="R88" s="346">
        <v>60</v>
      </c>
      <c r="S88" s="350" t="s">
        <v>1044</v>
      </c>
      <c r="T88" s="346" t="s">
        <v>1046</v>
      </c>
      <c r="U88" s="346" t="s">
        <v>1217</v>
      </c>
      <c r="V88" s="346" t="s">
        <v>1048</v>
      </c>
      <c r="W88" s="346" t="s">
        <v>1078</v>
      </c>
      <c r="X88" s="346" t="s">
        <v>1050</v>
      </c>
      <c r="Y88" s="346" t="s">
        <v>1051</v>
      </c>
      <c r="Z88" s="346" t="s">
        <v>1052</v>
      </c>
      <c r="AA88" s="346" t="s">
        <v>1053</v>
      </c>
      <c r="AB88" s="348"/>
      <c r="AC88" s="346">
        <v>24</v>
      </c>
      <c r="AD88" s="346">
        <v>60</v>
      </c>
      <c r="AE88" s="346" t="s">
        <v>1054</v>
      </c>
      <c r="AF88" s="349">
        <v>45406</v>
      </c>
      <c r="AG88" s="346" t="s">
        <v>1054</v>
      </c>
      <c r="AH88" s="349">
        <v>45411</v>
      </c>
      <c r="AI88" s="346" t="s">
        <v>1054</v>
      </c>
      <c r="AJ88" s="349">
        <v>45415</v>
      </c>
      <c r="AK88" s="346" t="s">
        <v>1119</v>
      </c>
      <c r="AL88" s="346">
        <v>40</v>
      </c>
      <c r="AM88" s="346" t="s">
        <v>1044</v>
      </c>
      <c r="AN88" s="346">
        <v>60</v>
      </c>
      <c r="AO88" s="350" t="s">
        <v>1044</v>
      </c>
      <c r="AP88" s="346" t="s">
        <v>1046</v>
      </c>
      <c r="AQ88" s="351" t="s">
        <v>1218</v>
      </c>
    </row>
    <row r="89" spans="1:43" ht="267.75" x14ac:dyDescent="0.25">
      <c r="A89" s="346"/>
      <c r="B89" s="346"/>
      <c r="C89" s="346"/>
      <c r="D89" s="346"/>
      <c r="E89" s="346"/>
      <c r="F89" s="346"/>
      <c r="G89" s="346"/>
      <c r="H89" s="346"/>
      <c r="I89" s="346"/>
      <c r="J89" s="346"/>
      <c r="K89" s="346"/>
      <c r="L89" s="346"/>
      <c r="M89" s="346"/>
      <c r="N89" s="346"/>
      <c r="O89" s="346"/>
      <c r="P89" s="346"/>
      <c r="Q89" s="346"/>
      <c r="R89" s="346"/>
      <c r="S89" s="350"/>
      <c r="T89" s="346"/>
      <c r="U89" s="346"/>
      <c r="V89" s="346"/>
      <c r="W89" s="346"/>
      <c r="X89" s="346"/>
      <c r="Y89" s="346"/>
      <c r="Z89" s="346"/>
      <c r="AA89" s="346"/>
      <c r="AB89" s="348"/>
      <c r="AC89" s="346"/>
      <c r="AD89" s="346"/>
      <c r="AE89" s="346" t="s">
        <v>1057</v>
      </c>
      <c r="AF89" s="346" t="s">
        <v>1219</v>
      </c>
      <c r="AG89" s="346" t="s">
        <v>1057</v>
      </c>
      <c r="AH89" s="346" t="s">
        <v>1220</v>
      </c>
      <c r="AI89" s="346" t="s">
        <v>1057</v>
      </c>
      <c r="AJ89" s="346" t="s">
        <v>1221</v>
      </c>
      <c r="AK89" s="346"/>
      <c r="AL89" s="346"/>
      <c r="AM89" s="346"/>
      <c r="AN89" s="346"/>
      <c r="AO89" s="350"/>
      <c r="AP89" s="346"/>
      <c r="AQ89" s="348"/>
    </row>
    <row r="90" spans="1:43" x14ac:dyDescent="0.25">
      <c r="A90" s="346"/>
      <c r="B90" s="346"/>
      <c r="C90" s="346"/>
      <c r="D90" s="346"/>
      <c r="E90" s="346"/>
      <c r="F90" s="346"/>
      <c r="G90" s="346"/>
      <c r="H90" s="346"/>
      <c r="I90" s="346"/>
      <c r="J90" s="346"/>
      <c r="K90" s="346"/>
      <c r="L90" s="346"/>
      <c r="M90" s="346"/>
      <c r="N90" s="346"/>
      <c r="O90" s="346"/>
      <c r="P90" s="346"/>
      <c r="Q90" s="346"/>
      <c r="R90" s="346"/>
      <c r="S90" s="350"/>
      <c r="T90" s="346"/>
      <c r="U90" s="346"/>
      <c r="V90" s="346"/>
      <c r="W90" s="346"/>
      <c r="X90" s="346"/>
      <c r="Y90" s="346"/>
      <c r="Z90" s="346"/>
      <c r="AA90" s="346"/>
      <c r="AB90" s="348"/>
      <c r="AC90" s="346"/>
      <c r="AD90" s="346"/>
      <c r="AE90" s="346" t="s">
        <v>1061</v>
      </c>
      <c r="AF90" s="346" t="s">
        <v>1126</v>
      </c>
      <c r="AG90" s="346" t="s">
        <v>1061</v>
      </c>
      <c r="AH90" s="346" t="s">
        <v>1108</v>
      </c>
      <c r="AI90" s="346" t="s">
        <v>1061</v>
      </c>
      <c r="AJ90" s="346" t="s">
        <v>1127</v>
      </c>
      <c r="AK90" s="346"/>
      <c r="AL90" s="346"/>
      <c r="AM90" s="346"/>
      <c r="AN90" s="346"/>
      <c r="AO90" s="350"/>
      <c r="AP90" s="346"/>
      <c r="AQ90" s="346"/>
    </row>
    <row r="91" spans="1:43" x14ac:dyDescent="0.25">
      <c r="A91" s="346"/>
      <c r="B91" s="346"/>
      <c r="C91" s="346"/>
      <c r="D91" s="346"/>
      <c r="E91" s="346"/>
      <c r="F91" s="346"/>
      <c r="G91" s="346"/>
      <c r="H91" s="346"/>
      <c r="I91" s="346"/>
      <c r="J91" s="346"/>
      <c r="K91" s="346"/>
      <c r="L91" s="346"/>
      <c r="M91" s="346"/>
      <c r="N91" s="346"/>
      <c r="O91" s="346"/>
      <c r="P91" s="346"/>
      <c r="Q91" s="346"/>
      <c r="R91" s="346"/>
      <c r="S91" s="350"/>
      <c r="T91" s="346"/>
      <c r="U91" s="346"/>
      <c r="V91" s="346"/>
      <c r="W91" s="346"/>
      <c r="X91" s="346"/>
      <c r="Y91" s="346"/>
      <c r="Z91" s="346"/>
      <c r="AA91" s="346"/>
      <c r="AB91" s="348"/>
      <c r="AC91" s="346"/>
      <c r="AD91" s="346"/>
      <c r="AE91" s="348"/>
      <c r="AF91" s="348"/>
      <c r="AG91" s="348"/>
      <c r="AH91" s="348"/>
      <c r="AI91" s="348"/>
      <c r="AJ91" s="348"/>
      <c r="AK91" s="346"/>
      <c r="AL91" s="346"/>
      <c r="AM91" s="346"/>
      <c r="AN91" s="346"/>
      <c r="AO91" s="350"/>
      <c r="AP91" s="346"/>
      <c r="AQ91" s="351" t="s">
        <v>1222</v>
      </c>
    </row>
    <row r="92" spans="1:43" x14ac:dyDescent="0.25">
      <c r="A92" s="346"/>
      <c r="B92" s="346"/>
      <c r="C92" s="346"/>
      <c r="D92" s="346"/>
      <c r="E92" s="346"/>
      <c r="F92" s="346"/>
      <c r="G92" s="346"/>
      <c r="H92" s="346"/>
      <c r="I92" s="346"/>
      <c r="J92" s="346"/>
      <c r="K92" s="346"/>
      <c r="L92" s="346"/>
      <c r="M92" s="346"/>
      <c r="N92" s="346"/>
      <c r="O92" s="346"/>
      <c r="P92" s="346"/>
      <c r="Q92" s="346"/>
      <c r="R92" s="346"/>
      <c r="S92" s="350"/>
      <c r="T92" s="346"/>
      <c r="U92" s="346"/>
      <c r="V92" s="346"/>
      <c r="W92" s="346"/>
      <c r="X92" s="346"/>
      <c r="Y92" s="346"/>
      <c r="Z92" s="346"/>
      <c r="AA92" s="346"/>
      <c r="AB92" s="348"/>
      <c r="AC92" s="346"/>
      <c r="AD92" s="346"/>
      <c r="AE92" s="348"/>
      <c r="AF92" s="348"/>
      <c r="AG92" s="348"/>
      <c r="AH92" s="348"/>
      <c r="AI92" s="348"/>
      <c r="AJ92" s="348"/>
      <c r="AK92" s="346"/>
      <c r="AL92" s="346"/>
      <c r="AM92" s="346"/>
      <c r="AN92" s="346"/>
      <c r="AO92" s="350"/>
      <c r="AP92" s="346"/>
      <c r="AQ92" s="346"/>
    </row>
    <row r="93" spans="1:43" x14ac:dyDescent="0.25">
      <c r="A93" s="346"/>
      <c r="B93" s="346"/>
      <c r="C93" s="346"/>
      <c r="D93" s="346"/>
      <c r="E93" s="346"/>
      <c r="F93" s="346"/>
      <c r="G93" s="346"/>
      <c r="H93" s="346"/>
      <c r="I93" s="346"/>
      <c r="J93" s="346"/>
      <c r="K93" s="346"/>
      <c r="L93" s="346"/>
      <c r="M93" s="346"/>
      <c r="N93" s="346"/>
      <c r="O93" s="346"/>
      <c r="P93" s="346"/>
      <c r="Q93" s="346"/>
      <c r="R93" s="346"/>
      <c r="S93" s="350"/>
      <c r="T93" s="346"/>
      <c r="U93" s="346"/>
      <c r="V93" s="346"/>
      <c r="W93" s="346"/>
      <c r="X93" s="346"/>
      <c r="Y93" s="346"/>
      <c r="Z93" s="346"/>
      <c r="AA93" s="346"/>
      <c r="AB93" s="348"/>
      <c r="AC93" s="346"/>
      <c r="AD93" s="346"/>
      <c r="AE93" s="346" t="s">
        <v>1054</v>
      </c>
      <c r="AF93" s="349">
        <v>45531</v>
      </c>
      <c r="AG93" s="346" t="s">
        <v>1054</v>
      </c>
      <c r="AH93" s="349">
        <v>45534</v>
      </c>
      <c r="AI93" s="346" t="s">
        <v>1054</v>
      </c>
      <c r="AJ93" s="349">
        <v>45539</v>
      </c>
      <c r="AK93" s="346"/>
      <c r="AL93" s="346"/>
      <c r="AM93" s="346"/>
      <c r="AN93" s="346"/>
      <c r="AO93" s="350"/>
      <c r="AP93" s="346"/>
      <c r="AQ93" s="346"/>
    </row>
    <row r="94" spans="1:43" ht="331.5" x14ac:dyDescent="0.25">
      <c r="A94" s="346"/>
      <c r="B94" s="346"/>
      <c r="C94" s="346"/>
      <c r="D94" s="346"/>
      <c r="E94" s="346"/>
      <c r="F94" s="346"/>
      <c r="G94" s="346"/>
      <c r="H94" s="346"/>
      <c r="I94" s="346"/>
      <c r="J94" s="346"/>
      <c r="K94" s="346"/>
      <c r="L94" s="346"/>
      <c r="M94" s="346"/>
      <c r="N94" s="346"/>
      <c r="O94" s="346"/>
      <c r="P94" s="346"/>
      <c r="Q94" s="346"/>
      <c r="R94" s="346"/>
      <c r="S94" s="350"/>
      <c r="T94" s="346"/>
      <c r="U94" s="346"/>
      <c r="V94" s="346"/>
      <c r="W94" s="346"/>
      <c r="X94" s="346"/>
      <c r="Y94" s="346"/>
      <c r="Z94" s="346"/>
      <c r="AA94" s="346"/>
      <c r="AB94" s="348"/>
      <c r="AC94" s="346"/>
      <c r="AD94" s="346"/>
      <c r="AE94" s="346" t="s">
        <v>1057</v>
      </c>
      <c r="AF94" s="346" t="s">
        <v>1223</v>
      </c>
      <c r="AG94" s="346" t="s">
        <v>1057</v>
      </c>
      <c r="AH94" s="346" t="s">
        <v>1224</v>
      </c>
      <c r="AI94" s="346" t="s">
        <v>1057</v>
      </c>
      <c r="AJ94" s="346" t="s">
        <v>1225</v>
      </c>
      <c r="AK94" s="346"/>
      <c r="AL94" s="346"/>
      <c r="AM94" s="346"/>
      <c r="AN94" s="346"/>
      <c r="AO94" s="350"/>
      <c r="AP94" s="346"/>
      <c r="AQ94" s="346"/>
    </row>
    <row r="95" spans="1:43" x14ac:dyDescent="0.25">
      <c r="A95" s="346"/>
      <c r="B95" s="346"/>
      <c r="C95" s="346"/>
      <c r="D95" s="346"/>
      <c r="E95" s="346"/>
      <c r="F95" s="346"/>
      <c r="G95" s="346"/>
      <c r="H95" s="346"/>
      <c r="I95" s="346"/>
      <c r="J95" s="346"/>
      <c r="K95" s="346"/>
      <c r="L95" s="346"/>
      <c r="M95" s="346"/>
      <c r="N95" s="346"/>
      <c r="O95" s="346"/>
      <c r="P95" s="346"/>
      <c r="Q95" s="346"/>
      <c r="R95" s="346"/>
      <c r="S95" s="350"/>
      <c r="T95" s="346"/>
      <c r="U95" s="346"/>
      <c r="V95" s="346"/>
      <c r="W95" s="346"/>
      <c r="X95" s="346"/>
      <c r="Y95" s="346"/>
      <c r="Z95" s="346"/>
      <c r="AA95" s="346"/>
      <c r="AB95" s="348"/>
      <c r="AC95" s="346"/>
      <c r="AD95" s="346"/>
      <c r="AE95" s="346" t="s">
        <v>1061</v>
      </c>
      <c r="AF95" s="346" t="s">
        <v>1126</v>
      </c>
      <c r="AG95" s="346" t="s">
        <v>1061</v>
      </c>
      <c r="AH95" s="346" t="s">
        <v>1108</v>
      </c>
      <c r="AI95" s="346" t="s">
        <v>1061</v>
      </c>
      <c r="AJ95" s="346" t="s">
        <v>1174</v>
      </c>
      <c r="AK95" s="346"/>
      <c r="AL95" s="346"/>
      <c r="AM95" s="346"/>
      <c r="AN95" s="346"/>
      <c r="AO95" s="350"/>
      <c r="AP95" s="346"/>
      <c r="AQ95" s="346"/>
    </row>
    <row r="96" spans="1:43" ht="153" x14ac:dyDescent="0.25">
      <c r="A96" s="346" t="s">
        <v>1158</v>
      </c>
      <c r="B96" s="346">
        <v>24</v>
      </c>
      <c r="C96" s="346">
        <v>1</v>
      </c>
      <c r="D96" s="346" t="s">
        <v>1032</v>
      </c>
      <c r="E96" s="346" t="s">
        <v>1159</v>
      </c>
      <c r="F96" s="346" t="s">
        <v>1160</v>
      </c>
      <c r="G96" s="346" t="s">
        <v>1226</v>
      </c>
      <c r="H96" s="346" t="s">
        <v>1162</v>
      </c>
      <c r="I96" s="346" t="s">
        <v>1227</v>
      </c>
      <c r="J96" s="346" t="s">
        <v>1228</v>
      </c>
      <c r="K96" s="346" t="s">
        <v>1229</v>
      </c>
      <c r="L96" s="346" t="s">
        <v>1094</v>
      </c>
      <c r="M96" s="346" t="s">
        <v>1118</v>
      </c>
      <c r="N96" s="346" t="s">
        <v>1119</v>
      </c>
      <c r="O96" s="346">
        <v>40</v>
      </c>
      <c r="P96" s="346" t="s">
        <v>1120</v>
      </c>
      <c r="Q96" s="346" t="s">
        <v>1180</v>
      </c>
      <c r="R96" s="346">
        <v>20</v>
      </c>
      <c r="S96" s="353" t="s">
        <v>1181</v>
      </c>
      <c r="T96" s="346" t="s">
        <v>1182</v>
      </c>
      <c r="U96" s="346" t="s">
        <v>1230</v>
      </c>
      <c r="V96" s="346" t="s">
        <v>1048</v>
      </c>
      <c r="W96" s="346" t="s">
        <v>1078</v>
      </c>
      <c r="X96" s="346" t="s">
        <v>1050</v>
      </c>
      <c r="Y96" s="346" t="s">
        <v>1051</v>
      </c>
      <c r="Z96" s="346" t="s">
        <v>1052</v>
      </c>
      <c r="AA96" s="346" t="s">
        <v>1053</v>
      </c>
      <c r="AB96" s="348"/>
      <c r="AC96" s="346">
        <v>24</v>
      </c>
      <c r="AD96" s="346">
        <v>20</v>
      </c>
      <c r="AE96" s="346" t="s">
        <v>1054</v>
      </c>
      <c r="AF96" s="349">
        <v>45404</v>
      </c>
      <c r="AG96" s="346" t="s">
        <v>1054</v>
      </c>
      <c r="AH96" s="349">
        <v>45411</v>
      </c>
      <c r="AI96" s="346" t="s">
        <v>1054</v>
      </c>
      <c r="AJ96" s="349">
        <v>45415</v>
      </c>
      <c r="AK96" s="346" t="s">
        <v>1119</v>
      </c>
      <c r="AL96" s="346">
        <v>40</v>
      </c>
      <c r="AM96" s="346" t="s">
        <v>1180</v>
      </c>
      <c r="AN96" s="346">
        <v>20</v>
      </c>
      <c r="AO96" s="353" t="s">
        <v>1181</v>
      </c>
      <c r="AP96" s="346" t="s">
        <v>1182</v>
      </c>
      <c r="AQ96" s="351" t="s">
        <v>1231</v>
      </c>
    </row>
    <row r="97" spans="1:43" ht="306" x14ac:dyDescent="0.25">
      <c r="A97" s="346"/>
      <c r="B97" s="346"/>
      <c r="C97" s="346"/>
      <c r="D97" s="346"/>
      <c r="E97" s="346"/>
      <c r="F97" s="346"/>
      <c r="G97" s="346"/>
      <c r="H97" s="346"/>
      <c r="I97" s="346"/>
      <c r="J97" s="346"/>
      <c r="K97" s="346"/>
      <c r="L97" s="346"/>
      <c r="M97" s="346"/>
      <c r="N97" s="346"/>
      <c r="O97" s="346"/>
      <c r="P97" s="346"/>
      <c r="Q97" s="346"/>
      <c r="R97" s="346"/>
      <c r="S97" s="353"/>
      <c r="T97" s="346"/>
      <c r="U97" s="346"/>
      <c r="V97" s="346"/>
      <c r="W97" s="346"/>
      <c r="X97" s="346"/>
      <c r="Y97" s="346"/>
      <c r="Z97" s="346"/>
      <c r="AA97" s="346"/>
      <c r="AB97" s="348"/>
      <c r="AC97" s="346"/>
      <c r="AD97" s="346"/>
      <c r="AE97" s="346" t="s">
        <v>1057</v>
      </c>
      <c r="AF97" s="346" t="s">
        <v>1232</v>
      </c>
      <c r="AG97" s="346" t="s">
        <v>1057</v>
      </c>
      <c r="AH97" s="346" t="s">
        <v>1233</v>
      </c>
      <c r="AI97" s="346" t="s">
        <v>1057</v>
      </c>
      <c r="AJ97" s="346" t="s">
        <v>1234</v>
      </c>
      <c r="AK97" s="346"/>
      <c r="AL97" s="346"/>
      <c r="AM97" s="346"/>
      <c r="AN97" s="346"/>
      <c r="AO97" s="353"/>
      <c r="AP97" s="346"/>
      <c r="AQ97" s="348"/>
    </row>
    <row r="98" spans="1:43" x14ac:dyDescent="0.25">
      <c r="A98" s="346"/>
      <c r="B98" s="346"/>
      <c r="C98" s="346"/>
      <c r="D98" s="346"/>
      <c r="E98" s="346"/>
      <c r="F98" s="346"/>
      <c r="G98" s="346"/>
      <c r="H98" s="346"/>
      <c r="I98" s="346"/>
      <c r="J98" s="346"/>
      <c r="K98" s="346"/>
      <c r="L98" s="346"/>
      <c r="M98" s="346"/>
      <c r="N98" s="346"/>
      <c r="O98" s="346"/>
      <c r="P98" s="346"/>
      <c r="Q98" s="346"/>
      <c r="R98" s="346"/>
      <c r="S98" s="353"/>
      <c r="T98" s="346"/>
      <c r="U98" s="346"/>
      <c r="V98" s="346"/>
      <c r="W98" s="346"/>
      <c r="X98" s="346"/>
      <c r="Y98" s="346"/>
      <c r="Z98" s="346"/>
      <c r="AA98" s="346"/>
      <c r="AB98" s="348"/>
      <c r="AC98" s="346"/>
      <c r="AD98" s="346"/>
      <c r="AE98" s="346" t="s">
        <v>1061</v>
      </c>
      <c r="AF98" s="346" t="s">
        <v>1126</v>
      </c>
      <c r="AG98" s="346" t="s">
        <v>1061</v>
      </c>
      <c r="AH98" s="346" t="s">
        <v>1108</v>
      </c>
      <c r="AI98" s="346" t="s">
        <v>1061</v>
      </c>
      <c r="AJ98" s="346" t="s">
        <v>1127</v>
      </c>
      <c r="AK98" s="346"/>
      <c r="AL98" s="346"/>
      <c r="AM98" s="346"/>
      <c r="AN98" s="346"/>
      <c r="AO98" s="353"/>
      <c r="AP98" s="346"/>
      <c r="AQ98" s="346"/>
    </row>
    <row r="99" spans="1:43" x14ac:dyDescent="0.25">
      <c r="A99" s="346"/>
      <c r="B99" s="346"/>
      <c r="C99" s="346"/>
      <c r="D99" s="346"/>
      <c r="E99" s="346"/>
      <c r="F99" s="346"/>
      <c r="G99" s="346"/>
      <c r="H99" s="346"/>
      <c r="I99" s="346"/>
      <c r="J99" s="346"/>
      <c r="K99" s="346"/>
      <c r="L99" s="346"/>
      <c r="M99" s="346"/>
      <c r="N99" s="346"/>
      <c r="O99" s="346"/>
      <c r="P99" s="346"/>
      <c r="Q99" s="346"/>
      <c r="R99" s="346"/>
      <c r="S99" s="353"/>
      <c r="T99" s="346"/>
      <c r="U99" s="346"/>
      <c r="V99" s="346"/>
      <c r="W99" s="346"/>
      <c r="X99" s="346"/>
      <c r="Y99" s="346"/>
      <c r="Z99" s="346"/>
      <c r="AA99" s="346"/>
      <c r="AB99" s="348"/>
      <c r="AC99" s="346"/>
      <c r="AD99" s="346"/>
      <c r="AE99" s="348"/>
      <c r="AF99" s="348"/>
      <c r="AG99" s="348"/>
      <c r="AH99" s="348"/>
      <c r="AI99" s="348"/>
      <c r="AJ99" s="348"/>
      <c r="AK99" s="346"/>
      <c r="AL99" s="346"/>
      <c r="AM99" s="346"/>
      <c r="AN99" s="346"/>
      <c r="AO99" s="353"/>
      <c r="AP99" s="346"/>
      <c r="AQ99" s="351" t="s">
        <v>1235</v>
      </c>
    </row>
    <row r="100" spans="1:43" x14ac:dyDescent="0.25">
      <c r="A100" s="346"/>
      <c r="B100" s="346"/>
      <c r="C100" s="346"/>
      <c r="D100" s="346"/>
      <c r="E100" s="346"/>
      <c r="F100" s="346"/>
      <c r="G100" s="346"/>
      <c r="H100" s="346"/>
      <c r="I100" s="346"/>
      <c r="J100" s="346"/>
      <c r="K100" s="346"/>
      <c r="L100" s="346"/>
      <c r="M100" s="346"/>
      <c r="N100" s="346"/>
      <c r="O100" s="346"/>
      <c r="P100" s="346"/>
      <c r="Q100" s="346"/>
      <c r="R100" s="346"/>
      <c r="S100" s="353"/>
      <c r="T100" s="346"/>
      <c r="U100" s="346"/>
      <c r="V100" s="346"/>
      <c r="W100" s="346"/>
      <c r="X100" s="346"/>
      <c r="Y100" s="346"/>
      <c r="Z100" s="346"/>
      <c r="AA100" s="346"/>
      <c r="AB100" s="348"/>
      <c r="AC100" s="346"/>
      <c r="AD100" s="346"/>
      <c r="AE100" s="348"/>
      <c r="AF100" s="348"/>
      <c r="AG100" s="348"/>
      <c r="AH100" s="348"/>
      <c r="AI100" s="348"/>
      <c r="AJ100" s="348"/>
      <c r="AK100" s="346"/>
      <c r="AL100" s="346"/>
      <c r="AM100" s="346"/>
      <c r="AN100" s="346"/>
      <c r="AO100" s="353"/>
      <c r="AP100" s="346"/>
      <c r="AQ100" s="346"/>
    </row>
    <row r="101" spans="1:43" x14ac:dyDescent="0.25">
      <c r="A101" s="346"/>
      <c r="B101" s="346"/>
      <c r="C101" s="346"/>
      <c r="D101" s="346"/>
      <c r="E101" s="346"/>
      <c r="F101" s="346"/>
      <c r="G101" s="346"/>
      <c r="H101" s="346"/>
      <c r="I101" s="346"/>
      <c r="J101" s="346"/>
      <c r="K101" s="346"/>
      <c r="L101" s="346"/>
      <c r="M101" s="346"/>
      <c r="N101" s="346"/>
      <c r="O101" s="346"/>
      <c r="P101" s="346"/>
      <c r="Q101" s="346"/>
      <c r="R101" s="346"/>
      <c r="S101" s="353"/>
      <c r="T101" s="346"/>
      <c r="U101" s="346"/>
      <c r="V101" s="346"/>
      <c r="W101" s="346"/>
      <c r="X101" s="346"/>
      <c r="Y101" s="346"/>
      <c r="Z101" s="346"/>
      <c r="AA101" s="346"/>
      <c r="AB101" s="348"/>
      <c r="AC101" s="346"/>
      <c r="AD101" s="346"/>
      <c r="AE101" s="346" t="s">
        <v>1054</v>
      </c>
      <c r="AF101" s="349">
        <v>45530</v>
      </c>
      <c r="AG101" s="346" t="s">
        <v>1054</v>
      </c>
      <c r="AH101" s="349">
        <v>45534</v>
      </c>
      <c r="AI101" s="346" t="s">
        <v>1054</v>
      </c>
      <c r="AJ101" s="349">
        <v>45539</v>
      </c>
      <c r="AK101" s="346"/>
      <c r="AL101" s="346"/>
      <c r="AM101" s="346"/>
      <c r="AN101" s="346"/>
      <c r="AO101" s="353"/>
      <c r="AP101" s="346"/>
      <c r="AQ101" s="346"/>
    </row>
    <row r="102" spans="1:43" ht="267.75" x14ac:dyDescent="0.25">
      <c r="A102" s="346"/>
      <c r="B102" s="346"/>
      <c r="C102" s="346"/>
      <c r="D102" s="346"/>
      <c r="E102" s="346"/>
      <c r="F102" s="346"/>
      <c r="G102" s="346"/>
      <c r="H102" s="346"/>
      <c r="I102" s="346"/>
      <c r="J102" s="346"/>
      <c r="K102" s="346"/>
      <c r="L102" s="346"/>
      <c r="M102" s="346"/>
      <c r="N102" s="346"/>
      <c r="O102" s="346"/>
      <c r="P102" s="346"/>
      <c r="Q102" s="346"/>
      <c r="R102" s="346"/>
      <c r="S102" s="353"/>
      <c r="T102" s="346"/>
      <c r="U102" s="346"/>
      <c r="V102" s="346"/>
      <c r="W102" s="346"/>
      <c r="X102" s="346"/>
      <c r="Y102" s="346"/>
      <c r="Z102" s="346"/>
      <c r="AA102" s="346"/>
      <c r="AB102" s="348"/>
      <c r="AC102" s="346"/>
      <c r="AD102" s="346"/>
      <c r="AE102" s="346" t="s">
        <v>1057</v>
      </c>
      <c r="AF102" s="346" t="s">
        <v>1236</v>
      </c>
      <c r="AG102" s="346" t="s">
        <v>1057</v>
      </c>
      <c r="AH102" s="346" t="s">
        <v>1237</v>
      </c>
      <c r="AI102" s="346" t="s">
        <v>1057</v>
      </c>
      <c r="AJ102" s="346" t="s">
        <v>1238</v>
      </c>
      <c r="AK102" s="346"/>
      <c r="AL102" s="346"/>
      <c r="AM102" s="346"/>
      <c r="AN102" s="346"/>
      <c r="AO102" s="353"/>
      <c r="AP102" s="346"/>
      <c r="AQ102" s="346"/>
    </row>
    <row r="103" spans="1:43" x14ac:dyDescent="0.25">
      <c r="A103" s="346"/>
      <c r="B103" s="346"/>
      <c r="C103" s="346"/>
      <c r="D103" s="346"/>
      <c r="E103" s="346"/>
      <c r="F103" s="346"/>
      <c r="G103" s="346"/>
      <c r="H103" s="346"/>
      <c r="I103" s="346"/>
      <c r="J103" s="346"/>
      <c r="K103" s="346"/>
      <c r="L103" s="346"/>
      <c r="M103" s="346"/>
      <c r="N103" s="346"/>
      <c r="O103" s="346"/>
      <c r="P103" s="346"/>
      <c r="Q103" s="346"/>
      <c r="R103" s="346"/>
      <c r="S103" s="353"/>
      <c r="T103" s="346"/>
      <c r="U103" s="346"/>
      <c r="V103" s="346"/>
      <c r="W103" s="346"/>
      <c r="X103" s="346"/>
      <c r="Y103" s="346"/>
      <c r="Z103" s="346"/>
      <c r="AA103" s="346"/>
      <c r="AB103" s="348"/>
      <c r="AC103" s="346"/>
      <c r="AD103" s="346"/>
      <c r="AE103" s="346" t="s">
        <v>1061</v>
      </c>
      <c r="AF103" s="346" t="s">
        <v>1126</v>
      </c>
      <c r="AG103" s="346" t="s">
        <v>1061</v>
      </c>
      <c r="AH103" s="346" t="s">
        <v>1108</v>
      </c>
      <c r="AI103" s="346" t="s">
        <v>1061</v>
      </c>
      <c r="AJ103" s="346" t="s">
        <v>1174</v>
      </c>
      <c r="AK103" s="346"/>
      <c r="AL103" s="346"/>
      <c r="AM103" s="346"/>
      <c r="AN103" s="346"/>
      <c r="AO103" s="353"/>
      <c r="AP103" s="346"/>
      <c r="AQ103" s="346"/>
    </row>
    <row r="104" spans="1:43" ht="204" x14ac:dyDescent="0.25">
      <c r="A104" s="346" t="s">
        <v>1239</v>
      </c>
      <c r="B104" s="346">
        <v>9</v>
      </c>
      <c r="C104" s="346">
        <v>1</v>
      </c>
      <c r="D104" s="346" t="s">
        <v>1032</v>
      </c>
      <c r="E104" s="346" t="s">
        <v>1240</v>
      </c>
      <c r="F104" s="346" t="s">
        <v>1241</v>
      </c>
      <c r="G104" s="346" t="s">
        <v>1242</v>
      </c>
      <c r="H104" s="346" t="s">
        <v>1243</v>
      </c>
      <c r="I104" s="346" t="s">
        <v>1037</v>
      </c>
      <c r="J104" s="346" t="s">
        <v>1244</v>
      </c>
      <c r="K104" s="346" t="s">
        <v>1245</v>
      </c>
      <c r="L104" s="346" t="s">
        <v>1094</v>
      </c>
      <c r="M104" s="346" t="s">
        <v>1041</v>
      </c>
      <c r="N104" s="346" t="s">
        <v>1042</v>
      </c>
      <c r="O104" s="346">
        <v>80</v>
      </c>
      <c r="P104" s="346" t="s">
        <v>1043</v>
      </c>
      <c r="Q104" s="346" t="s">
        <v>1095</v>
      </c>
      <c r="R104" s="346">
        <v>80</v>
      </c>
      <c r="S104" s="347" t="s">
        <v>1045</v>
      </c>
      <c r="T104" s="346" t="s">
        <v>1046</v>
      </c>
      <c r="U104" s="346" t="s">
        <v>1246</v>
      </c>
      <c r="V104" s="346" t="s">
        <v>1048</v>
      </c>
      <c r="W104" s="346" t="s">
        <v>1078</v>
      </c>
      <c r="X104" s="346" t="s">
        <v>1050</v>
      </c>
      <c r="Y104" s="346" t="s">
        <v>1051</v>
      </c>
      <c r="Z104" s="346" t="s">
        <v>1052</v>
      </c>
      <c r="AA104" s="346" t="s">
        <v>1053</v>
      </c>
      <c r="AB104" s="348"/>
      <c r="AC104" s="346">
        <v>48</v>
      </c>
      <c r="AD104" s="346">
        <v>80</v>
      </c>
      <c r="AE104" s="346" t="s">
        <v>1054</v>
      </c>
      <c r="AF104" s="349">
        <v>45407</v>
      </c>
      <c r="AG104" s="346" t="s">
        <v>1054</v>
      </c>
      <c r="AH104" s="349">
        <v>45411</v>
      </c>
      <c r="AI104" s="346" t="s">
        <v>1054</v>
      </c>
      <c r="AJ104" s="349">
        <v>45414</v>
      </c>
      <c r="AK104" s="346" t="s">
        <v>1055</v>
      </c>
      <c r="AL104" s="346">
        <v>80</v>
      </c>
      <c r="AM104" s="346" t="s">
        <v>1095</v>
      </c>
      <c r="AN104" s="346">
        <v>80</v>
      </c>
      <c r="AO104" s="347" t="s">
        <v>1045</v>
      </c>
      <c r="AP104" s="346" t="s">
        <v>1046</v>
      </c>
      <c r="AQ104" s="351" t="s">
        <v>1247</v>
      </c>
    </row>
    <row r="105" spans="1:43" ht="409.5" x14ac:dyDescent="0.25">
      <c r="A105" s="346"/>
      <c r="B105" s="346"/>
      <c r="C105" s="346"/>
      <c r="D105" s="346"/>
      <c r="E105" s="346"/>
      <c r="F105" s="346"/>
      <c r="G105" s="346"/>
      <c r="H105" s="346"/>
      <c r="I105" s="346"/>
      <c r="J105" s="346"/>
      <c r="K105" s="346"/>
      <c r="L105" s="346"/>
      <c r="M105" s="346"/>
      <c r="N105" s="346"/>
      <c r="O105" s="346"/>
      <c r="P105" s="346"/>
      <c r="Q105" s="346"/>
      <c r="R105" s="346"/>
      <c r="S105" s="347"/>
      <c r="T105" s="346"/>
      <c r="U105" s="346"/>
      <c r="V105" s="346"/>
      <c r="W105" s="346"/>
      <c r="X105" s="346"/>
      <c r="Y105" s="346"/>
      <c r="Z105" s="346"/>
      <c r="AA105" s="346"/>
      <c r="AB105" s="348"/>
      <c r="AC105" s="346"/>
      <c r="AD105" s="346"/>
      <c r="AE105" s="346" t="s">
        <v>1057</v>
      </c>
      <c r="AF105" s="346" t="s">
        <v>1248</v>
      </c>
      <c r="AG105" s="346" t="s">
        <v>1057</v>
      </c>
      <c r="AH105" s="346" t="s">
        <v>1249</v>
      </c>
      <c r="AI105" s="346" t="s">
        <v>1057</v>
      </c>
      <c r="AJ105" s="346" t="s">
        <v>1250</v>
      </c>
      <c r="AK105" s="346"/>
      <c r="AL105" s="346"/>
      <c r="AM105" s="346"/>
      <c r="AN105" s="346"/>
      <c r="AO105" s="347"/>
      <c r="AP105" s="346"/>
      <c r="AQ105" s="348"/>
    </row>
    <row r="106" spans="1:43" x14ac:dyDescent="0.25">
      <c r="A106" s="346"/>
      <c r="B106" s="346"/>
      <c r="C106" s="346"/>
      <c r="D106" s="346"/>
      <c r="E106" s="346"/>
      <c r="F106" s="346"/>
      <c r="G106" s="346"/>
      <c r="H106" s="346"/>
      <c r="I106" s="346"/>
      <c r="J106" s="346"/>
      <c r="K106" s="346"/>
      <c r="L106" s="346"/>
      <c r="M106" s="346"/>
      <c r="N106" s="346"/>
      <c r="O106" s="346"/>
      <c r="P106" s="346"/>
      <c r="Q106" s="346"/>
      <c r="R106" s="346"/>
      <c r="S106" s="347"/>
      <c r="T106" s="346"/>
      <c r="U106" s="346"/>
      <c r="V106" s="346"/>
      <c r="W106" s="346"/>
      <c r="X106" s="346"/>
      <c r="Y106" s="346"/>
      <c r="Z106" s="346"/>
      <c r="AA106" s="346"/>
      <c r="AB106" s="348"/>
      <c r="AC106" s="346"/>
      <c r="AD106" s="346"/>
      <c r="AE106" s="346" t="s">
        <v>1061</v>
      </c>
      <c r="AF106" s="346" t="s">
        <v>1251</v>
      </c>
      <c r="AG106" s="346" t="s">
        <v>1061</v>
      </c>
      <c r="AH106" s="346" t="s">
        <v>1108</v>
      </c>
      <c r="AI106" s="346" t="s">
        <v>1061</v>
      </c>
      <c r="AJ106" s="346" t="s">
        <v>1252</v>
      </c>
      <c r="AK106" s="346"/>
      <c r="AL106" s="346"/>
      <c r="AM106" s="346"/>
      <c r="AN106" s="346"/>
      <c r="AO106" s="347"/>
      <c r="AP106" s="346"/>
      <c r="AQ106" s="346"/>
    </row>
    <row r="107" spans="1:43" x14ac:dyDescent="0.25">
      <c r="A107" s="346"/>
      <c r="B107" s="346"/>
      <c r="C107" s="346"/>
      <c r="D107" s="346"/>
      <c r="E107" s="346"/>
      <c r="F107" s="346"/>
      <c r="G107" s="346"/>
      <c r="H107" s="346"/>
      <c r="I107" s="346"/>
      <c r="J107" s="346"/>
      <c r="K107" s="346"/>
      <c r="L107" s="346"/>
      <c r="M107" s="346"/>
      <c r="N107" s="346"/>
      <c r="O107" s="346"/>
      <c r="P107" s="346"/>
      <c r="Q107" s="346"/>
      <c r="R107" s="346"/>
      <c r="S107" s="347"/>
      <c r="T107" s="346"/>
      <c r="U107" s="346"/>
      <c r="V107" s="346"/>
      <c r="W107" s="346"/>
      <c r="X107" s="346"/>
      <c r="Y107" s="346"/>
      <c r="Z107" s="346"/>
      <c r="AA107" s="346"/>
      <c r="AB107" s="348"/>
      <c r="AC107" s="346"/>
      <c r="AD107" s="346"/>
      <c r="AE107" s="348"/>
      <c r="AF107" s="348"/>
      <c r="AG107" s="348"/>
      <c r="AH107" s="348"/>
      <c r="AI107" s="348"/>
      <c r="AJ107" s="348"/>
      <c r="AK107" s="346"/>
      <c r="AL107" s="346"/>
      <c r="AM107" s="346"/>
      <c r="AN107" s="346"/>
      <c r="AO107" s="347"/>
      <c r="AP107" s="346"/>
      <c r="AQ107" s="351" t="s">
        <v>1253</v>
      </c>
    </row>
    <row r="108" spans="1:43" x14ac:dyDescent="0.25">
      <c r="A108" s="346"/>
      <c r="B108" s="346"/>
      <c r="C108" s="346"/>
      <c r="D108" s="346"/>
      <c r="E108" s="346"/>
      <c r="F108" s="346"/>
      <c r="G108" s="346"/>
      <c r="H108" s="346"/>
      <c r="I108" s="346"/>
      <c r="J108" s="346"/>
      <c r="K108" s="346"/>
      <c r="L108" s="346"/>
      <c r="M108" s="346"/>
      <c r="N108" s="346"/>
      <c r="O108" s="346"/>
      <c r="P108" s="346"/>
      <c r="Q108" s="346"/>
      <c r="R108" s="346"/>
      <c r="S108" s="347"/>
      <c r="T108" s="346"/>
      <c r="U108" s="346"/>
      <c r="V108" s="346"/>
      <c r="W108" s="346"/>
      <c r="X108" s="346"/>
      <c r="Y108" s="346"/>
      <c r="Z108" s="346"/>
      <c r="AA108" s="346"/>
      <c r="AB108" s="348"/>
      <c r="AC108" s="346"/>
      <c r="AD108" s="346"/>
      <c r="AE108" s="348"/>
      <c r="AF108" s="348"/>
      <c r="AG108" s="348"/>
      <c r="AH108" s="348"/>
      <c r="AI108" s="348"/>
      <c r="AJ108" s="348"/>
      <c r="AK108" s="346"/>
      <c r="AL108" s="346"/>
      <c r="AM108" s="346"/>
      <c r="AN108" s="346"/>
      <c r="AO108" s="347"/>
      <c r="AP108" s="346"/>
      <c r="AQ108" s="346"/>
    </row>
    <row r="109" spans="1:43" x14ac:dyDescent="0.25">
      <c r="A109" s="346"/>
      <c r="B109" s="346"/>
      <c r="C109" s="346"/>
      <c r="D109" s="346"/>
      <c r="E109" s="346"/>
      <c r="F109" s="346"/>
      <c r="G109" s="346"/>
      <c r="H109" s="346"/>
      <c r="I109" s="346"/>
      <c r="J109" s="346"/>
      <c r="K109" s="346"/>
      <c r="L109" s="346"/>
      <c r="M109" s="346"/>
      <c r="N109" s="346"/>
      <c r="O109" s="346"/>
      <c r="P109" s="346"/>
      <c r="Q109" s="346"/>
      <c r="R109" s="346"/>
      <c r="S109" s="347"/>
      <c r="T109" s="346"/>
      <c r="U109" s="346"/>
      <c r="V109" s="346"/>
      <c r="W109" s="346"/>
      <c r="X109" s="346"/>
      <c r="Y109" s="346"/>
      <c r="Z109" s="346"/>
      <c r="AA109" s="346"/>
      <c r="AB109" s="348"/>
      <c r="AC109" s="346"/>
      <c r="AD109" s="346"/>
      <c r="AE109" s="346" t="s">
        <v>1054</v>
      </c>
      <c r="AF109" s="349">
        <v>45531</v>
      </c>
      <c r="AG109" s="346" t="s">
        <v>1054</v>
      </c>
      <c r="AH109" s="349">
        <v>45531</v>
      </c>
      <c r="AI109" s="346" t="s">
        <v>1054</v>
      </c>
      <c r="AJ109" s="349">
        <v>45539</v>
      </c>
      <c r="AK109" s="346"/>
      <c r="AL109" s="346"/>
      <c r="AM109" s="346"/>
      <c r="AN109" s="346"/>
      <c r="AO109" s="347"/>
      <c r="AP109" s="346"/>
      <c r="AQ109" s="346"/>
    </row>
    <row r="110" spans="1:43" ht="409.5" x14ac:dyDescent="0.25">
      <c r="A110" s="346"/>
      <c r="B110" s="346"/>
      <c r="C110" s="346"/>
      <c r="D110" s="346"/>
      <c r="E110" s="346"/>
      <c r="F110" s="346"/>
      <c r="G110" s="346"/>
      <c r="H110" s="346"/>
      <c r="I110" s="346"/>
      <c r="J110" s="346"/>
      <c r="K110" s="346"/>
      <c r="L110" s="346"/>
      <c r="M110" s="346"/>
      <c r="N110" s="346"/>
      <c r="O110" s="346"/>
      <c r="P110" s="346"/>
      <c r="Q110" s="346"/>
      <c r="R110" s="346"/>
      <c r="S110" s="347"/>
      <c r="T110" s="346"/>
      <c r="U110" s="346"/>
      <c r="V110" s="346"/>
      <c r="W110" s="346"/>
      <c r="X110" s="346"/>
      <c r="Y110" s="346"/>
      <c r="Z110" s="346"/>
      <c r="AA110" s="346"/>
      <c r="AB110" s="348"/>
      <c r="AC110" s="346"/>
      <c r="AD110" s="346"/>
      <c r="AE110" s="346" t="s">
        <v>1057</v>
      </c>
      <c r="AF110" s="346" t="s">
        <v>1254</v>
      </c>
      <c r="AG110" s="346" t="s">
        <v>1057</v>
      </c>
      <c r="AH110" s="346" t="s">
        <v>1255</v>
      </c>
      <c r="AI110" s="346" t="s">
        <v>1057</v>
      </c>
      <c r="AJ110" s="346" t="s">
        <v>1256</v>
      </c>
      <c r="AK110" s="346"/>
      <c r="AL110" s="346"/>
      <c r="AM110" s="346"/>
      <c r="AN110" s="346"/>
      <c r="AO110" s="347"/>
      <c r="AP110" s="346"/>
      <c r="AQ110" s="346"/>
    </row>
    <row r="111" spans="1:43" x14ac:dyDescent="0.25">
      <c r="A111" s="346"/>
      <c r="B111" s="346"/>
      <c r="C111" s="346"/>
      <c r="D111" s="346"/>
      <c r="E111" s="346"/>
      <c r="F111" s="346"/>
      <c r="G111" s="346"/>
      <c r="H111" s="346"/>
      <c r="I111" s="346"/>
      <c r="J111" s="346"/>
      <c r="K111" s="346"/>
      <c r="L111" s="346"/>
      <c r="M111" s="346"/>
      <c r="N111" s="346"/>
      <c r="O111" s="346"/>
      <c r="P111" s="346"/>
      <c r="Q111" s="346"/>
      <c r="R111" s="346"/>
      <c r="S111" s="347"/>
      <c r="T111" s="346"/>
      <c r="U111" s="346"/>
      <c r="V111" s="346"/>
      <c r="W111" s="346"/>
      <c r="X111" s="346"/>
      <c r="Y111" s="346"/>
      <c r="Z111" s="346"/>
      <c r="AA111" s="346"/>
      <c r="AB111" s="348"/>
      <c r="AC111" s="346"/>
      <c r="AD111" s="346"/>
      <c r="AE111" s="346" t="s">
        <v>1061</v>
      </c>
      <c r="AF111" s="346" t="s">
        <v>1251</v>
      </c>
      <c r="AG111" s="346" t="s">
        <v>1061</v>
      </c>
      <c r="AH111" s="346" t="s">
        <v>1063</v>
      </c>
      <c r="AI111" s="346" t="s">
        <v>1061</v>
      </c>
      <c r="AJ111" s="346" t="s">
        <v>1174</v>
      </c>
      <c r="AK111" s="346"/>
      <c r="AL111" s="346"/>
      <c r="AM111" s="346"/>
      <c r="AN111" s="346"/>
      <c r="AO111" s="347"/>
      <c r="AP111" s="346"/>
      <c r="AQ111" s="346"/>
    </row>
    <row r="112" spans="1:43" ht="127.5" x14ac:dyDescent="0.25">
      <c r="A112" s="346" t="s">
        <v>1257</v>
      </c>
      <c r="B112" s="346">
        <v>15</v>
      </c>
      <c r="C112" s="346">
        <v>1</v>
      </c>
      <c r="D112" s="346" t="s">
        <v>1032</v>
      </c>
      <c r="E112" s="346" t="s">
        <v>1258</v>
      </c>
      <c r="F112" s="346" t="s">
        <v>1259</v>
      </c>
      <c r="G112" s="346" t="s">
        <v>1260</v>
      </c>
      <c r="H112" s="346" t="s">
        <v>1261</v>
      </c>
      <c r="I112" s="346" t="s">
        <v>1037</v>
      </c>
      <c r="J112" s="346" t="s">
        <v>1262</v>
      </c>
      <c r="K112" s="346" t="s">
        <v>1263</v>
      </c>
      <c r="L112" s="346" t="s">
        <v>1040</v>
      </c>
      <c r="M112" s="346" t="s">
        <v>1041</v>
      </c>
      <c r="N112" s="346" t="s">
        <v>1042</v>
      </c>
      <c r="O112" s="346">
        <v>80</v>
      </c>
      <c r="P112" s="346" t="s">
        <v>1043</v>
      </c>
      <c r="Q112" s="346" t="s">
        <v>1044</v>
      </c>
      <c r="R112" s="346">
        <v>60</v>
      </c>
      <c r="S112" s="347" t="s">
        <v>1045</v>
      </c>
      <c r="T112" s="346" t="s">
        <v>1046</v>
      </c>
      <c r="U112" s="346" t="s">
        <v>1264</v>
      </c>
      <c r="V112" s="346" t="s">
        <v>1048</v>
      </c>
      <c r="W112" s="346" t="s">
        <v>1078</v>
      </c>
      <c r="X112" s="346" t="s">
        <v>1050</v>
      </c>
      <c r="Y112" s="346" t="s">
        <v>1051</v>
      </c>
      <c r="Z112" s="346" t="s">
        <v>1052</v>
      </c>
      <c r="AA112" s="346" t="s">
        <v>1053</v>
      </c>
      <c r="AB112" s="348"/>
      <c r="AC112" s="346">
        <v>48</v>
      </c>
      <c r="AD112" s="346">
        <v>60</v>
      </c>
      <c r="AE112" s="346" t="s">
        <v>1054</v>
      </c>
      <c r="AF112" s="349">
        <v>45337</v>
      </c>
      <c r="AG112" s="346" t="s">
        <v>1054</v>
      </c>
      <c r="AH112" s="349">
        <v>45408</v>
      </c>
      <c r="AI112" s="346" t="s">
        <v>1054</v>
      </c>
      <c r="AJ112" s="349">
        <v>45415</v>
      </c>
      <c r="AK112" s="346" t="s">
        <v>1184</v>
      </c>
      <c r="AL112" s="346">
        <v>80</v>
      </c>
      <c r="AM112" s="346" t="s">
        <v>1044</v>
      </c>
      <c r="AN112" s="346">
        <v>60</v>
      </c>
      <c r="AO112" s="350" t="s">
        <v>1044</v>
      </c>
      <c r="AP112" s="346" t="s">
        <v>1046</v>
      </c>
      <c r="AQ112" s="351" t="s">
        <v>1265</v>
      </c>
    </row>
    <row r="113" spans="1:43" ht="229.5" x14ac:dyDescent="0.25">
      <c r="A113" s="346"/>
      <c r="B113" s="346"/>
      <c r="C113" s="346"/>
      <c r="D113" s="346"/>
      <c r="E113" s="346"/>
      <c r="F113" s="346"/>
      <c r="G113" s="346"/>
      <c r="H113" s="346"/>
      <c r="I113" s="346"/>
      <c r="J113" s="346"/>
      <c r="K113" s="346"/>
      <c r="L113" s="346"/>
      <c r="M113" s="346"/>
      <c r="N113" s="346"/>
      <c r="O113" s="346"/>
      <c r="P113" s="346"/>
      <c r="Q113" s="346"/>
      <c r="R113" s="346"/>
      <c r="S113" s="347"/>
      <c r="T113" s="346"/>
      <c r="U113" s="346"/>
      <c r="V113" s="346"/>
      <c r="W113" s="346"/>
      <c r="X113" s="346"/>
      <c r="Y113" s="346"/>
      <c r="Z113" s="346"/>
      <c r="AA113" s="346"/>
      <c r="AB113" s="348"/>
      <c r="AC113" s="346"/>
      <c r="AD113" s="346"/>
      <c r="AE113" s="346" t="s">
        <v>1057</v>
      </c>
      <c r="AF113" s="346" t="s">
        <v>1266</v>
      </c>
      <c r="AG113" s="346" t="s">
        <v>1057</v>
      </c>
      <c r="AH113" s="346" t="s">
        <v>1267</v>
      </c>
      <c r="AI113" s="346" t="s">
        <v>1057</v>
      </c>
      <c r="AJ113" s="346" t="s">
        <v>1268</v>
      </c>
      <c r="AK113" s="346"/>
      <c r="AL113" s="346"/>
      <c r="AM113" s="346"/>
      <c r="AN113" s="346"/>
      <c r="AO113" s="350"/>
      <c r="AP113" s="346"/>
      <c r="AQ113" s="348"/>
    </row>
    <row r="114" spans="1:43" x14ac:dyDescent="0.25">
      <c r="A114" s="346"/>
      <c r="B114" s="346"/>
      <c r="C114" s="346"/>
      <c r="D114" s="346"/>
      <c r="E114" s="346"/>
      <c r="F114" s="346"/>
      <c r="G114" s="346"/>
      <c r="H114" s="346"/>
      <c r="I114" s="346"/>
      <c r="J114" s="346"/>
      <c r="K114" s="346"/>
      <c r="L114" s="346"/>
      <c r="M114" s="346"/>
      <c r="N114" s="346"/>
      <c r="O114" s="346"/>
      <c r="P114" s="346"/>
      <c r="Q114" s="346"/>
      <c r="R114" s="346"/>
      <c r="S114" s="347"/>
      <c r="T114" s="346"/>
      <c r="U114" s="346"/>
      <c r="V114" s="346"/>
      <c r="W114" s="346"/>
      <c r="X114" s="346"/>
      <c r="Y114" s="346"/>
      <c r="Z114" s="346"/>
      <c r="AA114" s="346"/>
      <c r="AB114" s="348"/>
      <c r="AC114" s="346"/>
      <c r="AD114" s="346"/>
      <c r="AE114" s="346" t="s">
        <v>1061</v>
      </c>
      <c r="AF114" s="346" t="s">
        <v>1269</v>
      </c>
      <c r="AG114" s="346" t="s">
        <v>1061</v>
      </c>
      <c r="AH114" s="346" t="s">
        <v>1270</v>
      </c>
      <c r="AI114" s="346" t="s">
        <v>1061</v>
      </c>
      <c r="AJ114" s="346" t="s">
        <v>1174</v>
      </c>
      <c r="AK114" s="346"/>
      <c r="AL114" s="346"/>
      <c r="AM114" s="346"/>
      <c r="AN114" s="346"/>
      <c r="AO114" s="350"/>
      <c r="AP114" s="346"/>
      <c r="AQ114" s="346"/>
    </row>
    <row r="115" spans="1:43" x14ac:dyDescent="0.25">
      <c r="A115" s="346"/>
      <c r="B115" s="346"/>
      <c r="C115" s="346"/>
      <c r="D115" s="346"/>
      <c r="E115" s="346"/>
      <c r="F115" s="346"/>
      <c r="G115" s="346"/>
      <c r="H115" s="346"/>
      <c r="I115" s="346"/>
      <c r="J115" s="346"/>
      <c r="K115" s="346"/>
      <c r="L115" s="346"/>
      <c r="M115" s="346"/>
      <c r="N115" s="346"/>
      <c r="O115" s="346"/>
      <c r="P115" s="346"/>
      <c r="Q115" s="346"/>
      <c r="R115" s="346"/>
      <c r="S115" s="347"/>
      <c r="T115" s="346"/>
      <c r="U115" s="346"/>
      <c r="V115" s="346"/>
      <c r="W115" s="346"/>
      <c r="X115" s="346"/>
      <c r="Y115" s="346"/>
      <c r="Z115" s="346"/>
      <c r="AA115" s="346"/>
      <c r="AB115" s="348"/>
      <c r="AC115" s="346"/>
      <c r="AD115" s="346"/>
      <c r="AE115" s="348"/>
      <c r="AF115" s="348"/>
      <c r="AG115" s="348"/>
      <c r="AH115" s="348"/>
      <c r="AI115" s="348"/>
      <c r="AJ115" s="348"/>
      <c r="AK115" s="346"/>
      <c r="AL115" s="346"/>
      <c r="AM115" s="346"/>
      <c r="AN115" s="346"/>
      <c r="AO115" s="350"/>
      <c r="AP115" s="346"/>
      <c r="AQ115" s="351" t="s">
        <v>1271</v>
      </c>
    </row>
    <row r="116" spans="1:43" x14ac:dyDescent="0.25">
      <c r="A116" s="346"/>
      <c r="B116" s="346"/>
      <c r="C116" s="346"/>
      <c r="D116" s="346"/>
      <c r="E116" s="346"/>
      <c r="F116" s="346"/>
      <c r="G116" s="346"/>
      <c r="H116" s="346"/>
      <c r="I116" s="346"/>
      <c r="J116" s="346"/>
      <c r="K116" s="346"/>
      <c r="L116" s="346"/>
      <c r="M116" s="346"/>
      <c r="N116" s="346"/>
      <c r="O116" s="346"/>
      <c r="P116" s="346"/>
      <c r="Q116" s="346"/>
      <c r="R116" s="346"/>
      <c r="S116" s="347"/>
      <c r="T116" s="346"/>
      <c r="U116" s="346"/>
      <c r="V116" s="346"/>
      <c r="W116" s="346"/>
      <c r="X116" s="346"/>
      <c r="Y116" s="346"/>
      <c r="Z116" s="346"/>
      <c r="AA116" s="346"/>
      <c r="AB116" s="348"/>
      <c r="AC116" s="346"/>
      <c r="AD116" s="346"/>
      <c r="AE116" s="348"/>
      <c r="AF116" s="348"/>
      <c r="AG116" s="348"/>
      <c r="AH116" s="348"/>
      <c r="AI116" s="348"/>
      <c r="AJ116" s="348"/>
      <c r="AK116" s="346"/>
      <c r="AL116" s="346"/>
      <c r="AM116" s="346"/>
      <c r="AN116" s="346"/>
      <c r="AO116" s="350"/>
      <c r="AP116" s="346"/>
      <c r="AQ116" s="346"/>
    </row>
    <row r="117" spans="1:43" x14ac:dyDescent="0.25">
      <c r="A117" s="346"/>
      <c r="B117" s="346"/>
      <c r="C117" s="346"/>
      <c r="D117" s="346"/>
      <c r="E117" s="346"/>
      <c r="F117" s="346"/>
      <c r="G117" s="346"/>
      <c r="H117" s="346"/>
      <c r="I117" s="346"/>
      <c r="J117" s="346"/>
      <c r="K117" s="346"/>
      <c r="L117" s="346"/>
      <c r="M117" s="346"/>
      <c r="N117" s="346"/>
      <c r="O117" s="346"/>
      <c r="P117" s="346"/>
      <c r="Q117" s="346"/>
      <c r="R117" s="346"/>
      <c r="S117" s="347"/>
      <c r="T117" s="346"/>
      <c r="U117" s="346"/>
      <c r="V117" s="346"/>
      <c r="W117" s="346"/>
      <c r="X117" s="346"/>
      <c r="Y117" s="346"/>
      <c r="Z117" s="346"/>
      <c r="AA117" s="346"/>
      <c r="AB117" s="348"/>
      <c r="AC117" s="346"/>
      <c r="AD117" s="346"/>
      <c r="AE117" s="346" t="s">
        <v>1054</v>
      </c>
      <c r="AF117" s="349">
        <v>45337</v>
      </c>
      <c r="AG117" s="346" t="s">
        <v>1054</v>
      </c>
      <c r="AH117" s="349">
        <v>45534</v>
      </c>
      <c r="AI117" s="346" t="s">
        <v>1054</v>
      </c>
      <c r="AJ117" s="349">
        <v>45541</v>
      </c>
      <c r="AK117" s="346"/>
      <c r="AL117" s="346"/>
      <c r="AM117" s="346"/>
      <c r="AN117" s="346"/>
      <c r="AO117" s="350"/>
      <c r="AP117" s="346"/>
      <c r="AQ117" s="346"/>
    </row>
    <row r="118" spans="1:43" ht="114.75" x14ac:dyDescent="0.25">
      <c r="A118" s="346"/>
      <c r="B118" s="346"/>
      <c r="C118" s="346"/>
      <c r="D118" s="346"/>
      <c r="E118" s="346"/>
      <c r="F118" s="346"/>
      <c r="G118" s="346"/>
      <c r="H118" s="346"/>
      <c r="I118" s="346"/>
      <c r="J118" s="346"/>
      <c r="K118" s="346"/>
      <c r="L118" s="346"/>
      <c r="M118" s="346"/>
      <c r="N118" s="346"/>
      <c r="O118" s="346"/>
      <c r="P118" s="346"/>
      <c r="Q118" s="346"/>
      <c r="R118" s="346"/>
      <c r="S118" s="347"/>
      <c r="T118" s="346"/>
      <c r="U118" s="346"/>
      <c r="V118" s="346"/>
      <c r="W118" s="346"/>
      <c r="X118" s="346"/>
      <c r="Y118" s="346"/>
      <c r="Z118" s="346"/>
      <c r="AA118" s="346"/>
      <c r="AB118" s="348"/>
      <c r="AC118" s="346"/>
      <c r="AD118" s="346"/>
      <c r="AE118" s="346" t="s">
        <v>1057</v>
      </c>
      <c r="AF118" s="346" t="s">
        <v>1272</v>
      </c>
      <c r="AG118" s="346" t="s">
        <v>1057</v>
      </c>
      <c r="AH118" s="346" t="s">
        <v>1273</v>
      </c>
      <c r="AI118" s="346" t="s">
        <v>1057</v>
      </c>
      <c r="AJ118" s="346" t="s">
        <v>1274</v>
      </c>
      <c r="AK118" s="346"/>
      <c r="AL118" s="346"/>
      <c r="AM118" s="346"/>
      <c r="AN118" s="346"/>
      <c r="AO118" s="350"/>
      <c r="AP118" s="346"/>
      <c r="AQ118" s="346"/>
    </row>
    <row r="119" spans="1:43" x14ac:dyDescent="0.25">
      <c r="A119" s="346"/>
      <c r="B119" s="346"/>
      <c r="C119" s="346"/>
      <c r="D119" s="346"/>
      <c r="E119" s="346"/>
      <c r="F119" s="346"/>
      <c r="G119" s="346"/>
      <c r="H119" s="346"/>
      <c r="I119" s="346"/>
      <c r="J119" s="346"/>
      <c r="K119" s="346"/>
      <c r="L119" s="346"/>
      <c r="M119" s="346"/>
      <c r="N119" s="346"/>
      <c r="O119" s="346"/>
      <c r="P119" s="346"/>
      <c r="Q119" s="346"/>
      <c r="R119" s="346"/>
      <c r="S119" s="347"/>
      <c r="T119" s="346"/>
      <c r="U119" s="346"/>
      <c r="V119" s="346"/>
      <c r="W119" s="346"/>
      <c r="X119" s="346"/>
      <c r="Y119" s="346"/>
      <c r="Z119" s="346"/>
      <c r="AA119" s="346"/>
      <c r="AB119" s="348"/>
      <c r="AC119" s="346"/>
      <c r="AD119" s="346"/>
      <c r="AE119" s="346" t="s">
        <v>1061</v>
      </c>
      <c r="AF119" s="346" t="s">
        <v>1269</v>
      </c>
      <c r="AG119" s="346" t="s">
        <v>1061</v>
      </c>
      <c r="AH119" s="346" t="s">
        <v>1270</v>
      </c>
      <c r="AI119" s="346" t="s">
        <v>1061</v>
      </c>
      <c r="AJ119" s="346" t="s">
        <v>944</v>
      </c>
      <c r="AK119" s="346"/>
      <c r="AL119" s="346"/>
      <c r="AM119" s="346"/>
      <c r="AN119" s="346"/>
      <c r="AO119" s="350"/>
      <c r="AP119" s="346"/>
      <c r="AQ119" s="346"/>
    </row>
    <row r="120" spans="1:43" x14ac:dyDescent="0.25">
      <c r="A120" s="346"/>
      <c r="B120" s="346"/>
      <c r="C120" s="346"/>
      <c r="D120" s="346"/>
      <c r="E120" s="346"/>
      <c r="F120" s="346"/>
      <c r="G120" s="346"/>
      <c r="H120" s="346"/>
      <c r="I120" s="346"/>
      <c r="J120" s="346"/>
      <c r="K120" s="346"/>
      <c r="L120" s="346"/>
      <c r="M120" s="346"/>
      <c r="N120" s="346"/>
      <c r="O120" s="346"/>
      <c r="P120" s="346"/>
      <c r="Q120" s="346"/>
      <c r="R120" s="346"/>
      <c r="S120" s="347"/>
      <c r="T120" s="346"/>
      <c r="U120" s="346"/>
      <c r="V120" s="346"/>
      <c r="W120" s="346"/>
      <c r="X120" s="346"/>
      <c r="Y120" s="346"/>
      <c r="Z120" s="346"/>
      <c r="AA120" s="346"/>
      <c r="AB120" s="348"/>
      <c r="AC120" s="346"/>
      <c r="AD120" s="346"/>
      <c r="AE120" s="348"/>
      <c r="AF120" s="348"/>
      <c r="AG120" s="348"/>
      <c r="AH120" s="348"/>
      <c r="AI120" s="348"/>
      <c r="AJ120" s="348"/>
      <c r="AK120" s="346"/>
      <c r="AL120" s="346"/>
      <c r="AM120" s="346"/>
      <c r="AN120" s="346"/>
      <c r="AO120" s="350"/>
      <c r="AP120" s="346"/>
      <c r="AQ120" s="346"/>
    </row>
    <row r="121" spans="1:43" x14ac:dyDescent="0.25">
      <c r="A121" s="346"/>
      <c r="B121" s="346"/>
      <c r="C121" s="346"/>
      <c r="D121" s="346"/>
      <c r="E121" s="346"/>
      <c r="F121" s="346"/>
      <c r="G121" s="346"/>
      <c r="H121" s="346"/>
      <c r="I121" s="346"/>
      <c r="J121" s="346"/>
      <c r="K121" s="346"/>
      <c r="L121" s="346"/>
      <c r="M121" s="346"/>
      <c r="N121" s="346"/>
      <c r="O121" s="346"/>
      <c r="P121" s="346"/>
      <c r="Q121" s="346"/>
      <c r="R121" s="346"/>
      <c r="S121" s="347"/>
      <c r="T121" s="346"/>
      <c r="U121" s="346"/>
      <c r="V121" s="346"/>
      <c r="W121" s="346"/>
      <c r="X121" s="346"/>
      <c r="Y121" s="346"/>
      <c r="Z121" s="346"/>
      <c r="AA121" s="346"/>
      <c r="AB121" s="348"/>
      <c r="AC121" s="346"/>
      <c r="AD121" s="346"/>
      <c r="AE121" s="348"/>
      <c r="AF121" s="348"/>
      <c r="AG121" s="348"/>
      <c r="AH121" s="348"/>
      <c r="AI121" s="348"/>
      <c r="AJ121" s="348"/>
      <c r="AK121" s="346"/>
      <c r="AL121" s="346"/>
      <c r="AM121" s="346"/>
      <c r="AN121" s="346"/>
      <c r="AO121" s="350"/>
      <c r="AP121" s="346"/>
      <c r="AQ121" s="346"/>
    </row>
    <row r="122" spans="1:43" x14ac:dyDescent="0.25">
      <c r="A122" s="346"/>
      <c r="B122" s="346"/>
      <c r="C122" s="346"/>
      <c r="D122" s="346"/>
      <c r="E122" s="346"/>
      <c r="F122" s="346"/>
      <c r="G122" s="346"/>
      <c r="H122" s="346"/>
      <c r="I122" s="346"/>
      <c r="J122" s="346"/>
      <c r="K122" s="346"/>
      <c r="L122" s="346"/>
      <c r="M122" s="346"/>
      <c r="N122" s="346"/>
      <c r="O122" s="346"/>
      <c r="P122" s="346"/>
      <c r="Q122" s="346"/>
      <c r="R122" s="346"/>
      <c r="S122" s="347"/>
      <c r="T122" s="346"/>
      <c r="U122" s="346"/>
      <c r="V122" s="346"/>
      <c r="W122" s="346"/>
      <c r="X122" s="346"/>
      <c r="Y122" s="346"/>
      <c r="Z122" s="346"/>
      <c r="AA122" s="346"/>
      <c r="AB122" s="348"/>
      <c r="AC122" s="346"/>
      <c r="AD122" s="346"/>
      <c r="AE122" s="346" t="s">
        <v>1054</v>
      </c>
      <c r="AF122" s="349">
        <v>45384</v>
      </c>
      <c r="AG122" s="348"/>
      <c r="AH122" s="348"/>
      <c r="AI122" s="346" t="s">
        <v>1054</v>
      </c>
      <c r="AJ122" s="349">
        <v>45541</v>
      </c>
      <c r="AK122" s="346"/>
      <c r="AL122" s="346"/>
      <c r="AM122" s="346"/>
      <c r="AN122" s="346"/>
      <c r="AO122" s="350"/>
      <c r="AP122" s="346"/>
      <c r="AQ122" s="346"/>
    </row>
    <row r="123" spans="1:43" ht="114.75" x14ac:dyDescent="0.25">
      <c r="A123" s="346"/>
      <c r="B123" s="346"/>
      <c r="C123" s="346"/>
      <c r="D123" s="346"/>
      <c r="E123" s="346"/>
      <c r="F123" s="346"/>
      <c r="G123" s="346"/>
      <c r="H123" s="346"/>
      <c r="I123" s="346"/>
      <c r="J123" s="346"/>
      <c r="K123" s="346"/>
      <c r="L123" s="346"/>
      <c r="M123" s="346"/>
      <c r="N123" s="346"/>
      <c r="O123" s="346"/>
      <c r="P123" s="346"/>
      <c r="Q123" s="346"/>
      <c r="R123" s="346"/>
      <c r="S123" s="347"/>
      <c r="T123" s="346"/>
      <c r="U123" s="346"/>
      <c r="V123" s="346"/>
      <c r="W123" s="346"/>
      <c r="X123" s="346"/>
      <c r="Y123" s="346"/>
      <c r="Z123" s="346"/>
      <c r="AA123" s="346"/>
      <c r="AB123" s="348"/>
      <c r="AC123" s="346"/>
      <c r="AD123" s="346"/>
      <c r="AE123" s="346" t="s">
        <v>1057</v>
      </c>
      <c r="AF123" s="346" t="s">
        <v>1275</v>
      </c>
      <c r="AG123" s="348"/>
      <c r="AH123" s="348"/>
      <c r="AI123" s="346" t="s">
        <v>1057</v>
      </c>
      <c r="AJ123" s="346" t="s">
        <v>1276</v>
      </c>
      <c r="AK123" s="346"/>
      <c r="AL123" s="346"/>
      <c r="AM123" s="346"/>
      <c r="AN123" s="346"/>
      <c r="AO123" s="350"/>
      <c r="AP123" s="346"/>
      <c r="AQ123" s="346"/>
    </row>
    <row r="124" spans="1:43" x14ac:dyDescent="0.25">
      <c r="A124" s="346"/>
      <c r="B124" s="346"/>
      <c r="C124" s="346"/>
      <c r="D124" s="346"/>
      <c r="E124" s="346"/>
      <c r="F124" s="346"/>
      <c r="G124" s="346"/>
      <c r="H124" s="346"/>
      <c r="I124" s="346"/>
      <c r="J124" s="346"/>
      <c r="K124" s="346"/>
      <c r="L124" s="346"/>
      <c r="M124" s="346"/>
      <c r="N124" s="346"/>
      <c r="O124" s="346"/>
      <c r="P124" s="346"/>
      <c r="Q124" s="346"/>
      <c r="R124" s="346"/>
      <c r="S124" s="347"/>
      <c r="T124" s="346"/>
      <c r="U124" s="346"/>
      <c r="V124" s="346"/>
      <c r="W124" s="346"/>
      <c r="X124" s="346"/>
      <c r="Y124" s="346"/>
      <c r="Z124" s="346"/>
      <c r="AA124" s="346"/>
      <c r="AB124" s="348"/>
      <c r="AC124" s="346"/>
      <c r="AD124" s="346"/>
      <c r="AE124" s="346" t="s">
        <v>1061</v>
      </c>
      <c r="AF124" s="346" t="s">
        <v>1269</v>
      </c>
      <c r="AG124" s="348"/>
      <c r="AH124" s="348"/>
      <c r="AI124" s="346" t="s">
        <v>1061</v>
      </c>
      <c r="AJ124" s="346" t="s">
        <v>944</v>
      </c>
      <c r="AK124" s="346"/>
      <c r="AL124" s="346"/>
      <c r="AM124" s="346"/>
      <c r="AN124" s="346"/>
      <c r="AO124" s="350"/>
      <c r="AP124" s="346"/>
      <c r="AQ124" s="346"/>
    </row>
    <row r="125" spans="1:43" x14ac:dyDescent="0.25">
      <c r="A125" s="346"/>
      <c r="B125" s="346"/>
      <c r="C125" s="346"/>
      <c r="D125" s="346"/>
      <c r="E125" s="346"/>
      <c r="F125" s="346"/>
      <c r="G125" s="346"/>
      <c r="H125" s="346"/>
      <c r="I125" s="346"/>
      <c r="J125" s="346"/>
      <c r="K125" s="346"/>
      <c r="L125" s="346"/>
      <c r="M125" s="346"/>
      <c r="N125" s="346"/>
      <c r="O125" s="346"/>
      <c r="P125" s="346"/>
      <c r="Q125" s="346"/>
      <c r="R125" s="346"/>
      <c r="S125" s="347"/>
      <c r="T125" s="346"/>
      <c r="U125" s="346"/>
      <c r="V125" s="346"/>
      <c r="W125" s="346"/>
      <c r="X125" s="346"/>
      <c r="Y125" s="346"/>
      <c r="Z125" s="346"/>
      <c r="AA125" s="346"/>
      <c r="AB125" s="348"/>
      <c r="AC125" s="346"/>
      <c r="AD125" s="346"/>
      <c r="AE125" s="348"/>
      <c r="AF125" s="348"/>
      <c r="AG125" s="348"/>
      <c r="AH125" s="348"/>
      <c r="AI125" s="348"/>
      <c r="AJ125" s="348"/>
      <c r="AK125" s="346"/>
      <c r="AL125" s="346"/>
      <c r="AM125" s="346"/>
      <c r="AN125" s="346"/>
      <c r="AO125" s="350"/>
      <c r="AP125" s="346"/>
      <c r="AQ125" s="346"/>
    </row>
    <row r="126" spans="1:43" x14ac:dyDescent="0.25">
      <c r="A126" s="346"/>
      <c r="B126" s="346"/>
      <c r="C126" s="346"/>
      <c r="D126" s="346"/>
      <c r="E126" s="346"/>
      <c r="F126" s="346"/>
      <c r="G126" s="346"/>
      <c r="H126" s="346"/>
      <c r="I126" s="346"/>
      <c r="J126" s="346"/>
      <c r="K126" s="346"/>
      <c r="L126" s="346"/>
      <c r="M126" s="346"/>
      <c r="N126" s="346"/>
      <c r="O126" s="346"/>
      <c r="P126" s="346"/>
      <c r="Q126" s="346"/>
      <c r="R126" s="346"/>
      <c r="S126" s="347"/>
      <c r="T126" s="346"/>
      <c r="U126" s="346"/>
      <c r="V126" s="346"/>
      <c r="W126" s="346"/>
      <c r="X126" s="346"/>
      <c r="Y126" s="346"/>
      <c r="Z126" s="346"/>
      <c r="AA126" s="346"/>
      <c r="AB126" s="348"/>
      <c r="AC126" s="346"/>
      <c r="AD126" s="346"/>
      <c r="AE126" s="348"/>
      <c r="AF126" s="348"/>
      <c r="AG126" s="348"/>
      <c r="AH126" s="348"/>
      <c r="AI126" s="348"/>
      <c r="AJ126" s="348"/>
      <c r="AK126" s="346"/>
      <c r="AL126" s="346"/>
      <c r="AM126" s="346"/>
      <c r="AN126" s="346"/>
      <c r="AO126" s="350"/>
      <c r="AP126" s="346"/>
      <c r="AQ126" s="346"/>
    </row>
    <row r="127" spans="1:43" x14ac:dyDescent="0.25">
      <c r="A127" s="346"/>
      <c r="B127" s="346"/>
      <c r="C127" s="346"/>
      <c r="D127" s="346"/>
      <c r="E127" s="346"/>
      <c r="F127" s="346"/>
      <c r="G127" s="346"/>
      <c r="H127" s="346"/>
      <c r="I127" s="346"/>
      <c r="J127" s="346"/>
      <c r="K127" s="346"/>
      <c r="L127" s="346"/>
      <c r="M127" s="346"/>
      <c r="N127" s="346"/>
      <c r="O127" s="346"/>
      <c r="P127" s="346"/>
      <c r="Q127" s="346"/>
      <c r="R127" s="346"/>
      <c r="S127" s="347"/>
      <c r="T127" s="346"/>
      <c r="U127" s="346"/>
      <c r="V127" s="346"/>
      <c r="W127" s="346"/>
      <c r="X127" s="346"/>
      <c r="Y127" s="346"/>
      <c r="Z127" s="346"/>
      <c r="AA127" s="346"/>
      <c r="AB127" s="348"/>
      <c r="AC127" s="346"/>
      <c r="AD127" s="346"/>
      <c r="AE127" s="346" t="s">
        <v>1054</v>
      </c>
      <c r="AF127" s="349">
        <v>45418</v>
      </c>
      <c r="AG127" s="348"/>
      <c r="AH127" s="348"/>
      <c r="AI127" s="348"/>
      <c r="AJ127" s="348"/>
      <c r="AK127" s="346"/>
      <c r="AL127" s="346"/>
      <c r="AM127" s="346"/>
      <c r="AN127" s="346"/>
      <c r="AO127" s="350"/>
      <c r="AP127" s="346"/>
      <c r="AQ127" s="346"/>
    </row>
    <row r="128" spans="1:43" ht="38.25" x14ac:dyDescent="0.25">
      <c r="A128" s="346"/>
      <c r="B128" s="346"/>
      <c r="C128" s="346"/>
      <c r="D128" s="346"/>
      <c r="E128" s="346"/>
      <c r="F128" s="346"/>
      <c r="G128" s="346"/>
      <c r="H128" s="346"/>
      <c r="I128" s="346"/>
      <c r="J128" s="346"/>
      <c r="K128" s="346"/>
      <c r="L128" s="346"/>
      <c r="M128" s="346"/>
      <c r="N128" s="346"/>
      <c r="O128" s="346"/>
      <c r="P128" s="346"/>
      <c r="Q128" s="346"/>
      <c r="R128" s="346"/>
      <c r="S128" s="347"/>
      <c r="T128" s="346"/>
      <c r="U128" s="346"/>
      <c r="V128" s="346"/>
      <c r="W128" s="346"/>
      <c r="X128" s="346"/>
      <c r="Y128" s="346"/>
      <c r="Z128" s="346"/>
      <c r="AA128" s="346"/>
      <c r="AB128" s="348"/>
      <c r="AC128" s="346"/>
      <c r="AD128" s="346"/>
      <c r="AE128" s="346" t="s">
        <v>1057</v>
      </c>
      <c r="AF128" s="346" t="s">
        <v>1277</v>
      </c>
      <c r="AG128" s="348"/>
      <c r="AH128" s="348"/>
      <c r="AI128" s="348"/>
      <c r="AJ128" s="348"/>
      <c r="AK128" s="346"/>
      <c r="AL128" s="346"/>
      <c r="AM128" s="346"/>
      <c r="AN128" s="346"/>
      <c r="AO128" s="350"/>
      <c r="AP128" s="346"/>
      <c r="AQ128" s="346"/>
    </row>
    <row r="129" spans="1:43" x14ac:dyDescent="0.25">
      <c r="A129" s="346"/>
      <c r="B129" s="346"/>
      <c r="C129" s="346"/>
      <c r="D129" s="346"/>
      <c r="E129" s="346"/>
      <c r="F129" s="346"/>
      <c r="G129" s="346"/>
      <c r="H129" s="346"/>
      <c r="I129" s="346"/>
      <c r="J129" s="346"/>
      <c r="K129" s="346"/>
      <c r="L129" s="346"/>
      <c r="M129" s="346"/>
      <c r="N129" s="346"/>
      <c r="O129" s="346"/>
      <c r="P129" s="346"/>
      <c r="Q129" s="346"/>
      <c r="R129" s="346"/>
      <c r="S129" s="347"/>
      <c r="T129" s="346"/>
      <c r="U129" s="346"/>
      <c r="V129" s="346"/>
      <c r="W129" s="346"/>
      <c r="X129" s="346"/>
      <c r="Y129" s="346"/>
      <c r="Z129" s="346"/>
      <c r="AA129" s="346"/>
      <c r="AB129" s="348"/>
      <c r="AC129" s="346"/>
      <c r="AD129" s="346"/>
      <c r="AE129" s="346" t="s">
        <v>1061</v>
      </c>
      <c r="AF129" s="346" t="s">
        <v>1269</v>
      </c>
      <c r="AG129" s="348"/>
      <c r="AH129" s="348"/>
      <c r="AI129" s="348"/>
      <c r="AJ129" s="348"/>
      <c r="AK129" s="346"/>
      <c r="AL129" s="346"/>
      <c r="AM129" s="346"/>
      <c r="AN129" s="346"/>
      <c r="AO129" s="350"/>
      <c r="AP129" s="346"/>
      <c r="AQ129" s="346"/>
    </row>
    <row r="130" spans="1:43" x14ac:dyDescent="0.25">
      <c r="A130" s="346"/>
      <c r="B130" s="346"/>
      <c r="C130" s="346"/>
      <c r="D130" s="346"/>
      <c r="E130" s="346"/>
      <c r="F130" s="346"/>
      <c r="G130" s="346"/>
      <c r="H130" s="346"/>
      <c r="I130" s="346"/>
      <c r="J130" s="346"/>
      <c r="K130" s="346"/>
      <c r="L130" s="346"/>
      <c r="M130" s="346"/>
      <c r="N130" s="346"/>
      <c r="O130" s="346"/>
      <c r="P130" s="346"/>
      <c r="Q130" s="346"/>
      <c r="R130" s="346"/>
      <c r="S130" s="347"/>
      <c r="T130" s="346"/>
      <c r="U130" s="346"/>
      <c r="V130" s="346"/>
      <c r="W130" s="346"/>
      <c r="X130" s="346"/>
      <c r="Y130" s="346"/>
      <c r="Z130" s="346"/>
      <c r="AA130" s="346"/>
      <c r="AB130" s="348"/>
      <c r="AC130" s="346"/>
      <c r="AD130" s="346"/>
      <c r="AE130" s="348"/>
      <c r="AF130" s="348"/>
      <c r="AG130" s="348"/>
      <c r="AH130" s="348"/>
      <c r="AI130" s="348"/>
      <c r="AJ130" s="348"/>
      <c r="AK130" s="346"/>
      <c r="AL130" s="346"/>
      <c r="AM130" s="346"/>
      <c r="AN130" s="346"/>
      <c r="AO130" s="350"/>
      <c r="AP130" s="346"/>
      <c r="AQ130" s="346"/>
    </row>
    <row r="131" spans="1:43" x14ac:dyDescent="0.25">
      <c r="A131" s="346"/>
      <c r="B131" s="346"/>
      <c r="C131" s="346"/>
      <c r="D131" s="346"/>
      <c r="E131" s="346"/>
      <c r="F131" s="346"/>
      <c r="G131" s="346"/>
      <c r="H131" s="346"/>
      <c r="I131" s="346"/>
      <c r="J131" s="346"/>
      <c r="K131" s="346"/>
      <c r="L131" s="346"/>
      <c r="M131" s="346"/>
      <c r="N131" s="346"/>
      <c r="O131" s="346"/>
      <c r="P131" s="346"/>
      <c r="Q131" s="346"/>
      <c r="R131" s="346"/>
      <c r="S131" s="347"/>
      <c r="T131" s="346"/>
      <c r="U131" s="346"/>
      <c r="V131" s="346"/>
      <c r="W131" s="346"/>
      <c r="X131" s="346"/>
      <c r="Y131" s="346"/>
      <c r="Z131" s="346"/>
      <c r="AA131" s="346"/>
      <c r="AB131" s="348"/>
      <c r="AC131" s="346"/>
      <c r="AD131" s="346"/>
      <c r="AE131" s="348"/>
      <c r="AF131" s="348"/>
      <c r="AG131" s="348"/>
      <c r="AH131" s="348"/>
      <c r="AI131" s="348"/>
      <c r="AJ131" s="348"/>
      <c r="AK131" s="346"/>
      <c r="AL131" s="346"/>
      <c r="AM131" s="346"/>
      <c r="AN131" s="346"/>
      <c r="AO131" s="350"/>
      <c r="AP131" s="346"/>
      <c r="AQ131" s="346"/>
    </row>
    <row r="132" spans="1:43" x14ac:dyDescent="0.25">
      <c r="A132" s="346"/>
      <c r="B132" s="346"/>
      <c r="C132" s="346"/>
      <c r="D132" s="346"/>
      <c r="E132" s="346"/>
      <c r="F132" s="346"/>
      <c r="G132" s="346"/>
      <c r="H132" s="346"/>
      <c r="I132" s="346"/>
      <c r="J132" s="346"/>
      <c r="K132" s="346"/>
      <c r="L132" s="346"/>
      <c r="M132" s="346"/>
      <c r="N132" s="346"/>
      <c r="O132" s="346"/>
      <c r="P132" s="346"/>
      <c r="Q132" s="346"/>
      <c r="R132" s="346"/>
      <c r="S132" s="347"/>
      <c r="T132" s="346"/>
      <c r="U132" s="346"/>
      <c r="V132" s="346"/>
      <c r="W132" s="346"/>
      <c r="X132" s="346"/>
      <c r="Y132" s="346"/>
      <c r="Z132" s="346"/>
      <c r="AA132" s="346"/>
      <c r="AB132" s="348"/>
      <c r="AC132" s="346"/>
      <c r="AD132" s="346"/>
      <c r="AE132" s="346" t="s">
        <v>1054</v>
      </c>
      <c r="AF132" s="349">
        <v>45448</v>
      </c>
      <c r="AG132" s="348"/>
      <c r="AH132" s="348"/>
      <c r="AI132" s="348"/>
      <c r="AJ132" s="348"/>
      <c r="AK132" s="346"/>
      <c r="AL132" s="346"/>
      <c r="AM132" s="346"/>
      <c r="AN132" s="346"/>
      <c r="AO132" s="350"/>
      <c r="AP132" s="346"/>
      <c r="AQ132" s="346"/>
    </row>
    <row r="133" spans="1:43" ht="76.5" x14ac:dyDescent="0.25">
      <c r="A133" s="346"/>
      <c r="B133" s="346"/>
      <c r="C133" s="346"/>
      <c r="D133" s="346"/>
      <c r="E133" s="346"/>
      <c r="F133" s="346"/>
      <c r="G133" s="346"/>
      <c r="H133" s="346"/>
      <c r="I133" s="346"/>
      <c r="J133" s="346"/>
      <c r="K133" s="346"/>
      <c r="L133" s="346"/>
      <c r="M133" s="346"/>
      <c r="N133" s="346"/>
      <c r="O133" s="346"/>
      <c r="P133" s="346"/>
      <c r="Q133" s="346"/>
      <c r="R133" s="346"/>
      <c r="S133" s="347"/>
      <c r="T133" s="346"/>
      <c r="U133" s="346"/>
      <c r="V133" s="346"/>
      <c r="W133" s="346"/>
      <c r="X133" s="346"/>
      <c r="Y133" s="346"/>
      <c r="Z133" s="346"/>
      <c r="AA133" s="346"/>
      <c r="AB133" s="348"/>
      <c r="AC133" s="346"/>
      <c r="AD133" s="346"/>
      <c r="AE133" s="346" t="s">
        <v>1057</v>
      </c>
      <c r="AF133" s="346" t="s">
        <v>1278</v>
      </c>
      <c r="AG133" s="348"/>
      <c r="AH133" s="348"/>
      <c r="AI133" s="348"/>
      <c r="AJ133" s="348"/>
      <c r="AK133" s="346"/>
      <c r="AL133" s="346"/>
      <c r="AM133" s="346"/>
      <c r="AN133" s="346"/>
      <c r="AO133" s="350"/>
      <c r="AP133" s="346"/>
      <c r="AQ133" s="346"/>
    </row>
    <row r="134" spans="1:43" x14ac:dyDescent="0.25">
      <c r="A134" s="346"/>
      <c r="B134" s="346"/>
      <c r="C134" s="346"/>
      <c r="D134" s="346"/>
      <c r="E134" s="346"/>
      <c r="F134" s="346"/>
      <c r="G134" s="346"/>
      <c r="H134" s="346"/>
      <c r="I134" s="346"/>
      <c r="J134" s="346"/>
      <c r="K134" s="346"/>
      <c r="L134" s="346"/>
      <c r="M134" s="346"/>
      <c r="N134" s="346"/>
      <c r="O134" s="346"/>
      <c r="P134" s="346"/>
      <c r="Q134" s="346"/>
      <c r="R134" s="346"/>
      <c r="S134" s="347"/>
      <c r="T134" s="346"/>
      <c r="U134" s="346"/>
      <c r="V134" s="346"/>
      <c r="W134" s="346"/>
      <c r="X134" s="346"/>
      <c r="Y134" s="346"/>
      <c r="Z134" s="346"/>
      <c r="AA134" s="346"/>
      <c r="AB134" s="348"/>
      <c r="AC134" s="346"/>
      <c r="AD134" s="346"/>
      <c r="AE134" s="346" t="s">
        <v>1061</v>
      </c>
      <c r="AF134" s="346" t="s">
        <v>1269</v>
      </c>
      <c r="AG134" s="348"/>
      <c r="AH134" s="348"/>
      <c r="AI134" s="348"/>
      <c r="AJ134" s="348"/>
      <c r="AK134" s="346"/>
      <c r="AL134" s="346"/>
      <c r="AM134" s="346"/>
      <c r="AN134" s="346"/>
      <c r="AO134" s="350"/>
      <c r="AP134" s="346"/>
      <c r="AQ134" s="346"/>
    </row>
    <row r="135" spans="1:43" x14ac:dyDescent="0.25">
      <c r="A135" s="346"/>
      <c r="B135" s="346"/>
      <c r="C135" s="346"/>
      <c r="D135" s="346"/>
      <c r="E135" s="346"/>
      <c r="F135" s="346"/>
      <c r="G135" s="346"/>
      <c r="H135" s="346"/>
      <c r="I135" s="346"/>
      <c r="J135" s="346"/>
      <c r="K135" s="346"/>
      <c r="L135" s="346"/>
      <c r="M135" s="346"/>
      <c r="N135" s="346"/>
      <c r="O135" s="346"/>
      <c r="P135" s="346"/>
      <c r="Q135" s="346"/>
      <c r="R135" s="346"/>
      <c r="S135" s="347"/>
      <c r="T135" s="346"/>
      <c r="U135" s="346"/>
      <c r="V135" s="346"/>
      <c r="W135" s="346"/>
      <c r="X135" s="346"/>
      <c r="Y135" s="346"/>
      <c r="Z135" s="346"/>
      <c r="AA135" s="346"/>
      <c r="AB135" s="348"/>
      <c r="AC135" s="346"/>
      <c r="AD135" s="346"/>
      <c r="AE135" s="348"/>
      <c r="AF135" s="348"/>
      <c r="AG135" s="348"/>
      <c r="AH135" s="348"/>
      <c r="AI135" s="348"/>
      <c r="AJ135" s="348"/>
      <c r="AK135" s="346"/>
      <c r="AL135" s="346"/>
      <c r="AM135" s="346"/>
      <c r="AN135" s="346"/>
      <c r="AO135" s="350"/>
      <c r="AP135" s="346"/>
      <c r="AQ135" s="346"/>
    </row>
    <row r="136" spans="1:43" x14ac:dyDescent="0.25">
      <c r="A136" s="346"/>
      <c r="B136" s="346"/>
      <c r="C136" s="346"/>
      <c r="D136" s="346"/>
      <c r="E136" s="346"/>
      <c r="F136" s="346"/>
      <c r="G136" s="346"/>
      <c r="H136" s="346"/>
      <c r="I136" s="346"/>
      <c r="J136" s="346"/>
      <c r="K136" s="346"/>
      <c r="L136" s="346"/>
      <c r="M136" s="346"/>
      <c r="N136" s="346"/>
      <c r="O136" s="346"/>
      <c r="P136" s="346"/>
      <c r="Q136" s="346"/>
      <c r="R136" s="346"/>
      <c r="S136" s="347"/>
      <c r="T136" s="346"/>
      <c r="U136" s="346"/>
      <c r="V136" s="346"/>
      <c r="W136" s="346"/>
      <c r="X136" s="346"/>
      <c r="Y136" s="346"/>
      <c r="Z136" s="346"/>
      <c r="AA136" s="346"/>
      <c r="AB136" s="348"/>
      <c r="AC136" s="346"/>
      <c r="AD136" s="346"/>
      <c r="AE136" s="348"/>
      <c r="AF136" s="348"/>
      <c r="AG136" s="348"/>
      <c r="AH136" s="348"/>
      <c r="AI136" s="348"/>
      <c r="AJ136" s="348"/>
      <c r="AK136" s="346"/>
      <c r="AL136" s="346"/>
      <c r="AM136" s="346"/>
      <c r="AN136" s="346"/>
      <c r="AO136" s="350"/>
      <c r="AP136" s="346"/>
      <c r="AQ136" s="346"/>
    </row>
    <row r="137" spans="1:43" x14ac:dyDescent="0.25">
      <c r="A137" s="346"/>
      <c r="B137" s="346"/>
      <c r="C137" s="346"/>
      <c r="D137" s="346"/>
      <c r="E137" s="346"/>
      <c r="F137" s="346"/>
      <c r="G137" s="346"/>
      <c r="H137" s="346"/>
      <c r="I137" s="346"/>
      <c r="J137" s="346"/>
      <c r="K137" s="346"/>
      <c r="L137" s="346"/>
      <c r="M137" s="346"/>
      <c r="N137" s="346"/>
      <c r="O137" s="346"/>
      <c r="P137" s="346"/>
      <c r="Q137" s="346"/>
      <c r="R137" s="346"/>
      <c r="S137" s="347"/>
      <c r="T137" s="346"/>
      <c r="U137" s="346"/>
      <c r="V137" s="346"/>
      <c r="W137" s="346"/>
      <c r="X137" s="346"/>
      <c r="Y137" s="346"/>
      <c r="Z137" s="346"/>
      <c r="AA137" s="346"/>
      <c r="AB137" s="348"/>
      <c r="AC137" s="346"/>
      <c r="AD137" s="346"/>
      <c r="AE137" s="346" t="s">
        <v>1054</v>
      </c>
      <c r="AF137" s="349">
        <v>45450</v>
      </c>
      <c r="AG137" s="348"/>
      <c r="AH137" s="348"/>
      <c r="AI137" s="348"/>
      <c r="AJ137" s="348"/>
      <c r="AK137" s="346"/>
      <c r="AL137" s="346"/>
      <c r="AM137" s="346"/>
      <c r="AN137" s="346"/>
      <c r="AO137" s="350"/>
      <c r="AP137" s="346"/>
      <c r="AQ137" s="346"/>
    </row>
    <row r="138" spans="1:43" ht="51" x14ac:dyDescent="0.25">
      <c r="A138" s="346"/>
      <c r="B138" s="346"/>
      <c r="C138" s="346"/>
      <c r="D138" s="346"/>
      <c r="E138" s="346"/>
      <c r="F138" s="346"/>
      <c r="G138" s="346"/>
      <c r="H138" s="346"/>
      <c r="I138" s="346"/>
      <c r="J138" s="346"/>
      <c r="K138" s="346"/>
      <c r="L138" s="346"/>
      <c r="M138" s="346"/>
      <c r="N138" s="346"/>
      <c r="O138" s="346"/>
      <c r="P138" s="346"/>
      <c r="Q138" s="346"/>
      <c r="R138" s="346"/>
      <c r="S138" s="347"/>
      <c r="T138" s="346"/>
      <c r="U138" s="346"/>
      <c r="V138" s="346"/>
      <c r="W138" s="346"/>
      <c r="X138" s="346"/>
      <c r="Y138" s="346"/>
      <c r="Z138" s="346"/>
      <c r="AA138" s="346"/>
      <c r="AB138" s="348"/>
      <c r="AC138" s="346"/>
      <c r="AD138" s="346"/>
      <c r="AE138" s="346" t="s">
        <v>1057</v>
      </c>
      <c r="AF138" s="346" t="s">
        <v>1279</v>
      </c>
      <c r="AG138" s="348"/>
      <c r="AH138" s="348"/>
      <c r="AI138" s="348"/>
      <c r="AJ138" s="348"/>
      <c r="AK138" s="346"/>
      <c r="AL138" s="346"/>
      <c r="AM138" s="346"/>
      <c r="AN138" s="346"/>
      <c r="AO138" s="350"/>
      <c r="AP138" s="346"/>
      <c r="AQ138" s="346"/>
    </row>
    <row r="139" spans="1:43" x14ac:dyDescent="0.25">
      <c r="A139" s="346"/>
      <c r="B139" s="346"/>
      <c r="C139" s="346"/>
      <c r="D139" s="346"/>
      <c r="E139" s="346"/>
      <c r="F139" s="346"/>
      <c r="G139" s="346"/>
      <c r="H139" s="346"/>
      <c r="I139" s="346"/>
      <c r="J139" s="346"/>
      <c r="K139" s="346"/>
      <c r="L139" s="346"/>
      <c r="M139" s="346"/>
      <c r="N139" s="346"/>
      <c r="O139" s="346"/>
      <c r="P139" s="346"/>
      <c r="Q139" s="346"/>
      <c r="R139" s="346"/>
      <c r="S139" s="347"/>
      <c r="T139" s="346"/>
      <c r="U139" s="346"/>
      <c r="V139" s="346"/>
      <c r="W139" s="346"/>
      <c r="X139" s="346"/>
      <c r="Y139" s="346"/>
      <c r="Z139" s="346"/>
      <c r="AA139" s="346"/>
      <c r="AB139" s="348"/>
      <c r="AC139" s="346"/>
      <c r="AD139" s="346"/>
      <c r="AE139" s="346" t="s">
        <v>1061</v>
      </c>
      <c r="AF139" s="346" t="s">
        <v>1269</v>
      </c>
      <c r="AG139" s="348"/>
      <c r="AH139" s="348"/>
      <c r="AI139" s="348"/>
      <c r="AJ139" s="348"/>
      <c r="AK139" s="346"/>
      <c r="AL139" s="346"/>
      <c r="AM139" s="346"/>
      <c r="AN139" s="346"/>
      <c r="AO139" s="350"/>
      <c r="AP139" s="346"/>
      <c r="AQ139" s="346"/>
    </row>
    <row r="140" spans="1:43" x14ac:dyDescent="0.25">
      <c r="A140" s="346"/>
      <c r="B140" s="346"/>
      <c r="C140" s="346"/>
      <c r="D140" s="346"/>
      <c r="E140" s="346"/>
      <c r="F140" s="346"/>
      <c r="G140" s="346"/>
      <c r="H140" s="346"/>
      <c r="I140" s="346"/>
      <c r="J140" s="346"/>
      <c r="K140" s="346"/>
      <c r="L140" s="346"/>
      <c r="M140" s="346"/>
      <c r="N140" s="346"/>
      <c r="O140" s="346"/>
      <c r="P140" s="346"/>
      <c r="Q140" s="346"/>
      <c r="R140" s="346"/>
      <c r="S140" s="347"/>
      <c r="T140" s="346"/>
      <c r="U140" s="346"/>
      <c r="V140" s="346"/>
      <c r="W140" s="346"/>
      <c r="X140" s="346"/>
      <c r="Y140" s="346"/>
      <c r="Z140" s="346"/>
      <c r="AA140" s="346"/>
      <c r="AB140" s="348"/>
      <c r="AC140" s="346"/>
      <c r="AD140" s="346"/>
      <c r="AE140" s="348"/>
      <c r="AF140" s="348"/>
      <c r="AG140" s="348"/>
      <c r="AH140" s="348"/>
      <c r="AI140" s="348"/>
      <c r="AJ140" s="348"/>
      <c r="AK140" s="346"/>
      <c r="AL140" s="346"/>
      <c r="AM140" s="346"/>
      <c r="AN140" s="346"/>
      <c r="AO140" s="350"/>
      <c r="AP140" s="346"/>
      <c r="AQ140" s="346"/>
    </row>
    <row r="141" spans="1:43" x14ac:dyDescent="0.25">
      <c r="A141" s="346"/>
      <c r="B141" s="346"/>
      <c r="C141" s="346"/>
      <c r="D141" s="346"/>
      <c r="E141" s="346"/>
      <c r="F141" s="346"/>
      <c r="G141" s="346"/>
      <c r="H141" s="346"/>
      <c r="I141" s="346"/>
      <c r="J141" s="346"/>
      <c r="K141" s="346"/>
      <c r="L141" s="346"/>
      <c r="M141" s="346"/>
      <c r="N141" s="346"/>
      <c r="O141" s="346"/>
      <c r="P141" s="346"/>
      <c r="Q141" s="346"/>
      <c r="R141" s="346"/>
      <c r="S141" s="347"/>
      <c r="T141" s="346"/>
      <c r="U141" s="346"/>
      <c r="V141" s="346"/>
      <c r="W141" s="346"/>
      <c r="X141" s="346"/>
      <c r="Y141" s="346"/>
      <c r="Z141" s="346"/>
      <c r="AA141" s="346"/>
      <c r="AB141" s="348"/>
      <c r="AC141" s="346"/>
      <c r="AD141" s="346"/>
      <c r="AE141" s="348"/>
      <c r="AF141" s="348"/>
      <c r="AG141" s="348"/>
      <c r="AH141" s="348"/>
      <c r="AI141" s="348"/>
      <c r="AJ141" s="348"/>
      <c r="AK141" s="346"/>
      <c r="AL141" s="346"/>
      <c r="AM141" s="346"/>
      <c r="AN141" s="346"/>
      <c r="AO141" s="350"/>
      <c r="AP141" s="346"/>
      <c r="AQ141" s="346"/>
    </row>
    <row r="142" spans="1:43" x14ac:dyDescent="0.25">
      <c r="A142" s="346"/>
      <c r="B142" s="346"/>
      <c r="C142" s="346"/>
      <c r="D142" s="346"/>
      <c r="E142" s="346"/>
      <c r="F142" s="346"/>
      <c r="G142" s="346"/>
      <c r="H142" s="346"/>
      <c r="I142" s="346"/>
      <c r="J142" s="346"/>
      <c r="K142" s="346"/>
      <c r="L142" s="346"/>
      <c r="M142" s="346"/>
      <c r="N142" s="346"/>
      <c r="O142" s="346"/>
      <c r="P142" s="346"/>
      <c r="Q142" s="346"/>
      <c r="R142" s="346"/>
      <c r="S142" s="347"/>
      <c r="T142" s="346"/>
      <c r="U142" s="346"/>
      <c r="V142" s="346"/>
      <c r="W142" s="346"/>
      <c r="X142" s="346"/>
      <c r="Y142" s="346"/>
      <c r="Z142" s="346"/>
      <c r="AA142" s="346"/>
      <c r="AB142" s="348"/>
      <c r="AC142" s="346"/>
      <c r="AD142" s="346"/>
      <c r="AE142" s="346" t="s">
        <v>1054</v>
      </c>
      <c r="AF142" s="349">
        <v>45481</v>
      </c>
      <c r="AG142" s="348"/>
      <c r="AH142" s="348"/>
      <c r="AI142" s="348"/>
      <c r="AJ142" s="348"/>
      <c r="AK142" s="346"/>
      <c r="AL142" s="346"/>
      <c r="AM142" s="346"/>
      <c r="AN142" s="346"/>
      <c r="AO142" s="350"/>
      <c r="AP142" s="346"/>
      <c r="AQ142" s="346"/>
    </row>
    <row r="143" spans="1:43" ht="63.75" x14ac:dyDescent="0.25">
      <c r="A143" s="346"/>
      <c r="B143" s="346"/>
      <c r="C143" s="346"/>
      <c r="D143" s="346"/>
      <c r="E143" s="346"/>
      <c r="F143" s="346"/>
      <c r="G143" s="346"/>
      <c r="H143" s="346"/>
      <c r="I143" s="346"/>
      <c r="J143" s="346"/>
      <c r="K143" s="346"/>
      <c r="L143" s="346"/>
      <c r="M143" s="346"/>
      <c r="N143" s="346"/>
      <c r="O143" s="346"/>
      <c r="P143" s="346"/>
      <c r="Q143" s="346"/>
      <c r="R143" s="346"/>
      <c r="S143" s="347"/>
      <c r="T143" s="346"/>
      <c r="U143" s="346"/>
      <c r="V143" s="346"/>
      <c r="W143" s="346"/>
      <c r="X143" s="346"/>
      <c r="Y143" s="346"/>
      <c r="Z143" s="346"/>
      <c r="AA143" s="346"/>
      <c r="AB143" s="348"/>
      <c r="AC143" s="346"/>
      <c r="AD143" s="346"/>
      <c r="AE143" s="346" t="s">
        <v>1057</v>
      </c>
      <c r="AF143" s="346" t="s">
        <v>1280</v>
      </c>
      <c r="AG143" s="348"/>
      <c r="AH143" s="348"/>
      <c r="AI143" s="348"/>
      <c r="AJ143" s="348"/>
      <c r="AK143" s="346"/>
      <c r="AL143" s="346"/>
      <c r="AM143" s="346"/>
      <c r="AN143" s="346"/>
      <c r="AO143" s="350"/>
      <c r="AP143" s="346"/>
      <c r="AQ143" s="346"/>
    </row>
    <row r="144" spans="1:43" x14ac:dyDescent="0.25">
      <c r="A144" s="346"/>
      <c r="B144" s="346"/>
      <c r="C144" s="346"/>
      <c r="D144" s="346"/>
      <c r="E144" s="346"/>
      <c r="F144" s="346"/>
      <c r="G144" s="346"/>
      <c r="H144" s="346"/>
      <c r="I144" s="346"/>
      <c r="J144" s="346"/>
      <c r="K144" s="346"/>
      <c r="L144" s="346"/>
      <c r="M144" s="346"/>
      <c r="N144" s="346"/>
      <c r="O144" s="346"/>
      <c r="P144" s="346"/>
      <c r="Q144" s="346"/>
      <c r="R144" s="346"/>
      <c r="S144" s="347"/>
      <c r="T144" s="346"/>
      <c r="U144" s="346"/>
      <c r="V144" s="346"/>
      <c r="W144" s="346"/>
      <c r="X144" s="346"/>
      <c r="Y144" s="346"/>
      <c r="Z144" s="346"/>
      <c r="AA144" s="346"/>
      <c r="AB144" s="348"/>
      <c r="AC144" s="346"/>
      <c r="AD144" s="346"/>
      <c r="AE144" s="346" t="s">
        <v>1061</v>
      </c>
      <c r="AF144" s="346" t="s">
        <v>1269</v>
      </c>
      <c r="AG144" s="348"/>
      <c r="AH144" s="348"/>
      <c r="AI144" s="348"/>
      <c r="AJ144" s="348"/>
      <c r="AK144" s="346"/>
      <c r="AL144" s="346"/>
      <c r="AM144" s="346"/>
      <c r="AN144" s="346"/>
      <c r="AO144" s="350"/>
      <c r="AP144" s="346"/>
      <c r="AQ144" s="346"/>
    </row>
    <row r="145" spans="1:43" x14ac:dyDescent="0.25">
      <c r="A145" s="346"/>
      <c r="B145" s="346"/>
      <c r="C145" s="346"/>
      <c r="D145" s="346"/>
      <c r="E145" s="346"/>
      <c r="F145" s="346"/>
      <c r="G145" s="346"/>
      <c r="H145" s="346"/>
      <c r="I145" s="346"/>
      <c r="J145" s="346"/>
      <c r="K145" s="346"/>
      <c r="L145" s="346"/>
      <c r="M145" s="346"/>
      <c r="N145" s="346"/>
      <c r="O145" s="346"/>
      <c r="P145" s="346"/>
      <c r="Q145" s="346"/>
      <c r="R145" s="346"/>
      <c r="S145" s="347"/>
      <c r="T145" s="346"/>
      <c r="U145" s="346"/>
      <c r="V145" s="346"/>
      <c r="W145" s="346"/>
      <c r="X145" s="346"/>
      <c r="Y145" s="346"/>
      <c r="Z145" s="346"/>
      <c r="AA145" s="346"/>
      <c r="AB145" s="348"/>
      <c r="AC145" s="346"/>
      <c r="AD145" s="346"/>
      <c r="AE145" s="348"/>
      <c r="AF145" s="348"/>
      <c r="AG145" s="348"/>
      <c r="AH145" s="348"/>
      <c r="AI145" s="348"/>
      <c r="AJ145" s="348"/>
      <c r="AK145" s="346"/>
      <c r="AL145" s="346"/>
      <c r="AM145" s="346"/>
      <c r="AN145" s="346"/>
      <c r="AO145" s="350"/>
      <c r="AP145" s="346"/>
      <c r="AQ145" s="346"/>
    </row>
    <row r="146" spans="1:43" x14ac:dyDescent="0.25">
      <c r="A146" s="346"/>
      <c r="B146" s="346"/>
      <c r="C146" s="346"/>
      <c r="D146" s="346"/>
      <c r="E146" s="346"/>
      <c r="F146" s="346"/>
      <c r="G146" s="346"/>
      <c r="H146" s="346"/>
      <c r="I146" s="346"/>
      <c r="J146" s="346"/>
      <c r="K146" s="346"/>
      <c r="L146" s="346"/>
      <c r="M146" s="346"/>
      <c r="N146" s="346"/>
      <c r="O146" s="346"/>
      <c r="P146" s="346"/>
      <c r="Q146" s="346"/>
      <c r="R146" s="346"/>
      <c r="S146" s="347"/>
      <c r="T146" s="346"/>
      <c r="U146" s="346"/>
      <c r="V146" s="346"/>
      <c r="W146" s="346"/>
      <c r="X146" s="346"/>
      <c r="Y146" s="346"/>
      <c r="Z146" s="346"/>
      <c r="AA146" s="346"/>
      <c r="AB146" s="348"/>
      <c r="AC146" s="346"/>
      <c r="AD146" s="346"/>
      <c r="AE146" s="348"/>
      <c r="AF146" s="348"/>
      <c r="AG146" s="348"/>
      <c r="AH146" s="348"/>
      <c r="AI146" s="348"/>
      <c r="AJ146" s="348"/>
      <c r="AK146" s="346"/>
      <c r="AL146" s="346"/>
      <c r="AM146" s="346"/>
      <c r="AN146" s="346"/>
      <c r="AO146" s="350"/>
      <c r="AP146" s="346"/>
      <c r="AQ146" s="346"/>
    </row>
    <row r="147" spans="1:43" x14ac:dyDescent="0.25">
      <c r="A147" s="346"/>
      <c r="B147" s="346"/>
      <c r="C147" s="346"/>
      <c r="D147" s="346"/>
      <c r="E147" s="346"/>
      <c r="F147" s="346"/>
      <c r="G147" s="346"/>
      <c r="H147" s="346"/>
      <c r="I147" s="346"/>
      <c r="J147" s="346"/>
      <c r="K147" s="346"/>
      <c r="L147" s="346"/>
      <c r="M147" s="346"/>
      <c r="N147" s="346"/>
      <c r="O147" s="346"/>
      <c r="P147" s="346"/>
      <c r="Q147" s="346"/>
      <c r="R147" s="346"/>
      <c r="S147" s="347"/>
      <c r="T147" s="346"/>
      <c r="U147" s="346"/>
      <c r="V147" s="346"/>
      <c r="W147" s="346"/>
      <c r="X147" s="346"/>
      <c r="Y147" s="346"/>
      <c r="Z147" s="346"/>
      <c r="AA147" s="346"/>
      <c r="AB147" s="348"/>
      <c r="AC147" s="346"/>
      <c r="AD147" s="346"/>
      <c r="AE147" s="346" t="s">
        <v>1054</v>
      </c>
      <c r="AF147" s="349">
        <v>45509</v>
      </c>
      <c r="AG147" s="348"/>
      <c r="AH147" s="348"/>
      <c r="AI147" s="348"/>
      <c r="AJ147" s="348"/>
      <c r="AK147" s="346"/>
      <c r="AL147" s="346"/>
      <c r="AM147" s="346"/>
      <c r="AN147" s="346"/>
      <c r="AO147" s="350"/>
      <c r="AP147" s="346"/>
      <c r="AQ147" s="346"/>
    </row>
    <row r="148" spans="1:43" ht="63.75" x14ac:dyDescent="0.25">
      <c r="A148" s="346"/>
      <c r="B148" s="346"/>
      <c r="C148" s="346"/>
      <c r="D148" s="346"/>
      <c r="E148" s="346"/>
      <c r="F148" s="346"/>
      <c r="G148" s="346"/>
      <c r="H148" s="346"/>
      <c r="I148" s="346"/>
      <c r="J148" s="346"/>
      <c r="K148" s="346"/>
      <c r="L148" s="346"/>
      <c r="M148" s="346"/>
      <c r="N148" s="346"/>
      <c r="O148" s="346"/>
      <c r="P148" s="346"/>
      <c r="Q148" s="346"/>
      <c r="R148" s="346"/>
      <c r="S148" s="347"/>
      <c r="T148" s="346"/>
      <c r="U148" s="346"/>
      <c r="V148" s="346"/>
      <c r="W148" s="346"/>
      <c r="X148" s="346"/>
      <c r="Y148" s="346"/>
      <c r="Z148" s="346"/>
      <c r="AA148" s="346"/>
      <c r="AB148" s="348"/>
      <c r="AC148" s="346"/>
      <c r="AD148" s="346"/>
      <c r="AE148" s="346" t="s">
        <v>1057</v>
      </c>
      <c r="AF148" s="346" t="s">
        <v>1281</v>
      </c>
      <c r="AG148" s="348"/>
      <c r="AH148" s="348"/>
      <c r="AI148" s="348"/>
      <c r="AJ148" s="348"/>
      <c r="AK148" s="346"/>
      <c r="AL148" s="346"/>
      <c r="AM148" s="346"/>
      <c r="AN148" s="346"/>
      <c r="AO148" s="350"/>
      <c r="AP148" s="346"/>
      <c r="AQ148" s="346"/>
    </row>
    <row r="149" spans="1:43" x14ac:dyDescent="0.25">
      <c r="A149" s="346"/>
      <c r="B149" s="346"/>
      <c r="C149" s="346"/>
      <c r="D149" s="346"/>
      <c r="E149" s="346"/>
      <c r="F149" s="346"/>
      <c r="G149" s="346"/>
      <c r="H149" s="346"/>
      <c r="I149" s="346"/>
      <c r="J149" s="346"/>
      <c r="K149" s="346"/>
      <c r="L149" s="346"/>
      <c r="M149" s="346"/>
      <c r="N149" s="346"/>
      <c r="O149" s="346"/>
      <c r="P149" s="346"/>
      <c r="Q149" s="346"/>
      <c r="R149" s="346"/>
      <c r="S149" s="347"/>
      <c r="T149" s="346"/>
      <c r="U149" s="346"/>
      <c r="V149" s="346"/>
      <c r="W149" s="346"/>
      <c r="X149" s="346"/>
      <c r="Y149" s="346"/>
      <c r="Z149" s="346"/>
      <c r="AA149" s="346"/>
      <c r="AB149" s="348"/>
      <c r="AC149" s="346"/>
      <c r="AD149" s="346"/>
      <c r="AE149" s="346" t="s">
        <v>1061</v>
      </c>
      <c r="AF149" s="346" t="s">
        <v>1269</v>
      </c>
      <c r="AG149" s="348"/>
      <c r="AH149" s="348"/>
      <c r="AI149" s="348"/>
      <c r="AJ149" s="348"/>
      <c r="AK149" s="346"/>
      <c r="AL149" s="346"/>
      <c r="AM149" s="346"/>
      <c r="AN149" s="346"/>
      <c r="AO149" s="350"/>
      <c r="AP149" s="346"/>
      <c r="AQ149" s="346"/>
    </row>
    <row r="150" spans="1:43" x14ac:dyDescent="0.25">
      <c r="A150" s="346"/>
      <c r="B150" s="346"/>
      <c r="C150" s="346"/>
      <c r="D150" s="346"/>
      <c r="E150" s="346"/>
      <c r="F150" s="346"/>
      <c r="G150" s="346"/>
      <c r="H150" s="346"/>
      <c r="I150" s="346"/>
      <c r="J150" s="346"/>
      <c r="K150" s="346"/>
      <c r="L150" s="346"/>
      <c r="M150" s="346"/>
      <c r="N150" s="346"/>
      <c r="O150" s="346"/>
      <c r="P150" s="346"/>
      <c r="Q150" s="346"/>
      <c r="R150" s="346"/>
      <c r="S150" s="347"/>
      <c r="T150" s="346"/>
      <c r="U150" s="346"/>
      <c r="V150" s="346"/>
      <c r="W150" s="346"/>
      <c r="X150" s="346"/>
      <c r="Y150" s="346"/>
      <c r="Z150" s="346"/>
      <c r="AA150" s="346"/>
      <c r="AB150" s="348"/>
      <c r="AC150" s="346"/>
      <c r="AD150" s="346"/>
      <c r="AE150" s="348"/>
      <c r="AF150" s="348"/>
      <c r="AG150" s="348"/>
      <c r="AH150" s="348"/>
      <c r="AI150" s="348"/>
      <c r="AJ150" s="348"/>
      <c r="AK150" s="346"/>
      <c r="AL150" s="346"/>
      <c r="AM150" s="346"/>
      <c r="AN150" s="346"/>
      <c r="AO150" s="350"/>
      <c r="AP150" s="346"/>
      <c r="AQ150" s="346"/>
    </row>
    <row r="151" spans="1:43" x14ac:dyDescent="0.25">
      <c r="A151" s="346"/>
      <c r="B151" s="346"/>
      <c r="C151" s="346"/>
      <c r="D151" s="346"/>
      <c r="E151" s="346"/>
      <c r="F151" s="346"/>
      <c r="G151" s="346"/>
      <c r="H151" s="346"/>
      <c r="I151" s="346"/>
      <c r="J151" s="346"/>
      <c r="K151" s="346"/>
      <c r="L151" s="346"/>
      <c r="M151" s="346"/>
      <c r="N151" s="346"/>
      <c r="O151" s="346"/>
      <c r="P151" s="346"/>
      <c r="Q151" s="346"/>
      <c r="R151" s="346"/>
      <c r="S151" s="347"/>
      <c r="T151" s="346"/>
      <c r="U151" s="346"/>
      <c r="V151" s="346"/>
      <c r="W151" s="346"/>
      <c r="X151" s="346"/>
      <c r="Y151" s="346"/>
      <c r="Z151" s="346"/>
      <c r="AA151" s="346"/>
      <c r="AB151" s="348"/>
      <c r="AC151" s="346"/>
      <c r="AD151" s="346"/>
      <c r="AE151" s="348"/>
      <c r="AF151" s="348"/>
      <c r="AG151" s="348"/>
      <c r="AH151" s="348"/>
      <c r="AI151" s="348"/>
      <c r="AJ151" s="348"/>
      <c r="AK151" s="346"/>
      <c r="AL151" s="346"/>
      <c r="AM151" s="346"/>
      <c r="AN151" s="346"/>
      <c r="AO151" s="350"/>
      <c r="AP151" s="346"/>
      <c r="AQ151" s="346"/>
    </row>
    <row r="152" spans="1:43" x14ac:dyDescent="0.25">
      <c r="A152" s="346"/>
      <c r="B152" s="346"/>
      <c r="C152" s="346"/>
      <c r="D152" s="346"/>
      <c r="E152" s="346"/>
      <c r="F152" s="346"/>
      <c r="G152" s="346"/>
      <c r="H152" s="346"/>
      <c r="I152" s="346"/>
      <c r="J152" s="346"/>
      <c r="K152" s="346"/>
      <c r="L152" s="346"/>
      <c r="M152" s="346"/>
      <c r="N152" s="346"/>
      <c r="O152" s="346"/>
      <c r="P152" s="346"/>
      <c r="Q152" s="346"/>
      <c r="R152" s="346"/>
      <c r="S152" s="347"/>
      <c r="T152" s="346"/>
      <c r="U152" s="346"/>
      <c r="V152" s="346"/>
      <c r="W152" s="346"/>
      <c r="X152" s="346"/>
      <c r="Y152" s="346"/>
      <c r="Z152" s="346"/>
      <c r="AA152" s="346"/>
      <c r="AB152" s="348"/>
      <c r="AC152" s="346"/>
      <c r="AD152" s="346"/>
      <c r="AE152" s="346" t="s">
        <v>1054</v>
      </c>
      <c r="AF152" s="349">
        <v>45537</v>
      </c>
      <c r="AG152" s="348"/>
      <c r="AH152" s="348"/>
      <c r="AI152" s="348"/>
      <c r="AJ152" s="348"/>
      <c r="AK152" s="346"/>
      <c r="AL152" s="346"/>
      <c r="AM152" s="346"/>
      <c r="AN152" s="346"/>
      <c r="AO152" s="350"/>
      <c r="AP152" s="346"/>
      <c r="AQ152" s="346"/>
    </row>
    <row r="153" spans="1:43" ht="76.5" x14ac:dyDescent="0.25">
      <c r="A153" s="346"/>
      <c r="B153" s="346"/>
      <c r="C153" s="346"/>
      <c r="D153" s="346"/>
      <c r="E153" s="346"/>
      <c r="F153" s="346"/>
      <c r="G153" s="346"/>
      <c r="H153" s="346"/>
      <c r="I153" s="346"/>
      <c r="J153" s="346"/>
      <c r="K153" s="346"/>
      <c r="L153" s="346"/>
      <c r="M153" s="346"/>
      <c r="N153" s="346"/>
      <c r="O153" s="346"/>
      <c r="P153" s="346"/>
      <c r="Q153" s="346"/>
      <c r="R153" s="346"/>
      <c r="S153" s="347"/>
      <c r="T153" s="346"/>
      <c r="U153" s="346"/>
      <c r="V153" s="346"/>
      <c r="W153" s="346"/>
      <c r="X153" s="346"/>
      <c r="Y153" s="346"/>
      <c r="Z153" s="346"/>
      <c r="AA153" s="346"/>
      <c r="AB153" s="348"/>
      <c r="AC153" s="346"/>
      <c r="AD153" s="346"/>
      <c r="AE153" s="346" t="s">
        <v>1057</v>
      </c>
      <c r="AF153" s="346" t="s">
        <v>1282</v>
      </c>
      <c r="AG153" s="348"/>
      <c r="AH153" s="348"/>
      <c r="AI153" s="348"/>
      <c r="AJ153" s="348"/>
      <c r="AK153" s="346"/>
      <c r="AL153" s="346"/>
      <c r="AM153" s="346"/>
      <c r="AN153" s="346"/>
      <c r="AO153" s="350"/>
      <c r="AP153" s="346"/>
      <c r="AQ153" s="346"/>
    </row>
    <row r="154" spans="1:43" x14ac:dyDescent="0.25">
      <c r="A154" s="346"/>
      <c r="B154" s="346"/>
      <c r="C154" s="346"/>
      <c r="D154" s="346"/>
      <c r="E154" s="346"/>
      <c r="F154" s="346"/>
      <c r="G154" s="346"/>
      <c r="H154" s="346"/>
      <c r="I154" s="346"/>
      <c r="J154" s="346"/>
      <c r="K154" s="346"/>
      <c r="L154" s="346"/>
      <c r="M154" s="346"/>
      <c r="N154" s="346"/>
      <c r="O154" s="346"/>
      <c r="P154" s="346"/>
      <c r="Q154" s="346"/>
      <c r="R154" s="346"/>
      <c r="S154" s="347"/>
      <c r="T154" s="346"/>
      <c r="U154" s="346"/>
      <c r="V154" s="346"/>
      <c r="W154" s="346"/>
      <c r="X154" s="346"/>
      <c r="Y154" s="346"/>
      <c r="Z154" s="346"/>
      <c r="AA154" s="346"/>
      <c r="AB154" s="348"/>
      <c r="AC154" s="346"/>
      <c r="AD154" s="346"/>
      <c r="AE154" s="346" t="s">
        <v>1061</v>
      </c>
      <c r="AF154" s="346" t="s">
        <v>1269</v>
      </c>
      <c r="AG154" s="348"/>
      <c r="AH154" s="348"/>
      <c r="AI154" s="348"/>
      <c r="AJ154" s="348"/>
      <c r="AK154" s="346"/>
      <c r="AL154" s="346"/>
      <c r="AM154" s="346"/>
      <c r="AN154" s="346"/>
      <c r="AO154" s="350"/>
      <c r="AP154" s="346"/>
      <c r="AQ154" s="346"/>
    </row>
    <row r="155" spans="1:43" x14ac:dyDescent="0.25">
      <c r="A155" s="346"/>
      <c r="B155" s="346"/>
      <c r="C155" s="346"/>
      <c r="D155" s="346"/>
      <c r="E155" s="346"/>
      <c r="F155" s="346"/>
      <c r="G155" s="346"/>
      <c r="H155" s="346"/>
      <c r="I155" s="346"/>
      <c r="J155" s="346"/>
      <c r="K155" s="346"/>
      <c r="L155" s="346"/>
      <c r="M155" s="346"/>
      <c r="N155" s="346"/>
      <c r="O155" s="346"/>
      <c r="P155" s="346"/>
      <c r="Q155" s="346"/>
      <c r="R155" s="346"/>
      <c r="S155" s="347"/>
      <c r="T155" s="346"/>
      <c r="U155" s="346"/>
      <c r="V155" s="346"/>
      <c r="W155" s="346"/>
      <c r="X155" s="346"/>
      <c r="Y155" s="346"/>
      <c r="Z155" s="346"/>
      <c r="AA155" s="346"/>
      <c r="AB155" s="348"/>
      <c r="AC155" s="346"/>
      <c r="AD155" s="346"/>
      <c r="AE155" s="348"/>
      <c r="AF155" s="348"/>
      <c r="AG155" s="348"/>
      <c r="AH155" s="348"/>
      <c r="AI155" s="348"/>
      <c r="AJ155" s="348"/>
      <c r="AK155" s="346"/>
      <c r="AL155" s="346"/>
      <c r="AM155" s="346"/>
      <c r="AN155" s="346"/>
      <c r="AO155" s="350"/>
      <c r="AP155" s="346"/>
      <c r="AQ155" s="346"/>
    </row>
    <row r="156" spans="1:43" x14ac:dyDescent="0.25">
      <c r="A156" s="346"/>
      <c r="B156" s="346"/>
      <c r="C156" s="346"/>
      <c r="D156" s="346"/>
      <c r="E156" s="346"/>
      <c r="F156" s="346"/>
      <c r="G156" s="346"/>
      <c r="H156" s="346"/>
      <c r="I156" s="346"/>
      <c r="J156" s="346"/>
      <c r="K156" s="346"/>
      <c r="L156" s="346"/>
      <c r="M156" s="346"/>
      <c r="N156" s="346"/>
      <c r="O156" s="346"/>
      <c r="P156" s="346"/>
      <c r="Q156" s="346"/>
      <c r="R156" s="346"/>
      <c r="S156" s="347"/>
      <c r="T156" s="346"/>
      <c r="U156" s="346"/>
      <c r="V156" s="346"/>
      <c r="W156" s="346"/>
      <c r="X156" s="346"/>
      <c r="Y156" s="346"/>
      <c r="Z156" s="346"/>
      <c r="AA156" s="346"/>
      <c r="AB156" s="348"/>
      <c r="AC156" s="346"/>
      <c r="AD156" s="346"/>
      <c r="AE156" s="348"/>
      <c r="AF156" s="348"/>
      <c r="AG156" s="348"/>
      <c r="AH156" s="348"/>
      <c r="AI156" s="348"/>
      <c r="AJ156" s="348"/>
      <c r="AK156" s="346"/>
      <c r="AL156" s="346"/>
      <c r="AM156" s="346"/>
      <c r="AN156" s="346"/>
      <c r="AO156" s="350"/>
      <c r="AP156" s="346"/>
      <c r="AQ156" s="346"/>
    </row>
    <row r="157" spans="1:43" x14ac:dyDescent="0.25">
      <c r="A157" s="346"/>
      <c r="B157" s="346"/>
      <c r="C157" s="346"/>
      <c r="D157" s="346"/>
      <c r="E157" s="346"/>
      <c r="F157" s="346"/>
      <c r="G157" s="346"/>
      <c r="H157" s="346"/>
      <c r="I157" s="346"/>
      <c r="J157" s="346"/>
      <c r="K157" s="346"/>
      <c r="L157" s="346"/>
      <c r="M157" s="346"/>
      <c r="N157" s="346"/>
      <c r="O157" s="346"/>
      <c r="P157" s="346"/>
      <c r="Q157" s="346"/>
      <c r="R157" s="346"/>
      <c r="S157" s="347"/>
      <c r="T157" s="346"/>
      <c r="U157" s="346"/>
      <c r="V157" s="346"/>
      <c r="W157" s="346"/>
      <c r="X157" s="346"/>
      <c r="Y157" s="346"/>
      <c r="Z157" s="346"/>
      <c r="AA157" s="346"/>
      <c r="AB157" s="348"/>
      <c r="AC157" s="346"/>
      <c r="AD157" s="346"/>
      <c r="AE157" s="346" t="s">
        <v>1054</v>
      </c>
      <c r="AF157" s="349">
        <v>45544</v>
      </c>
      <c r="AG157" s="348"/>
      <c r="AH157" s="348"/>
      <c r="AI157" s="348"/>
      <c r="AJ157" s="348"/>
      <c r="AK157" s="346"/>
      <c r="AL157" s="346"/>
      <c r="AM157" s="346"/>
      <c r="AN157" s="346"/>
      <c r="AO157" s="350"/>
      <c r="AP157" s="346"/>
      <c r="AQ157" s="346"/>
    </row>
    <row r="158" spans="1:43" ht="63.75" x14ac:dyDescent="0.25">
      <c r="A158" s="346"/>
      <c r="B158" s="346"/>
      <c r="C158" s="346"/>
      <c r="D158" s="346"/>
      <c r="E158" s="346"/>
      <c r="F158" s="346"/>
      <c r="G158" s="346"/>
      <c r="H158" s="346"/>
      <c r="I158" s="346"/>
      <c r="J158" s="346"/>
      <c r="K158" s="346"/>
      <c r="L158" s="346"/>
      <c r="M158" s="346"/>
      <c r="N158" s="346"/>
      <c r="O158" s="346"/>
      <c r="P158" s="346"/>
      <c r="Q158" s="346"/>
      <c r="R158" s="346"/>
      <c r="S158" s="347"/>
      <c r="T158" s="346"/>
      <c r="U158" s="346"/>
      <c r="V158" s="346"/>
      <c r="W158" s="346"/>
      <c r="X158" s="346"/>
      <c r="Y158" s="346"/>
      <c r="Z158" s="346"/>
      <c r="AA158" s="346"/>
      <c r="AB158" s="348"/>
      <c r="AC158" s="346"/>
      <c r="AD158" s="346"/>
      <c r="AE158" s="346" t="s">
        <v>1057</v>
      </c>
      <c r="AF158" s="346" t="s">
        <v>1283</v>
      </c>
      <c r="AG158" s="348"/>
      <c r="AH158" s="348"/>
      <c r="AI158" s="348"/>
      <c r="AJ158" s="348"/>
      <c r="AK158" s="346"/>
      <c r="AL158" s="346"/>
      <c r="AM158" s="346"/>
      <c r="AN158" s="346"/>
      <c r="AO158" s="350"/>
      <c r="AP158" s="346"/>
      <c r="AQ158" s="346"/>
    </row>
    <row r="159" spans="1:43" x14ac:dyDescent="0.25">
      <c r="A159" s="346"/>
      <c r="B159" s="346"/>
      <c r="C159" s="346"/>
      <c r="D159" s="346"/>
      <c r="E159" s="346"/>
      <c r="F159" s="346"/>
      <c r="G159" s="346"/>
      <c r="H159" s="346"/>
      <c r="I159" s="346"/>
      <c r="J159" s="346"/>
      <c r="K159" s="346"/>
      <c r="L159" s="346"/>
      <c r="M159" s="346"/>
      <c r="N159" s="346"/>
      <c r="O159" s="346"/>
      <c r="P159" s="346"/>
      <c r="Q159" s="346"/>
      <c r="R159" s="346"/>
      <c r="S159" s="347"/>
      <c r="T159" s="346"/>
      <c r="U159" s="346"/>
      <c r="V159" s="346"/>
      <c r="W159" s="346"/>
      <c r="X159" s="346"/>
      <c r="Y159" s="346"/>
      <c r="Z159" s="346"/>
      <c r="AA159" s="346"/>
      <c r="AB159" s="348"/>
      <c r="AC159" s="346"/>
      <c r="AD159" s="346"/>
      <c r="AE159" s="346" t="s">
        <v>1061</v>
      </c>
      <c r="AF159" s="346" t="s">
        <v>1269</v>
      </c>
      <c r="AG159" s="348"/>
      <c r="AH159" s="348"/>
      <c r="AI159" s="348"/>
      <c r="AJ159" s="348"/>
      <c r="AK159" s="346"/>
      <c r="AL159" s="346"/>
      <c r="AM159" s="346"/>
      <c r="AN159" s="346"/>
      <c r="AO159" s="350"/>
      <c r="AP159" s="346"/>
      <c r="AQ159" s="346"/>
    </row>
    <row r="160" spans="1:43" ht="89.25" x14ac:dyDescent="0.25">
      <c r="A160" s="346"/>
      <c r="B160" s="346"/>
      <c r="C160" s="346"/>
      <c r="D160" s="346"/>
      <c r="E160" s="346"/>
      <c r="F160" s="346"/>
      <c r="G160" s="346"/>
      <c r="H160" s="346"/>
      <c r="I160" s="346"/>
      <c r="J160" s="346"/>
      <c r="K160" s="346"/>
      <c r="L160" s="346"/>
      <c r="M160" s="346"/>
      <c r="N160" s="346"/>
      <c r="O160" s="346"/>
      <c r="P160" s="346"/>
      <c r="Q160" s="346"/>
      <c r="R160" s="346"/>
      <c r="S160" s="347"/>
      <c r="T160" s="346"/>
      <c r="U160" s="346" t="s">
        <v>1284</v>
      </c>
      <c r="V160" s="346" t="s">
        <v>1048</v>
      </c>
      <c r="W160" s="346" t="s">
        <v>1078</v>
      </c>
      <c r="X160" s="346" t="s">
        <v>1050</v>
      </c>
      <c r="Y160" s="346" t="s">
        <v>1051</v>
      </c>
      <c r="Z160" s="346" t="s">
        <v>1052</v>
      </c>
      <c r="AA160" s="346" t="s">
        <v>1053</v>
      </c>
      <c r="AB160" s="346">
        <v>50</v>
      </c>
      <c r="AC160" s="346">
        <v>28.8</v>
      </c>
      <c r="AD160" s="346">
        <v>60</v>
      </c>
      <c r="AE160" s="346" t="s">
        <v>1054</v>
      </c>
      <c r="AF160" s="349">
        <v>45322</v>
      </c>
      <c r="AG160" s="346" t="s">
        <v>1054</v>
      </c>
      <c r="AH160" s="349">
        <v>45408</v>
      </c>
      <c r="AI160" s="346" t="s">
        <v>1054</v>
      </c>
      <c r="AJ160" s="349">
        <v>45415</v>
      </c>
      <c r="AK160" s="346"/>
      <c r="AL160" s="346"/>
      <c r="AM160" s="346"/>
      <c r="AN160" s="346"/>
      <c r="AO160" s="350"/>
      <c r="AP160" s="346"/>
      <c r="AQ160" s="346"/>
    </row>
    <row r="161" spans="1:43" ht="153" x14ac:dyDescent="0.25">
      <c r="A161" s="346"/>
      <c r="B161" s="346"/>
      <c r="C161" s="346"/>
      <c r="D161" s="346"/>
      <c r="E161" s="346"/>
      <c r="F161" s="346"/>
      <c r="G161" s="346"/>
      <c r="H161" s="346"/>
      <c r="I161" s="346"/>
      <c r="J161" s="346"/>
      <c r="K161" s="346"/>
      <c r="L161" s="346"/>
      <c r="M161" s="346"/>
      <c r="N161" s="346"/>
      <c r="O161" s="346"/>
      <c r="P161" s="346"/>
      <c r="Q161" s="346"/>
      <c r="R161" s="346"/>
      <c r="S161" s="347"/>
      <c r="T161" s="346"/>
      <c r="U161" s="346"/>
      <c r="V161" s="346"/>
      <c r="W161" s="346"/>
      <c r="X161" s="346"/>
      <c r="Y161" s="346"/>
      <c r="Z161" s="346"/>
      <c r="AA161" s="346"/>
      <c r="AB161" s="346"/>
      <c r="AC161" s="346"/>
      <c r="AD161" s="346"/>
      <c r="AE161" s="346" t="s">
        <v>1057</v>
      </c>
      <c r="AF161" s="346" t="s">
        <v>1285</v>
      </c>
      <c r="AG161" s="346" t="s">
        <v>1057</v>
      </c>
      <c r="AH161" s="346" t="s">
        <v>1286</v>
      </c>
      <c r="AI161" s="346" t="s">
        <v>1057</v>
      </c>
      <c r="AJ161" s="346" t="s">
        <v>1287</v>
      </c>
      <c r="AK161" s="346"/>
      <c r="AL161" s="346"/>
      <c r="AM161" s="346"/>
      <c r="AN161" s="346"/>
      <c r="AO161" s="350"/>
      <c r="AP161" s="346"/>
      <c r="AQ161" s="346"/>
    </row>
    <row r="162" spans="1:43" x14ac:dyDescent="0.25">
      <c r="A162" s="346"/>
      <c r="B162" s="346"/>
      <c r="C162" s="346"/>
      <c r="D162" s="346"/>
      <c r="E162" s="346"/>
      <c r="F162" s="346"/>
      <c r="G162" s="346"/>
      <c r="H162" s="346"/>
      <c r="I162" s="346"/>
      <c r="J162" s="346"/>
      <c r="K162" s="346"/>
      <c r="L162" s="346"/>
      <c r="M162" s="346"/>
      <c r="N162" s="346"/>
      <c r="O162" s="346"/>
      <c r="P162" s="346"/>
      <c r="Q162" s="346"/>
      <c r="R162" s="346"/>
      <c r="S162" s="347"/>
      <c r="T162" s="346"/>
      <c r="U162" s="346"/>
      <c r="V162" s="346"/>
      <c r="W162" s="346"/>
      <c r="X162" s="346"/>
      <c r="Y162" s="346"/>
      <c r="Z162" s="346"/>
      <c r="AA162" s="346"/>
      <c r="AB162" s="346"/>
      <c r="AC162" s="346"/>
      <c r="AD162" s="346"/>
      <c r="AE162" s="346" t="s">
        <v>1061</v>
      </c>
      <c r="AF162" s="346" t="s">
        <v>1269</v>
      </c>
      <c r="AG162" s="346" t="s">
        <v>1061</v>
      </c>
      <c r="AH162" s="346" t="s">
        <v>1270</v>
      </c>
      <c r="AI162" s="346" t="s">
        <v>1061</v>
      </c>
      <c r="AJ162" s="346" t="s">
        <v>1174</v>
      </c>
      <c r="AK162" s="346"/>
      <c r="AL162" s="346"/>
      <c r="AM162" s="346"/>
      <c r="AN162" s="346"/>
      <c r="AO162" s="350"/>
      <c r="AP162" s="346"/>
      <c r="AQ162" s="346"/>
    </row>
    <row r="163" spans="1:43" x14ac:dyDescent="0.25">
      <c r="A163" s="346"/>
      <c r="B163" s="346"/>
      <c r="C163" s="346"/>
      <c r="D163" s="346"/>
      <c r="E163" s="346"/>
      <c r="F163" s="346"/>
      <c r="G163" s="346"/>
      <c r="H163" s="346"/>
      <c r="I163" s="346"/>
      <c r="J163" s="346"/>
      <c r="K163" s="346"/>
      <c r="L163" s="346"/>
      <c r="M163" s="346"/>
      <c r="N163" s="346"/>
      <c r="O163" s="346"/>
      <c r="P163" s="346"/>
      <c r="Q163" s="346"/>
      <c r="R163" s="346"/>
      <c r="S163" s="347"/>
      <c r="T163" s="346"/>
      <c r="U163" s="346"/>
      <c r="V163" s="346"/>
      <c r="W163" s="346"/>
      <c r="X163" s="346"/>
      <c r="Y163" s="346"/>
      <c r="Z163" s="346"/>
      <c r="AA163" s="346"/>
      <c r="AB163" s="346"/>
      <c r="AC163" s="346"/>
      <c r="AD163" s="346"/>
      <c r="AE163" s="348"/>
      <c r="AF163" s="348"/>
      <c r="AG163" s="348"/>
      <c r="AH163" s="348"/>
      <c r="AI163" s="348"/>
      <c r="AJ163" s="348"/>
      <c r="AK163" s="346"/>
      <c r="AL163" s="346"/>
      <c r="AM163" s="346"/>
      <c r="AN163" s="346"/>
      <c r="AO163" s="350"/>
      <c r="AP163" s="346"/>
      <c r="AQ163" s="346"/>
    </row>
    <row r="164" spans="1:43" x14ac:dyDescent="0.25">
      <c r="A164" s="346"/>
      <c r="B164" s="346"/>
      <c r="C164" s="346"/>
      <c r="D164" s="346"/>
      <c r="E164" s="346"/>
      <c r="F164" s="346"/>
      <c r="G164" s="346"/>
      <c r="H164" s="346"/>
      <c r="I164" s="346"/>
      <c r="J164" s="346"/>
      <c r="K164" s="346"/>
      <c r="L164" s="346"/>
      <c r="M164" s="346"/>
      <c r="N164" s="346"/>
      <c r="O164" s="346"/>
      <c r="P164" s="346"/>
      <c r="Q164" s="346"/>
      <c r="R164" s="346"/>
      <c r="S164" s="347"/>
      <c r="T164" s="346"/>
      <c r="U164" s="346"/>
      <c r="V164" s="346"/>
      <c r="W164" s="346"/>
      <c r="X164" s="346"/>
      <c r="Y164" s="346"/>
      <c r="Z164" s="346"/>
      <c r="AA164" s="346"/>
      <c r="AB164" s="346"/>
      <c r="AC164" s="346"/>
      <c r="AD164" s="346"/>
      <c r="AE164" s="348"/>
      <c r="AF164" s="348"/>
      <c r="AG164" s="348"/>
      <c r="AH164" s="348"/>
      <c r="AI164" s="348"/>
      <c r="AJ164" s="348"/>
      <c r="AK164" s="346"/>
      <c r="AL164" s="346"/>
      <c r="AM164" s="346"/>
      <c r="AN164" s="346"/>
      <c r="AO164" s="350"/>
      <c r="AP164" s="346"/>
      <c r="AQ164" s="346"/>
    </row>
    <row r="165" spans="1:43" x14ac:dyDescent="0.25">
      <c r="A165" s="346"/>
      <c r="B165" s="346"/>
      <c r="C165" s="346"/>
      <c r="D165" s="346"/>
      <c r="E165" s="346"/>
      <c r="F165" s="346"/>
      <c r="G165" s="346"/>
      <c r="H165" s="346"/>
      <c r="I165" s="346"/>
      <c r="J165" s="346"/>
      <c r="K165" s="346"/>
      <c r="L165" s="346"/>
      <c r="M165" s="346"/>
      <c r="N165" s="346"/>
      <c r="O165" s="346"/>
      <c r="P165" s="346"/>
      <c r="Q165" s="346"/>
      <c r="R165" s="346"/>
      <c r="S165" s="347"/>
      <c r="T165" s="346"/>
      <c r="U165" s="346"/>
      <c r="V165" s="346"/>
      <c r="W165" s="346"/>
      <c r="X165" s="346"/>
      <c r="Y165" s="346"/>
      <c r="Z165" s="346"/>
      <c r="AA165" s="346"/>
      <c r="AB165" s="346"/>
      <c r="AC165" s="346"/>
      <c r="AD165" s="346"/>
      <c r="AE165" s="346" t="s">
        <v>1054</v>
      </c>
      <c r="AF165" s="349">
        <v>45358</v>
      </c>
      <c r="AG165" s="346" t="s">
        <v>1054</v>
      </c>
      <c r="AH165" s="349">
        <v>45534</v>
      </c>
      <c r="AI165" s="346" t="s">
        <v>1054</v>
      </c>
      <c r="AJ165" s="349">
        <v>45541</v>
      </c>
      <c r="AK165" s="346"/>
      <c r="AL165" s="346"/>
      <c r="AM165" s="346"/>
      <c r="AN165" s="346"/>
      <c r="AO165" s="350"/>
      <c r="AP165" s="346"/>
      <c r="AQ165" s="346"/>
    </row>
    <row r="166" spans="1:43" ht="102" x14ac:dyDescent="0.25">
      <c r="A166" s="346"/>
      <c r="B166" s="346"/>
      <c r="C166" s="346"/>
      <c r="D166" s="346"/>
      <c r="E166" s="346"/>
      <c r="F166" s="346"/>
      <c r="G166" s="346"/>
      <c r="H166" s="346"/>
      <c r="I166" s="346"/>
      <c r="J166" s="346"/>
      <c r="K166" s="346"/>
      <c r="L166" s="346"/>
      <c r="M166" s="346"/>
      <c r="N166" s="346"/>
      <c r="O166" s="346"/>
      <c r="P166" s="346"/>
      <c r="Q166" s="346"/>
      <c r="R166" s="346"/>
      <c r="S166" s="347"/>
      <c r="T166" s="346"/>
      <c r="U166" s="346"/>
      <c r="V166" s="346"/>
      <c r="W166" s="346"/>
      <c r="X166" s="346"/>
      <c r="Y166" s="346"/>
      <c r="Z166" s="346"/>
      <c r="AA166" s="346"/>
      <c r="AB166" s="346"/>
      <c r="AC166" s="346"/>
      <c r="AD166" s="346"/>
      <c r="AE166" s="346" t="s">
        <v>1057</v>
      </c>
      <c r="AF166" s="346" t="s">
        <v>1288</v>
      </c>
      <c r="AG166" s="346" t="s">
        <v>1057</v>
      </c>
      <c r="AH166" s="346" t="s">
        <v>1289</v>
      </c>
      <c r="AI166" s="346" t="s">
        <v>1057</v>
      </c>
      <c r="AJ166" s="346" t="s">
        <v>1290</v>
      </c>
      <c r="AK166" s="346"/>
      <c r="AL166" s="346"/>
      <c r="AM166" s="346"/>
      <c r="AN166" s="346"/>
      <c r="AO166" s="350"/>
      <c r="AP166" s="346"/>
      <c r="AQ166" s="346"/>
    </row>
    <row r="167" spans="1:43" x14ac:dyDescent="0.25">
      <c r="A167" s="346"/>
      <c r="B167" s="346"/>
      <c r="C167" s="346"/>
      <c r="D167" s="346"/>
      <c r="E167" s="346"/>
      <c r="F167" s="346"/>
      <c r="G167" s="346"/>
      <c r="H167" s="346"/>
      <c r="I167" s="346"/>
      <c r="J167" s="346"/>
      <c r="K167" s="346"/>
      <c r="L167" s="346"/>
      <c r="M167" s="346"/>
      <c r="N167" s="346"/>
      <c r="O167" s="346"/>
      <c r="P167" s="346"/>
      <c r="Q167" s="346"/>
      <c r="R167" s="346"/>
      <c r="S167" s="347"/>
      <c r="T167" s="346"/>
      <c r="U167" s="346"/>
      <c r="V167" s="346"/>
      <c r="W167" s="346"/>
      <c r="X167" s="346"/>
      <c r="Y167" s="346"/>
      <c r="Z167" s="346"/>
      <c r="AA167" s="346"/>
      <c r="AB167" s="346"/>
      <c r="AC167" s="346"/>
      <c r="AD167" s="346"/>
      <c r="AE167" s="346" t="s">
        <v>1061</v>
      </c>
      <c r="AF167" s="346" t="s">
        <v>1269</v>
      </c>
      <c r="AG167" s="346" t="s">
        <v>1061</v>
      </c>
      <c r="AH167" s="346" t="s">
        <v>1270</v>
      </c>
      <c r="AI167" s="346" t="s">
        <v>1061</v>
      </c>
      <c r="AJ167" s="346" t="s">
        <v>944</v>
      </c>
      <c r="AK167" s="346"/>
      <c r="AL167" s="346"/>
      <c r="AM167" s="346"/>
      <c r="AN167" s="346"/>
      <c r="AO167" s="350"/>
      <c r="AP167" s="346"/>
      <c r="AQ167" s="346"/>
    </row>
    <row r="168" spans="1:43" x14ac:dyDescent="0.25">
      <c r="A168" s="346"/>
      <c r="B168" s="346"/>
      <c r="C168" s="346"/>
      <c r="D168" s="346"/>
      <c r="E168" s="346"/>
      <c r="F168" s="346"/>
      <c r="G168" s="346"/>
      <c r="H168" s="346"/>
      <c r="I168" s="346"/>
      <c r="J168" s="346"/>
      <c r="K168" s="346"/>
      <c r="L168" s="346"/>
      <c r="M168" s="346"/>
      <c r="N168" s="346"/>
      <c r="O168" s="346"/>
      <c r="P168" s="346"/>
      <c r="Q168" s="346"/>
      <c r="R168" s="346"/>
      <c r="S168" s="347"/>
      <c r="T168" s="346"/>
      <c r="U168" s="346"/>
      <c r="V168" s="346"/>
      <c r="W168" s="346"/>
      <c r="X168" s="346"/>
      <c r="Y168" s="346"/>
      <c r="Z168" s="346"/>
      <c r="AA168" s="346"/>
      <c r="AB168" s="346"/>
      <c r="AC168" s="346"/>
      <c r="AD168" s="346"/>
      <c r="AE168" s="348"/>
      <c r="AF168" s="348"/>
      <c r="AG168" s="348"/>
      <c r="AH168" s="348"/>
      <c r="AI168" s="348"/>
      <c r="AJ168" s="348"/>
      <c r="AK168" s="346"/>
      <c r="AL168" s="346"/>
      <c r="AM168" s="346"/>
      <c r="AN168" s="346"/>
      <c r="AO168" s="350"/>
      <c r="AP168" s="346"/>
      <c r="AQ168" s="346"/>
    </row>
    <row r="169" spans="1:43" x14ac:dyDescent="0.25">
      <c r="A169" s="346"/>
      <c r="B169" s="346"/>
      <c r="C169" s="346"/>
      <c r="D169" s="346"/>
      <c r="E169" s="346"/>
      <c r="F169" s="346"/>
      <c r="G169" s="346"/>
      <c r="H169" s="346"/>
      <c r="I169" s="346"/>
      <c r="J169" s="346"/>
      <c r="K169" s="346"/>
      <c r="L169" s="346"/>
      <c r="M169" s="346"/>
      <c r="N169" s="346"/>
      <c r="O169" s="346"/>
      <c r="P169" s="346"/>
      <c r="Q169" s="346"/>
      <c r="R169" s="346"/>
      <c r="S169" s="347"/>
      <c r="T169" s="346"/>
      <c r="U169" s="346"/>
      <c r="V169" s="346"/>
      <c r="W169" s="346"/>
      <c r="X169" s="346"/>
      <c r="Y169" s="346"/>
      <c r="Z169" s="346"/>
      <c r="AA169" s="346"/>
      <c r="AB169" s="346"/>
      <c r="AC169" s="346"/>
      <c r="AD169" s="346"/>
      <c r="AE169" s="348"/>
      <c r="AF169" s="348"/>
      <c r="AG169" s="348"/>
      <c r="AH169" s="348"/>
      <c r="AI169" s="348"/>
      <c r="AJ169" s="348"/>
      <c r="AK169" s="346"/>
      <c r="AL169" s="346"/>
      <c r="AM169" s="346"/>
      <c r="AN169" s="346"/>
      <c r="AO169" s="350"/>
      <c r="AP169" s="346"/>
      <c r="AQ169" s="346"/>
    </row>
    <row r="170" spans="1:43" x14ac:dyDescent="0.25">
      <c r="A170" s="346"/>
      <c r="B170" s="346"/>
      <c r="C170" s="346"/>
      <c r="D170" s="346"/>
      <c r="E170" s="346"/>
      <c r="F170" s="346"/>
      <c r="G170" s="346"/>
      <c r="H170" s="346"/>
      <c r="I170" s="346"/>
      <c r="J170" s="346"/>
      <c r="K170" s="346"/>
      <c r="L170" s="346"/>
      <c r="M170" s="346"/>
      <c r="N170" s="346"/>
      <c r="O170" s="346"/>
      <c r="P170" s="346"/>
      <c r="Q170" s="346"/>
      <c r="R170" s="346"/>
      <c r="S170" s="347"/>
      <c r="T170" s="346"/>
      <c r="U170" s="346"/>
      <c r="V170" s="346"/>
      <c r="W170" s="346"/>
      <c r="X170" s="346"/>
      <c r="Y170" s="346"/>
      <c r="Z170" s="346"/>
      <c r="AA170" s="346"/>
      <c r="AB170" s="346"/>
      <c r="AC170" s="346"/>
      <c r="AD170" s="346"/>
      <c r="AE170" s="346" t="s">
        <v>1054</v>
      </c>
      <c r="AF170" s="349">
        <v>45450</v>
      </c>
      <c r="AG170" s="348"/>
      <c r="AH170" s="348"/>
      <c r="AI170" s="348"/>
      <c r="AJ170" s="348"/>
      <c r="AK170" s="346"/>
      <c r="AL170" s="346"/>
      <c r="AM170" s="346"/>
      <c r="AN170" s="346"/>
      <c r="AO170" s="350"/>
      <c r="AP170" s="346"/>
      <c r="AQ170" s="346"/>
    </row>
    <row r="171" spans="1:43" ht="38.25" x14ac:dyDescent="0.25">
      <c r="A171" s="346"/>
      <c r="B171" s="346"/>
      <c r="C171" s="346"/>
      <c r="D171" s="346"/>
      <c r="E171" s="346"/>
      <c r="F171" s="346"/>
      <c r="G171" s="346"/>
      <c r="H171" s="346"/>
      <c r="I171" s="346"/>
      <c r="J171" s="346"/>
      <c r="K171" s="346"/>
      <c r="L171" s="346"/>
      <c r="M171" s="346"/>
      <c r="N171" s="346"/>
      <c r="O171" s="346"/>
      <c r="P171" s="346"/>
      <c r="Q171" s="346"/>
      <c r="R171" s="346"/>
      <c r="S171" s="347"/>
      <c r="T171" s="346"/>
      <c r="U171" s="346"/>
      <c r="V171" s="346"/>
      <c r="W171" s="346"/>
      <c r="X171" s="346"/>
      <c r="Y171" s="346"/>
      <c r="Z171" s="346"/>
      <c r="AA171" s="346"/>
      <c r="AB171" s="346"/>
      <c r="AC171" s="346"/>
      <c r="AD171" s="346"/>
      <c r="AE171" s="346" t="s">
        <v>1057</v>
      </c>
      <c r="AF171" s="346" t="s">
        <v>1291</v>
      </c>
      <c r="AG171" s="348"/>
      <c r="AH171" s="348"/>
      <c r="AI171" s="348"/>
      <c r="AJ171" s="348"/>
      <c r="AK171" s="346"/>
      <c r="AL171" s="346"/>
      <c r="AM171" s="346"/>
      <c r="AN171" s="346"/>
      <c r="AO171" s="350"/>
      <c r="AP171" s="346"/>
      <c r="AQ171" s="346"/>
    </row>
    <row r="172" spans="1:43" x14ac:dyDescent="0.25">
      <c r="A172" s="346"/>
      <c r="B172" s="346"/>
      <c r="C172" s="346"/>
      <c r="D172" s="346"/>
      <c r="E172" s="346"/>
      <c r="F172" s="346"/>
      <c r="G172" s="346"/>
      <c r="H172" s="346"/>
      <c r="I172" s="346"/>
      <c r="J172" s="346"/>
      <c r="K172" s="346"/>
      <c r="L172" s="346"/>
      <c r="M172" s="346"/>
      <c r="N172" s="346"/>
      <c r="O172" s="346"/>
      <c r="P172" s="346"/>
      <c r="Q172" s="346"/>
      <c r="R172" s="346"/>
      <c r="S172" s="347"/>
      <c r="T172" s="346"/>
      <c r="U172" s="346"/>
      <c r="V172" s="346"/>
      <c r="W172" s="346"/>
      <c r="X172" s="346"/>
      <c r="Y172" s="346"/>
      <c r="Z172" s="346"/>
      <c r="AA172" s="346"/>
      <c r="AB172" s="346"/>
      <c r="AC172" s="346"/>
      <c r="AD172" s="346"/>
      <c r="AE172" s="346" t="s">
        <v>1061</v>
      </c>
      <c r="AF172" s="346" t="s">
        <v>1269</v>
      </c>
      <c r="AG172" s="348"/>
      <c r="AH172" s="348"/>
      <c r="AI172" s="348"/>
      <c r="AJ172" s="348"/>
      <c r="AK172" s="346"/>
      <c r="AL172" s="346"/>
      <c r="AM172" s="346"/>
      <c r="AN172" s="346"/>
      <c r="AO172" s="350"/>
      <c r="AP172" s="346"/>
      <c r="AQ172" s="346"/>
    </row>
    <row r="173" spans="1:43" x14ac:dyDescent="0.25">
      <c r="A173" s="346"/>
      <c r="B173" s="346"/>
      <c r="C173" s="346"/>
      <c r="D173" s="346"/>
      <c r="E173" s="346"/>
      <c r="F173" s="346"/>
      <c r="G173" s="346"/>
      <c r="H173" s="346"/>
      <c r="I173" s="346"/>
      <c r="J173" s="346"/>
      <c r="K173" s="346"/>
      <c r="L173" s="346"/>
      <c r="M173" s="346"/>
      <c r="N173" s="346"/>
      <c r="O173" s="346"/>
      <c r="P173" s="346"/>
      <c r="Q173" s="346"/>
      <c r="R173" s="346"/>
      <c r="S173" s="347"/>
      <c r="T173" s="346"/>
      <c r="U173" s="346"/>
      <c r="V173" s="346"/>
      <c r="W173" s="346"/>
      <c r="X173" s="346"/>
      <c r="Y173" s="346"/>
      <c r="Z173" s="346"/>
      <c r="AA173" s="346"/>
      <c r="AB173" s="346"/>
      <c r="AC173" s="346"/>
      <c r="AD173" s="346"/>
      <c r="AE173" s="348"/>
      <c r="AF173" s="348"/>
      <c r="AG173" s="348"/>
      <c r="AH173" s="348"/>
      <c r="AI173" s="348"/>
      <c r="AJ173" s="348"/>
      <c r="AK173" s="346"/>
      <c r="AL173" s="346"/>
      <c r="AM173" s="346"/>
      <c r="AN173" s="346"/>
      <c r="AO173" s="350"/>
      <c r="AP173" s="346"/>
      <c r="AQ173" s="346"/>
    </row>
    <row r="174" spans="1:43" x14ac:dyDescent="0.25">
      <c r="A174" s="346"/>
      <c r="B174" s="346"/>
      <c r="C174" s="346"/>
      <c r="D174" s="346"/>
      <c r="E174" s="346"/>
      <c r="F174" s="346"/>
      <c r="G174" s="346"/>
      <c r="H174" s="346"/>
      <c r="I174" s="346"/>
      <c r="J174" s="346"/>
      <c r="K174" s="346"/>
      <c r="L174" s="346"/>
      <c r="M174" s="346"/>
      <c r="N174" s="346"/>
      <c r="O174" s="346"/>
      <c r="P174" s="346"/>
      <c r="Q174" s="346"/>
      <c r="R174" s="346"/>
      <c r="S174" s="347"/>
      <c r="T174" s="346"/>
      <c r="U174" s="346"/>
      <c r="V174" s="346"/>
      <c r="W174" s="346"/>
      <c r="X174" s="346"/>
      <c r="Y174" s="346"/>
      <c r="Z174" s="346"/>
      <c r="AA174" s="346"/>
      <c r="AB174" s="346"/>
      <c r="AC174" s="346"/>
      <c r="AD174" s="346"/>
      <c r="AE174" s="348"/>
      <c r="AF174" s="348"/>
      <c r="AG174" s="348"/>
      <c r="AH174" s="348"/>
      <c r="AI174" s="348"/>
      <c r="AJ174" s="348"/>
      <c r="AK174" s="346"/>
      <c r="AL174" s="346"/>
      <c r="AM174" s="346"/>
      <c r="AN174" s="346"/>
      <c r="AO174" s="350"/>
      <c r="AP174" s="346"/>
      <c r="AQ174" s="346"/>
    </row>
    <row r="175" spans="1:43" x14ac:dyDescent="0.25">
      <c r="A175" s="346"/>
      <c r="B175" s="346"/>
      <c r="C175" s="346"/>
      <c r="D175" s="346"/>
      <c r="E175" s="346"/>
      <c r="F175" s="346"/>
      <c r="G175" s="346"/>
      <c r="H175" s="346"/>
      <c r="I175" s="346"/>
      <c r="J175" s="346"/>
      <c r="K175" s="346"/>
      <c r="L175" s="346"/>
      <c r="M175" s="346"/>
      <c r="N175" s="346"/>
      <c r="O175" s="346"/>
      <c r="P175" s="346"/>
      <c r="Q175" s="346"/>
      <c r="R175" s="346"/>
      <c r="S175" s="347"/>
      <c r="T175" s="346"/>
      <c r="U175" s="346"/>
      <c r="V175" s="346"/>
      <c r="W175" s="346"/>
      <c r="X175" s="346"/>
      <c r="Y175" s="346"/>
      <c r="Z175" s="346"/>
      <c r="AA175" s="346"/>
      <c r="AB175" s="346"/>
      <c r="AC175" s="346"/>
      <c r="AD175" s="346"/>
      <c r="AE175" s="346" t="s">
        <v>1054</v>
      </c>
      <c r="AF175" s="349">
        <v>45450</v>
      </c>
      <c r="AG175" s="348"/>
      <c r="AH175" s="348"/>
      <c r="AI175" s="348"/>
      <c r="AJ175" s="348"/>
      <c r="AK175" s="346"/>
      <c r="AL175" s="346"/>
      <c r="AM175" s="346"/>
      <c r="AN175" s="346"/>
      <c r="AO175" s="350"/>
      <c r="AP175" s="346"/>
      <c r="AQ175" s="346"/>
    </row>
    <row r="176" spans="1:43" ht="51" x14ac:dyDescent="0.25">
      <c r="A176" s="346"/>
      <c r="B176" s="346"/>
      <c r="C176" s="346"/>
      <c r="D176" s="346"/>
      <c r="E176" s="346"/>
      <c r="F176" s="346"/>
      <c r="G176" s="346"/>
      <c r="H176" s="346"/>
      <c r="I176" s="346"/>
      <c r="J176" s="346"/>
      <c r="K176" s="346"/>
      <c r="L176" s="346"/>
      <c r="M176" s="346"/>
      <c r="N176" s="346"/>
      <c r="O176" s="346"/>
      <c r="P176" s="346"/>
      <c r="Q176" s="346"/>
      <c r="R176" s="346"/>
      <c r="S176" s="347"/>
      <c r="T176" s="346"/>
      <c r="U176" s="346"/>
      <c r="V176" s="346"/>
      <c r="W176" s="346"/>
      <c r="X176" s="346"/>
      <c r="Y176" s="346"/>
      <c r="Z176" s="346"/>
      <c r="AA176" s="346"/>
      <c r="AB176" s="346"/>
      <c r="AC176" s="346"/>
      <c r="AD176" s="346"/>
      <c r="AE176" s="346" t="s">
        <v>1057</v>
      </c>
      <c r="AF176" s="346" t="s">
        <v>1292</v>
      </c>
      <c r="AG176" s="348"/>
      <c r="AH176" s="348"/>
      <c r="AI176" s="348"/>
      <c r="AJ176" s="348"/>
      <c r="AK176" s="346"/>
      <c r="AL176" s="346"/>
      <c r="AM176" s="346"/>
      <c r="AN176" s="346"/>
      <c r="AO176" s="350"/>
      <c r="AP176" s="346"/>
      <c r="AQ176" s="346"/>
    </row>
    <row r="177" spans="1:43" x14ac:dyDescent="0.25">
      <c r="A177" s="346"/>
      <c r="B177" s="346"/>
      <c r="C177" s="346"/>
      <c r="D177" s="346"/>
      <c r="E177" s="346"/>
      <c r="F177" s="346"/>
      <c r="G177" s="346"/>
      <c r="H177" s="346"/>
      <c r="I177" s="346"/>
      <c r="J177" s="346"/>
      <c r="K177" s="346"/>
      <c r="L177" s="346"/>
      <c r="M177" s="346"/>
      <c r="N177" s="346"/>
      <c r="O177" s="346"/>
      <c r="P177" s="346"/>
      <c r="Q177" s="346"/>
      <c r="R177" s="346"/>
      <c r="S177" s="347"/>
      <c r="T177" s="346"/>
      <c r="U177" s="346"/>
      <c r="V177" s="346"/>
      <c r="W177" s="346"/>
      <c r="X177" s="346"/>
      <c r="Y177" s="346"/>
      <c r="Z177" s="346"/>
      <c r="AA177" s="346"/>
      <c r="AB177" s="346"/>
      <c r="AC177" s="346"/>
      <c r="AD177" s="346"/>
      <c r="AE177" s="346" t="s">
        <v>1061</v>
      </c>
      <c r="AF177" s="346" t="s">
        <v>1269</v>
      </c>
      <c r="AG177" s="348"/>
      <c r="AH177" s="348"/>
      <c r="AI177" s="348"/>
      <c r="AJ177" s="348"/>
      <c r="AK177" s="346"/>
      <c r="AL177" s="346"/>
      <c r="AM177" s="346"/>
      <c r="AN177" s="346"/>
      <c r="AO177" s="350"/>
      <c r="AP177" s="346"/>
      <c r="AQ177" s="346"/>
    </row>
    <row r="178" spans="1:43" x14ac:dyDescent="0.25">
      <c r="A178" s="346"/>
      <c r="B178" s="346"/>
      <c r="C178" s="346"/>
      <c r="D178" s="346"/>
      <c r="E178" s="346"/>
      <c r="F178" s="346"/>
      <c r="G178" s="346"/>
      <c r="H178" s="346"/>
      <c r="I178" s="346"/>
      <c r="J178" s="346"/>
      <c r="K178" s="346"/>
      <c r="L178" s="346"/>
      <c r="M178" s="346"/>
      <c r="N178" s="346"/>
      <c r="O178" s="346"/>
      <c r="P178" s="346"/>
      <c r="Q178" s="346"/>
      <c r="R178" s="346"/>
      <c r="S178" s="347"/>
      <c r="T178" s="346"/>
      <c r="U178" s="346"/>
      <c r="V178" s="346"/>
      <c r="W178" s="346"/>
      <c r="X178" s="346"/>
      <c r="Y178" s="346"/>
      <c r="Z178" s="346"/>
      <c r="AA178" s="346"/>
      <c r="AB178" s="346"/>
      <c r="AC178" s="346"/>
      <c r="AD178" s="346"/>
      <c r="AE178" s="348"/>
      <c r="AF178" s="348"/>
      <c r="AG178" s="348"/>
      <c r="AH178" s="348"/>
      <c r="AI178" s="348"/>
      <c r="AJ178" s="348"/>
      <c r="AK178" s="346"/>
      <c r="AL178" s="346"/>
      <c r="AM178" s="346"/>
      <c r="AN178" s="346"/>
      <c r="AO178" s="350"/>
      <c r="AP178" s="346"/>
      <c r="AQ178" s="346"/>
    </row>
    <row r="179" spans="1:43" x14ac:dyDescent="0.25">
      <c r="A179" s="346"/>
      <c r="B179" s="346"/>
      <c r="C179" s="346"/>
      <c r="D179" s="346"/>
      <c r="E179" s="346"/>
      <c r="F179" s="346"/>
      <c r="G179" s="346"/>
      <c r="H179" s="346"/>
      <c r="I179" s="346"/>
      <c r="J179" s="346"/>
      <c r="K179" s="346"/>
      <c r="L179" s="346"/>
      <c r="M179" s="346"/>
      <c r="N179" s="346"/>
      <c r="O179" s="346"/>
      <c r="P179" s="346"/>
      <c r="Q179" s="346"/>
      <c r="R179" s="346"/>
      <c r="S179" s="347"/>
      <c r="T179" s="346"/>
      <c r="U179" s="346"/>
      <c r="V179" s="346"/>
      <c r="W179" s="346"/>
      <c r="X179" s="346"/>
      <c r="Y179" s="346"/>
      <c r="Z179" s="346"/>
      <c r="AA179" s="346"/>
      <c r="AB179" s="346"/>
      <c r="AC179" s="346"/>
      <c r="AD179" s="346"/>
      <c r="AE179" s="348"/>
      <c r="AF179" s="348"/>
      <c r="AG179" s="348"/>
      <c r="AH179" s="348"/>
      <c r="AI179" s="348"/>
      <c r="AJ179" s="348"/>
      <c r="AK179" s="346"/>
      <c r="AL179" s="346"/>
      <c r="AM179" s="346"/>
      <c r="AN179" s="346"/>
      <c r="AO179" s="350"/>
      <c r="AP179" s="346"/>
      <c r="AQ179" s="346"/>
    </row>
    <row r="180" spans="1:43" x14ac:dyDescent="0.25">
      <c r="A180" s="346"/>
      <c r="B180" s="346"/>
      <c r="C180" s="346"/>
      <c r="D180" s="346"/>
      <c r="E180" s="346"/>
      <c r="F180" s="346"/>
      <c r="G180" s="346"/>
      <c r="H180" s="346"/>
      <c r="I180" s="346"/>
      <c r="J180" s="346"/>
      <c r="K180" s="346"/>
      <c r="L180" s="346"/>
      <c r="M180" s="346"/>
      <c r="N180" s="346"/>
      <c r="O180" s="346"/>
      <c r="P180" s="346"/>
      <c r="Q180" s="346"/>
      <c r="R180" s="346"/>
      <c r="S180" s="347"/>
      <c r="T180" s="346"/>
      <c r="U180" s="346"/>
      <c r="V180" s="346"/>
      <c r="W180" s="346"/>
      <c r="X180" s="346"/>
      <c r="Y180" s="346"/>
      <c r="Z180" s="346"/>
      <c r="AA180" s="346"/>
      <c r="AB180" s="346"/>
      <c r="AC180" s="346"/>
      <c r="AD180" s="346"/>
      <c r="AE180" s="346" t="s">
        <v>1054</v>
      </c>
      <c r="AF180" s="349">
        <v>45450</v>
      </c>
      <c r="AG180" s="348"/>
      <c r="AH180" s="348"/>
      <c r="AI180" s="348"/>
      <c r="AJ180" s="348"/>
      <c r="AK180" s="346"/>
      <c r="AL180" s="346"/>
      <c r="AM180" s="346"/>
      <c r="AN180" s="346"/>
      <c r="AO180" s="350"/>
      <c r="AP180" s="346"/>
      <c r="AQ180" s="346"/>
    </row>
    <row r="181" spans="1:43" ht="51" x14ac:dyDescent="0.25">
      <c r="A181" s="346"/>
      <c r="B181" s="346"/>
      <c r="C181" s="346"/>
      <c r="D181" s="346"/>
      <c r="E181" s="346"/>
      <c r="F181" s="346"/>
      <c r="G181" s="346"/>
      <c r="H181" s="346"/>
      <c r="I181" s="346"/>
      <c r="J181" s="346"/>
      <c r="K181" s="346"/>
      <c r="L181" s="346"/>
      <c r="M181" s="346"/>
      <c r="N181" s="346"/>
      <c r="O181" s="346"/>
      <c r="P181" s="346"/>
      <c r="Q181" s="346"/>
      <c r="R181" s="346"/>
      <c r="S181" s="347"/>
      <c r="T181" s="346"/>
      <c r="U181" s="346"/>
      <c r="V181" s="346"/>
      <c r="W181" s="346"/>
      <c r="X181" s="346"/>
      <c r="Y181" s="346"/>
      <c r="Z181" s="346"/>
      <c r="AA181" s="346"/>
      <c r="AB181" s="346"/>
      <c r="AC181" s="346"/>
      <c r="AD181" s="346"/>
      <c r="AE181" s="346" t="s">
        <v>1057</v>
      </c>
      <c r="AF181" s="346" t="s">
        <v>1292</v>
      </c>
      <c r="AG181" s="348"/>
      <c r="AH181" s="348"/>
      <c r="AI181" s="348"/>
      <c r="AJ181" s="348"/>
      <c r="AK181" s="346"/>
      <c r="AL181" s="346"/>
      <c r="AM181" s="346"/>
      <c r="AN181" s="346"/>
      <c r="AO181" s="350"/>
      <c r="AP181" s="346"/>
      <c r="AQ181" s="346"/>
    </row>
    <row r="182" spans="1:43" x14ac:dyDescent="0.25">
      <c r="A182" s="346"/>
      <c r="B182" s="346"/>
      <c r="C182" s="346"/>
      <c r="D182" s="346"/>
      <c r="E182" s="346"/>
      <c r="F182" s="346"/>
      <c r="G182" s="346"/>
      <c r="H182" s="346"/>
      <c r="I182" s="346"/>
      <c r="J182" s="346"/>
      <c r="K182" s="346"/>
      <c r="L182" s="346"/>
      <c r="M182" s="346"/>
      <c r="N182" s="346"/>
      <c r="O182" s="346"/>
      <c r="P182" s="346"/>
      <c r="Q182" s="346"/>
      <c r="R182" s="346"/>
      <c r="S182" s="347"/>
      <c r="T182" s="346"/>
      <c r="U182" s="346"/>
      <c r="V182" s="346"/>
      <c r="W182" s="346"/>
      <c r="X182" s="346"/>
      <c r="Y182" s="346"/>
      <c r="Z182" s="346"/>
      <c r="AA182" s="346"/>
      <c r="AB182" s="346"/>
      <c r="AC182" s="346"/>
      <c r="AD182" s="346"/>
      <c r="AE182" s="346" t="s">
        <v>1061</v>
      </c>
      <c r="AF182" s="346" t="s">
        <v>1269</v>
      </c>
      <c r="AG182" s="348"/>
      <c r="AH182" s="348"/>
      <c r="AI182" s="348"/>
      <c r="AJ182" s="348"/>
      <c r="AK182" s="346"/>
      <c r="AL182" s="346"/>
      <c r="AM182" s="346"/>
      <c r="AN182" s="346"/>
      <c r="AO182" s="350"/>
      <c r="AP182" s="346"/>
      <c r="AQ182" s="346"/>
    </row>
    <row r="183" spans="1:43" x14ac:dyDescent="0.25">
      <c r="A183" s="346"/>
      <c r="B183" s="346"/>
      <c r="C183" s="346"/>
      <c r="D183" s="346"/>
      <c r="E183" s="346"/>
      <c r="F183" s="346"/>
      <c r="G183" s="346"/>
      <c r="H183" s="346"/>
      <c r="I183" s="346"/>
      <c r="J183" s="346"/>
      <c r="K183" s="346"/>
      <c r="L183" s="346"/>
      <c r="M183" s="346"/>
      <c r="N183" s="346"/>
      <c r="O183" s="346"/>
      <c r="P183" s="346"/>
      <c r="Q183" s="346"/>
      <c r="R183" s="346"/>
      <c r="S183" s="347"/>
      <c r="T183" s="346"/>
      <c r="U183" s="346"/>
      <c r="V183" s="346"/>
      <c r="W183" s="346"/>
      <c r="X183" s="346"/>
      <c r="Y183" s="346"/>
      <c r="Z183" s="346"/>
      <c r="AA183" s="346"/>
      <c r="AB183" s="346"/>
      <c r="AC183" s="346"/>
      <c r="AD183" s="346"/>
      <c r="AE183" s="348"/>
      <c r="AF183" s="348"/>
      <c r="AG183" s="348"/>
      <c r="AH183" s="348"/>
      <c r="AI183" s="348"/>
      <c r="AJ183" s="348"/>
      <c r="AK183" s="346"/>
      <c r="AL183" s="346"/>
      <c r="AM183" s="346"/>
      <c r="AN183" s="346"/>
      <c r="AO183" s="350"/>
      <c r="AP183" s="346"/>
      <c r="AQ183" s="346"/>
    </row>
    <row r="184" spans="1:43" x14ac:dyDescent="0.25">
      <c r="A184" s="346"/>
      <c r="B184" s="346"/>
      <c r="C184" s="346"/>
      <c r="D184" s="346"/>
      <c r="E184" s="346"/>
      <c r="F184" s="346"/>
      <c r="G184" s="346"/>
      <c r="H184" s="346"/>
      <c r="I184" s="346"/>
      <c r="J184" s="346"/>
      <c r="K184" s="346"/>
      <c r="L184" s="346"/>
      <c r="M184" s="346"/>
      <c r="N184" s="346"/>
      <c r="O184" s="346"/>
      <c r="P184" s="346"/>
      <c r="Q184" s="346"/>
      <c r="R184" s="346"/>
      <c r="S184" s="347"/>
      <c r="T184" s="346"/>
      <c r="U184" s="346"/>
      <c r="V184" s="346"/>
      <c r="W184" s="346"/>
      <c r="X184" s="346"/>
      <c r="Y184" s="346"/>
      <c r="Z184" s="346"/>
      <c r="AA184" s="346"/>
      <c r="AB184" s="346"/>
      <c r="AC184" s="346"/>
      <c r="AD184" s="346"/>
      <c r="AE184" s="348"/>
      <c r="AF184" s="348"/>
      <c r="AG184" s="348"/>
      <c r="AH184" s="348"/>
      <c r="AI184" s="348"/>
      <c r="AJ184" s="348"/>
      <c r="AK184" s="346"/>
      <c r="AL184" s="346"/>
      <c r="AM184" s="346"/>
      <c r="AN184" s="346"/>
      <c r="AO184" s="350"/>
      <c r="AP184" s="346"/>
      <c r="AQ184" s="346"/>
    </row>
    <row r="185" spans="1:43" x14ac:dyDescent="0.25">
      <c r="A185" s="346"/>
      <c r="B185" s="346"/>
      <c r="C185" s="346"/>
      <c r="D185" s="346"/>
      <c r="E185" s="346"/>
      <c r="F185" s="346"/>
      <c r="G185" s="346"/>
      <c r="H185" s="346"/>
      <c r="I185" s="346"/>
      <c r="J185" s="346"/>
      <c r="K185" s="346"/>
      <c r="L185" s="346"/>
      <c r="M185" s="346"/>
      <c r="N185" s="346"/>
      <c r="O185" s="346"/>
      <c r="P185" s="346"/>
      <c r="Q185" s="346"/>
      <c r="R185" s="346"/>
      <c r="S185" s="347"/>
      <c r="T185" s="346"/>
      <c r="U185" s="346"/>
      <c r="V185" s="346"/>
      <c r="W185" s="346"/>
      <c r="X185" s="346"/>
      <c r="Y185" s="346"/>
      <c r="Z185" s="346"/>
      <c r="AA185" s="346"/>
      <c r="AB185" s="346"/>
      <c r="AC185" s="346"/>
      <c r="AD185" s="346"/>
      <c r="AE185" s="346" t="s">
        <v>1054</v>
      </c>
      <c r="AF185" s="349">
        <v>45481</v>
      </c>
      <c r="AG185" s="348"/>
      <c r="AH185" s="348"/>
      <c r="AI185" s="348"/>
      <c r="AJ185" s="348"/>
      <c r="AK185" s="346"/>
      <c r="AL185" s="346"/>
      <c r="AM185" s="346"/>
      <c r="AN185" s="346"/>
      <c r="AO185" s="350"/>
      <c r="AP185" s="346"/>
      <c r="AQ185" s="346"/>
    </row>
    <row r="186" spans="1:43" ht="127.5" x14ac:dyDescent="0.25">
      <c r="A186" s="346"/>
      <c r="B186" s="346"/>
      <c r="C186" s="346"/>
      <c r="D186" s="346"/>
      <c r="E186" s="346"/>
      <c r="F186" s="346"/>
      <c r="G186" s="346"/>
      <c r="H186" s="346"/>
      <c r="I186" s="346"/>
      <c r="J186" s="346"/>
      <c r="K186" s="346"/>
      <c r="L186" s="346"/>
      <c r="M186" s="346"/>
      <c r="N186" s="346"/>
      <c r="O186" s="346"/>
      <c r="P186" s="346"/>
      <c r="Q186" s="346"/>
      <c r="R186" s="346"/>
      <c r="S186" s="347"/>
      <c r="T186" s="346"/>
      <c r="U186" s="346"/>
      <c r="V186" s="346"/>
      <c r="W186" s="346"/>
      <c r="X186" s="346"/>
      <c r="Y186" s="346"/>
      <c r="Z186" s="346"/>
      <c r="AA186" s="346"/>
      <c r="AB186" s="346"/>
      <c r="AC186" s="346"/>
      <c r="AD186" s="346"/>
      <c r="AE186" s="346" t="s">
        <v>1057</v>
      </c>
      <c r="AF186" s="346" t="s">
        <v>1293</v>
      </c>
      <c r="AG186" s="348"/>
      <c r="AH186" s="348"/>
      <c r="AI186" s="348"/>
      <c r="AJ186" s="348"/>
      <c r="AK186" s="346"/>
      <c r="AL186" s="346"/>
      <c r="AM186" s="346"/>
      <c r="AN186" s="346"/>
      <c r="AO186" s="350"/>
      <c r="AP186" s="346"/>
      <c r="AQ186" s="346"/>
    </row>
    <row r="187" spans="1:43" x14ac:dyDescent="0.25">
      <c r="A187" s="346"/>
      <c r="B187" s="346"/>
      <c r="C187" s="346"/>
      <c r="D187" s="346"/>
      <c r="E187" s="346"/>
      <c r="F187" s="346"/>
      <c r="G187" s="346"/>
      <c r="H187" s="346"/>
      <c r="I187" s="346"/>
      <c r="J187" s="346"/>
      <c r="K187" s="346"/>
      <c r="L187" s="346"/>
      <c r="M187" s="346"/>
      <c r="N187" s="346"/>
      <c r="O187" s="346"/>
      <c r="P187" s="346"/>
      <c r="Q187" s="346"/>
      <c r="R187" s="346"/>
      <c r="S187" s="347"/>
      <c r="T187" s="346"/>
      <c r="U187" s="346"/>
      <c r="V187" s="346"/>
      <c r="W187" s="346"/>
      <c r="X187" s="346"/>
      <c r="Y187" s="346"/>
      <c r="Z187" s="346"/>
      <c r="AA187" s="346"/>
      <c r="AB187" s="346"/>
      <c r="AC187" s="346"/>
      <c r="AD187" s="346"/>
      <c r="AE187" s="346" t="s">
        <v>1061</v>
      </c>
      <c r="AF187" s="346" t="s">
        <v>1269</v>
      </c>
      <c r="AG187" s="348"/>
      <c r="AH187" s="348"/>
      <c r="AI187" s="348"/>
      <c r="AJ187" s="348"/>
      <c r="AK187" s="346"/>
      <c r="AL187" s="346"/>
      <c r="AM187" s="346"/>
      <c r="AN187" s="346"/>
      <c r="AO187" s="350"/>
      <c r="AP187" s="346"/>
      <c r="AQ187" s="346"/>
    </row>
    <row r="188" spans="1:43" x14ac:dyDescent="0.25">
      <c r="A188" s="346"/>
      <c r="B188" s="346"/>
      <c r="C188" s="346"/>
      <c r="D188" s="346"/>
      <c r="E188" s="346"/>
      <c r="F188" s="346"/>
      <c r="G188" s="346"/>
      <c r="H188" s="346"/>
      <c r="I188" s="346"/>
      <c r="J188" s="346"/>
      <c r="K188" s="346"/>
      <c r="L188" s="346"/>
      <c r="M188" s="346"/>
      <c r="N188" s="346"/>
      <c r="O188" s="346"/>
      <c r="P188" s="346"/>
      <c r="Q188" s="346"/>
      <c r="R188" s="346"/>
      <c r="S188" s="347"/>
      <c r="T188" s="346"/>
      <c r="U188" s="346"/>
      <c r="V188" s="346"/>
      <c r="W188" s="346"/>
      <c r="X188" s="346"/>
      <c r="Y188" s="346"/>
      <c r="Z188" s="346"/>
      <c r="AA188" s="346"/>
      <c r="AB188" s="346"/>
      <c r="AC188" s="346"/>
      <c r="AD188" s="346"/>
      <c r="AE188" s="348"/>
      <c r="AF188" s="348"/>
      <c r="AG188" s="348"/>
      <c r="AH188" s="348"/>
      <c r="AI188" s="348"/>
      <c r="AJ188" s="348"/>
      <c r="AK188" s="346"/>
      <c r="AL188" s="346"/>
      <c r="AM188" s="346"/>
      <c r="AN188" s="346"/>
      <c r="AO188" s="350"/>
      <c r="AP188" s="346"/>
      <c r="AQ188" s="346"/>
    </row>
    <row r="189" spans="1:43" x14ac:dyDescent="0.25">
      <c r="A189" s="346"/>
      <c r="B189" s="346"/>
      <c r="C189" s="346"/>
      <c r="D189" s="346"/>
      <c r="E189" s="346"/>
      <c r="F189" s="346"/>
      <c r="G189" s="346"/>
      <c r="H189" s="346"/>
      <c r="I189" s="346"/>
      <c r="J189" s="346"/>
      <c r="K189" s="346"/>
      <c r="L189" s="346"/>
      <c r="M189" s="346"/>
      <c r="N189" s="346"/>
      <c r="O189" s="346"/>
      <c r="P189" s="346"/>
      <c r="Q189" s="346"/>
      <c r="R189" s="346"/>
      <c r="S189" s="347"/>
      <c r="T189" s="346"/>
      <c r="U189" s="346"/>
      <c r="V189" s="346"/>
      <c r="W189" s="346"/>
      <c r="X189" s="346"/>
      <c r="Y189" s="346"/>
      <c r="Z189" s="346"/>
      <c r="AA189" s="346"/>
      <c r="AB189" s="346"/>
      <c r="AC189" s="346"/>
      <c r="AD189" s="346"/>
      <c r="AE189" s="348"/>
      <c r="AF189" s="348"/>
      <c r="AG189" s="348"/>
      <c r="AH189" s="348"/>
      <c r="AI189" s="348"/>
      <c r="AJ189" s="348"/>
      <c r="AK189" s="346"/>
      <c r="AL189" s="346"/>
      <c r="AM189" s="346"/>
      <c r="AN189" s="346"/>
      <c r="AO189" s="350"/>
      <c r="AP189" s="346"/>
      <c r="AQ189" s="346"/>
    </row>
    <row r="190" spans="1:43" x14ac:dyDescent="0.25">
      <c r="A190" s="346"/>
      <c r="B190" s="346"/>
      <c r="C190" s="346"/>
      <c r="D190" s="346"/>
      <c r="E190" s="346"/>
      <c r="F190" s="346"/>
      <c r="G190" s="346"/>
      <c r="H190" s="346"/>
      <c r="I190" s="346"/>
      <c r="J190" s="346"/>
      <c r="K190" s="346"/>
      <c r="L190" s="346"/>
      <c r="M190" s="346"/>
      <c r="N190" s="346"/>
      <c r="O190" s="346"/>
      <c r="P190" s="346"/>
      <c r="Q190" s="346"/>
      <c r="R190" s="346"/>
      <c r="S190" s="347"/>
      <c r="T190" s="346"/>
      <c r="U190" s="346"/>
      <c r="V190" s="346"/>
      <c r="W190" s="346"/>
      <c r="X190" s="346"/>
      <c r="Y190" s="346"/>
      <c r="Z190" s="346"/>
      <c r="AA190" s="346"/>
      <c r="AB190" s="346"/>
      <c r="AC190" s="346"/>
      <c r="AD190" s="346"/>
      <c r="AE190" s="346" t="s">
        <v>1054</v>
      </c>
      <c r="AF190" s="349">
        <v>45544</v>
      </c>
      <c r="AG190" s="348"/>
      <c r="AH190" s="348"/>
      <c r="AI190" s="348"/>
      <c r="AJ190" s="348"/>
      <c r="AK190" s="346"/>
      <c r="AL190" s="346"/>
      <c r="AM190" s="346"/>
      <c r="AN190" s="346"/>
      <c r="AO190" s="350"/>
      <c r="AP190" s="346"/>
      <c r="AQ190" s="346"/>
    </row>
    <row r="191" spans="1:43" ht="51" x14ac:dyDescent="0.25">
      <c r="A191" s="346"/>
      <c r="B191" s="346"/>
      <c r="C191" s="346"/>
      <c r="D191" s="346"/>
      <c r="E191" s="346"/>
      <c r="F191" s="346"/>
      <c r="G191" s="346"/>
      <c r="H191" s="346"/>
      <c r="I191" s="346"/>
      <c r="J191" s="346"/>
      <c r="K191" s="346"/>
      <c r="L191" s="346"/>
      <c r="M191" s="346"/>
      <c r="N191" s="346"/>
      <c r="O191" s="346"/>
      <c r="P191" s="346"/>
      <c r="Q191" s="346"/>
      <c r="R191" s="346"/>
      <c r="S191" s="347"/>
      <c r="T191" s="346"/>
      <c r="U191" s="346"/>
      <c r="V191" s="346"/>
      <c r="W191" s="346"/>
      <c r="X191" s="346"/>
      <c r="Y191" s="346"/>
      <c r="Z191" s="346"/>
      <c r="AA191" s="346"/>
      <c r="AB191" s="346"/>
      <c r="AC191" s="346"/>
      <c r="AD191" s="346"/>
      <c r="AE191" s="346" t="s">
        <v>1057</v>
      </c>
      <c r="AF191" s="346" t="s">
        <v>1294</v>
      </c>
      <c r="AG191" s="348"/>
      <c r="AH191" s="348"/>
      <c r="AI191" s="348"/>
      <c r="AJ191" s="348"/>
      <c r="AK191" s="346"/>
      <c r="AL191" s="346"/>
      <c r="AM191" s="346"/>
      <c r="AN191" s="346"/>
      <c r="AO191" s="350"/>
      <c r="AP191" s="346"/>
      <c r="AQ191" s="346"/>
    </row>
    <row r="192" spans="1:43" x14ac:dyDescent="0.25">
      <c r="A192" s="346"/>
      <c r="B192" s="346"/>
      <c r="C192" s="346"/>
      <c r="D192" s="346"/>
      <c r="E192" s="346"/>
      <c r="F192" s="346"/>
      <c r="G192" s="346"/>
      <c r="H192" s="346"/>
      <c r="I192" s="346"/>
      <c r="J192" s="346"/>
      <c r="K192" s="346"/>
      <c r="L192" s="346"/>
      <c r="M192" s="346"/>
      <c r="N192" s="346"/>
      <c r="O192" s="346"/>
      <c r="P192" s="346"/>
      <c r="Q192" s="346"/>
      <c r="R192" s="346"/>
      <c r="S192" s="347"/>
      <c r="T192" s="346"/>
      <c r="U192" s="346"/>
      <c r="V192" s="346"/>
      <c r="W192" s="346"/>
      <c r="X192" s="346"/>
      <c r="Y192" s="346"/>
      <c r="Z192" s="346"/>
      <c r="AA192" s="346"/>
      <c r="AB192" s="346"/>
      <c r="AC192" s="346"/>
      <c r="AD192" s="346"/>
      <c r="AE192" s="346" t="s">
        <v>1061</v>
      </c>
      <c r="AF192" s="346" t="s">
        <v>1269</v>
      </c>
      <c r="AG192" s="348"/>
      <c r="AH192" s="348"/>
      <c r="AI192" s="348"/>
      <c r="AJ192" s="348"/>
      <c r="AK192" s="346"/>
      <c r="AL192" s="346"/>
      <c r="AM192" s="346"/>
      <c r="AN192" s="346"/>
      <c r="AO192" s="350"/>
      <c r="AP192" s="346"/>
      <c r="AQ192" s="346"/>
    </row>
    <row r="193" spans="1:43" ht="76.5" x14ac:dyDescent="0.25">
      <c r="A193" s="346"/>
      <c r="B193" s="346"/>
      <c r="C193" s="346"/>
      <c r="D193" s="346"/>
      <c r="E193" s="346"/>
      <c r="F193" s="346"/>
      <c r="G193" s="346"/>
      <c r="H193" s="346"/>
      <c r="I193" s="346"/>
      <c r="J193" s="346"/>
      <c r="K193" s="346"/>
      <c r="L193" s="346"/>
      <c r="M193" s="346"/>
      <c r="N193" s="346"/>
      <c r="O193" s="346"/>
      <c r="P193" s="346"/>
      <c r="Q193" s="346"/>
      <c r="R193" s="346"/>
      <c r="S193" s="347"/>
      <c r="T193" s="346"/>
      <c r="U193" s="346" t="s">
        <v>1295</v>
      </c>
      <c r="V193" s="346" t="s">
        <v>1048</v>
      </c>
      <c r="W193" s="346" t="s">
        <v>1078</v>
      </c>
      <c r="X193" s="346" t="s">
        <v>1050</v>
      </c>
      <c r="Y193" s="346" t="s">
        <v>1051</v>
      </c>
      <c r="Z193" s="346" t="s">
        <v>1052</v>
      </c>
      <c r="AA193" s="346" t="s">
        <v>1053</v>
      </c>
      <c r="AB193" s="346">
        <v>50</v>
      </c>
      <c r="AC193" s="346">
        <v>17.28</v>
      </c>
      <c r="AD193" s="346">
        <v>60</v>
      </c>
      <c r="AE193" s="346" t="s">
        <v>1054</v>
      </c>
      <c r="AF193" s="349">
        <v>45431</v>
      </c>
      <c r="AG193" s="346" t="s">
        <v>1054</v>
      </c>
      <c r="AH193" s="349">
        <v>45534</v>
      </c>
      <c r="AI193" s="346" t="s">
        <v>1054</v>
      </c>
      <c r="AJ193" s="349">
        <v>45415</v>
      </c>
      <c r="AK193" s="346"/>
      <c r="AL193" s="346"/>
      <c r="AM193" s="346"/>
      <c r="AN193" s="346"/>
      <c r="AO193" s="350"/>
      <c r="AP193" s="346"/>
      <c r="AQ193" s="346"/>
    </row>
    <row r="194" spans="1:43" ht="255" x14ac:dyDescent="0.25">
      <c r="A194" s="346"/>
      <c r="B194" s="346"/>
      <c r="C194" s="346"/>
      <c r="D194" s="346"/>
      <c r="E194" s="346"/>
      <c r="F194" s="346"/>
      <c r="G194" s="346"/>
      <c r="H194" s="346"/>
      <c r="I194" s="346"/>
      <c r="J194" s="346"/>
      <c r="K194" s="346"/>
      <c r="L194" s="346"/>
      <c r="M194" s="346"/>
      <c r="N194" s="346"/>
      <c r="O194" s="346"/>
      <c r="P194" s="346"/>
      <c r="Q194" s="346"/>
      <c r="R194" s="346"/>
      <c r="S194" s="347"/>
      <c r="T194" s="346"/>
      <c r="U194" s="346"/>
      <c r="V194" s="346"/>
      <c r="W194" s="346"/>
      <c r="X194" s="346"/>
      <c r="Y194" s="346"/>
      <c r="Z194" s="346"/>
      <c r="AA194" s="346"/>
      <c r="AB194" s="346"/>
      <c r="AC194" s="346"/>
      <c r="AD194" s="346"/>
      <c r="AE194" s="346" t="s">
        <v>1057</v>
      </c>
      <c r="AF194" s="346" t="s">
        <v>1296</v>
      </c>
      <c r="AG194" s="346" t="s">
        <v>1057</v>
      </c>
      <c r="AH194" s="346" t="s">
        <v>1297</v>
      </c>
      <c r="AI194" s="346" t="s">
        <v>1057</v>
      </c>
      <c r="AJ194" s="346" t="s">
        <v>1298</v>
      </c>
      <c r="AK194" s="346"/>
      <c r="AL194" s="346"/>
      <c r="AM194" s="346"/>
      <c r="AN194" s="346"/>
      <c r="AO194" s="350"/>
      <c r="AP194" s="346"/>
      <c r="AQ194" s="346"/>
    </row>
    <row r="195" spans="1:43" x14ac:dyDescent="0.25">
      <c r="A195" s="346"/>
      <c r="B195" s="346"/>
      <c r="C195" s="346"/>
      <c r="D195" s="346"/>
      <c r="E195" s="346"/>
      <c r="F195" s="346"/>
      <c r="G195" s="346"/>
      <c r="H195" s="346"/>
      <c r="I195" s="346"/>
      <c r="J195" s="346"/>
      <c r="K195" s="346"/>
      <c r="L195" s="346"/>
      <c r="M195" s="346"/>
      <c r="N195" s="346"/>
      <c r="O195" s="346"/>
      <c r="P195" s="346"/>
      <c r="Q195" s="346"/>
      <c r="R195" s="346"/>
      <c r="S195" s="347"/>
      <c r="T195" s="346"/>
      <c r="U195" s="346"/>
      <c r="V195" s="346"/>
      <c r="W195" s="346"/>
      <c r="X195" s="346"/>
      <c r="Y195" s="346"/>
      <c r="Z195" s="346"/>
      <c r="AA195" s="346"/>
      <c r="AB195" s="346"/>
      <c r="AC195" s="346"/>
      <c r="AD195" s="346"/>
      <c r="AE195" s="346" t="s">
        <v>1061</v>
      </c>
      <c r="AF195" s="346" t="s">
        <v>1269</v>
      </c>
      <c r="AG195" s="346" t="s">
        <v>1061</v>
      </c>
      <c r="AH195" s="346" t="s">
        <v>1270</v>
      </c>
      <c r="AI195" s="346" t="s">
        <v>1061</v>
      </c>
      <c r="AJ195" s="346" t="s">
        <v>1174</v>
      </c>
      <c r="AK195" s="346"/>
      <c r="AL195" s="346"/>
      <c r="AM195" s="346"/>
      <c r="AN195" s="346"/>
      <c r="AO195" s="350"/>
      <c r="AP195" s="346"/>
      <c r="AQ195" s="346"/>
    </row>
    <row r="196" spans="1:43" x14ac:dyDescent="0.25">
      <c r="A196" s="346"/>
      <c r="B196" s="346"/>
      <c r="C196" s="346"/>
      <c r="D196" s="346"/>
      <c r="E196" s="346"/>
      <c r="F196" s="346"/>
      <c r="G196" s="346"/>
      <c r="H196" s="346"/>
      <c r="I196" s="346"/>
      <c r="J196" s="346"/>
      <c r="K196" s="346"/>
      <c r="L196" s="346"/>
      <c r="M196" s="346"/>
      <c r="N196" s="346"/>
      <c r="O196" s="346"/>
      <c r="P196" s="346"/>
      <c r="Q196" s="346"/>
      <c r="R196" s="346"/>
      <c r="S196" s="347"/>
      <c r="T196" s="346"/>
      <c r="U196" s="346"/>
      <c r="V196" s="346"/>
      <c r="W196" s="346"/>
      <c r="X196" s="346"/>
      <c r="Y196" s="346"/>
      <c r="Z196" s="346"/>
      <c r="AA196" s="346"/>
      <c r="AB196" s="346"/>
      <c r="AC196" s="346"/>
      <c r="AD196" s="346"/>
      <c r="AE196" s="348"/>
      <c r="AF196" s="348"/>
      <c r="AG196" s="348"/>
      <c r="AH196" s="348"/>
      <c r="AI196" s="348"/>
      <c r="AJ196" s="348"/>
      <c r="AK196" s="346"/>
      <c r="AL196" s="346"/>
      <c r="AM196" s="346"/>
      <c r="AN196" s="346"/>
      <c r="AO196" s="350"/>
      <c r="AP196" s="346"/>
      <c r="AQ196" s="346"/>
    </row>
    <row r="197" spans="1:43" x14ac:dyDescent="0.25">
      <c r="A197" s="346"/>
      <c r="B197" s="346"/>
      <c r="C197" s="346"/>
      <c r="D197" s="346"/>
      <c r="E197" s="346"/>
      <c r="F197" s="346"/>
      <c r="G197" s="346"/>
      <c r="H197" s="346"/>
      <c r="I197" s="346"/>
      <c r="J197" s="346"/>
      <c r="K197" s="346"/>
      <c r="L197" s="346"/>
      <c r="M197" s="346"/>
      <c r="N197" s="346"/>
      <c r="O197" s="346"/>
      <c r="P197" s="346"/>
      <c r="Q197" s="346"/>
      <c r="R197" s="346"/>
      <c r="S197" s="347"/>
      <c r="T197" s="346"/>
      <c r="U197" s="346"/>
      <c r="V197" s="346"/>
      <c r="W197" s="346"/>
      <c r="X197" s="346"/>
      <c r="Y197" s="346"/>
      <c r="Z197" s="346"/>
      <c r="AA197" s="346"/>
      <c r="AB197" s="346"/>
      <c r="AC197" s="346"/>
      <c r="AD197" s="346"/>
      <c r="AE197" s="348"/>
      <c r="AF197" s="348"/>
      <c r="AG197" s="348"/>
      <c r="AH197" s="348"/>
      <c r="AI197" s="348"/>
      <c r="AJ197" s="348"/>
      <c r="AK197" s="346"/>
      <c r="AL197" s="346"/>
      <c r="AM197" s="346"/>
      <c r="AN197" s="346"/>
      <c r="AO197" s="350"/>
      <c r="AP197" s="346"/>
      <c r="AQ197" s="346"/>
    </row>
    <row r="198" spans="1:43" x14ac:dyDescent="0.25">
      <c r="A198" s="346"/>
      <c r="B198" s="346"/>
      <c r="C198" s="346"/>
      <c r="D198" s="346"/>
      <c r="E198" s="346"/>
      <c r="F198" s="346"/>
      <c r="G198" s="346"/>
      <c r="H198" s="346"/>
      <c r="I198" s="346"/>
      <c r="J198" s="346"/>
      <c r="K198" s="346"/>
      <c r="L198" s="346"/>
      <c r="M198" s="346"/>
      <c r="N198" s="346"/>
      <c r="O198" s="346"/>
      <c r="P198" s="346"/>
      <c r="Q198" s="346"/>
      <c r="R198" s="346"/>
      <c r="S198" s="347"/>
      <c r="T198" s="346"/>
      <c r="U198" s="346"/>
      <c r="V198" s="346"/>
      <c r="W198" s="346"/>
      <c r="X198" s="346"/>
      <c r="Y198" s="346"/>
      <c r="Z198" s="346"/>
      <c r="AA198" s="346"/>
      <c r="AB198" s="346"/>
      <c r="AC198" s="346"/>
      <c r="AD198" s="346"/>
      <c r="AE198" s="346" t="s">
        <v>1054</v>
      </c>
      <c r="AF198" s="349">
        <v>45450</v>
      </c>
      <c r="AG198" s="348"/>
      <c r="AH198" s="348"/>
      <c r="AI198" s="346" t="s">
        <v>1054</v>
      </c>
      <c r="AJ198" s="349">
        <v>45541</v>
      </c>
      <c r="AK198" s="346"/>
      <c r="AL198" s="346"/>
      <c r="AM198" s="346"/>
      <c r="AN198" s="346"/>
      <c r="AO198" s="350"/>
      <c r="AP198" s="346"/>
      <c r="AQ198" s="346"/>
    </row>
    <row r="199" spans="1:43" ht="102" x14ac:dyDescent="0.25">
      <c r="A199" s="346"/>
      <c r="B199" s="346"/>
      <c r="C199" s="346"/>
      <c r="D199" s="346"/>
      <c r="E199" s="346"/>
      <c r="F199" s="346"/>
      <c r="G199" s="346"/>
      <c r="H199" s="346"/>
      <c r="I199" s="346"/>
      <c r="J199" s="346"/>
      <c r="K199" s="346"/>
      <c r="L199" s="346"/>
      <c r="M199" s="346"/>
      <c r="N199" s="346"/>
      <c r="O199" s="346"/>
      <c r="P199" s="346"/>
      <c r="Q199" s="346"/>
      <c r="R199" s="346"/>
      <c r="S199" s="347"/>
      <c r="T199" s="346"/>
      <c r="U199" s="346"/>
      <c r="V199" s="346"/>
      <c r="W199" s="346"/>
      <c r="X199" s="346"/>
      <c r="Y199" s="346"/>
      <c r="Z199" s="346"/>
      <c r="AA199" s="346"/>
      <c r="AB199" s="346"/>
      <c r="AC199" s="346"/>
      <c r="AD199" s="346"/>
      <c r="AE199" s="346" t="s">
        <v>1057</v>
      </c>
      <c r="AF199" s="346" t="s">
        <v>1299</v>
      </c>
      <c r="AG199" s="348"/>
      <c r="AH199" s="348"/>
      <c r="AI199" s="346" t="s">
        <v>1057</v>
      </c>
      <c r="AJ199" s="346" t="s">
        <v>1300</v>
      </c>
      <c r="AK199" s="346"/>
      <c r="AL199" s="346"/>
      <c r="AM199" s="346"/>
      <c r="AN199" s="346"/>
      <c r="AO199" s="350"/>
      <c r="AP199" s="346"/>
      <c r="AQ199" s="346"/>
    </row>
    <row r="200" spans="1:43" x14ac:dyDescent="0.25">
      <c r="A200" s="346"/>
      <c r="B200" s="346"/>
      <c r="C200" s="346"/>
      <c r="D200" s="346"/>
      <c r="E200" s="346"/>
      <c r="F200" s="346"/>
      <c r="G200" s="346"/>
      <c r="H200" s="346"/>
      <c r="I200" s="346"/>
      <c r="J200" s="346"/>
      <c r="K200" s="346"/>
      <c r="L200" s="346"/>
      <c r="M200" s="346"/>
      <c r="N200" s="346"/>
      <c r="O200" s="346"/>
      <c r="P200" s="346"/>
      <c r="Q200" s="346"/>
      <c r="R200" s="346"/>
      <c r="S200" s="347"/>
      <c r="T200" s="346"/>
      <c r="U200" s="346"/>
      <c r="V200" s="346"/>
      <c r="W200" s="346"/>
      <c r="X200" s="346"/>
      <c r="Y200" s="346"/>
      <c r="Z200" s="346"/>
      <c r="AA200" s="346"/>
      <c r="AB200" s="346"/>
      <c r="AC200" s="346"/>
      <c r="AD200" s="346"/>
      <c r="AE200" s="346" t="s">
        <v>1061</v>
      </c>
      <c r="AF200" s="346" t="s">
        <v>1269</v>
      </c>
      <c r="AG200" s="348"/>
      <c r="AH200" s="348"/>
      <c r="AI200" s="346" t="s">
        <v>1061</v>
      </c>
      <c r="AJ200" s="346" t="s">
        <v>944</v>
      </c>
      <c r="AK200" s="346"/>
      <c r="AL200" s="346"/>
      <c r="AM200" s="346"/>
      <c r="AN200" s="346"/>
      <c r="AO200" s="350"/>
      <c r="AP200" s="346"/>
      <c r="AQ200" s="346"/>
    </row>
    <row r="201" spans="1:43" x14ac:dyDescent="0.25">
      <c r="A201" s="346"/>
      <c r="B201" s="346"/>
      <c r="C201" s="346"/>
      <c r="D201" s="346"/>
      <c r="E201" s="346"/>
      <c r="F201" s="346"/>
      <c r="G201" s="346"/>
      <c r="H201" s="346"/>
      <c r="I201" s="346"/>
      <c r="J201" s="346"/>
      <c r="K201" s="346"/>
      <c r="L201" s="346"/>
      <c r="M201" s="346"/>
      <c r="N201" s="346"/>
      <c r="O201" s="346"/>
      <c r="P201" s="346"/>
      <c r="Q201" s="346"/>
      <c r="R201" s="346"/>
      <c r="S201" s="347"/>
      <c r="T201" s="346"/>
      <c r="U201" s="346"/>
      <c r="V201" s="346"/>
      <c r="W201" s="346"/>
      <c r="X201" s="346"/>
      <c r="Y201" s="346"/>
      <c r="Z201" s="346"/>
      <c r="AA201" s="346"/>
      <c r="AB201" s="346"/>
      <c r="AC201" s="346"/>
      <c r="AD201" s="346"/>
      <c r="AE201" s="348"/>
      <c r="AF201" s="348"/>
      <c r="AG201" s="348"/>
      <c r="AH201" s="348"/>
      <c r="AI201" s="348"/>
      <c r="AJ201" s="348"/>
      <c r="AK201" s="346"/>
      <c r="AL201" s="346"/>
      <c r="AM201" s="346"/>
      <c r="AN201" s="346"/>
      <c r="AO201" s="350"/>
      <c r="AP201" s="346"/>
      <c r="AQ201" s="346"/>
    </row>
    <row r="202" spans="1:43" x14ac:dyDescent="0.25">
      <c r="A202" s="346"/>
      <c r="B202" s="346"/>
      <c r="C202" s="346"/>
      <c r="D202" s="346"/>
      <c r="E202" s="346"/>
      <c r="F202" s="346"/>
      <c r="G202" s="346"/>
      <c r="H202" s="346"/>
      <c r="I202" s="346"/>
      <c r="J202" s="346"/>
      <c r="K202" s="346"/>
      <c r="L202" s="346"/>
      <c r="M202" s="346"/>
      <c r="N202" s="346"/>
      <c r="O202" s="346"/>
      <c r="P202" s="346"/>
      <c r="Q202" s="346"/>
      <c r="R202" s="346"/>
      <c r="S202" s="347"/>
      <c r="T202" s="346"/>
      <c r="U202" s="346"/>
      <c r="V202" s="346"/>
      <c r="W202" s="346"/>
      <c r="X202" s="346"/>
      <c r="Y202" s="346"/>
      <c r="Z202" s="346"/>
      <c r="AA202" s="346"/>
      <c r="AB202" s="346"/>
      <c r="AC202" s="346"/>
      <c r="AD202" s="346"/>
      <c r="AE202" s="348"/>
      <c r="AF202" s="348"/>
      <c r="AG202" s="348"/>
      <c r="AH202" s="348"/>
      <c r="AI202" s="348"/>
      <c r="AJ202" s="348"/>
      <c r="AK202" s="346"/>
      <c r="AL202" s="346"/>
      <c r="AM202" s="346"/>
      <c r="AN202" s="346"/>
      <c r="AO202" s="350"/>
      <c r="AP202" s="346"/>
      <c r="AQ202" s="346"/>
    </row>
    <row r="203" spans="1:43" x14ac:dyDescent="0.25">
      <c r="A203" s="346"/>
      <c r="B203" s="346"/>
      <c r="C203" s="346"/>
      <c r="D203" s="346"/>
      <c r="E203" s="346"/>
      <c r="F203" s="346"/>
      <c r="G203" s="346"/>
      <c r="H203" s="346"/>
      <c r="I203" s="346"/>
      <c r="J203" s="346"/>
      <c r="K203" s="346"/>
      <c r="L203" s="346"/>
      <c r="M203" s="346"/>
      <c r="N203" s="346"/>
      <c r="O203" s="346"/>
      <c r="P203" s="346"/>
      <c r="Q203" s="346"/>
      <c r="R203" s="346"/>
      <c r="S203" s="347"/>
      <c r="T203" s="346"/>
      <c r="U203" s="346"/>
      <c r="V203" s="346"/>
      <c r="W203" s="346"/>
      <c r="X203" s="346"/>
      <c r="Y203" s="346"/>
      <c r="Z203" s="346"/>
      <c r="AA203" s="346"/>
      <c r="AB203" s="346"/>
      <c r="AC203" s="346"/>
      <c r="AD203" s="346"/>
      <c r="AE203" s="346" t="s">
        <v>1054</v>
      </c>
      <c r="AF203" s="349">
        <v>45481</v>
      </c>
      <c r="AG203" s="348"/>
      <c r="AH203" s="348"/>
      <c r="AI203" s="348"/>
      <c r="AJ203" s="348"/>
      <c r="AK203" s="346"/>
      <c r="AL203" s="346"/>
      <c r="AM203" s="346"/>
      <c r="AN203" s="346"/>
      <c r="AO203" s="350"/>
      <c r="AP203" s="346"/>
      <c r="AQ203" s="346"/>
    </row>
    <row r="204" spans="1:43" ht="140.25" x14ac:dyDescent="0.25">
      <c r="A204" s="346"/>
      <c r="B204" s="346"/>
      <c r="C204" s="346"/>
      <c r="D204" s="346"/>
      <c r="E204" s="346"/>
      <c r="F204" s="346"/>
      <c r="G204" s="346"/>
      <c r="H204" s="346"/>
      <c r="I204" s="346"/>
      <c r="J204" s="346"/>
      <c r="K204" s="346"/>
      <c r="L204" s="346"/>
      <c r="M204" s="346"/>
      <c r="N204" s="346"/>
      <c r="O204" s="346"/>
      <c r="P204" s="346"/>
      <c r="Q204" s="346"/>
      <c r="R204" s="346"/>
      <c r="S204" s="347"/>
      <c r="T204" s="346"/>
      <c r="U204" s="346"/>
      <c r="V204" s="346"/>
      <c r="W204" s="346"/>
      <c r="X204" s="346"/>
      <c r="Y204" s="346"/>
      <c r="Z204" s="346"/>
      <c r="AA204" s="346"/>
      <c r="AB204" s="346"/>
      <c r="AC204" s="346"/>
      <c r="AD204" s="346"/>
      <c r="AE204" s="346" t="s">
        <v>1057</v>
      </c>
      <c r="AF204" s="346" t="s">
        <v>1301</v>
      </c>
      <c r="AG204" s="348"/>
      <c r="AH204" s="348"/>
      <c r="AI204" s="348"/>
      <c r="AJ204" s="348"/>
      <c r="AK204" s="346"/>
      <c r="AL204" s="346"/>
      <c r="AM204" s="346"/>
      <c r="AN204" s="346"/>
      <c r="AO204" s="350"/>
      <c r="AP204" s="346"/>
      <c r="AQ204" s="346"/>
    </row>
    <row r="205" spans="1:43" x14ac:dyDescent="0.25">
      <c r="A205" s="346"/>
      <c r="B205" s="346"/>
      <c r="C205" s="346"/>
      <c r="D205" s="346"/>
      <c r="E205" s="346"/>
      <c r="F205" s="346"/>
      <c r="G205" s="346"/>
      <c r="H205" s="346"/>
      <c r="I205" s="346"/>
      <c r="J205" s="346"/>
      <c r="K205" s="346"/>
      <c r="L205" s="346"/>
      <c r="M205" s="346"/>
      <c r="N205" s="346"/>
      <c r="O205" s="346"/>
      <c r="P205" s="346"/>
      <c r="Q205" s="346"/>
      <c r="R205" s="346"/>
      <c r="S205" s="347"/>
      <c r="T205" s="346"/>
      <c r="U205" s="346"/>
      <c r="V205" s="346"/>
      <c r="W205" s="346"/>
      <c r="X205" s="346"/>
      <c r="Y205" s="346"/>
      <c r="Z205" s="346"/>
      <c r="AA205" s="346"/>
      <c r="AB205" s="346"/>
      <c r="AC205" s="346"/>
      <c r="AD205" s="346"/>
      <c r="AE205" s="346" t="s">
        <v>1061</v>
      </c>
      <c r="AF205" s="346" t="s">
        <v>1269</v>
      </c>
      <c r="AG205" s="348"/>
      <c r="AH205" s="348"/>
      <c r="AI205" s="348"/>
      <c r="AJ205" s="348"/>
      <c r="AK205" s="346"/>
      <c r="AL205" s="346"/>
      <c r="AM205" s="346"/>
      <c r="AN205" s="346"/>
      <c r="AO205" s="350"/>
      <c r="AP205" s="346"/>
      <c r="AQ205" s="346"/>
    </row>
    <row r="206" spans="1:43" x14ac:dyDescent="0.25">
      <c r="A206" s="346"/>
      <c r="B206" s="346"/>
      <c r="C206" s="346"/>
      <c r="D206" s="346"/>
      <c r="E206" s="346"/>
      <c r="F206" s="346"/>
      <c r="G206" s="346"/>
      <c r="H206" s="346"/>
      <c r="I206" s="346"/>
      <c r="J206" s="346"/>
      <c r="K206" s="346"/>
      <c r="L206" s="346"/>
      <c r="M206" s="346"/>
      <c r="N206" s="346"/>
      <c r="O206" s="346"/>
      <c r="P206" s="346"/>
      <c r="Q206" s="346"/>
      <c r="R206" s="346"/>
      <c r="S206" s="347"/>
      <c r="T206" s="346"/>
      <c r="U206" s="346"/>
      <c r="V206" s="346"/>
      <c r="W206" s="346"/>
      <c r="X206" s="346"/>
      <c r="Y206" s="346"/>
      <c r="Z206" s="346"/>
      <c r="AA206" s="346"/>
      <c r="AB206" s="346"/>
      <c r="AC206" s="346"/>
      <c r="AD206" s="346"/>
      <c r="AE206" s="348"/>
      <c r="AF206" s="348"/>
      <c r="AG206" s="348"/>
      <c r="AH206" s="348"/>
      <c r="AI206" s="348"/>
      <c r="AJ206" s="348"/>
      <c r="AK206" s="346"/>
      <c r="AL206" s="346"/>
      <c r="AM206" s="346"/>
      <c r="AN206" s="346"/>
      <c r="AO206" s="350"/>
      <c r="AP206" s="346"/>
      <c r="AQ206" s="346"/>
    </row>
    <row r="207" spans="1:43" x14ac:dyDescent="0.25">
      <c r="A207" s="346"/>
      <c r="B207" s="346"/>
      <c r="C207" s="346"/>
      <c r="D207" s="346"/>
      <c r="E207" s="346"/>
      <c r="F207" s="346"/>
      <c r="G207" s="346"/>
      <c r="H207" s="346"/>
      <c r="I207" s="346"/>
      <c r="J207" s="346"/>
      <c r="K207" s="346"/>
      <c r="L207" s="346"/>
      <c r="M207" s="346"/>
      <c r="N207" s="346"/>
      <c r="O207" s="346"/>
      <c r="P207" s="346"/>
      <c r="Q207" s="346"/>
      <c r="R207" s="346"/>
      <c r="S207" s="347"/>
      <c r="T207" s="346"/>
      <c r="U207" s="346"/>
      <c r="V207" s="346"/>
      <c r="W207" s="346"/>
      <c r="X207" s="346"/>
      <c r="Y207" s="346"/>
      <c r="Z207" s="346"/>
      <c r="AA207" s="346"/>
      <c r="AB207" s="346"/>
      <c r="AC207" s="346"/>
      <c r="AD207" s="346"/>
      <c r="AE207" s="348"/>
      <c r="AF207" s="348"/>
      <c r="AG207" s="348"/>
      <c r="AH207" s="348"/>
      <c r="AI207" s="348"/>
      <c r="AJ207" s="348"/>
      <c r="AK207" s="346"/>
      <c r="AL207" s="346"/>
      <c r="AM207" s="346"/>
      <c r="AN207" s="346"/>
      <c r="AO207" s="350"/>
      <c r="AP207" s="346"/>
      <c r="AQ207" s="346"/>
    </row>
    <row r="208" spans="1:43" x14ac:dyDescent="0.25">
      <c r="A208" s="346"/>
      <c r="B208" s="346"/>
      <c r="C208" s="346"/>
      <c r="D208" s="346"/>
      <c r="E208" s="346"/>
      <c r="F208" s="346"/>
      <c r="G208" s="346"/>
      <c r="H208" s="346"/>
      <c r="I208" s="346"/>
      <c r="J208" s="346"/>
      <c r="K208" s="346"/>
      <c r="L208" s="346"/>
      <c r="M208" s="346"/>
      <c r="N208" s="346"/>
      <c r="O208" s="346"/>
      <c r="P208" s="346"/>
      <c r="Q208" s="346"/>
      <c r="R208" s="346"/>
      <c r="S208" s="347"/>
      <c r="T208" s="346"/>
      <c r="U208" s="346"/>
      <c r="V208" s="346"/>
      <c r="W208" s="346"/>
      <c r="X208" s="346"/>
      <c r="Y208" s="346"/>
      <c r="Z208" s="346"/>
      <c r="AA208" s="346"/>
      <c r="AB208" s="346"/>
      <c r="AC208" s="346"/>
      <c r="AD208" s="346"/>
      <c r="AE208" s="346" t="s">
        <v>1054</v>
      </c>
      <c r="AF208" s="349">
        <v>45544</v>
      </c>
      <c r="AG208" s="348"/>
      <c r="AH208" s="348"/>
      <c r="AI208" s="348"/>
      <c r="AJ208" s="348"/>
      <c r="AK208" s="346"/>
      <c r="AL208" s="346"/>
      <c r="AM208" s="346"/>
      <c r="AN208" s="346"/>
      <c r="AO208" s="350"/>
      <c r="AP208" s="346"/>
      <c r="AQ208" s="346"/>
    </row>
    <row r="209" spans="1:43" ht="51" x14ac:dyDescent="0.25">
      <c r="A209" s="346"/>
      <c r="B209" s="346"/>
      <c r="C209" s="346"/>
      <c r="D209" s="346"/>
      <c r="E209" s="346"/>
      <c r="F209" s="346"/>
      <c r="G209" s="346"/>
      <c r="H209" s="346"/>
      <c r="I209" s="346"/>
      <c r="J209" s="346"/>
      <c r="K209" s="346"/>
      <c r="L209" s="346"/>
      <c r="M209" s="346"/>
      <c r="N209" s="346"/>
      <c r="O209" s="346"/>
      <c r="P209" s="346"/>
      <c r="Q209" s="346"/>
      <c r="R209" s="346"/>
      <c r="S209" s="347"/>
      <c r="T209" s="346"/>
      <c r="U209" s="346"/>
      <c r="V209" s="346"/>
      <c r="W209" s="346"/>
      <c r="X209" s="346"/>
      <c r="Y209" s="346"/>
      <c r="Z209" s="346"/>
      <c r="AA209" s="346"/>
      <c r="AB209" s="346"/>
      <c r="AC209" s="346"/>
      <c r="AD209" s="346"/>
      <c r="AE209" s="346" t="s">
        <v>1057</v>
      </c>
      <c r="AF209" s="346" t="s">
        <v>1302</v>
      </c>
      <c r="AG209" s="348"/>
      <c r="AH209" s="348"/>
      <c r="AI209" s="348"/>
      <c r="AJ209" s="348"/>
      <c r="AK209" s="346"/>
      <c r="AL209" s="346"/>
      <c r="AM209" s="346"/>
      <c r="AN209" s="346"/>
      <c r="AO209" s="350"/>
      <c r="AP209" s="346"/>
      <c r="AQ209" s="346"/>
    </row>
    <row r="210" spans="1:43" x14ac:dyDescent="0.25">
      <c r="A210" s="346"/>
      <c r="B210" s="346"/>
      <c r="C210" s="346"/>
      <c r="D210" s="346"/>
      <c r="E210" s="346"/>
      <c r="F210" s="346"/>
      <c r="G210" s="346"/>
      <c r="H210" s="346"/>
      <c r="I210" s="346"/>
      <c r="J210" s="346"/>
      <c r="K210" s="346"/>
      <c r="L210" s="346"/>
      <c r="M210" s="346"/>
      <c r="N210" s="346"/>
      <c r="O210" s="346"/>
      <c r="P210" s="346"/>
      <c r="Q210" s="346"/>
      <c r="R210" s="346"/>
      <c r="S210" s="347"/>
      <c r="T210" s="346"/>
      <c r="U210" s="346"/>
      <c r="V210" s="346"/>
      <c r="W210" s="346"/>
      <c r="X210" s="346"/>
      <c r="Y210" s="346"/>
      <c r="Z210" s="346"/>
      <c r="AA210" s="346"/>
      <c r="AB210" s="346"/>
      <c r="AC210" s="346"/>
      <c r="AD210" s="346"/>
      <c r="AE210" s="346" t="s">
        <v>1061</v>
      </c>
      <c r="AF210" s="346" t="s">
        <v>1269</v>
      </c>
      <c r="AG210" s="348"/>
      <c r="AH210" s="348"/>
      <c r="AI210" s="348"/>
      <c r="AJ210" s="348"/>
      <c r="AK210" s="346"/>
      <c r="AL210" s="346"/>
      <c r="AM210" s="346"/>
      <c r="AN210" s="346"/>
      <c r="AO210" s="350"/>
      <c r="AP210" s="346"/>
      <c r="AQ210" s="346"/>
    </row>
    <row r="211" spans="1:43" x14ac:dyDescent="0.25">
      <c r="A211" s="346"/>
      <c r="B211" s="346"/>
      <c r="C211" s="346"/>
      <c r="D211" s="346"/>
      <c r="E211" s="346"/>
      <c r="F211" s="346"/>
      <c r="G211" s="346"/>
      <c r="H211" s="346"/>
      <c r="I211" s="346"/>
      <c r="J211" s="346"/>
      <c r="K211" s="346"/>
      <c r="L211" s="346"/>
      <c r="M211" s="346"/>
      <c r="N211" s="346"/>
      <c r="O211" s="346"/>
      <c r="P211" s="346"/>
      <c r="Q211" s="346"/>
      <c r="R211" s="346"/>
      <c r="S211" s="347"/>
      <c r="T211" s="346"/>
      <c r="U211" s="346"/>
      <c r="V211" s="346"/>
      <c r="W211" s="346"/>
      <c r="X211" s="346"/>
      <c r="Y211" s="346"/>
      <c r="Z211" s="346"/>
      <c r="AA211" s="346"/>
      <c r="AB211" s="346"/>
      <c r="AC211" s="346"/>
      <c r="AD211" s="346"/>
      <c r="AE211" s="348"/>
      <c r="AF211" s="348"/>
      <c r="AG211" s="348"/>
      <c r="AH211" s="348"/>
      <c r="AI211" s="348"/>
      <c r="AJ211" s="348"/>
      <c r="AK211" s="346"/>
      <c r="AL211" s="346"/>
      <c r="AM211" s="346"/>
      <c r="AN211" s="346"/>
      <c r="AO211" s="350"/>
      <c r="AP211" s="346"/>
      <c r="AQ211" s="346"/>
    </row>
    <row r="212" spans="1:43" x14ac:dyDescent="0.25">
      <c r="A212" s="346"/>
      <c r="B212" s="346"/>
      <c r="C212" s="346"/>
      <c r="D212" s="346"/>
      <c r="E212" s="346"/>
      <c r="F212" s="346"/>
      <c r="G212" s="346"/>
      <c r="H212" s="346"/>
      <c r="I212" s="346"/>
      <c r="J212" s="346"/>
      <c r="K212" s="346"/>
      <c r="L212" s="346"/>
      <c r="M212" s="346"/>
      <c r="N212" s="346"/>
      <c r="O212" s="346"/>
      <c r="P212" s="346"/>
      <c r="Q212" s="346"/>
      <c r="R212" s="346"/>
      <c r="S212" s="347"/>
      <c r="T212" s="346"/>
      <c r="U212" s="346"/>
      <c r="V212" s="346"/>
      <c r="W212" s="346"/>
      <c r="X212" s="346"/>
      <c r="Y212" s="346"/>
      <c r="Z212" s="346"/>
      <c r="AA212" s="346"/>
      <c r="AB212" s="346"/>
      <c r="AC212" s="346"/>
      <c r="AD212" s="346"/>
      <c r="AE212" s="348"/>
      <c r="AF212" s="348"/>
      <c r="AG212" s="348"/>
      <c r="AH212" s="348"/>
      <c r="AI212" s="348"/>
      <c r="AJ212" s="348"/>
      <c r="AK212" s="346"/>
      <c r="AL212" s="346"/>
      <c r="AM212" s="346"/>
      <c r="AN212" s="346"/>
      <c r="AO212" s="350"/>
      <c r="AP212" s="346"/>
      <c r="AQ212" s="346"/>
    </row>
    <row r="213" spans="1:43" x14ac:dyDescent="0.25">
      <c r="A213" s="346"/>
      <c r="B213" s="346"/>
      <c r="C213" s="346"/>
      <c r="D213" s="346"/>
      <c r="E213" s="346"/>
      <c r="F213" s="346"/>
      <c r="G213" s="346"/>
      <c r="H213" s="346"/>
      <c r="I213" s="346"/>
      <c r="J213" s="346"/>
      <c r="K213" s="346"/>
      <c r="L213" s="346"/>
      <c r="M213" s="346"/>
      <c r="N213" s="346"/>
      <c r="O213" s="346"/>
      <c r="P213" s="346"/>
      <c r="Q213" s="346"/>
      <c r="R213" s="346"/>
      <c r="S213" s="347"/>
      <c r="T213" s="346"/>
      <c r="U213" s="346"/>
      <c r="V213" s="346"/>
      <c r="W213" s="346"/>
      <c r="X213" s="346"/>
      <c r="Y213" s="346"/>
      <c r="Z213" s="346"/>
      <c r="AA213" s="346"/>
      <c r="AB213" s="346"/>
      <c r="AC213" s="346"/>
      <c r="AD213" s="346"/>
      <c r="AE213" s="346" t="s">
        <v>1054</v>
      </c>
      <c r="AF213" s="349">
        <v>45544</v>
      </c>
      <c r="AG213" s="348"/>
      <c r="AH213" s="348"/>
      <c r="AI213" s="348"/>
      <c r="AJ213" s="348"/>
      <c r="AK213" s="346"/>
      <c r="AL213" s="346"/>
      <c r="AM213" s="346"/>
      <c r="AN213" s="346"/>
      <c r="AO213" s="350"/>
      <c r="AP213" s="346"/>
      <c r="AQ213" s="346"/>
    </row>
    <row r="214" spans="1:43" ht="51" x14ac:dyDescent="0.25">
      <c r="A214" s="346"/>
      <c r="B214" s="346"/>
      <c r="C214" s="346"/>
      <c r="D214" s="346"/>
      <c r="E214" s="346"/>
      <c r="F214" s="346"/>
      <c r="G214" s="346"/>
      <c r="H214" s="346"/>
      <c r="I214" s="346"/>
      <c r="J214" s="346"/>
      <c r="K214" s="346"/>
      <c r="L214" s="346"/>
      <c r="M214" s="346"/>
      <c r="N214" s="346"/>
      <c r="O214" s="346"/>
      <c r="P214" s="346"/>
      <c r="Q214" s="346"/>
      <c r="R214" s="346"/>
      <c r="S214" s="347"/>
      <c r="T214" s="346"/>
      <c r="U214" s="346"/>
      <c r="V214" s="346"/>
      <c r="W214" s="346"/>
      <c r="X214" s="346"/>
      <c r="Y214" s="346"/>
      <c r="Z214" s="346"/>
      <c r="AA214" s="346"/>
      <c r="AB214" s="346"/>
      <c r="AC214" s="346"/>
      <c r="AD214" s="346"/>
      <c r="AE214" s="346" t="s">
        <v>1057</v>
      </c>
      <c r="AF214" s="346" t="s">
        <v>1302</v>
      </c>
      <c r="AG214" s="348"/>
      <c r="AH214" s="348"/>
      <c r="AI214" s="348"/>
      <c r="AJ214" s="348"/>
      <c r="AK214" s="346"/>
      <c r="AL214" s="346"/>
      <c r="AM214" s="346"/>
      <c r="AN214" s="346"/>
      <c r="AO214" s="350"/>
      <c r="AP214" s="346"/>
      <c r="AQ214" s="346"/>
    </row>
    <row r="215" spans="1:43" x14ac:dyDescent="0.25">
      <c r="A215" s="346"/>
      <c r="B215" s="346"/>
      <c r="C215" s="346"/>
      <c r="D215" s="346"/>
      <c r="E215" s="346"/>
      <c r="F215" s="346"/>
      <c r="G215" s="346"/>
      <c r="H215" s="346"/>
      <c r="I215" s="346"/>
      <c r="J215" s="346"/>
      <c r="K215" s="346"/>
      <c r="L215" s="346"/>
      <c r="M215" s="346"/>
      <c r="N215" s="346"/>
      <c r="O215" s="346"/>
      <c r="P215" s="346"/>
      <c r="Q215" s="346"/>
      <c r="R215" s="346"/>
      <c r="S215" s="347"/>
      <c r="T215" s="346"/>
      <c r="U215" s="346"/>
      <c r="V215" s="346"/>
      <c r="W215" s="346"/>
      <c r="X215" s="346"/>
      <c r="Y215" s="346"/>
      <c r="Z215" s="346"/>
      <c r="AA215" s="346"/>
      <c r="AB215" s="346"/>
      <c r="AC215" s="346"/>
      <c r="AD215" s="346"/>
      <c r="AE215" s="346" t="s">
        <v>1061</v>
      </c>
      <c r="AF215" s="346" t="s">
        <v>1269</v>
      </c>
      <c r="AG215" s="348"/>
      <c r="AH215" s="348"/>
      <c r="AI215" s="348"/>
      <c r="AJ215" s="348"/>
      <c r="AK215" s="346"/>
      <c r="AL215" s="346"/>
      <c r="AM215" s="346"/>
      <c r="AN215" s="346"/>
      <c r="AO215" s="350"/>
      <c r="AP215" s="346"/>
      <c r="AQ215" s="348"/>
    </row>
    <row r="216" spans="1:43" ht="216.75" x14ac:dyDescent="0.25">
      <c r="A216" s="346" t="s">
        <v>1303</v>
      </c>
      <c r="B216" s="346">
        <v>12</v>
      </c>
      <c r="C216" s="346">
        <v>1</v>
      </c>
      <c r="D216" s="346" t="s">
        <v>1032</v>
      </c>
      <c r="E216" s="346" t="s">
        <v>1304</v>
      </c>
      <c r="F216" s="346" t="s">
        <v>1305</v>
      </c>
      <c r="G216" s="346" t="s">
        <v>1306</v>
      </c>
      <c r="H216" s="346" t="s">
        <v>1307</v>
      </c>
      <c r="I216" s="346" t="s">
        <v>1037</v>
      </c>
      <c r="J216" s="346" t="s">
        <v>1308</v>
      </c>
      <c r="K216" s="346" t="s">
        <v>1309</v>
      </c>
      <c r="L216" s="346" t="s">
        <v>1094</v>
      </c>
      <c r="M216" s="346" t="s">
        <v>1310</v>
      </c>
      <c r="N216" s="346" t="s">
        <v>1055</v>
      </c>
      <c r="O216" s="346">
        <v>60</v>
      </c>
      <c r="P216" s="346" t="s">
        <v>1311</v>
      </c>
      <c r="Q216" s="346" t="s">
        <v>1044</v>
      </c>
      <c r="R216" s="346">
        <v>60</v>
      </c>
      <c r="S216" s="350" t="s">
        <v>1044</v>
      </c>
      <c r="T216" s="346" t="s">
        <v>1046</v>
      </c>
      <c r="U216" s="346" t="s">
        <v>1312</v>
      </c>
      <c r="V216" s="346" t="s">
        <v>1048</v>
      </c>
      <c r="W216" s="346" t="s">
        <v>1078</v>
      </c>
      <c r="X216" s="346" t="s">
        <v>1050</v>
      </c>
      <c r="Y216" s="346" t="s">
        <v>1051</v>
      </c>
      <c r="Z216" s="346" t="s">
        <v>1052</v>
      </c>
      <c r="AA216" s="346" t="s">
        <v>1053</v>
      </c>
      <c r="AB216" s="348"/>
      <c r="AC216" s="346">
        <v>36</v>
      </c>
      <c r="AD216" s="346">
        <v>60</v>
      </c>
      <c r="AE216" s="346" t="s">
        <v>1054</v>
      </c>
      <c r="AF216" s="349">
        <v>45405</v>
      </c>
      <c r="AG216" s="346" t="s">
        <v>1054</v>
      </c>
      <c r="AH216" s="349">
        <v>45414</v>
      </c>
      <c r="AI216" s="346" t="s">
        <v>1054</v>
      </c>
      <c r="AJ216" s="349">
        <v>45415</v>
      </c>
      <c r="AK216" s="346" t="s">
        <v>1119</v>
      </c>
      <c r="AL216" s="346">
        <v>60</v>
      </c>
      <c r="AM216" s="346" t="s">
        <v>1044</v>
      </c>
      <c r="AN216" s="346">
        <v>60</v>
      </c>
      <c r="AO216" s="350" t="s">
        <v>1044</v>
      </c>
      <c r="AP216" s="346" t="s">
        <v>1046</v>
      </c>
      <c r="AQ216" s="351" t="s">
        <v>1313</v>
      </c>
    </row>
    <row r="217" spans="1:43" ht="409.5" x14ac:dyDescent="0.25">
      <c r="A217" s="346"/>
      <c r="B217" s="346"/>
      <c r="C217" s="346"/>
      <c r="D217" s="346"/>
      <c r="E217" s="346"/>
      <c r="F217" s="346"/>
      <c r="G217" s="346"/>
      <c r="H217" s="346"/>
      <c r="I217" s="346"/>
      <c r="J217" s="346"/>
      <c r="K217" s="346"/>
      <c r="L217" s="346"/>
      <c r="M217" s="346"/>
      <c r="N217" s="346"/>
      <c r="O217" s="346"/>
      <c r="P217" s="346"/>
      <c r="Q217" s="346"/>
      <c r="R217" s="346"/>
      <c r="S217" s="350"/>
      <c r="T217" s="346"/>
      <c r="U217" s="346"/>
      <c r="V217" s="346"/>
      <c r="W217" s="346"/>
      <c r="X217" s="346"/>
      <c r="Y217" s="346"/>
      <c r="Z217" s="346"/>
      <c r="AA217" s="346"/>
      <c r="AB217" s="348"/>
      <c r="AC217" s="346"/>
      <c r="AD217" s="346"/>
      <c r="AE217" s="346" t="s">
        <v>1057</v>
      </c>
      <c r="AF217" s="346" t="s">
        <v>1314</v>
      </c>
      <c r="AG217" s="346" t="s">
        <v>1057</v>
      </c>
      <c r="AH217" s="346" t="s">
        <v>1315</v>
      </c>
      <c r="AI217" s="346" t="s">
        <v>1057</v>
      </c>
      <c r="AJ217" s="346" t="s">
        <v>1316</v>
      </c>
      <c r="AK217" s="346"/>
      <c r="AL217" s="346"/>
      <c r="AM217" s="346"/>
      <c r="AN217" s="346"/>
      <c r="AO217" s="350"/>
      <c r="AP217" s="346"/>
      <c r="AQ217" s="348"/>
    </row>
    <row r="218" spans="1:43" x14ac:dyDescent="0.25">
      <c r="A218" s="346"/>
      <c r="B218" s="346"/>
      <c r="C218" s="346"/>
      <c r="D218" s="346"/>
      <c r="E218" s="346"/>
      <c r="F218" s="346"/>
      <c r="G218" s="346"/>
      <c r="H218" s="346"/>
      <c r="I218" s="346"/>
      <c r="J218" s="346"/>
      <c r="K218" s="346"/>
      <c r="L218" s="346"/>
      <c r="M218" s="346"/>
      <c r="N218" s="346"/>
      <c r="O218" s="346"/>
      <c r="P218" s="346"/>
      <c r="Q218" s="346"/>
      <c r="R218" s="346"/>
      <c r="S218" s="350"/>
      <c r="T218" s="346"/>
      <c r="U218" s="346"/>
      <c r="V218" s="346"/>
      <c r="W218" s="346"/>
      <c r="X218" s="346"/>
      <c r="Y218" s="346"/>
      <c r="Z218" s="346"/>
      <c r="AA218" s="346"/>
      <c r="AB218" s="348"/>
      <c r="AC218" s="346"/>
      <c r="AD218" s="346"/>
      <c r="AE218" s="346" t="s">
        <v>1061</v>
      </c>
      <c r="AF218" s="346" t="s">
        <v>1317</v>
      </c>
      <c r="AG218" s="346" t="s">
        <v>1061</v>
      </c>
      <c r="AH218" s="346" t="s">
        <v>1270</v>
      </c>
      <c r="AI218" s="346" t="s">
        <v>1061</v>
      </c>
      <c r="AJ218" s="346" t="s">
        <v>1064</v>
      </c>
      <c r="AK218" s="346"/>
      <c r="AL218" s="346"/>
      <c r="AM218" s="346"/>
      <c r="AN218" s="346"/>
      <c r="AO218" s="350"/>
      <c r="AP218" s="346"/>
      <c r="AQ218" s="346"/>
    </row>
    <row r="219" spans="1:43" x14ac:dyDescent="0.25">
      <c r="A219" s="346"/>
      <c r="B219" s="346"/>
      <c r="C219" s="346"/>
      <c r="D219" s="346"/>
      <c r="E219" s="346"/>
      <c r="F219" s="346"/>
      <c r="G219" s="346"/>
      <c r="H219" s="346"/>
      <c r="I219" s="346"/>
      <c r="J219" s="346"/>
      <c r="K219" s="346"/>
      <c r="L219" s="346"/>
      <c r="M219" s="346"/>
      <c r="N219" s="346"/>
      <c r="O219" s="346"/>
      <c r="P219" s="346"/>
      <c r="Q219" s="346"/>
      <c r="R219" s="346"/>
      <c r="S219" s="350"/>
      <c r="T219" s="346"/>
      <c r="U219" s="346"/>
      <c r="V219" s="346"/>
      <c r="W219" s="346"/>
      <c r="X219" s="346"/>
      <c r="Y219" s="346"/>
      <c r="Z219" s="346"/>
      <c r="AA219" s="346"/>
      <c r="AB219" s="348"/>
      <c r="AC219" s="346"/>
      <c r="AD219" s="346"/>
      <c r="AE219" s="348"/>
      <c r="AF219" s="348"/>
      <c r="AG219" s="348"/>
      <c r="AH219" s="348"/>
      <c r="AI219" s="348"/>
      <c r="AJ219" s="348"/>
      <c r="AK219" s="346"/>
      <c r="AL219" s="346"/>
      <c r="AM219" s="346"/>
      <c r="AN219" s="346"/>
      <c r="AO219" s="350"/>
      <c r="AP219" s="346"/>
      <c r="AQ219" s="351" t="s">
        <v>1318</v>
      </c>
    </row>
    <row r="220" spans="1:43" x14ac:dyDescent="0.25">
      <c r="A220" s="346"/>
      <c r="B220" s="346"/>
      <c r="C220" s="346"/>
      <c r="D220" s="346"/>
      <c r="E220" s="346"/>
      <c r="F220" s="346"/>
      <c r="G220" s="346"/>
      <c r="H220" s="346"/>
      <c r="I220" s="346"/>
      <c r="J220" s="346"/>
      <c r="K220" s="346"/>
      <c r="L220" s="346"/>
      <c r="M220" s="346"/>
      <c r="N220" s="346"/>
      <c r="O220" s="346"/>
      <c r="P220" s="346"/>
      <c r="Q220" s="346"/>
      <c r="R220" s="346"/>
      <c r="S220" s="350"/>
      <c r="T220" s="346"/>
      <c r="U220" s="346"/>
      <c r="V220" s="346"/>
      <c r="W220" s="346"/>
      <c r="X220" s="346"/>
      <c r="Y220" s="346"/>
      <c r="Z220" s="346"/>
      <c r="AA220" s="346"/>
      <c r="AB220" s="348"/>
      <c r="AC220" s="346"/>
      <c r="AD220" s="346"/>
      <c r="AE220" s="348"/>
      <c r="AF220" s="348"/>
      <c r="AG220" s="348"/>
      <c r="AH220" s="348"/>
      <c r="AI220" s="348"/>
      <c r="AJ220" s="348"/>
      <c r="AK220" s="346"/>
      <c r="AL220" s="346"/>
      <c r="AM220" s="346"/>
      <c r="AN220" s="346"/>
      <c r="AO220" s="350"/>
      <c r="AP220" s="346"/>
      <c r="AQ220" s="346"/>
    </row>
    <row r="221" spans="1:43" x14ac:dyDescent="0.25">
      <c r="A221" s="346"/>
      <c r="B221" s="346"/>
      <c r="C221" s="346"/>
      <c r="D221" s="346"/>
      <c r="E221" s="346"/>
      <c r="F221" s="346"/>
      <c r="G221" s="346"/>
      <c r="H221" s="346"/>
      <c r="I221" s="346"/>
      <c r="J221" s="346"/>
      <c r="K221" s="346"/>
      <c r="L221" s="346"/>
      <c r="M221" s="346"/>
      <c r="N221" s="346"/>
      <c r="O221" s="346"/>
      <c r="P221" s="346"/>
      <c r="Q221" s="346"/>
      <c r="R221" s="346"/>
      <c r="S221" s="350"/>
      <c r="T221" s="346"/>
      <c r="U221" s="346"/>
      <c r="V221" s="346"/>
      <c r="W221" s="346"/>
      <c r="X221" s="346"/>
      <c r="Y221" s="346"/>
      <c r="Z221" s="346"/>
      <c r="AA221" s="346"/>
      <c r="AB221" s="348"/>
      <c r="AC221" s="346"/>
      <c r="AD221" s="346"/>
      <c r="AE221" s="346" t="s">
        <v>1054</v>
      </c>
      <c r="AF221" s="349">
        <v>45531</v>
      </c>
      <c r="AG221" s="346" t="s">
        <v>1054</v>
      </c>
      <c r="AH221" s="349">
        <v>45532</v>
      </c>
      <c r="AI221" s="346" t="s">
        <v>1054</v>
      </c>
      <c r="AJ221" s="349">
        <v>45538</v>
      </c>
      <c r="AK221" s="346"/>
      <c r="AL221" s="346"/>
      <c r="AM221" s="346"/>
      <c r="AN221" s="346"/>
      <c r="AO221" s="350"/>
      <c r="AP221" s="346"/>
      <c r="AQ221" s="346"/>
    </row>
    <row r="222" spans="1:43" ht="382.5" x14ac:dyDescent="0.25">
      <c r="A222" s="346"/>
      <c r="B222" s="346"/>
      <c r="C222" s="346"/>
      <c r="D222" s="346"/>
      <c r="E222" s="346"/>
      <c r="F222" s="346"/>
      <c r="G222" s="346"/>
      <c r="H222" s="346"/>
      <c r="I222" s="346"/>
      <c r="J222" s="346"/>
      <c r="K222" s="346"/>
      <c r="L222" s="346"/>
      <c r="M222" s="346"/>
      <c r="N222" s="346"/>
      <c r="O222" s="346"/>
      <c r="P222" s="346"/>
      <c r="Q222" s="346"/>
      <c r="R222" s="346"/>
      <c r="S222" s="350"/>
      <c r="T222" s="346"/>
      <c r="U222" s="346"/>
      <c r="V222" s="346"/>
      <c r="W222" s="346"/>
      <c r="X222" s="346"/>
      <c r="Y222" s="346"/>
      <c r="Z222" s="346"/>
      <c r="AA222" s="346"/>
      <c r="AB222" s="348"/>
      <c r="AC222" s="346"/>
      <c r="AD222" s="346"/>
      <c r="AE222" s="346" t="s">
        <v>1057</v>
      </c>
      <c r="AF222" s="346" t="s">
        <v>1319</v>
      </c>
      <c r="AG222" s="346" t="s">
        <v>1057</v>
      </c>
      <c r="AH222" s="346" t="s">
        <v>1320</v>
      </c>
      <c r="AI222" s="346" t="s">
        <v>1057</v>
      </c>
      <c r="AJ222" s="346" t="s">
        <v>1321</v>
      </c>
      <c r="AK222" s="346"/>
      <c r="AL222" s="346"/>
      <c r="AM222" s="346"/>
      <c r="AN222" s="346"/>
      <c r="AO222" s="350"/>
      <c r="AP222" s="346"/>
      <c r="AQ222" s="346"/>
    </row>
    <row r="223" spans="1:43" x14ac:dyDescent="0.25">
      <c r="A223" s="346"/>
      <c r="B223" s="346"/>
      <c r="C223" s="346"/>
      <c r="D223" s="346"/>
      <c r="E223" s="346"/>
      <c r="F223" s="346"/>
      <c r="G223" s="346"/>
      <c r="H223" s="346"/>
      <c r="I223" s="346"/>
      <c r="J223" s="346"/>
      <c r="K223" s="346"/>
      <c r="L223" s="346"/>
      <c r="M223" s="346"/>
      <c r="N223" s="346"/>
      <c r="O223" s="346"/>
      <c r="P223" s="346"/>
      <c r="Q223" s="346"/>
      <c r="R223" s="346"/>
      <c r="S223" s="350"/>
      <c r="T223" s="346"/>
      <c r="U223" s="346"/>
      <c r="V223" s="346"/>
      <c r="W223" s="346"/>
      <c r="X223" s="346"/>
      <c r="Y223" s="346"/>
      <c r="Z223" s="346"/>
      <c r="AA223" s="346"/>
      <c r="AB223" s="348"/>
      <c r="AC223" s="346"/>
      <c r="AD223" s="346"/>
      <c r="AE223" s="346" t="s">
        <v>1061</v>
      </c>
      <c r="AF223" s="346" t="s">
        <v>1322</v>
      </c>
      <c r="AG223" s="346" t="s">
        <v>1061</v>
      </c>
      <c r="AH223" s="346" t="s">
        <v>1107</v>
      </c>
      <c r="AI223" s="346" t="s">
        <v>1061</v>
      </c>
      <c r="AJ223" s="346" t="s">
        <v>1064</v>
      </c>
      <c r="AK223" s="346"/>
      <c r="AL223" s="346"/>
      <c r="AM223" s="346"/>
      <c r="AN223" s="346"/>
      <c r="AO223" s="350"/>
      <c r="AP223" s="346"/>
      <c r="AQ223" s="346"/>
    </row>
    <row r="224" spans="1:43" ht="216.75" x14ac:dyDescent="0.25">
      <c r="A224" s="346" t="s">
        <v>1257</v>
      </c>
      <c r="B224" s="346">
        <v>16</v>
      </c>
      <c r="C224" s="346">
        <v>1</v>
      </c>
      <c r="D224" s="346" t="s">
        <v>1032</v>
      </c>
      <c r="E224" s="346" t="s">
        <v>1258</v>
      </c>
      <c r="F224" s="346" t="s">
        <v>1259</v>
      </c>
      <c r="G224" s="346" t="s">
        <v>1323</v>
      </c>
      <c r="H224" s="346" t="s">
        <v>1259</v>
      </c>
      <c r="I224" s="346" t="s">
        <v>1037</v>
      </c>
      <c r="J224" s="346" t="s">
        <v>1324</v>
      </c>
      <c r="K224" s="346" t="s">
        <v>1325</v>
      </c>
      <c r="L224" s="346" t="s">
        <v>1040</v>
      </c>
      <c r="M224" s="346" t="s">
        <v>1041</v>
      </c>
      <c r="N224" s="346" t="s">
        <v>1042</v>
      </c>
      <c r="O224" s="346">
        <v>80</v>
      </c>
      <c r="P224" s="346" t="s">
        <v>1043</v>
      </c>
      <c r="Q224" s="346" t="s">
        <v>1044</v>
      </c>
      <c r="R224" s="346">
        <v>60</v>
      </c>
      <c r="S224" s="347" t="s">
        <v>1045</v>
      </c>
      <c r="T224" s="346" t="s">
        <v>1046</v>
      </c>
      <c r="U224" s="346" t="s">
        <v>1326</v>
      </c>
      <c r="V224" s="346" t="s">
        <v>1048</v>
      </c>
      <c r="W224" s="346" t="s">
        <v>1078</v>
      </c>
      <c r="X224" s="346" t="s">
        <v>1050</v>
      </c>
      <c r="Y224" s="346" t="s">
        <v>1051</v>
      </c>
      <c r="Z224" s="346" t="s">
        <v>1052</v>
      </c>
      <c r="AA224" s="346" t="s">
        <v>1053</v>
      </c>
      <c r="AB224" s="348"/>
      <c r="AC224" s="346">
        <v>48</v>
      </c>
      <c r="AD224" s="346">
        <v>60</v>
      </c>
      <c r="AE224" s="346" t="s">
        <v>1054</v>
      </c>
      <c r="AF224" s="349">
        <v>45384</v>
      </c>
      <c r="AG224" s="346" t="s">
        <v>1054</v>
      </c>
      <c r="AH224" s="349">
        <v>45408</v>
      </c>
      <c r="AI224" s="346" t="s">
        <v>1054</v>
      </c>
      <c r="AJ224" s="349">
        <v>45415</v>
      </c>
      <c r="AK224" s="346" t="s">
        <v>1119</v>
      </c>
      <c r="AL224" s="346">
        <v>80</v>
      </c>
      <c r="AM224" s="346" t="s">
        <v>1044</v>
      </c>
      <c r="AN224" s="346">
        <v>60</v>
      </c>
      <c r="AO224" s="350" t="s">
        <v>1044</v>
      </c>
      <c r="AP224" s="346" t="s">
        <v>1046</v>
      </c>
      <c r="AQ224" s="351" t="s">
        <v>1327</v>
      </c>
    </row>
    <row r="225" spans="1:43" ht="178.5" x14ac:dyDescent="0.25">
      <c r="A225" s="346"/>
      <c r="B225" s="346"/>
      <c r="C225" s="346"/>
      <c r="D225" s="346"/>
      <c r="E225" s="346"/>
      <c r="F225" s="346"/>
      <c r="G225" s="346"/>
      <c r="H225" s="346"/>
      <c r="I225" s="346"/>
      <c r="J225" s="346"/>
      <c r="K225" s="346"/>
      <c r="L225" s="346"/>
      <c r="M225" s="346"/>
      <c r="N225" s="346"/>
      <c r="O225" s="346"/>
      <c r="P225" s="346"/>
      <c r="Q225" s="346"/>
      <c r="R225" s="346"/>
      <c r="S225" s="347"/>
      <c r="T225" s="346"/>
      <c r="U225" s="346"/>
      <c r="V225" s="346"/>
      <c r="W225" s="346"/>
      <c r="X225" s="346"/>
      <c r="Y225" s="346"/>
      <c r="Z225" s="346"/>
      <c r="AA225" s="346"/>
      <c r="AB225" s="348"/>
      <c r="AC225" s="346"/>
      <c r="AD225" s="346"/>
      <c r="AE225" s="346" t="s">
        <v>1057</v>
      </c>
      <c r="AF225" s="346" t="s">
        <v>1328</v>
      </c>
      <c r="AG225" s="346" t="s">
        <v>1057</v>
      </c>
      <c r="AH225" s="346" t="s">
        <v>1329</v>
      </c>
      <c r="AI225" s="346" t="s">
        <v>1057</v>
      </c>
      <c r="AJ225" s="346" t="s">
        <v>1330</v>
      </c>
      <c r="AK225" s="346"/>
      <c r="AL225" s="346"/>
      <c r="AM225" s="346"/>
      <c r="AN225" s="346"/>
      <c r="AO225" s="350"/>
      <c r="AP225" s="346"/>
      <c r="AQ225" s="348"/>
    </row>
    <row r="226" spans="1:43" x14ac:dyDescent="0.25">
      <c r="A226" s="346"/>
      <c r="B226" s="346"/>
      <c r="C226" s="346"/>
      <c r="D226" s="346"/>
      <c r="E226" s="346"/>
      <c r="F226" s="346"/>
      <c r="G226" s="346"/>
      <c r="H226" s="346"/>
      <c r="I226" s="346"/>
      <c r="J226" s="346"/>
      <c r="K226" s="346"/>
      <c r="L226" s="346"/>
      <c r="M226" s="346"/>
      <c r="N226" s="346"/>
      <c r="O226" s="346"/>
      <c r="P226" s="346"/>
      <c r="Q226" s="346"/>
      <c r="R226" s="346"/>
      <c r="S226" s="347"/>
      <c r="T226" s="346"/>
      <c r="U226" s="346"/>
      <c r="V226" s="346"/>
      <c r="W226" s="346"/>
      <c r="X226" s="346"/>
      <c r="Y226" s="346"/>
      <c r="Z226" s="346"/>
      <c r="AA226" s="346"/>
      <c r="AB226" s="348"/>
      <c r="AC226" s="346"/>
      <c r="AD226" s="346"/>
      <c r="AE226" s="346" t="s">
        <v>1061</v>
      </c>
      <c r="AF226" s="346" t="s">
        <v>1269</v>
      </c>
      <c r="AG226" s="346" t="s">
        <v>1061</v>
      </c>
      <c r="AH226" s="346" t="s">
        <v>1270</v>
      </c>
      <c r="AI226" s="346" t="s">
        <v>1061</v>
      </c>
      <c r="AJ226" s="346" t="s">
        <v>1174</v>
      </c>
      <c r="AK226" s="346"/>
      <c r="AL226" s="346"/>
      <c r="AM226" s="346"/>
      <c r="AN226" s="346"/>
      <c r="AO226" s="350"/>
      <c r="AP226" s="346"/>
      <c r="AQ226" s="346"/>
    </row>
    <row r="227" spans="1:43" x14ac:dyDescent="0.25">
      <c r="A227" s="346"/>
      <c r="B227" s="346"/>
      <c r="C227" s="346"/>
      <c r="D227" s="346"/>
      <c r="E227" s="346"/>
      <c r="F227" s="346"/>
      <c r="G227" s="346"/>
      <c r="H227" s="346"/>
      <c r="I227" s="346"/>
      <c r="J227" s="346"/>
      <c r="K227" s="346"/>
      <c r="L227" s="346"/>
      <c r="M227" s="346"/>
      <c r="N227" s="346"/>
      <c r="O227" s="346"/>
      <c r="P227" s="346"/>
      <c r="Q227" s="346"/>
      <c r="R227" s="346"/>
      <c r="S227" s="347"/>
      <c r="T227" s="346"/>
      <c r="U227" s="346"/>
      <c r="V227" s="346"/>
      <c r="W227" s="346"/>
      <c r="X227" s="346"/>
      <c r="Y227" s="346"/>
      <c r="Z227" s="346"/>
      <c r="AA227" s="346"/>
      <c r="AB227" s="348"/>
      <c r="AC227" s="346"/>
      <c r="AD227" s="346"/>
      <c r="AE227" s="348"/>
      <c r="AF227" s="348"/>
      <c r="AG227" s="348"/>
      <c r="AH227" s="348"/>
      <c r="AI227" s="348"/>
      <c r="AJ227" s="348"/>
      <c r="AK227" s="346"/>
      <c r="AL227" s="346"/>
      <c r="AM227" s="346"/>
      <c r="AN227" s="346"/>
      <c r="AO227" s="350"/>
      <c r="AP227" s="346"/>
      <c r="AQ227" s="351" t="s">
        <v>1331</v>
      </c>
    </row>
    <row r="228" spans="1:43" x14ac:dyDescent="0.25">
      <c r="A228" s="346"/>
      <c r="B228" s="346"/>
      <c r="C228" s="346"/>
      <c r="D228" s="346"/>
      <c r="E228" s="346"/>
      <c r="F228" s="346"/>
      <c r="G228" s="346"/>
      <c r="H228" s="346"/>
      <c r="I228" s="346"/>
      <c r="J228" s="346"/>
      <c r="K228" s="346"/>
      <c r="L228" s="346"/>
      <c r="M228" s="346"/>
      <c r="N228" s="346"/>
      <c r="O228" s="346"/>
      <c r="P228" s="346"/>
      <c r="Q228" s="346"/>
      <c r="R228" s="346"/>
      <c r="S228" s="347"/>
      <c r="T228" s="346"/>
      <c r="U228" s="346"/>
      <c r="V228" s="346"/>
      <c r="W228" s="346"/>
      <c r="X228" s="346"/>
      <c r="Y228" s="346"/>
      <c r="Z228" s="346"/>
      <c r="AA228" s="346"/>
      <c r="AB228" s="348"/>
      <c r="AC228" s="346"/>
      <c r="AD228" s="346"/>
      <c r="AE228" s="348"/>
      <c r="AF228" s="348"/>
      <c r="AG228" s="348"/>
      <c r="AH228" s="348"/>
      <c r="AI228" s="348"/>
      <c r="AJ228" s="348"/>
      <c r="AK228" s="346"/>
      <c r="AL228" s="346"/>
      <c r="AM228" s="346"/>
      <c r="AN228" s="346"/>
      <c r="AO228" s="350"/>
      <c r="AP228" s="346"/>
      <c r="AQ228" s="346"/>
    </row>
    <row r="229" spans="1:43" x14ac:dyDescent="0.25">
      <c r="A229" s="346"/>
      <c r="B229" s="346"/>
      <c r="C229" s="346"/>
      <c r="D229" s="346"/>
      <c r="E229" s="346"/>
      <c r="F229" s="346"/>
      <c r="G229" s="346"/>
      <c r="H229" s="346"/>
      <c r="I229" s="346"/>
      <c r="J229" s="346"/>
      <c r="K229" s="346"/>
      <c r="L229" s="346"/>
      <c r="M229" s="346"/>
      <c r="N229" s="346"/>
      <c r="O229" s="346"/>
      <c r="P229" s="346"/>
      <c r="Q229" s="346"/>
      <c r="R229" s="346"/>
      <c r="S229" s="347"/>
      <c r="T229" s="346"/>
      <c r="U229" s="346"/>
      <c r="V229" s="346"/>
      <c r="W229" s="346"/>
      <c r="X229" s="346"/>
      <c r="Y229" s="346"/>
      <c r="Z229" s="346"/>
      <c r="AA229" s="346"/>
      <c r="AB229" s="348"/>
      <c r="AC229" s="346"/>
      <c r="AD229" s="346"/>
      <c r="AE229" s="346" t="s">
        <v>1054</v>
      </c>
      <c r="AF229" s="349">
        <v>45384</v>
      </c>
      <c r="AG229" s="346" t="s">
        <v>1054</v>
      </c>
      <c r="AH229" s="349">
        <v>45533</v>
      </c>
      <c r="AI229" s="346" t="s">
        <v>1054</v>
      </c>
      <c r="AJ229" s="349">
        <v>45541</v>
      </c>
      <c r="AK229" s="346"/>
      <c r="AL229" s="346"/>
      <c r="AM229" s="346"/>
      <c r="AN229" s="346"/>
      <c r="AO229" s="350"/>
      <c r="AP229" s="346"/>
      <c r="AQ229" s="346"/>
    </row>
    <row r="230" spans="1:43" ht="140.25" x14ac:dyDescent="0.25">
      <c r="A230" s="346"/>
      <c r="B230" s="346"/>
      <c r="C230" s="346"/>
      <c r="D230" s="346"/>
      <c r="E230" s="346"/>
      <c r="F230" s="346"/>
      <c r="G230" s="346"/>
      <c r="H230" s="346"/>
      <c r="I230" s="346"/>
      <c r="J230" s="346"/>
      <c r="K230" s="346"/>
      <c r="L230" s="346"/>
      <c r="M230" s="346"/>
      <c r="N230" s="346"/>
      <c r="O230" s="346"/>
      <c r="P230" s="346"/>
      <c r="Q230" s="346"/>
      <c r="R230" s="346"/>
      <c r="S230" s="347"/>
      <c r="T230" s="346"/>
      <c r="U230" s="346"/>
      <c r="V230" s="346"/>
      <c r="W230" s="346"/>
      <c r="X230" s="346"/>
      <c r="Y230" s="346"/>
      <c r="Z230" s="346"/>
      <c r="AA230" s="346"/>
      <c r="AB230" s="348"/>
      <c r="AC230" s="346"/>
      <c r="AD230" s="346"/>
      <c r="AE230" s="346" t="s">
        <v>1057</v>
      </c>
      <c r="AF230" s="346" t="s">
        <v>1332</v>
      </c>
      <c r="AG230" s="346" t="s">
        <v>1057</v>
      </c>
      <c r="AH230" s="346" t="s">
        <v>1333</v>
      </c>
      <c r="AI230" s="346" t="s">
        <v>1057</v>
      </c>
      <c r="AJ230" s="346" t="s">
        <v>1334</v>
      </c>
      <c r="AK230" s="346"/>
      <c r="AL230" s="346"/>
      <c r="AM230" s="346"/>
      <c r="AN230" s="346"/>
      <c r="AO230" s="350"/>
      <c r="AP230" s="346"/>
      <c r="AQ230" s="346"/>
    </row>
    <row r="231" spans="1:43" x14ac:dyDescent="0.25">
      <c r="A231" s="346"/>
      <c r="B231" s="346"/>
      <c r="C231" s="346"/>
      <c r="D231" s="346"/>
      <c r="E231" s="346"/>
      <c r="F231" s="346"/>
      <c r="G231" s="346"/>
      <c r="H231" s="346"/>
      <c r="I231" s="346"/>
      <c r="J231" s="346"/>
      <c r="K231" s="346"/>
      <c r="L231" s="346"/>
      <c r="M231" s="346"/>
      <c r="N231" s="346"/>
      <c r="O231" s="346"/>
      <c r="P231" s="346"/>
      <c r="Q231" s="346"/>
      <c r="R231" s="346"/>
      <c r="S231" s="347"/>
      <c r="T231" s="346"/>
      <c r="U231" s="346"/>
      <c r="V231" s="346"/>
      <c r="W231" s="346"/>
      <c r="X231" s="346"/>
      <c r="Y231" s="346"/>
      <c r="Z231" s="346"/>
      <c r="AA231" s="346"/>
      <c r="AB231" s="348"/>
      <c r="AC231" s="346"/>
      <c r="AD231" s="346"/>
      <c r="AE231" s="346" t="s">
        <v>1061</v>
      </c>
      <c r="AF231" s="346" t="s">
        <v>1269</v>
      </c>
      <c r="AG231" s="346" t="s">
        <v>1061</v>
      </c>
      <c r="AH231" s="346" t="s">
        <v>1270</v>
      </c>
      <c r="AI231" s="346" t="s">
        <v>1061</v>
      </c>
      <c r="AJ231" s="346" t="s">
        <v>944</v>
      </c>
      <c r="AK231" s="346"/>
      <c r="AL231" s="346"/>
      <c r="AM231" s="346"/>
      <c r="AN231" s="346"/>
      <c r="AO231" s="350"/>
      <c r="AP231" s="346"/>
      <c r="AQ231" s="346"/>
    </row>
    <row r="232" spans="1:43" x14ac:dyDescent="0.25">
      <c r="A232" s="346"/>
      <c r="B232" s="346"/>
      <c r="C232" s="346"/>
      <c r="D232" s="346"/>
      <c r="E232" s="346"/>
      <c r="F232" s="346"/>
      <c r="G232" s="346"/>
      <c r="H232" s="346"/>
      <c r="I232" s="346"/>
      <c r="J232" s="346"/>
      <c r="K232" s="346"/>
      <c r="L232" s="346"/>
      <c r="M232" s="346"/>
      <c r="N232" s="346"/>
      <c r="O232" s="346"/>
      <c r="P232" s="346"/>
      <c r="Q232" s="346"/>
      <c r="R232" s="346"/>
      <c r="S232" s="347"/>
      <c r="T232" s="346"/>
      <c r="U232" s="346"/>
      <c r="V232" s="346"/>
      <c r="W232" s="346"/>
      <c r="X232" s="346"/>
      <c r="Y232" s="346"/>
      <c r="Z232" s="346"/>
      <c r="AA232" s="346"/>
      <c r="AB232" s="348"/>
      <c r="AC232" s="346"/>
      <c r="AD232" s="346"/>
      <c r="AE232" s="348"/>
      <c r="AF232" s="348"/>
      <c r="AG232" s="348"/>
      <c r="AH232" s="348"/>
      <c r="AI232" s="348"/>
      <c r="AJ232" s="348"/>
      <c r="AK232" s="346"/>
      <c r="AL232" s="346"/>
      <c r="AM232" s="346"/>
      <c r="AN232" s="346"/>
      <c r="AO232" s="350"/>
      <c r="AP232" s="346"/>
      <c r="AQ232" s="346"/>
    </row>
    <row r="233" spans="1:43" x14ac:dyDescent="0.25">
      <c r="A233" s="346"/>
      <c r="B233" s="346"/>
      <c r="C233" s="346"/>
      <c r="D233" s="346"/>
      <c r="E233" s="346"/>
      <c r="F233" s="346"/>
      <c r="G233" s="346"/>
      <c r="H233" s="346"/>
      <c r="I233" s="346"/>
      <c r="J233" s="346"/>
      <c r="K233" s="346"/>
      <c r="L233" s="346"/>
      <c r="M233" s="346"/>
      <c r="N233" s="346"/>
      <c r="O233" s="346"/>
      <c r="P233" s="346"/>
      <c r="Q233" s="346"/>
      <c r="R233" s="346"/>
      <c r="S233" s="347"/>
      <c r="T233" s="346"/>
      <c r="U233" s="346"/>
      <c r="V233" s="346"/>
      <c r="W233" s="346"/>
      <c r="X233" s="346"/>
      <c r="Y233" s="346"/>
      <c r="Z233" s="346"/>
      <c r="AA233" s="346"/>
      <c r="AB233" s="348"/>
      <c r="AC233" s="346"/>
      <c r="AD233" s="346"/>
      <c r="AE233" s="348"/>
      <c r="AF233" s="348"/>
      <c r="AG233" s="348"/>
      <c r="AH233" s="348"/>
      <c r="AI233" s="348"/>
      <c r="AJ233" s="348"/>
      <c r="AK233" s="346"/>
      <c r="AL233" s="346"/>
      <c r="AM233" s="346"/>
      <c r="AN233" s="346"/>
      <c r="AO233" s="350"/>
      <c r="AP233" s="346"/>
      <c r="AQ233" s="346"/>
    </row>
    <row r="234" spans="1:43" x14ac:dyDescent="0.25">
      <c r="A234" s="346"/>
      <c r="B234" s="346"/>
      <c r="C234" s="346"/>
      <c r="D234" s="346"/>
      <c r="E234" s="346"/>
      <c r="F234" s="346"/>
      <c r="G234" s="346"/>
      <c r="H234" s="346"/>
      <c r="I234" s="346"/>
      <c r="J234" s="346"/>
      <c r="K234" s="346"/>
      <c r="L234" s="346"/>
      <c r="M234" s="346"/>
      <c r="N234" s="346"/>
      <c r="O234" s="346"/>
      <c r="P234" s="346"/>
      <c r="Q234" s="346"/>
      <c r="R234" s="346"/>
      <c r="S234" s="347"/>
      <c r="T234" s="346"/>
      <c r="U234" s="346"/>
      <c r="V234" s="346"/>
      <c r="W234" s="346"/>
      <c r="X234" s="346"/>
      <c r="Y234" s="346"/>
      <c r="Z234" s="346"/>
      <c r="AA234" s="346"/>
      <c r="AB234" s="348"/>
      <c r="AC234" s="346"/>
      <c r="AD234" s="346"/>
      <c r="AE234" s="346" t="s">
        <v>1054</v>
      </c>
      <c r="AF234" s="349">
        <v>45391</v>
      </c>
      <c r="AG234" s="348"/>
      <c r="AH234" s="348"/>
      <c r="AI234" s="346" t="s">
        <v>1054</v>
      </c>
      <c r="AJ234" s="349">
        <v>45541</v>
      </c>
      <c r="AK234" s="346"/>
      <c r="AL234" s="346"/>
      <c r="AM234" s="346"/>
      <c r="AN234" s="346"/>
      <c r="AO234" s="350"/>
      <c r="AP234" s="346"/>
      <c r="AQ234" s="346"/>
    </row>
    <row r="235" spans="1:43" ht="76.5" x14ac:dyDescent="0.25">
      <c r="A235" s="346"/>
      <c r="B235" s="346"/>
      <c r="C235" s="346"/>
      <c r="D235" s="346"/>
      <c r="E235" s="346"/>
      <c r="F235" s="346"/>
      <c r="G235" s="346"/>
      <c r="H235" s="346"/>
      <c r="I235" s="346"/>
      <c r="J235" s="346"/>
      <c r="K235" s="346"/>
      <c r="L235" s="346"/>
      <c r="M235" s="346"/>
      <c r="N235" s="346"/>
      <c r="O235" s="346"/>
      <c r="P235" s="346"/>
      <c r="Q235" s="346"/>
      <c r="R235" s="346"/>
      <c r="S235" s="347"/>
      <c r="T235" s="346"/>
      <c r="U235" s="346"/>
      <c r="V235" s="346"/>
      <c r="W235" s="346"/>
      <c r="X235" s="346"/>
      <c r="Y235" s="346"/>
      <c r="Z235" s="346"/>
      <c r="AA235" s="346"/>
      <c r="AB235" s="348"/>
      <c r="AC235" s="346"/>
      <c r="AD235" s="346"/>
      <c r="AE235" s="346" t="s">
        <v>1057</v>
      </c>
      <c r="AF235" s="346" t="s">
        <v>1335</v>
      </c>
      <c r="AG235" s="348"/>
      <c r="AH235" s="348"/>
      <c r="AI235" s="346" t="s">
        <v>1057</v>
      </c>
      <c r="AJ235" s="346" t="s">
        <v>1336</v>
      </c>
      <c r="AK235" s="346"/>
      <c r="AL235" s="346"/>
      <c r="AM235" s="346"/>
      <c r="AN235" s="346"/>
      <c r="AO235" s="350"/>
      <c r="AP235" s="346"/>
      <c r="AQ235" s="346"/>
    </row>
    <row r="236" spans="1:43" x14ac:dyDescent="0.25">
      <c r="A236" s="346"/>
      <c r="B236" s="346"/>
      <c r="C236" s="346"/>
      <c r="D236" s="346"/>
      <c r="E236" s="346"/>
      <c r="F236" s="346"/>
      <c r="G236" s="346"/>
      <c r="H236" s="346"/>
      <c r="I236" s="346"/>
      <c r="J236" s="346"/>
      <c r="K236" s="346"/>
      <c r="L236" s="346"/>
      <c r="M236" s="346"/>
      <c r="N236" s="346"/>
      <c r="O236" s="346"/>
      <c r="P236" s="346"/>
      <c r="Q236" s="346"/>
      <c r="R236" s="346"/>
      <c r="S236" s="347"/>
      <c r="T236" s="346"/>
      <c r="U236" s="346"/>
      <c r="V236" s="346"/>
      <c r="W236" s="346"/>
      <c r="X236" s="346"/>
      <c r="Y236" s="346"/>
      <c r="Z236" s="346"/>
      <c r="AA236" s="346"/>
      <c r="AB236" s="348"/>
      <c r="AC236" s="346"/>
      <c r="AD236" s="346"/>
      <c r="AE236" s="346" t="s">
        <v>1061</v>
      </c>
      <c r="AF236" s="346" t="s">
        <v>1269</v>
      </c>
      <c r="AG236" s="348"/>
      <c r="AH236" s="348"/>
      <c r="AI236" s="346" t="s">
        <v>1061</v>
      </c>
      <c r="AJ236" s="346" t="s">
        <v>944</v>
      </c>
      <c r="AK236" s="346"/>
      <c r="AL236" s="346"/>
      <c r="AM236" s="346"/>
      <c r="AN236" s="346"/>
      <c r="AO236" s="350"/>
      <c r="AP236" s="346"/>
      <c r="AQ236" s="346"/>
    </row>
    <row r="237" spans="1:43" x14ac:dyDescent="0.25">
      <c r="A237" s="346"/>
      <c r="B237" s="346"/>
      <c r="C237" s="346"/>
      <c r="D237" s="346"/>
      <c r="E237" s="346"/>
      <c r="F237" s="346"/>
      <c r="G237" s="346"/>
      <c r="H237" s="346"/>
      <c r="I237" s="346"/>
      <c r="J237" s="346"/>
      <c r="K237" s="346"/>
      <c r="L237" s="346"/>
      <c r="M237" s="346"/>
      <c r="N237" s="346"/>
      <c r="O237" s="346"/>
      <c r="P237" s="346"/>
      <c r="Q237" s="346"/>
      <c r="R237" s="346"/>
      <c r="S237" s="347"/>
      <c r="T237" s="346"/>
      <c r="U237" s="346"/>
      <c r="V237" s="346"/>
      <c r="W237" s="346"/>
      <c r="X237" s="346"/>
      <c r="Y237" s="346"/>
      <c r="Z237" s="346"/>
      <c r="AA237" s="346"/>
      <c r="AB237" s="348"/>
      <c r="AC237" s="346"/>
      <c r="AD237" s="346"/>
      <c r="AE237" s="348"/>
      <c r="AF237" s="348"/>
      <c r="AG237" s="348"/>
      <c r="AH237" s="348"/>
      <c r="AI237" s="348"/>
      <c r="AJ237" s="348"/>
      <c r="AK237" s="346"/>
      <c r="AL237" s="346"/>
      <c r="AM237" s="346"/>
      <c r="AN237" s="346"/>
      <c r="AO237" s="350"/>
      <c r="AP237" s="346"/>
      <c r="AQ237" s="346"/>
    </row>
    <row r="238" spans="1:43" x14ac:dyDescent="0.25">
      <c r="A238" s="346"/>
      <c r="B238" s="346"/>
      <c r="C238" s="346"/>
      <c r="D238" s="346"/>
      <c r="E238" s="346"/>
      <c r="F238" s="346"/>
      <c r="G238" s="346"/>
      <c r="H238" s="346"/>
      <c r="I238" s="346"/>
      <c r="J238" s="346"/>
      <c r="K238" s="346"/>
      <c r="L238" s="346"/>
      <c r="M238" s="346"/>
      <c r="N238" s="346"/>
      <c r="O238" s="346"/>
      <c r="P238" s="346"/>
      <c r="Q238" s="346"/>
      <c r="R238" s="346"/>
      <c r="S238" s="347"/>
      <c r="T238" s="346"/>
      <c r="U238" s="346"/>
      <c r="V238" s="346"/>
      <c r="W238" s="346"/>
      <c r="X238" s="346"/>
      <c r="Y238" s="346"/>
      <c r="Z238" s="346"/>
      <c r="AA238" s="346"/>
      <c r="AB238" s="348"/>
      <c r="AC238" s="346"/>
      <c r="AD238" s="346"/>
      <c r="AE238" s="348"/>
      <c r="AF238" s="348"/>
      <c r="AG238" s="348"/>
      <c r="AH238" s="348"/>
      <c r="AI238" s="348"/>
      <c r="AJ238" s="348"/>
      <c r="AK238" s="346"/>
      <c r="AL238" s="346"/>
      <c r="AM238" s="346"/>
      <c r="AN238" s="346"/>
      <c r="AO238" s="350"/>
      <c r="AP238" s="346"/>
      <c r="AQ238" s="346"/>
    </row>
    <row r="239" spans="1:43" x14ac:dyDescent="0.25">
      <c r="A239" s="346"/>
      <c r="B239" s="346"/>
      <c r="C239" s="346"/>
      <c r="D239" s="346"/>
      <c r="E239" s="346"/>
      <c r="F239" s="346"/>
      <c r="G239" s="346"/>
      <c r="H239" s="346"/>
      <c r="I239" s="346"/>
      <c r="J239" s="346"/>
      <c r="K239" s="346"/>
      <c r="L239" s="346"/>
      <c r="M239" s="346"/>
      <c r="N239" s="346"/>
      <c r="O239" s="346"/>
      <c r="P239" s="346"/>
      <c r="Q239" s="346"/>
      <c r="R239" s="346"/>
      <c r="S239" s="347"/>
      <c r="T239" s="346"/>
      <c r="U239" s="346"/>
      <c r="V239" s="346"/>
      <c r="W239" s="346"/>
      <c r="X239" s="346"/>
      <c r="Y239" s="346"/>
      <c r="Z239" s="346"/>
      <c r="AA239" s="346"/>
      <c r="AB239" s="348"/>
      <c r="AC239" s="346"/>
      <c r="AD239" s="346"/>
      <c r="AE239" s="346" t="s">
        <v>1054</v>
      </c>
      <c r="AF239" s="349">
        <v>45428</v>
      </c>
      <c r="AG239" s="348"/>
      <c r="AH239" s="348"/>
      <c r="AI239" s="348"/>
      <c r="AJ239" s="348"/>
      <c r="AK239" s="346"/>
      <c r="AL239" s="346"/>
      <c r="AM239" s="346"/>
      <c r="AN239" s="346"/>
      <c r="AO239" s="350"/>
      <c r="AP239" s="346"/>
      <c r="AQ239" s="346"/>
    </row>
    <row r="240" spans="1:43" ht="51" x14ac:dyDescent="0.25">
      <c r="A240" s="346"/>
      <c r="B240" s="346"/>
      <c r="C240" s="346"/>
      <c r="D240" s="346"/>
      <c r="E240" s="346"/>
      <c r="F240" s="346"/>
      <c r="G240" s="346"/>
      <c r="H240" s="346"/>
      <c r="I240" s="346"/>
      <c r="J240" s="346"/>
      <c r="K240" s="346"/>
      <c r="L240" s="346"/>
      <c r="M240" s="346"/>
      <c r="N240" s="346"/>
      <c r="O240" s="346"/>
      <c r="P240" s="346"/>
      <c r="Q240" s="346"/>
      <c r="R240" s="346"/>
      <c r="S240" s="347"/>
      <c r="T240" s="346"/>
      <c r="U240" s="346"/>
      <c r="V240" s="346"/>
      <c r="W240" s="346"/>
      <c r="X240" s="346"/>
      <c r="Y240" s="346"/>
      <c r="Z240" s="346"/>
      <c r="AA240" s="346"/>
      <c r="AB240" s="348"/>
      <c r="AC240" s="346"/>
      <c r="AD240" s="346"/>
      <c r="AE240" s="346" t="s">
        <v>1057</v>
      </c>
      <c r="AF240" s="346" t="s">
        <v>1337</v>
      </c>
      <c r="AG240" s="348"/>
      <c r="AH240" s="348"/>
      <c r="AI240" s="348"/>
      <c r="AJ240" s="348"/>
      <c r="AK240" s="346"/>
      <c r="AL240" s="346"/>
      <c r="AM240" s="346"/>
      <c r="AN240" s="346"/>
      <c r="AO240" s="350"/>
      <c r="AP240" s="346"/>
      <c r="AQ240" s="346"/>
    </row>
    <row r="241" spans="1:43" x14ac:dyDescent="0.25">
      <c r="A241" s="346"/>
      <c r="B241" s="346"/>
      <c r="C241" s="346"/>
      <c r="D241" s="346"/>
      <c r="E241" s="346"/>
      <c r="F241" s="346"/>
      <c r="G241" s="346"/>
      <c r="H241" s="346"/>
      <c r="I241" s="346"/>
      <c r="J241" s="346"/>
      <c r="K241" s="346"/>
      <c r="L241" s="346"/>
      <c r="M241" s="346"/>
      <c r="N241" s="346"/>
      <c r="O241" s="346"/>
      <c r="P241" s="346"/>
      <c r="Q241" s="346"/>
      <c r="R241" s="346"/>
      <c r="S241" s="347"/>
      <c r="T241" s="346"/>
      <c r="U241" s="346"/>
      <c r="V241" s="346"/>
      <c r="W241" s="346"/>
      <c r="X241" s="346"/>
      <c r="Y241" s="346"/>
      <c r="Z241" s="346"/>
      <c r="AA241" s="346"/>
      <c r="AB241" s="348"/>
      <c r="AC241" s="346"/>
      <c r="AD241" s="346"/>
      <c r="AE241" s="346" t="s">
        <v>1061</v>
      </c>
      <c r="AF241" s="346" t="s">
        <v>1269</v>
      </c>
      <c r="AG241" s="348"/>
      <c r="AH241" s="348"/>
      <c r="AI241" s="348"/>
      <c r="AJ241" s="348"/>
      <c r="AK241" s="346"/>
      <c r="AL241" s="346"/>
      <c r="AM241" s="346"/>
      <c r="AN241" s="346"/>
      <c r="AO241" s="350"/>
      <c r="AP241" s="346"/>
      <c r="AQ241" s="346"/>
    </row>
    <row r="242" spans="1:43" x14ac:dyDescent="0.25">
      <c r="A242" s="346"/>
      <c r="B242" s="346"/>
      <c r="C242" s="346"/>
      <c r="D242" s="346"/>
      <c r="E242" s="346"/>
      <c r="F242" s="346"/>
      <c r="G242" s="346"/>
      <c r="H242" s="346"/>
      <c r="I242" s="346"/>
      <c r="J242" s="346"/>
      <c r="K242" s="346"/>
      <c r="L242" s="346"/>
      <c r="M242" s="346"/>
      <c r="N242" s="346"/>
      <c r="O242" s="346"/>
      <c r="P242" s="346"/>
      <c r="Q242" s="346"/>
      <c r="R242" s="346"/>
      <c r="S242" s="347"/>
      <c r="T242" s="346"/>
      <c r="U242" s="346"/>
      <c r="V242" s="346"/>
      <c r="W242" s="346"/>
      <c r="X242" s="346"/>
      <c r="Y242" s="346"/>
      <c r="Z242" s="346"/>
      <c r="AA242" s="346"/>
      <c r="AB242" s="348"/>
      <c r="AC242" s="346"/>
      <c r="AD242" s="346"/>
      <c r="AE242" s="348"/>
      <c r="AF242" s="348"/>
      <c r="AG242" s="348"/>
      <c r="AH242" s="348"/>
      <c r="AI242" s="348"/>
      <c r="AJ242" s="348"/>
      <c r="AK242" s="346"/>
      <c r="AL242" s="346"/>
      <c r="AM242" s="346"/>
      <c r="AN242" s="346"/>
      <c r="AO242" s="350"/>
      <c r="AP242" s="346"/>
      <c r="AQ242" s="346"/>
    </row>
    <row r="243" spans="1:43" x14ac:dyDescent="0.25">
      <c r="A243" s="346"/>
      <c r="B243" s="346"/>
      <c r="C243" s="346"/>
      <c r="D243" s="346"/>
      <c r="E243" s="346"/>
      <c r="F243" s="346"/>
      <c r="G243" s="346"/>
      <c r="H243" s="346"/>
      <c r="I243" s="346"/>
      <c r="J243" s="346"/>
      <c r="K243" s="346"/>
      <c r="L243" s="346"/>
      <c r="M243" s="346"/>
      <c r="N243" s="346"/>
      <c r="O243" s="346"/>
      <c r="P243" s="346"/>
      <c r="Q243" s="346"/>
      <c r="R243" s="346"/>
      <c r="S243" s="347"/>
      <c r="T243" s="346"/>
      <c r="U243" s="346"/>
      <c r="V243" s="346"/>
      <c r="W243" s="346"/>
      <c r="X243" s="346"/>
      <c r="Y243" s="346"/>
      <c r="Z243" s="346"/>
      <c r="AA243" s="346"/>
      <c r="AB243" s="348"/>
      <c r="AC243" s="346"/>
      <c r="AD243" s="346"/>
      <c r="AE243" s="348"/>
      <c r="AF243" s="348"/>
      <c r="AG243" s="348"/>
      <c r="AH243" s="348"/>
      <c r="AI243" s="348"/>
      <c r="AJ243" s="348"/>
      <c r="AK243" s="346"/>
      <c r="AL243" s="346"/>
      <c r="AM243" s="346"/>
      <c r="AN243" s="346"/>
      <c r="AO243" s="350"/>
      <c r="AP243" s="346"/>
      <c r="AQ243" s="346"/>
    </row>
    <row r="244" spans="1:43" x14ac:dyDescent="0.25">
      <c r="A244" s="346"/>
      <c r="B244" s="346"/>
      <c r="C244" s="346"/>
      <c r="D244" s="346"/>
      <c r="E244" s="346"/>
      <c r="F244" s="346"/>
      <c r="G244" s="346"/>
      <c r="H244" s="346"/>
      <c r="I244" s="346"/>
      <c r="J244" s="346"/>
      <c r="K244" s="346"/>
      <c r="L244" s="346"/>
      <c r="M244" s="346"/>
      <c r="N244" s="346"/>
      <c r="O244" s="346"/>
      <c r="P244" s="346"/>
      <c r="Q244" s="346"/>
      <c r="R244" s="346"/>
      <c r="S244" s="347"/>
      <c r="T244" s="346"/>
      <c r="U244" s="346"/>
      <c r="V244" s="346"/>
      <c r="W244" s="346"/>
      <c r="X244" s="346"/>
      <c r="Y244" s="346"/>
      <c r="Z244" s="346"/>
      <c r="AA244" s="346"/>
      <c r="AB244" s="348"/>
      <c r="AC244" s="346"/>
      <c r="AD244" s="346"/>
      <c r="AE244" s="346" t="s">
        <v>1054</v>
      </c>
      <c r="AF244" s="349">
        <v>45450</v>
      </c>
      <c r="AG244" s="348"/>
      <c r="AH244" s="348"/>
      <c r="AI244" s="348"/>
      <c r="AJ244" s="348"/>
      <c r="AK244" s="346"/>
      <c r="AL244" s="346"/>
      <c r="AM244" s="346"/>
      <c r="AN244" s="346"/>
      <c r="AO244" s="350"/>
      <c r="AP244" s="346"/>
      <c r="AQ244" s="346"/>
    </row>
    <row r="245" spans="1:43" ht="153" x14ac:dyDescent="0.25">
      <c r="A245" s="346"/>
      <c r="B245" s="346"/>
      <c r="C245" s="346"/>
      <c r="D245" s="346"/>
      <c r="E245" s="346"/>
      <c r="F245" s="346"/>
      <c r="G245" s="346"/>
      <c r="H245" s="346"/>
      <c r="I245" s="346"/>
      <c r="J245" s="346"/>
      <c r="K245" s="346"/>
      <c r="L245" s="346"/>
      <c r="M245" s="346"/>
      <c r="N245" s="346"/>
      <c r="O245" s="346"/>
      <c r="P245" s="346"/>
      <c r="Q245" s="346"/>
      <c r="R245" s="346"/>
      <c r="S245" s="347"/>
      <c r="T245" s="346"/>
      <c r="U245" s="346"/>
      <c r="V245" s="346"/>
      <c r="W245" s="346"/>
      <c r="X245" s="346"/>
      <c r="Y245" s="346"/>
      <c r="Z245" s="346"/>
      <c r="AA245" s="346"/>
      <c r="AB245" s="348"/>
      <c r="AC245" s="346"/>
      <c r="AD245" s="346"/>
      <c r="AE245" s="346" t="s">
        <v>1057</v>
      </c>
      <c r="AF245" s="346" t="s">
        <v>1338</v>
      </c>
      <c r="AG245" s="348"/>
      <c r="AH245" s="348"/>
      <c r="AI245" s="348"/>
      <c r="AJ245" s="348"/>
      <c r="AK245" s="346"/>
      <c r="AL245" s="346"/>
      <c r="AM245" s="346"/>
      <c r="AN245" s="346"/>
      <c r="AO245" s="350"/>
      <c r="AP245" s="346"/>
      <c r="AQ245" s="346"/>
    </row>
    <row r="246" spans="1:43" x14ac:dyDescent="0.25">
      <c r="A246" s="346"/>
      <c r="B246" s="346"/>
      <c r="C246" s="346"/>
      <c r="D246" s="346"/>
      <c r="E246" s="346"/>
      <c r="F246" s="346"/>
      <c r="G246" s="346"/>
      <c r="H246" s="346"/>
      <c r="I246" s="346"/>
      <c r="J246" s="346"/>
      <c r="K246" s="346"/>
      <c r="L246" s="346"/>
      <c r="M246" s="346"/>
      <c r="N246" s="346"/>
      <c r="O246" s="346"/>
      <c r="P246" s="346"/>
      <c r="Q246" s="346"/>
      <c r="R246" s="346"/>
      <c r="S246" s="347"/>
      <c r="T246" s="346"/>
      <c r="U246" s="346"/>
      <c r="V246" s="346"/>
      <c r="W246" s="346"/>
      <c r="X246" s="346"/>
      <c r="Y246" s="346"/>
      <c r="Z246" s="346"/>
      <c r="AA246" s="346"/>
      <c r="AB246" s="348"/>
      <c r="AC246" s="346"/>
      <c r="AD246" s="346"/>
      <c r="AE246" s="346" t="s">
        <v>1061</v>
      </c>
      <c r="AF246" s="346" t="s">
        <v>1269</v>
      </c>
      <c r="AG246" s="348"/>
      <c r="AH246" s="348"/>
      <c r="AI246" s="348"/>
      <c r="AJ246" s="348"/>
      <c r="AK246" s="346"/>
      <c r="AL246" s="346"/>
      <c r="AM246" s="346"/>
      <c r="AN246" s="346"/>
      <c r="AO246" s="350"/>
      <c r="AP246" s="346"/>
      <c r="AQ246" s="346"/>
    </row>
    <row r="247" spans="1:43" x14ac:dyDescent="0.25">
      <c r="A247" s="346"/>
      <c r="B247" s="346"/>
      <c r="C247" s="346"/>
      <c r="D247" s="346"/>
      <c r="E247" s="346"/>
      <c r="F247" s="346"/>
      <c r="G247" s="346"/>
      <c r="H247" s="346"/>
      <c r="I247" s="346"/>
      <c r="J247" s="346"/>
      <c r="K247" s="346"/>
      <c r="L247" s="346"/>
      <c r="M247" s="346"/>
      <c r="N247" s="346"/>
      <c r="O247" s="346"/>
      <c r="P247" s="346"/>
      <c r="Q247" s="346"/>
      <c r="R247" s="346"/>
      <c r="S247" s="347"/>
      <c r="T247" s="346"/>
      <c r="U247" s="346"/>
      <c r="V247" s="346"/>
      <c r="W247" s="346"/>
      <c r="X247" s="346"/>
      <c r="Y247" s="346"/>
      <c r="Z247" s="346"/>
      <c r="AA247" s="346"/>
      <c r="AB247" s="348"/>
      <c r="AC247" s="346"/>
      <c r="AD247" s="346"/>
      <c r="AE247" s="348"/>
      <c r="AF247" s="348"/>
      <c r="AG247" s="348"/>
      <c r="AH247" s="348"/>
      <c r="AI247" s="348"/>
      <c r="AJ247" s="348"/>
      <c r="AK247" s="346"/>
      <c r="AL247" s="346"/>
      <c r="AM247" s="346"/>
      <c r="AN247" s="346"/>
      <c r="AO247" s="350"/>
      <c r="AP247" s="346"/>
      <c r="AQ247" s="346"/>
    </row>
    <row r="248" spans="1:43" x14ac:dyDescent="0.25">
      <c r="A248" s="346"/>
      <c r="B248" s="346"/>
      <c r="C248" s="346"/>
      <c r="D248" s="346"/>
      <c r="E248" s="346"/>
      <c r="F248" s="346"/>
      <c r="G248" s="346"/>
      <c r="H248" s="346"/>
      <c r="I248" s="346"/>
      <c r="J248" s="346"/>
      <c r="K248" s="346"/>
      <c r="L248" s="346"/>
      <c r="M248" s="346"/>
      <c r="N248" s="346"/>
      <c r="O248" s="346"/>
      <c r="P248" s="346"/>
      <c r="Q248" s="346"/>
      <c r="R248" s="346"/>
      <c r="S248" s="347"/>
      <c r="T248" s="346"/>
      <c r="U248" s="346"/>
      <c r="V248" s="346"/>
      <c r="W248" s="346"/>
      <c r="X248" s="346"/>
      <c r="Y248" s="346"/>
      <c r="Z248" s="346"/>
      <c r="AA248" s="346"/>
      <c r="AB248" s="348"/>
      <c r="AC248" s="346"/>
      <c r="AD248" s="346"/>
      <c r="AE248" s="348"/>
      <c r="AF248" s="348"/>
      <c r="AG248" s="348"/>
      <c r="AH248" s="348"/>
      <c r="AI248" s="348"/>
      <c r="AJ248" s="348"/>
      <c r="AK248" s="346"/>
      <c r="AL248" s="346"/>
      <c r="AM248" s="346"/>
      <c r="AN248" s="346"/>
      <c r="AO248" s="350"/>
      <c r="AP248" s="346"/>
      <c r="AQ248" s="346"/>
    </row>
    <row r="249" spans="1:43" x14ac:dyDescent="0.25">
      <c r="A249" s="346"/>
      <c r="B249" s="346"/>
      <c r="C249" s="346"/>
      <c r="D249" s="346"/>
      <c r="E249" s="346"/>
      <c r="F249" s="346"/>
      <c r="G249" s="346"/>
      <c r="H249" s="346"/>
      <c r="I249" s="346"/>
      <c r="J249" s="346"/>
      <c r="K249" s="346"/>
      <c r="L249" s="346"/>
      <c r="M249" s="346"/>
      <c r="N249" s="346"/>
      <c r="O249" s="346"/>
      <c r="P249" s="346"/>
      <c r="Q249" s="346"/>
      <c r="R249" s="346"/>
      <c r="S249" s="347"/>
      <c r="T249" s="346"/>
      <c r="U249" s="346"/>
      <c r="V249" s="346"/>
      <c r="W249" s="346"/>
      <c r="X249" s="346"/>
      <c r="Y249" s="346"/>
      <c r="Z249" s="346"/>
      <c r="AA249" s="346"/>
      <c r="AB249" s="348"/>
      <c r="AC249" s="346"/>
      <c r="AD249" s="346"/>
      <c r="AE249" s="346" t="s">
        <v>1054</v>
      </c>
      <c r="AF249" s="349">
        <v>45481</v>
      </c>
      <c r="AG249" s="348"/>
      <c r="AH249" s="348"/>
      <c r="AI249" s="348"/>
      <c r="AJ249" s="348"/>
      <c r="AK249" s="346"/>
      <c r="AL249" s="346"/>
      <c r="AM249" s="346"/>
      <c r="AN249" s="346"/>
      <c r="AO249" s="350"/>
      <c r="AP249" s="346"/>
      <c r="AQ249" s="346"/>
    </row>
    <row r="250" spans="1:43" ht="114.75" x14ac:dyDescent="0.25">
      <c r="A250" s="346"/>
      <c r="B250" s="346"/>
      <c r="C250" s="346"/>
      <c r="D250" s="346"/>
      <c r="E250" s="346"/>
      <c r="F250" s="346"/>
      <c r="G250" s="346"/>
      <c r="H250" s="346"/>
      <c r="I250" s="346"/>
      <c r="J250" s="346"/>
      <c r="K250" s="346"/>
      <c r="L250" s="346"/>
      <c r="M250" s="346"/>
      <c r="N250" s="346"/>
      <c r="O250" s="346"/>
      <c r="P250" s="346"/>
      <c r="Q250" s="346"/>
      <c r="R250" s="346"/>
      <c r="S250" s="347"/>
      <c r="T250" s="346"/>
      <c r="U250" s="346"/>
      <c r="V250" s="346"/>
      <c r="W250" s="346"/>
      <c r="X250" s="346"/>
      <c r="Y250" s="346"/>
      <c r="Z250" s="346"/>
      <c r="AA250" s="346"/>
      <c r="AB250" s="348"/>
      <c r="AC250" s="346"/>
      <c r="AD250" s="346"/>
      <c r="AE250" s="346" t="s">
        <v>1057</v>
      </c>
      <c r="AF250" s="346" t="s">
        <v>1339</v>
      </c>
      <c r="AG250" s="348"/>
      <c r="AH250" s="348"/>
      <c r="AI250" s="348"/>
      <c r="AJ250" s="348"/>
      <c r="AK250" s="346"/>
      <c r="AL250" s="346"/>
      <c r="AM250" s="346"/>
      <c r="AN250" s="346"/>
      <c r="AO250" s="350"/>
      <c r="AP250" s="346"/>
      <c r="AQ250" s="346"/>
    </row>
    <row r="251" spans="1:43" x14ac:dyDescent="0.25">
      <c r="A251" s="346"/>
      <c r="B251" s="346"/>
      <c r="C251" s="346"/>
      <c r="D251" s="346"/>
      <c r="E251" s="346"/>
      <c r="F251" s="346"/>
      <c r="G251" s="346"/>
      <c r="H251" s="346"/>
      <c r="I251" s="346"/>
      <c r="J251" s="346"/>
      <c r="K251" s="346"/>
      <c r="L251" s="346"/>
      <c r="M251" s="346"/>
      <c r="N251" s="346"/>
      <c r="O251" s="346"/>
      <c r="P251" s="346"/>
      <c r="Q251" s="346"/>
      <c r="R251" s="346"/>
      <c r="S251" s="347"/>
      <c r="T251" s="346"/>
      <c r="U251" s="346"/>
      <c r="V251" s="346"/>
      <c r="W251" s="346"/>
      <c r="X251" s="346"/>
      <c r="Y251" s="346"/>
      <c r="Z251" s="346"/>
      <c r="AA251" s="346"/>
      <c r="AB251" s="348"/>
      <c r="AC251" s="346"/>
      <c r="AD251" s="346"/>
      <c r="AE251" s="346" t="s">
        <v>1061</v>
      </c>
      <c r="AF251" s="346" t="s">
        <v>1269</v>
      </c>
      <c r="AG251" s="348"/>
      <c r="AH251" s="348"/>
      <c r="AI251" s="348"/>
      <c r="AJ251" s="348"/>
      <c r="AK251" s="346"/>
      <c r="AL251" s="346"/>
      <c r="AM251" s="346"/>
      <c r="AN251" s="346"/>
      <c r="AO251" s="350"/>
      <c r="AP251" s="346"/>
      <c r="AQ251" s="346"/>
    </row>
    <row r="252" spans="1:43" x14ac:dyDescent="0.25">
      <c r="A252" s="346"/>
      <c r="B252" s="346"/>
      <c r="C252" s="346"/>
      <c r="D252" s="346"/>
      <c r="E252" s="346"/>
      <c r="F252" s="346"/>
      <c r="G252" s="346"/>
      <c r="H252" s="346"/>
      <c r="I252" s="346"/>
      <c r="J252" s="346"/>
      <c r="K252" s="346"/>
      <c r="L252" s="346"/>
      <c r="M252" s="346"/>
      <c r="N252" s="346"/>
      <c r="O252" s="346"/>
      <c r="P252" s="346"/>
      <c r="Q252" s="346"/>
      <c r="R252" s="346"/>
      <c r="S252" s="347"/>
      <c r="T252" s="346"/>
      <c r="U252" s="346"/>
      <c r="V252" s="346"/>
      <c r="W252" s="346"/>
      <c r="X252" s="346"/>
      <c r="Y252" s="346"/>
      <c r="Z252" s="346"/>
      <c r="AA252" s="346"/>
      <c r="AB252" s="348"/>
      <c r="AC252" s="346"/>
      <c r="AD252" s="346"/>
      <c r="AE252" s="348"/>
      <c r="AF252" s="348"/>
      <c r="AG252" s="348"/>
      <c r="AH252" s="348"/>
      <c r="AI252" s="348"/>
      <c r="AJ252" s="348"/>
      <c r="AK252" s="346"/>
      <c r="AL252" s="346"/>
      <c r="AM252" s="346"/>
      <c r="AN252" s="346"/>
      <c r="AO252" s="350"/>
      <c r="AP252" s="346"/>
      <c r="AQ252" s="346"/>
    </row>
    <row r="253" spans="1:43" x14ac:dyDescent="0.25">
      <c r="A253" s="346"/>
      <c r="B253" s="346"/>
      <c r="C253" s="346"/>
      <c r="D253" s="346"/>
      <c r="E253" s="346"/>
      <c r="F253" s="346"/>
      <c r="G253" s="346"/>
      <c r="H253" s="346"/>
      <c r="I253" s="346"/>
      <c r="J253" s="346"/>
      <c r="K253" s="346"/>
      <c r="L253" s="346"/>
      <c r="M253" s="346"/>
      <c r="N253" s="346"/>
      <c r="O253" s="346"/>
      <c r="P253" s="346"/>
      <c r="Q253" s="346"/>
      <c r="R253" s="346"/>
      <c r="S253" s="347"/>
      <c r="T253" s="346"/>
      <c r="U253" s="346"/>
      <c r="V253" s="346"/>
      <c r="W253" s="346"/>
      <c r="X253" s="346"/>
      <c r="Y253" s="346"/>
      <c r="Z253" s="346"/>
      <c r="AA253" s="346"/>
      <c r="AB253" s="348"/>
      <c r="AC253" s="346"/>
      <c r="AD253" s="346"/>
      <c r="AE253" s="348"/>
      <c r="AF253" s="348"/>
      <c r="AG253" s="348"/>
      <c r="AH253" s="348"/>
      <c r="AI253" s="348"/>
      <c r="AJ253" s="348"/>
      <c r="AK253" s="346"/>
      <c r="AL253" s="346"/>
      <c r="AM253" s="346"/>
      <c r="AN253" s="346"/>
      <c r="AO253" s="350"/>
      <c r="AP253" s="346"/>
      <c r="AQ253" s="346"/>
    </row>
    <row r="254" spans="1:43" x14ac:dyDescent="0.25">
      <c r="A254" s="346"/>
      <c r="B254" s="346"/>
      <c r="C254" s="346"/>
      <c r="D254" s="346"/>
      <c r="E254" s="346"/>
      <c r="F254" s="346"/>
      <c r="G254" s="346"/>
      <c r="H254" s="346"/>
      <c r="I254" s="346"/>
      <c r="J254" s="346"/>
      <c r="K254" s="346"/>
      <c r="L254" s="346"/>
      <c r="M254" s="346"/>
      <c r="N254" s="346"/>
      <c r="O254" s="346"/>
      <c r="P254" s="346"/>
      <c r="Q254" s="346"/>
      <c r="R254" s="346"/>
      <c r="S254" s="347"/>
      <c r="T254" s="346"/>
      <c r="U254" s="346"/>
      <c r="V254" s="346"/>
      <c r="W254" s="346"/>
      <c r="X254" s="346"/>
      <c r="Y254" s="346"/>
      <c r="Z254" s="346"/>
      <c r="AA254" s="346"/>
      <c r="AB254" s="348"/>
      <c r="AC254" s="346"/>
      <c r="AD254" s="346"/>
      <c r="AE254" s="346" t="s">
        <v>1054</v>
      </c>
      <c r="AF254" s="349">
        <v>45504</v>
      </c>
      <c r="AG254" s="348"/>
      <c r="AH254" s="348"/>
      <c r="AI254" s="348"/>
      <c r="AJ254" s="348"/>
      <c r="AK254" s="346"/>
      <c r="AL254" s="346"/>
      <c r="AM254" s="346"/>
      <c r="AN254" s="346"/>
      <c r="AO254" s="350"/>
      <c r="AP254" s="346"/>
      <c r="AQ254" s="346"/>
    </row>
    <row r="255" spans="1:43" ht="51" x14ac:dyDescent="0.25">
      <c r="A255" s="346"/>
      <c r="B255" s="346"/>
      <c r="C255" s="346"/>
      <c r="D255" s="346"/>
      <c r="E255" s="346"/>
      <c r="F255" s="346"/>
      <c r="G255" s="346"/>
      <c r="H255" s="346"/>
      <c r="I255" s="346"/>
      <c r="J255" s="346"/>
      <c r="K255" s="346"/>
      <c r="L255" s="346"/>
      <c r="M255" s="346"/>
      <c r="N255" s="346"/>
      <c r="O255" s="346"/>
      <c r="P255" s="346"/>
      <c r="Q255" s="346"/>
      <c r="R255" s="346"/>
      <c r="S255" s="347"/>
      <c r="T255" s="346"/>
      <c r="U255" s="346"/>
      <c r="V255" s="346"/>
      <c r="W255" s="346"/>
      <c r="X255" s="346"/>
      <c r="Y255" s="346"/>
      <c r="Z255" s="346"/>
      <c r="AA255" s="346"/>
      <c r="AB255" s="348"/>
      <c r="AC255" s="346"/>
      <c r="AD255" s="346"/>
      <c r="AE255" s="346" t="s">
        <v>1057</v>
      </c>
      <c r="AF255" s="346" t="s">
        <v>1340</v>
      </c>
      <c r="AG255" s="348"/>
      <c r="AH255" s="348"/>
      <c r="AI255" s="348"/>
      <c r="AJ255" s="348"/>
      <c r="AK255" s="346"/>
      <c r="AL255" s="346"/>
      <c r="AM255" s="346"/>
      <c r="AN255" s="346"/>
      <c r="AO255" s="350"/>
      <c r="AP255" s="346"/>
      <c r="AQ255" s="346"/>
    </row>
    <row r="256" spans="1:43" x14ac:dyDescent="0.25">
      <c r="A256" s="346"/>
      <c r="B256" s="346"/>
      <c r="C256" s="346"/>
      <c r="D256" s="346"/>
      <c r="E256" s="346"/>
      <c r="F256" s="346"/>
      <c r="G256" s="346"/>
      <c r="H256" s="346"/>
      <c r="I256" s="346"/>
      <c r="J256" s="346"/>
      <c r="K256" s="346"/>
      <c r="L256" s="346"/>
      <c r="M256" s="346"/>
      <c r="N256" s="346"/>
      <c r="O256" s="346"/>
      <c r="P256" s="346"/>
      <c r="Q256" s="346"/>
      <c r="R256" s="346"/>
      <c r="S256" s="347"/>
      <c r="T256" s="346"/>
      <c r="U256" s="346"/>
      <c r="V256" s="346"/>
      <c r="W256" s="346"/>
      <c r="X256" s="346"/>
      <c r="Y256" s="346"/>
      <c r="Z256" s="346"/>
      <c r="AA256" s="346"/>
      <c r="AB256" s="348"/>
      <c r="AC256" s="346"/>
      <c r="AD256" s="346"/>
      <c r="AE256" s="346" t="s">
        <v>1061</v>
      </c>
      <c r="AF256" s="346" t="s">
        <v>1269</v>
      </c>
      <c r="AG256" s="348"/>
      <c r="AH256" s="348"/>
      <c r="AI256" s="348"/>
      <c r="AJ256" s="348"/>
      <c r="AK256" s="346"/>
      <c r="AL256" s="346"/>
      <c r="AM256" s="346"/>
      <c r="AN256" s="346"/>
      <c r="AO256" s="350"/>
      <c r="AP256" s="346"/>
      <c r="AQ256" s="346"/>
    </row>
    <row r="257" spans="1:43" x14ac:dyDescent="0.25">
      <c r="A257" s="346"/>
      <c r="B257" s="346"/>
      <c r="C257" s="346"/>
      <c r="D257" s="346"/>
      <c r="E257" s="346"/>
      <c r="F257" s="346"/>
      <c r="G257" s="346"/>
      <c r="H257" s="346"/>
      <c r="I257" s="346"/>
      <c r="J257" s="346"/>
      <c r="K257" s="346"/>
      <c r="L257" s="346"/>
      <c r="M257" s="346"/>
      <c r="N257" s="346"/>
      <c r="O257" s="346"/>
      <c r="P257" s="346"/>
      <c r="Q257" s="346"/>
      <c r="R257" s="346"/>
      <c r="S257" s="347"/>
      <c r="T257" s="346"/>
      <c r="U257" s="346"/>
      <c r="V257" s="346"/>
      <c r="W257" s="346"/>
      <c r="X257" s="346"/>
      <c r="Y257" s="346"/>
      <c r="Z257" s="346"/>
      <c r="AA257" s="346"/>
      <c r="AB257" s="348"/>
      <c r="AC257" s="346"/>
      <c r="AD257" s="346"/>
      <c r="AE257" s="348"/>
      <c r="AF257" s="348"/>
      <c r="AG257" s="348"/>
      <c r="AH257" s="348"/>
      <c r="AI257" s="348"/>
      <c r="AJ257" s="348"/>
      <c r="AK257" s="346"/>
      <c r="AL257" s="346"/>
      <c r="AM257" s="346"/>
      <c r="AN257" s="346"/>
      <c r="AO257" s="350"/>
      <c r="AP257" s="346"/>
      <c r="AQ257" s="346"/>
    </row>
    <row r="258" spans="1:43" x14ac:dyDescent="0.25">
      <c r="A258" s="346"/>
      <c r="B258" s="346"/>
      <c r="C258" s="346"/>
      <c r="D258" s="346"/>
      <c r="E258" s="346"/>
      <c r="F258" s="346"/>
      <c r="G258" s="346"/>
      <c r="H258" s="346"/>
      <c r="I258" s="346"/>
      <c r="J258" s="346"/>
      <c r="K258" s="346"/>
      <c r="L258" s="346"/>
      <c r="M258" s="346"/>
      <c r="N258" s="346"/>
      <c r="O258" s="346"/>
      <c r="P258" s="346"/>
      <c r="Q258" s="346"/>
      <c r="R258" s="346"/>
      <c r="S258" s="347"/>
      <c r="T258" s="346"/>
      <c r="U258" s="346"/>
      <c r="V258" s="346"/>
      <c r="W258" s="346"/>
      <c r="X258" s="346"/>
      <c r="Y258" s="346"/>
      <c r="Z258" s="346"/>
      <c r="AA258" s="346"/>
      <c r="AB258" s="348"/>
      <c r="AC258" s="346"/>
      <c r="AD258" s="346"/>
      <c r="AE258" s="348"/>
      <c r="AF258" s="348"/>
      <c r="AG258" s="348"/>
      <c r="AH258" s="348"/>
      <c r="AI258" s="348"/>
      <c r="AJ258" s="348"/>
      <c r="AK258" s="346"/>
      <c r="AL258" s="346"/>
      <c r="AM258" s="346"/>
      <c r="AN258" s="346"/>
      <c r="AO258" s="350"/>
      <c r="AP258" s="346"/>
      <c r="AQ258" s="346"/>
    </row>
    <row r="259" spans="1:43" x14ac:dyDescent="0.25">
      <c r="A259" s="346"/>
      <c r="B259" s="346"/>
      <c r="C259" s="346"/>
      <c r="D259" s="346"/>
      <c r="E259" s="346"/>
      <c r="F259" s="346"/>
      <c r="G259" s="346"/>
      <c r="H259" s="346"/>
      <c r="I259" s="346"/>
      <c r="J259" s="346"/>
      <c r="K259" s="346"/>
      <c r="L259" s="346"/>
      <c r="M259" s="346"/>
      <c r="N259" s="346"/>
      <c r="O259" s="346"/>
      <c r="P259" s="346"/>
      <c r="Q259" s="346"/>
      <c r="R259" s="346"/>
      <c r="S259" s="347"/>
      <c r="T259" s="346"/>
      <c r="U259" s="346"/>
      <c r="V259" s="346"/>
      <c r="W259" s="346"/>
      <c r="X259" s="346"/>
      <c r="Y259" s="346"/>
      <c r="Z259" s="346"/>
      <c r="AA259" s="346"/>
      <c r="AB259" s="348"/>
      <c r="AC259" s="346"/>
      <c r="AD259" s="346"/>
      <c r="AE259" s="346" t="s">
        <v>1054</v>
      </c>
      <c r="AF259" s="349">
        <v>45537</v>
      </c>
      <c r="AG259" s="348"/>
      <c r="AH259" s="348"/>
      <c r="AI259" s="348"/>
      <c r="AJ259" s="348"/>
      <c r="AK259" s="346"/>
      <c r="AL259" s="346"/>
      <c r="AM259" s="346"/>
      <c r="AN259" s="346"/>
      <c r="AO259" s="350"/>
      <c r="AP259" s="346"/>
      <c r="AQ259" s="346"/>
    </row>
    <row r="260" spans="1:43" ht="76.5" x14ac:dyDescent="0.25">
      <c r="A260" s="346"/>
      <c r="B260" s="346"/>
      <c r="C260" s="346"/>
      <c r="D260" s="346"/>
      <c r="E260" s="346"/>
      <c r="F260" s="346"/>
      <c r="G260" s="346"/>
      <c r="H260" s="346"/>
      <c r="I260" s="346"/>
      <c r="J260" s="346"/>
      <c r="K260" s="346"/>
      <c r="L260" s="346"/>
      <c r="M260" s="346"/>
      <c r="N260" s="346"/>
      <c r="O260" s="346"/>
      <c r="P260" s="346"/>
      <c r="Q260" s="346"/>
      <c r="R260" s="346"/>
      <c r="S260" s="347"/>
      <c r="T260" s="346"/>
      <c r="U260" s="346"/>
      <c r="V260" s="346"/>
      <c r="W260" s="346"/>
      <c r="X260" s="346"/>
      <c r="Y260" s="346"/>
      <c r="Z260" s="346"/>
      <c r="AA260" s="346"/>
      <c r="AB260" s="348"/>
      <c r="AC260" s="346"/>
      <c r="AD260" s="346"/>
      <c r="AE260" s="346" t="s">
        <v>1057</v>
      </c>
      <c r="AF260" s="346" t="s">
        <v>1341</v>
      </c>
      <c r="AG260" s="348"/>
      <c r="AH260" s="348"/>
      <c r="AI260" s="348"/>
      <c r="AJ260" s="348"/>
      <c r="AK260" s="346"/>
      <c r="AL260" s="346"/>
      <c r="AM260" s="346"/>
      <c r="AN260" s="346"/>
      <c r="AO260" s="350"/>
      <c r="AP260" s="346"/>
      <c r="AQ260" s="346"/>
    </row>
    <row r="261" spans="1:43" x14ac:dyDescent="0.25">
      <c r="A261" s="346"/>
      <c r="B261" s="346"/>
      <c r="C261" s="346"/>
      <c r="D261" s="346"/>
      <c r="E261" s="346"/>
      <c r="F261" s="346"/>
      <c r="G261" s="346"/>
      <c r="H261" s="346"/>
      <c r="I261" s="346"/>
      <c r="J261" s="346"/>
      <c r="K261" s="346"/>
      <c r="L261" s="346"/>
      <c r="M261" s="346"/>
      <c r="N261" s="346"/>
      <c r="O261" s="346"/>
      <c r="P261" s="346"/>
      <c r="Q261" s="346"/>
      <c r="R261" s="346"/>
      <c r="S261" s="347"/>
      <c r="T261" s="346"/>
      <c r="U261" s="346"/>
      <c r="V261" s="346"/>
      <c r="W261" s="346"/>
      <c r="X261" s="346"/>
      <c r="Y261" s="346"/>
      <c r="Z261" s="346"/>
      <c r="AA261" s="346"/>
      <c r="AB261" s="348"/>
      <c r="AC261" s="346"/>
      <c r="AD261" s="346"/>
      <c r="AE261" s="346" t="s">
        <v>1061</v>
      </c>
      <c r="AF261" s="346" t="s">
        <v>1269</v>
      </c>
      <c r="AG261" s="348"/>
      <c r="AH261" s="348"/>
      <c r="AI261" s="348"/>
      <c r="AJ261" s="348"/>
      <c r="AK261" s="346"/>
      <c r="AL261" s="346"/>
      <c r="AM261" s="346"/>
      <c r="AN261" s="346"/>
      <c r="AO261" s="350"/>
      <c r="AP261" s="346"/>
      <c r="AQ261" s="346"/>
    </row>
    <row r="262" spans="1:43" ht="89.25" x14ac:dyDescent="0.25">
      <c r="A262" s="346"/>
      <c r="B262" s="346"/>
      <c r="C262" s="346"/>
      <c r="D262" s="346"/>
      <c r="E262" s="346"/>
      <c r="F262" s="346"/>
      <c r="G262" s="346"/>
      <c r="H262" s="346"/>
      <c r="I262" s="346"/>
      <c r="J262" s="346"/>
      <c r="K262" s="346"/>
      <c r="L262" s="346"/>
      <c r="M262" s="346"/>
      <c r="N262" s="346"/>
      <c r="O262" s="346"/>
      <c r="P262" s="346"/>
      <c r="Q262" s="346"/>
      <c r="R262" s="346"/>
      <c r="S262" s="347"/>
      <c r="T262" s="346"/>
      <c r="U262" s="346" t="s">
        <v>1342</v>
      </c>
      <c r="V262" s="346" t="s">
        <v>1048</v>
      </c>
      <c r="W262" s="346" t="s">
        <v>1078</v>
      </c>
      <c r="X262" s="346" t="s">
        <v>1050</v>
      </c>
      <c r="Y262" s="346" t="s">
        <v>1051</v>
      </c>
      <c r="Z262" s="346" t="s">
        <v>1052</v>
      </c>
      <c r="AA262" s="346" t="s">
        <v>1053</v>
      </c>
      <c r="AB262" s="346">
        <v>50</v>
      </c>
      <c r="AC262" s="346">
        <v>28.8</v>
      </c>
      <c r="AD262" s="346">
        <v>60</v>
      </c>
      <c r="AE262" s="346" t="s">
        <v>1054</v>
      </c>
      <c r="AF262" s="349">
        <v>45323</v>
      </c>
      <c r="AG262" s="346" t="s">
        <v>1054</v>
      </c>
      <c r="AH262" s="349">
        <v>45408</v>
      </c>
      <c r="AI262" s="346" t="s">
        <v>1054</v>
      </c>
      <c r="AJ262" s="349">
        <v>45415</v>
      </c>
      <c r="AK262" s="346"/>
      <c r="AL262" s="346"/>
      <c r="AM262" s="346"/>
      <c r="AN262" s="346"/>
      <c r="AO262" s="350"/>
      <c r="AP262" s="346"/>
      <c r="AQ262" s="346"/>
    </row>
    <row r="263" spans="1:43" ht="242.25" x14ac:dyDescent="0.25">
      <c r="A263" s="346"/>
      <c r="B263" s="346"/>
      <c r="C263" s="346"/>
      <c r="D263" s="346"/>
      <c r="E263" s="346"/>
      <c r="F263" s="346"/>
      <c r="G263" s="346"/>
      <c r="H263" s="346"/>
      <c r="I263" s="346"/>
      <c r="J263" s="346"/>
      <c r="K263" s="346"/>
      <c r="L263" s="346"/>
      <c r="M263" s="346"/>
      <c r="N263" s="346"/>
      <c r="O263" s="346"/>
      <c r="P263" s="346"/>
      <c r="Q263" s="346"/>
      <c r="R263" s="346"/>
      <c r="S263" s="347"/>
      <c r="T263" s="346"/>
      <c r="U263" s="346"/>
      <c r="V263" s="346"/>
      <c r="W263" s="346"/>
      <c r="X263" s="346"/>
      <c r="Y263" s="346"/>
      <c r="Z263" s="346"/>
      <c r="AA263" s="346"/>
      <c r="AB263" s="346"/>
      <c r="AC263" s="346"/>
      <c r="AD263" s="346"/>
      <c r="AE263" s="346" t="s">
        <v>1057</v>
      </c>
      <c r="AF263" s="346" t="s">
        <v>1343</v>
      </c>
      <c r="AG263" s="346" t="s">
        <v>1057</v>
      </c>
      <c r="AH263" s="346" t="s">
        <v>1344</v>
      </c>
      <c r="AI263" s="346" t="s">
        <v>1057</v>
      </c>
      <c r="AJ263" s="346" t="s">
        <v>1345</v>
      </c>
      <c r="AK263" s="346"/>
      <c r="AL263" s="346"/>
      <c r="AM263" s="346"/>
      <c r="AN263" s="346"/>
      <c r="AO263" s="350"/>
      <c r="AP263" s="346"/>
      <c r="AQ263" s="346"/>
    </row>
    <row r="264" spans="1:43" x14ac:dyDescent="0.25">
      <c r="A264" s="346"/>
      <c r="B264" s="346"/>
      <c r="C264" s="346"/>
      <c r="D264" s="346"/>
      <c r="E264" s="346"/>
      <c r="F264" s="346"/>
      <c r="G264" s="346"/>
      <c r="H264" s="346"/>
      <c r="I264" s="346"/>
      <c r="J264" s="346"/>
      <c r="K264" s="346"/>
      <c r="L264" s="346"/>
      <c r="M264" s="346"/>
      <c r="N264" s="346"/>
      <c r="O264" s="346"/>
      <c r="P264" s="346"/>
      <c r="Q264" s="346"/>
      <c r="R264" s="346"/>
      <c r="S264" s="347"/>
      <c r="T264" s="346"/>
      <c r="U264" s="346"/>
      <c r="V264" s="346"/>
      <c r="W264" s="346"/>
      <c r="X264" s="346"/>
      <c r="Y264" s="346"/>
      <c r="Z264" s="346"/>
      <c r="AA264" s="346"/>
      <c r="AB264" s="346"/>
      <c r="AC264" s="346"/>
      <c r="AD264" s="346"/>
      <c r="AE264" s="346" t="s">
        <v>1061</v>
      </c>
      <c r="AF264" s="346" t="s">
        <v>1269</v>
      </c>
      <c r="AG264" s="346" t="s">
        <v>1061</v>
      </c>
      <c r="AH264" s="346" t="s">
        <v>1270</v>
      </c>
      <c r="AI264" s="346" t="s">
        <v>1061</v>
      </c>
      <c r="AJ264" s="346" t="s">
        <v>1174</v>
      </c>
      <c r="AK264" s="346"/>
      <c r="AL264" s="346"/>
      <c r="AM264" s="346"/>
      <c r="AN264" s="346"/>
      <c r="AO264" s="350"/>
      <c r="AP264" s="346"/>
      <c r="AQ264" s="346"/>
    </row>
    <row r="265" spans="1:43" x14ac:dyDescent="0.25">
      <c r="A265" s="346"/>
      <c r="B265" s="346"/>
      <c r="C265" s="346"/>
      <c r="D265" s="346"/>
      <c r="E265" s="346"/>
      <c r="F265" s="346"/>
      <c r="G265" s="346"/>
      <c r="H265" s="346"/>
      <c r="I265" s="346"/>
      <c r="J265" s="346"/>
      <c r="K265" s="346"/>
      <c r="L265" s="346"/>
      <c r="M265" s="346"/>
      <c r="N265" s="346"/>
      <c r="O265" s="346"/>
      <c r="P265" s="346"/>
      <c r="Q265" s="346"/>
      <c r="R265" s="346"/>
      <c r="S265" s="347"/>
      <c r="T265" s="346"/>
      <c r="U265" s="346"/>
      <c r="V265" s="346"/>
      <c r="W265" s="346"/>
      <c r="X265" s="346"/>
      <c r="Y265" s="346"/>
      <c r="Z265" s="346"/>
      <c r="AA265" s="346"/>
      <c r="AB265" s="346"/>
      <c r="AC265" s="346"/>
      <c r="AD265" s="346"/>
      <c r="AE265" s="348"/>
      <c r="AF265" s="348"/>
      <c r="AG265" s="348"/>
      <c r="AH265" s="348"/>
      <c r="AI265" s="348"/>
      <c r="AJ265" s="348"/>
      <c r="AK265" s="346"/>
      <c r="AL265" s="346"/>
      <c r="AM265" s="346"/>
      <c r="AN265" s="346"/>
      <c r="AO265" s="350"/>
      <c r="AP265" s="346"/>
      <c r="AQ265" s="346"/>
    </row>
    <row r="266" spans="1:43" x14ac:dyDescent="0.25">
      <c r="A266" s="346"/>
      <c r="B266" s="346"/>
      <c r="C266" s="346"/>
      <c r="D266" s="346"/>
      <c r="E266" s="346"/>
      <c r="F266" s="346"/>
      <c r="G266" s="346"/>
      <c r="H266" s="346"/>
      <c r="I266" s="346"/>
      <c r="J266" s="346"/>
      <c r="K266" s="346"/>
      <c r="L266" s="346"/>
      <c r="M266" s="346"/>
      <c r="N266" s="346"/>
      <c r="O266" s="346"/>
      <c r="P266" s="346"/>
      <c r="Q266" s="346"/>
      <c r="R266" s="346"/>
      <c r="S266" s="347"/>
      <c r="T266" s="346"/>
      <c r="U266" s="346"/>
      <c r="V266" s="346"/>
      <c r="W266" s="346"/>
      <c r="X266" s="346"/>
      <c r="Y266" s="346"/>
      <c r="Z266" s="346"/>
      <c r="AA266" s="346"/>
      <c r="AB266" s="346"/>
      <c r="AC266" s="346"/>
      <c r="AD266" s="346"/>
      <c r="AE266" s="348"/>
      <c r="AF266" s="348"/>
      <c r="AG266" s="348"/>
      <c r="AH266" s="348"/>
      <c r="AI266" s="348"/>
      <c r="AJ266" s="348"/>
      <c r="AK266" s="346"/>
      <c r="AL266" s="346"/>
      <c r="AM266" s="346"/>
      <c r="AN266" s="346"/>
      <c r="AO266" s="350"/>
      <c r="AP266" s="346"/>
      <c r="AQ266" s="346"/>
    </row>
    <row r="267" spans="1:43" x14ac:dyDescent="0.25">
      <c r="A267" s="346"/>
      <c r="B267" s="346"/>
      <c r="C267" s="346"/>
      <c r="D267" s="346"/>
      <c r="E267" s="346"/>
      <c r="F267" s="346"/>
      <c r="G267" s="346"/>
      <c r="H267" s="346"/>
      <c r="I267" s="346"/>
      <c r="J267" s="346"/>
      <c r="K267" s="346"/>
      <c r="L267" s="346"/>
      <c r="M267" s="346"/>
      <c r="N267" s="346"/>
      <c r="O267" s="346"/>
      <c r="P267" s="346"/>
      <c r="Q267" s="346"/>
      <c r="R267" s="346"/>
      <c r="S267" s="347"/>
      <c r="T267" s="346"/>
      <c r="U267" s="346"/>
      <c r="V267" s="346"/>
      <c r="W267" s="346"/>
      <c r="X267" s="346"/>
      <c r="Y267" s="346"/>
      <c r="Z267" s="346"/>
      <c r="AA267" s="346"/>
      <c r="AB267" s="346"/>
      <c r="AC267" s="346"/>
      <c r="AD267" s="346"/>
      <c r="AE267" s="346" t="s">
        <v>1054</v>
      </c>
      <c r="AF267" s="349">
        <v>45352</v>
      </c>
      <c r="AG267" s="346" t="s">
        <v>1054</v>
      </c>
      <c r="AH267" s="349">
        <v>45533</v>
      </c>
      <c r="AI267" s="346" t="s">
        <v>1054</v>
      </c>
      <c r="AJ267" s="349">
        <v>45541</v>
      </c>
      <c r="AK267" s="346"/>
      <c r="AL267" s="346"/>
      <c r="AM267" s="346"/>
      <c r="AN267" s="346"/>
      <c r="AO267" s="350"/>
      <c r="AP267" s="346"/>
      <c r="AQ267" s="346"/>
    </row>
    <row r="268" spans="1:43" ht="114.75" x14ac:dyDescent="0.25">
      <c r="A268" s="346"/>
      <c r="B268" s="346"/>
      <c r="C268" s="346"/>
      <c r="D268" s="346"/>
      <c r="E268" s="346"/>
      <c r="F268" s="346"/>
      <c r="G268" s="346"/>
      <c r="H268" s="346"/>
      <c r="I268" s="346"/>
      <c r="J268" s="346"/>
      <c r="K268" s="346"/>
      <c r="L268" s="346"/>
      <c r="M268" s="346"/>
      <c r="N268" s="346"/>
      <c r="O268" s="346"/>
      <c r="P268" s="346"/>
      <c r="Q268" s="346"/>
      <c r="R268" s="346"/>
      <c r="S268" s="347"/>
      <c r="T268" s="346"/>
      <c r="U268" s="346"/>
      <c r="V268" s="346"/>
      <c r="W268" s="346"/>
      <c r="X268" s="346"/>
      <c r="Y268" s="346"/>
      <c r="Z268" s="346"/>
      <c r="AA268" s="346"/>
      <c r="AB268" s="346"/>
      <c r="AC268" s="346"/>
      <c r="AD268" s="346"/>
      <c r="AE268" s="346" t="s">
        <v>1057</v>
      </c>
      <c r="AF268" s="346" t="s">
        <v>1346</v>
      </c>
      <c r="AG268" s="346" t="s">
        <v>1057</v>
      </c>
      <c r="AH268" s="346" t="s">
        <v>1347</v>
      </c>
      <c r="AI268" s="346" t="s">
        <v>1057</v>
      </c>
      <c r="AJ268" s="346" t="s">
        <v>1348</v>
      </c>
      <c r="AK268" s="346"/>
      <c r="AL268" s="346"/>
      <c r="AM268" s="346"/>
      <c r="AN268" s="346"/>
      <c r="AO268" s="350"/>
      <c r="AP268" s="346"/>
      <c r="AQ268" s="346"/>
    </row>
    <row r="269" spans="1:43" x14ac:dyDescent="0.25">
      <c r="A269" s="346"/>
      <c r="B269" s="346"/>
      <c r="C269" s="346"/>
      <c r="D269" s="346"/>
      <c r="E269" s="346"/>
      <c r="F269" s="346"/>
      <c r="G269" s="346"/>
      <c r="H269" s="346"/>
      <c r="I269" s="346"/>
      <c r="J269" s="346"/>
      <c r="K269" s="346"/>
      <c r="L269" s="346"/>
      <c r="M269" s="346"/>
      <c r="N269" s="346"/>
      <c r="O269" s="346"/>
      <c r="P269" s="346"/>
      <c r="Q269" s="346"/>
      <c r="R269" s="346"/>
      <c r="S269" s="347"/>
      <c r="T269" s="346"/>
      <c r="U269" s="346"/>
      <c r="V269" s="346"/>
      <c r="W269" s="346"/>
      <c r="X269" s="346"/>
      <c r="Y269" s="346"/>
      <c r="Z269" s="346"/>
      <c r="AA269" s="346"/>
      <c r="AB269" s="346"/>
      <c r="AC269" s="346"/>
      <c r="AD269" s="346"/>
      <c r="AE269" s="346" t="s">
        <v>1061</v>
      </c>
      <c r="AF269" s="346" t="s">
        <v>1269</v>
      </c>
      <c r="AG269" s="346" t="s">
        <v>1061</v>
      </c>
      <c r="AH269" s="346" t="s">
        <v>1270</v>
      </c>
      <c r="AI269" s="346" t="s">
        <v>1061</v>
      </c>
      <c r="AJ269" s="346" t="s">
        <v>944</v>
      </c>
      <c r="AK269" s="346"/>
      <c r="AL269" s="346"/>
      <c r="AM269" s="346"/>
      <c r="AN269" s="346"/>
      <c r="AO269" s="350"/>
      <c r="AP269" s="346"/>
      <c r="AQ269" s="346"/>
    </row>
    <row r="270" spans="1:43" x14ac:dyDescent="0.25">
      <c r="A270" s="346"/>
      <c r="B270" s="346"/>
      <c r="C270" s="346"/>
      <c r="D270" s="346"/>
      <c r="E270" s="346"/>
      <c r="F270" s="346"/>
      <c r="G270" s="346"/>
      <c r="H270" s="346"/>
      <c r="I270" s="346"/>
      <c r="J270" s="346"/>
      <c r="K270" s="346"/>
      <c r="L270" s="346"/>
      <c r="M270" s="346"/>
      <c r="N270" s="346"/>
      <c r="O270" s="346"/>
      <c r="P270" s="346"/>
      <c r="Q270" s="346"/>
      <c r="R270" s="346"/>
      <c r="S270" s="347"/>
      <c r="T270" s="346"/>
      <c r="U270" s="346"/>
      <c r="V270" s="346"/>
      <c r="W270" s="346"/>
      <c r="X270" s="346"/>
      <c r="Y270" s="346"/>
      <c r="Z270" s="346"/>
      <c r="AA270" s="346"/>
      <c r="AB270" s="346"/>
      <c r="AC270" s="346"/>
      <c r="AD270" s="346"/>
      <c r="AE270" s="348"/>
      <c r="AF270" s="348"/>
      <c r="AG270" s="348"/>
      <c r="AH270" s="348"/>
      <c r="AI270" s="348"/>
      <c r="AJ270" s="348"/>
      <c r="AK270" s="346"/>
      <c r="AL270" s="346"/>
      <c r="AM270" s="346"/>
      <c r="AN270" s="346"/>
      <c r="AO270" s="350"/>
      <c r="AP270" s="346"/>
      <c r="AQ270" s="346"/>
    </row>
    <row r="271" spans="1:43" x14ac:dyDescent="0.25">
      <c r="A271" s="346"/>
      <c r="B271" s="346"/>
      <c r="C271" s="346"/>
      <c r="D271" s="346"/>
      <c r="E271" s="346"/>
      <c r="F271" s="346"/>
      <c r="G271" s="346"/>
      <c r="H271" s="346"/>
      <c r="I271" s="346"/>
      <c r="J271" s="346"/>
      <c r="K271" s="346"/>
      <c r="L271" s="346"/>
      <c r="M271" s="346"/>
      <c r="N271" s="346"/>
      <c r="O271" s="346"/>
      <c r="P271" s="346"/>
      <c r="Q271" s="346"/>
      <c r="R271" s="346"/>
      <c r="S271" s="347"/>
      <c r="T271" s="346"/>
      <c r="U271" s="346"/>
      <c r="V271" s="346"/>
      <c r="W271" s="346"/>
      <c r="X271" s="346"/>
      <c r="Y271" s="346"/>
      <c r="Z271" s="346"/>
      <c r="AA271" s="346"/>
      <c r="AB271" s="346"/>
      <c r="AC271" s="346"/>
      <c r="AD271" s="346"/>
      <c r="AE271" s="348"/>
      <c r="AF271" s="348"/>
      <c r="AG271" s="348"/>
      <c r="AH271" s="348"/>
      <c r="AI271" s="348"/>
      <c r="AJ271" s="348"/>
      <c r="AK271" s="346"/>
      <c r="AL271" s="346"/>
      <c r="AM271" s="346"/>
      <c r="AN271" s="346"/>
      <c r="AO271" s="350"/>
      <c r="AP271" s="346"/>
      <c r="AQ271" s="346"/>
    </row>
    <row r="272" spans="1:43" x14ac:dyDescent="0.25">
      <c r="A272" s="346"/>
      <c r="B272" s="346"/>
      <c r="C272" s="346"/>
      <c r="D272" s="346"/>
      <c r="E272" s="346"/>
      <c r="F272" s="346"/>
      <c r="G272" s="346"/>
      <c r="H272" s="346"/>
      <c r="I272" s="346"/>
      <c r="J272" s="346"/>
      <c r="K272" s="346"/>
      <c r="L272" s="346"/>
      <c r="M272" s="346"/>
      <c r="N272" s="346"/>
      <c r="O272" s="346"/>
      <c r="P272" s="346"/>
      <c r="Q272" s="346"/>
      <c r="R272" s="346"/>
      <c r="S272" s="347"/>
      <c r="T272" s="346"/>
      <c r="U272" s="346"/>
      <c r="V272" s="346"/>
      <c r="W272" s="346"/>
      <c r="X272" s="346"/>
      <c r="Y272" s="346"/>
      <c r="Z272" s="346"/>
      <c r="AA272" s="346"/>
      <c r="AB272" s="346"/>
      <c r="AC272" s="346"/>
      <c r="AD272" s="346"/>
      <c r="AE272" s="346" t="s">
        <v>1054</v>
      </c>
      <c r="AF272" s="349">
        <v>45383</v>
      </c>
      <c r="AG272" s="348"/>
      <c r="AH272" s="348"/>
      <c r="AI272" s="348"/>
      <c r="AJ272" s="348"/>
      <c r="AK272" s="346"/>
      <c r="AL272" s="346"/>
      <c r="AM272" s="346"/>
      <c r="AN272" s="346"/>
      <c r="AO272" s="350"/>
      <c r="AP272" s="346"/>
      <c r="AQ272" s="346"/>
    </row>
    <row r="273" spans="1:43" ht="38.25" x14ac:dyDescent="0.25">
      <c r="A273" s="346"/>
      <c r="B273" s="346"/>
      <c r="C273" s="346"/>
      <c r="D273" s="346"/>
      <c r="E273" s="346"/>
      <c r="F273" s="346"/>
      <c r="G273" s="346"/>
      <c r="H273" s="346"/>
      <c r="I273" s="346"/>
      <c r="J273" s="346"/>
      <c r="K273" s="346"/>
      <c r="L273" s="346"/>
      <c r="M273" s="346"/>
      <c r="N273" s="346"/>
      <c r="O273" s="346"/>
      <c r="P273" s="346"/>
      <c r="Q273" s="346"/>
      <c r="R273" s="346"/>
      <c r="S273" s="347"/>
      <c r="T273" s="346"/>
      <c r="U273" s="346"/>
      <c r="V273" s="346"/>
      <c r="W273" s="346"/>
      <c r="X273" s="346"/>
      <c r="Y273" s="346"/>
      <c r="Z273" s="346"/>
      <c r="AA273" s="346"/>
      <c r="AB273" s="346"/>
      <c r="AC273" s="346"/>
      <c r="AD273" s="346"/>
      <c r="AE273" s="346" t="s">
        <v>1057</v>
      </c>
      <c r="AF273" s="346" t="s">
        <v>1349</v>
      </c>
      <c r="AG273" s="348"/>
      <c r="AH273" s="348"/>
      <c r="AI273" s="348"/>
      <c r="AJ273" s="348"/>
      <c r="AK273" s="346"/>
      <c r="AL273" s="346"/>
      <c r="AM273" s="346"/>
      <c r="AN273" s="346"/>
      <c r="AO273" s="350"/>
      <c r="AP273" s="346"/>
      <c r="AQ273" s="346"/>
    </row>
    <row r="274" spans="1:43" x14ac:dyDescent="0.25">
      <c r="A274" s="346"/>
      <c r="B274" s="346"/>
      <c r="C274" s="346"/>
      <c r="D274" s="346"/>
      <c r="E274" s="346"/>
      <c r="F274" s="346"/>
      <c r="G274" s="346"/>
      <c r="H274" s="346"/>
      <c r="I274" s="346"/>
      <c r="J274" s="346"/>
      <c r="K274" s="346"/>
      <c r="L274" s="346"/>
      <c r="M274" s="346"/>
      <c r="N274" s="346"/>
      <c r="O274" s="346"/>
      <c r="P274" s="346"/>
      <c r="Q274" s="346"/>
      <c r="R274" s="346"/>
      <c r="S274" s="347"/>
      <c r="T274" s="346"/>
      <c r="U274" s="346"/>
      <c r="V274" s="346"/>
      <c r="W274" s="346"/>
      <c r="X274" s="346"/>
      <c r="Y274" s="346"/>
      <c r="Z274" s="346"/>
      <c r="AA274" s="346"/>
      <c r="AB274" s="346"/>
      <c r="AC274" s="346"/>
      <c r="AD274" s="346"/>
      <c r="AE274" s="346" t="s">
        <v>1061</v>
      </c>
      <c r="AF274" s="346" t="s">
        <v>1269</v>
      </c>
      <c r="AG274" s="348"/>
      <c r="AH274" s="348"/>
      <c r="AI274" s="348"/>
      <c r="AJ274" s="348"/>
      <c r="AK274" s="346"/>
      <c r="AL274" s="346"/>
      <c r="AM274" s="346"/>
      <c r="AN274" s="346"/>
      <c r="AO274" s="350"/>
      <c r="AP274" s="346"/>
      <c r="AQ274" s="346"/>
    </row>
    <row r="275" spans="1:43" x14ac:dyDescent="0.25">
      <c r="A275" s="346"/>
      <c r="B275" s="346"/>
      <c r="C275" s="346"/>
      <c r="D275" s="346"/>
      <c r="E275" s="346"/>
      <c r="F275" s="346"/>
      <c r="G275" s="346"/>
      <c r="H275" s="346"/>
      <c r="I275" s="346"/>
      <c r="J275" s="346"/>
      <c r="K275" s="346"/>
      <c r="L275" s="346"/>
      <c r="M275" s="346"/>
      <c r="N275" s="346"/>
      <c r="O275" s="346"/>
      <c r="P275" s="346"/>
      <c r="Q275" s="346"/>
      <c r="R275" s="346"/>
      <c r="S275" s="347"/>
      <c r="T275" s="346"/>
      <c r="U275" s="346"/>
      <c r="V275" s="346"/>
      <c r="W275" s="346"/>
      <c r="X275" s="346"/>
      <c r="Y275" s="346"/>
      <c r="Z275" s="346"/>
      <c r="AA275" s="346"/>
      <c r="AB275" s="346"/>
      <c r="AC275" s="346"/>
      <c r="AD275" s="346"/>
      <c r="AE275" s="348"/>
      <c r="AF275" s="348"/>
      <c r="AG275" s="348"/>
      <c r="AH275" s="348"/>
      <c r="AI275" s="348"/>
      <c r="AJ275" s="348"/>
      <c r="AK275" s="346"/>
      <c r="AL275" s="346"/>
      <c r="AM275" s="346"/>
      <c r="AN275" s="346"/>
      <c r="AO275" s="350"/>
      <c r="AP275" s="346"/>
      <c r="AQ275" s="346"/>
    </row>
    <row r="276" spans="1:43" x14ac:dyDescent="0.25">
      <c r="A276" s="346"/>
      <c r="B276" s="346"/>
      <c r="C276" s="346"/>
      <c r="D276" s="346"/>
      <c r="E276" s="346"/>
      <c r="F276" s="346"/>
      <c r="G276" s="346"/>
      <c r="H276" s="346"/>
      <c r="I276" s="346"/>
      <c r="J276" s="346"/>
      <c r="K276" s="346"/>
      <c r="L276" s="346"/>
      <c r="M276" s="346"/>
      <c r="N276" s="346"/>
      <c r="O276" s="346"/>
      <c r="P276" s="346"/>
      <c r="Q276" s="346"/>
      <c r="R276" s="346"/>
      <c r="S276" s="347"/>
      <c r="T276" s="346"/>
      <c r="U276" s="346"/>
      <c r="V276" s="346"/>
      <c r="W276" s="346"/>
      <c r="X276" s="346"/>
      <c r="Y276" s="346"/>
      <c r="Z276" s="346"/>
      <c r="AA276" s="346"/>
      <c r="AB276" s="346"/>
      <c r="AC276" s="346"/>
      <c r="AD276" s="346"/>
      <c r="AE276" s="348"/>
      <c r="AF276" s="348"/>
      <c r="AG276" s="348"/>
      <c r="AH276" s="348"/>
      <c r="AI276" s="348"/>
      <c r="AJ276" s="348"/>
      <c r="AK276" s="346"/>
      <c r="AL276" s="346"/>
      <c r="AM276" s="346"/>
      <c r="AN276" s="346"/>
      <c r="AO276" s="350"/>
      <c r="AP276" s="346"/>
      <c r="AQ276" s="346"/>
    </row>
    <row r="277" spans="1:43" x14ac:dyDescent="0.25">
      <c r="A277" s="346"/>
      <c r="B277" s="346"/>
      <c r="C277" s="346"/>
      <c r="D277" s="346"/>
      <c r="E277" s="346"/>
      <c r="F277" s="346"/>
      <c r="G277" s="346"/>
      <c r="H277" s="346"/>
      <c r="I277" s="346"/>
      <c r="J277" s="346"/>
      <c r="K277" s="346"/>
      <c r="L277" s="346"/>
      <c r="M277" s="346"/>
      <c r="N277" s="346"/>
      <c r="O277" s="346"/>
      <c r="P277" s="346"/>
      <c r="Q277" s="346"/>
      <c r="R277" s="346"/>
      <c r="S277" s="347"/>
      <c r="T277" s="346"/>
      <c r="U277" s="346"/>
      <c r="V277" s="346"/>
      <c r="W277" s="346"/>
      <c r="X277" s="346"/>
      <c r="Y277" s="346"/>
      <c r="Z277" s="346"/>
      <c r="AA277" s="346"/>
      <c r="AB277" s="346"/>
      <c r="AC277" s="346"/>
      <c r="AD277" s="346"/>
      <c r="AE277" s="346" t="s">
        <v>1054</v>
      </c>
      <c r="AF277" s="349">
        <v>45428</v>
      </c>
      <c r="AG277" s="348"/>
      <c r="AH277" s="348"/>
      <c r="AI277" s="348"/>
      <c r="AJ277" s="348"/>
      <c r="AK277" s="346"/>
      <c r="AL277" s="346"/>
      <c r="AM277" s="346"/>
      <c r="AN277" s="346"/>
      <c r="AO277" s="350"/>
      <c r="AP277" s="346"/>
      <c r="AQ277" s="346"/>
    </row>
    <row r="278" spans="1:43" ht="38.25" x14ac:dyDescent="0.25">
      <c r="A278" s="346"/>
      <c r="B278" s="346"/>
      <c r="C278" s="346"/>
      <c r="D278" s="346"/>
      <c r="E278" s="346"/>
      <c r="F278" s="346"/>
      <c r="G278" s="346"/>
      <c r="H278" s="346"/>
      <c r="I278" s="346"/>
      <c r="J278" s="346"/>
      <c r="K278" s="346"/>
      <c r="L278" s="346"/>
      <c r="M278" s="346"/>
      <c r="N278" s="346"/>
      <c r="O278" s="346"/>
      <c r="P278" s="346"/>
      <c r="Q278" s="346"/>
      <c r="R278" s="346"/>
      <c r="S278" s="347"/>
      <c r="T278" s="346"/>
      <c r="U278" s="346"/>
      <c r="V278" s="346"/>
      <c r="W278" s="346"/>
      <c r="X278" s="346"/>
      <c r="Y278" s="346"/>
      <c r="Z278" s="346"/>
      <c r="AA278" s="346"/>
      <c r="AB278" s="346"/>
      <c r="AC278" s="346"/>
      <c r="AD278" s="346"/>
      <c r="AE278" s="346" t="s">
        <v>1057</v>
      </c>
      <c r="AF278" s="346" t="s">
        <v>1350</v>
      </c>
      <c r="AG278" s="348"/>
      <c r="AH278" s="348"/>
      <c r="AI278" s="348"/>
      <c r="AJ278" s="348"/>
      <c r="AK278" s="346"/>
      <c r="AL278" s="346"/>
      <c r="AM278" s="346"/>
      <c r="AN278" s="346"/>
      <c r="AO278" s="350"/>
      <c r="AP278" s="346"/>
      <c r="AQ278" s="346"/>
    </row>
    <row r="279" spans="1:43" x14ac:dyDescent="0.25">
      <c r="A279" s="346"/>
      <c r="B279" s="346"/>
      <c r="C279" s="346"/>
      <c r="D279" s="346"/>
      <c r="E279" s="346"/>
      <c r="F279" s="346"/>
      <c r="G279" s="346"/>
      <c r="H279" s="346"/>
      <c r="I279" s="346"/>
      <c r="J279" s="346"/>
      <c r="K279" s="346"/>
      <c r="L279" s="346"/>
      <c r="M279" s="346"/>
      <c r="N279" s="346"/>
      <c r="O279" s="346"/>
      <c r="P279" s="346"/>
      <c r="Q279" s="346"/>
      <c r="R279" s="346"/>
      <c r="S279" s="347"/>
      <c r="T279" s="346"/>
      <c r="U279" s="346"/>
      <c r="V279" s="346"/>
      <c r="W279" s="346"/>
      <c r="X279" s="346"/>
      <c r="Y279" s="346"/>
      <c r="Z279" s="346"/>
      <c r="AA279" s="346"/>
      <c r="AB279" s="346"/>
      <c r="AC279" s="346"/>
      <c r="AD279" s="346"/>
      <c r="AE279" s="346" t="s">
        <v>1061</v>
      </c>
      <c r="AF279" s="346" t="s">
        <v>1269</v>
      </c>
      <c r="AG279" s="348"/>
      <c r="AH279" s="348"/>
      <c r="AI279" s="348"/>
      <c r="AJ279" s="348"/>
      <c r="AK279" s="346"/>
      <c r="AL279" s="346"/>
      <c r="AM279" s="346"/>
      <c r="AN279" s="346"/>
      <c r="AO279" s="350"/>
      <c r="AP279" s="346"/>
      <c r="AQ279" s="346"/>
    </row>
    <row r="280" spans="1:43" x14ac:dyDescent="0.25">
      <c r="A280" s="346"/>
      <c r="B280" s="346"/>
      <c r="C280" s="346"/>
      <c r="D280" s="346"/>
      <c r="E280" s="346"/>
      <c r="F280" s="346"/>
      <c r="G280" s="346"/>
      <c r="H280" s="346"/>
      <c r="I280" s="346"/>
      <c r="J280" s="346"/>
      <c r="K280" s="346"/>
      <c r="L280" s="346"/>
      <c r="M280" s="346"/>
      <c r="N280" s="346"/>
      <c r="O280" s="346"/>
      <c r="P280" s="346"/>
      <c r="Q280" s="346"/>
      <c r="R280" s="346"/>
      <c r="S280" s="347"/>
      <c r="T280" s="346"/>
      <c r="U280" s="346"/>
      <c r="V280" s="346"/>
      <c r="W280" s="346"/>
      <c r="X280" s="346"/>
      <c r="Y280" s="346"/>
      <c r="Z280" s="346"/>
      <c r="AA280" s="346"/>
      <c r="AB280" s="346"/>
      <c r="AC280" s="346"/>
      <c r="AD280" s="346"/>
      <c r="AE280" s="348"/>
      <c r="AF280" s="348"/>
      <c r="AG280" s="348"/>
      <c r="AH280" s="348"/>
      <c r="AI280" s="348"/>
      <c r="AJ280" s="348"/>
      <c r="AK280" s="346"/>
      <c r="AL280" s="346"/>
      <c r="AM280" s="346"/>
      <c r="AN280" s="346"/>
      <c r="AO280" s="350"/>
      <c r="AP280" s="346"/>
      <c r="AQ280" s="346"/>
    </row>
    <row r="281" spans="1:43" x14ac:dyDescent="0.25">
      <c r="A281" s="346"/>
      <c r="B281" s="346"/>
      <c r="C281" s="346"/>
      <c r="D281" s="346"/>
      <c r="E281" s="346"/>
      <c r="F281" s="346"/>
      <c r="G281" s="346"/>
      <c r="H281" s="346"/>
      <c r="I281" s="346"/>
      <c r="J281" s="346"/>
      <c r="K281" s="346"/>
      <c r="L281" s="346"/>
      <c r="M281" s="346"/>
      <c r="N281" s="346"/>
      <c r="O281" s="346"/>
      <c r="P281" s="346"/>
      <c r="Q281" s="346"/>
      <c r="R281" s="346"/>
      <c r="S281" s="347"/>
      <c r="T281" s="346"/>
      <c r="U281" s="346"/>
      <c r="V281" s="346"/>
      <c r="W281" s="346"/>
      <c r="X281" s="346"/>
      <c r="Y281" s="346"/>
      <c r="Z281" s="346"/>
      <c r="AA281" s="346"/>
      <c r="AB281" s="346"/>
      <c r="AC281" s="346"/>
      <c r="AD281" s="346"/>
      <c r="AE281" s="348"/>
      <c r="AF281" s="348"/>
      <c r="AG281" s="348"/>
      <c r="AH281" s="348"/>
      <c r="AI281" s="348"/>
      <c r="AJ281" s="348"/>
      <c r="AK281" s="346"/>
      <c r="AL281" s="346"/>
      <c r="AM281" s="346"/>
      <c r="AN281" s="346"/>
      <c r="AO281" s="350"/>
      <c r="AP281" s="346"/>
      <c r="AQ281" s="346"/>
    </row>
    <row r="282" spans="1:43" x14ac:dyDescent="0.25">
      <c r="A282" s="346"/>
      <c r="B282" s="346"/>
      <c r="C282" s="346"/>
      <c r="D282" s="346"/>
      <c r="E282" s="346"/>
      <c r="F282" s="346"/>
      <c r="G282" s="346"/>
      <c r="H282" s="346"/>
      <c r="I282" s="346"/>
      <c r="J282" s="346"/>
      <c r="K282" s="346"/>
      <c r="L282" s="346"/>
      <c r="M282" s="346"/>
      <c r="N282" s="346"/>
      <c r="O282" s="346"/>
      <c r="P282" s="346"/>
      <c r="Q282" s="346"/>
      <c r="R282" s="346"/>
      <c r="S282" s="347"/>
      <c r="T282" s="346"/>
      <c r="U282" s="346"/>
      <c r="V282" s="346"/>
      <c r="W282" s="346"/>
      <c r="X282" s="346"/>
      <c r="Y282" s="346"/>
      <c r="Z282" s="346"/>
      <c r="AA282" s="346"/>
      <c r="AB282" s="346"/>
      <c r="AC282" s="346"/>
      <c r="AD282" s="346"/>
      <c r="AE282" s="346" t="s">
        <v>1054</v>
      </c>
      <c r="AF282" s="349">
        <v>45446</v>
      </c>
      <c r="AG282" s="348"/>
      <c r="AH282" s="348"/>
      <c r="AI282" s="348"/>
      <c r="AJ282" s="348"/>
      <c r="AK282" s="346"/>
      <c r="AL282" s="346"/>
      <c r="AM282" s="346"/>
      <c r="AN282" s="346"/>
      <c r="AO282" s="350"/>
      <c r="AP282" s="346"/>
      <c r="AQ282" s="346"/>
    </row>
    <row r="283" spans="1:43" ht="51" x14ac:dyDescent="0.25">
      <c r="A283" s="346"/>
      <c r="B283" s="346"/>
      <c r="C283" s="346"/>
      <c r="D283" s="346"/>
      <c r="E283" s="346"/>
      <c r="F283" s="346"/>
      <c r="G283" s="346"/>
      <c r="H283" s="346"/>
      <c r="I283" s="346"/>
      <c r="J283" s="346"/>
      <c r="K283" s="346"/>
      <c r="L283" s="346"/>
      <c r="M283" s="346"/>
      <c r="N283" s="346"/>
      <c r="O283" s="346"/>
      <c r="P283" s="346"/>
      <c r="Q283" s="346"/>
      <c r="R283" s="346"/>
      <c r="S283" s="347"/>
      <c r="T283" s="346"/>
      <c r="U283" s="346"/>
      <c r="V283" s="346"/>
      <c r="W283" s="346"/>
      <c r="X283" s="346"/>
      <c r="Y283" s="346"/>
      <c r="Z283" s="346"/>
      <c r="AA283" s="346"/>
      <c r="AB283" s="346"/>
      <c r="AC283" s="346"/>
      <c r="AD283" s="346"/>
      <c r="AE283" s="346" t="s">
        <v>1057</v>
      </c>
      <c r="AF283" s="346" t="s">
        <v>1351</v>
      </c>
      <c r="AG283" s="348"/>
      <c r="AH283" s="348"/>
      <c r="AI283" s="348"/>
      <c r="AJ283" s="348"/>
      <c r="AK283" s="346"/>
      <c r="AL283" s="346"/>
      <c r="AM283" s="346"/>
      <c r="AN283" s="346"/>
      <c r="AO283" s="350"/>
      <c r="AP283" s="346"/>
      <c r="AQ283" s="346"/>
    </row>
    <row r="284" spans="1:43" x14ac:dyDescent="0.25">
      <c r="A284" s="346"/>
      <c r="B284" s="346"/>
      <c r="C284" s="346"/>
      <c r="D284" s="346"/>
      <c r="E284" s="346"/>
      <c r="F284" s="346"/>
      <c r="G284" s="346"/>
      <c r="H284" s="346"/>
      <c r="I284" s="346"/>
      <c r="J284" s="346"/>
      <c r="K284" s="346"/>
      <c r="L284" s="346"/>
      <c r="M284" s="346"/>
      <c r="N284" s="346"/>
      <c r="O284" s="346"/>
      <c r="P284" s="346"/>
      <c r="Q284" s="346"/>
      <c r="R284" s="346"/>
      <c r="S284" s="347"/>
      <c r="T284" s="346"/>
      <c r="U284" s="346"/>
      <c r="V284" s="346"/>
      <c r="W284" s="346"/>
      <c r="X284" s="346"/>
      <c r="Y284" s="346"/>
      <c r="Z284" s="346"/>
      <c r="AA284" s="346"/>
      <c r="AB284" s="346"/>
      <c r="AC284" s="346"/>
      <c r="AD284" s="346"/>
      <c r="AE284" s="346" t="s">
        <v>1061</v>
      </c>
      <c r="AF284" s="346" t="s">
        <v>1269</v>
      </c>
      <c r="AG284" s="348"/>
      <c r="AH284" s="348"/>
      <c r="AI284" s="348"/>
      <c r="AJ284" s="348"/>
      <c r="AK284" s="346"/>
      <c r="AL284" s="346"/>
      <c r="AM284" s="346"/>
      <c r="AN284" s="346"/>
      <c r="AO284" s="350"/>
      <c r="AP284" s="346"/>
      <c r="AQ284" s="346"/>
    </row>
    <row r="285" spans="1:43" x14ac:dyDescent="0.25">
      <c r="A285" s="346"/>
      <c r="B285" s="346"/>
      <c r="C285" s="346"/>
      <c r="D285" s="346"/>
      <c r="E285" s="346"/>
      <c r="F285" s="346"/>
      <c r="G285" s="346"/>
      <c r="H285" s="346"/>
      <c r="I285" s="346"/>
      <c r="J285" s="346"/>
      <c r="K285" s="346"/>
      <c r="L285" s="346"/>
      <c r="M285" s="346"/>
      <c r="N285" s="346"/>
      <c r="O285" s="346"/>
      <c r="P285" s="346"/>
      <c r="Q285" s="346"/>
      <c r="R285" s="346"/>
      <c r="S285" s="347"/>
      <c r="T285" s="346"/>
      <c r="U285" s="346"/>
      <c r="V285" s="346"/>
      <c r="W285" s="346"/>
      <c r="X285" s="346"/>
      <c r="Y285" s="346"/>
      <c r="Z285" s="346"/>
      <c r="AA285" s="346"/>
      <c r="AB285" s="346"/>
      <c r="AC285" s="346"/>
      <c r="AD285" s="346"/>
      <c r="AE285" s="348"/>
      <c r="AF285" s="348"/>
      <c r="AG285" s="348"/>
      <c r="AH285" s="348"/>
      <c r="AI285" s="348"/>
      <c r="AJ285" s="348"/>
      <c r="AK285" s="346"/>
      <c r="AL285" s="346"/>
      <c r="AM285" s="346"/>
      <c r="AN285" s="346"/>
      <c r="AO285" s="350"/>
      <c r="AP285" s="346"/>
      <c r="AQ285" s="346"/>
    </row>
    <row r="286" spans="1:43" x14ac:dyDescent="0.25">
      <c r="A286" s="346"/>
      <c r="B286" s="346"/>
      <c r="C286" s="346"/>
      <c r="D286" s="346"/>
      <c r="E286" s="346"/>
      <c r="F286" s="346"/>
      <c r="G286" s="346"/>
      <c r="H286" s="346"/>
      <c r="I286" s="346"/>
      <c r="J286" s="346"/>
      <c r="K286" s="346"/>
      <c r="L286" s="346"/>
      <c r="M286" s="346"/>
      <c r="N286" s="346"/>
      <c r="O286" s="346"/>
      <c r="P286" s="346"/>
      <c r="Q286" s="346"/>
      <c r="R286" s="346"/>
      <c r="S286" s="347"/>
      <c r="T286" s="346"/>
      <c r="U286" s="346"/>
      <c r="V286" s="346"/>
      <c r="W286" s="346"/>
      <c r="X286" s="346"/>
      <c r="Y286" s="346"/>
      <c r="Z286" s="346"/>
      <c r="AA286" s="346"/>
      <c r="AB286" s="346"/>
      <c r="AC286" s="346"/>
      <c r="AD286" s="346"/>
      <c r="AE286" s="348"/>
      <c r="AF286" s="348"/>
      <c r="AG286" s="348"/>
      <c r="AH286" s="348"/>
      <c r="AI286" s="348"/>
      <c r="AJ286" s="348"/>
      <c r="AK286" s="346"/>
      <c r="AL286" s="346"/>
      <c r="AM286" s="346"/>
      <c r="AN286" s="346"/>
      <c r="AO286" s="350"/>
      <c r="AP286" s="346"/>
      <c r="AQ286" s="346"/>
    </row>
    <row r="287" spans="1:43" x14ac:dyDescent="0.25">
      <c r="A287" s="346"/>
      <c r="B287" s="346"/>
      <c r="C287" s="346"/>
      <c r="D287" s="346"/>
      <c r="E287" s="346"/>
      <c r="F287" s="346"/>
      <c r="G287" s="346"/>
      <c r="H287" s="346"/>
      <c r="I287" s="346"/>
      <c r="J287" s="346"/>
      <c r="K287" s="346"/>
      <c r="L287" s="346"/>
      <c r="M287" s="346"/>
      <c r="N287" s="346"/>
      <c r="O287" s="346"/>
      <c r="P287" s="346"/>
      <c r="Q287" s="346"/>
      <c r="R287" s="346"/>
      <c r="S287" s="347"/>
      <c r="T287" s="346"/>
      <c r="U287" s="346"/>
      <c r="V287" s="346"/>
      <c r="W287" s="346"/>
      <c r="X287" s="346"/>
      <c r="Y287" s="346"/>
      <c r="Z287" s="346"/>
      <c r="AA287" s="346"/>
      <c r="AB287" s="346"/>
      <c r="AC287" s="346"/>
      <c r="AD287" s="346"/>
      <c r="AE287" s="346" t="s">
        <v>1054</v>
      </c>
      <c r="AF287" s="349">
        <v>45450</v>
      </c>
      <c r="AG287" s="348"/>
      <c r="AH287" s="348"/>
      <c r="AI287" s="348"/>
      <c r="AJ287" s="348"/>
      <c r="AK287" s="346"/>
      <c r="AL287" s="346"/>
      <c r="AM287" s="346"/>
      <c r="AN287" s="346"/>
      <c r="AO287" s="350"/>
      <c r="AP287" s="346"/>
      <c r="AQ287" s="346"/>
    </row>
    <row r="288" spans="1:43" ht="51" x14ac:dyDescent="0.25">
      <c r="A288" s="346"/>
      <c r="B288" s="346"/>
      <c r="C288" s="346"/>
      <c r="D288" s="346"/>
      <c r="E288" s="346"/>
      <c r="F288" s="346"/>
      <c r="G288" s="346"/>
      <c r="H288" s="346"/>
      <c r="I288" s="346"/>
      <c r="J288" s="346"/>
      <c r="K288" s="346"/>
      <c r="L288" s="346"/>
      <c r="M288" s="346"/>
      <c r="N288" s="346"/>
      <c r="O288" s="346"/>
      <c r="P288" s="346"/>
      <c r="Q288" s="346"/>
      <c r="R288" s="346"/>
      <c r="S288" s="347"/>
      <c r="T288" s="346"/>
      <c r="U288" s="346"/>
      <c r="V288" s="346"/>
      <c r="W288" s="346"/>
      <c r="X288" s="346"/>
      <c r="Y288" s="346"/>
      <c r="Z288" s="346"/>
      <c r="AA288" s="346"/>
      <c r="AB288" s="346"/>
      <c r="AC288" s="346"/>
      <c r="AD288" s="346"/>
      <c r="AE288" s="346" t="s">
        <v>1057</v>
      </c>
      <c r="AF288" s="346" t="s">
        <v>1352</v>
      </c>
      <c r="AG288" s="348"/>
      <c r="AH288" s="348"/>
      <c r="AI288" s="348"/>
      <c r="AJ288" s="348"/>
      <c r="AK288" s="346"/>
      <c r="AL288" s="346"/>
      <c r="AM288" s="346"/>
      <c r="AN288" s="346"/>
      <c r="AO288" s="350"/>
      <c r="AP288" s="346"/>
      <c r="AQ288" s="346"/>
    </row>
    <row r="289" spans="1:43" x14ac:dyDescent="0.25">
      <c r="A289" s="346"/>
      <c r="B289" s="346"/>
      <c r="C289" s="346"/>
      <c r="D289" s="346"/>
      <c r="E289" s="346"/>
      <c r="F289" s="346"/>
      <c r="G289" s="346"/>
      <c r="H289" s="346"/>
      <c r="I289" s="346"/>
      <c r="J289" s="346"/>
      <c r="K289" s="346"/>
      <c r="L289" s="346"/>
      <c r="M289" s="346"/>
      <c r="N289" s="346"/>
      <c r="O289" s="346"/>
      <c r="P289" s="346"/>
      <c r="Q289" s="346"/>
      <c r="R289" s="346"/>
      <c r="S289" s="347"/>
      <c r="T289" s="346"/>
      <c r="U289" s="346"/>
      <c r="V289" s="346"/>
      <c r="W289" s="346"/>
      <c r="X289" s="346"/>
      <c r="Y289" s="346"/>
      <c r="Z289" s="346"/>
      <c r="AA289" s="346"/>
      <c r="AB289" s="346"/>
      <c r="AC289" s="346"/>
      <c r="AD289" s="346"/>
      <c r="AE289" s="346" t="s">
        <v>1061</v>
      </c>
      <c r="AF289" s="346" t="s">
        <v>1269</v>
      </c>
      <c r="AG289" s="348"/>
      <c r="AH289" s="348"/>
      <c r="AI289" s="348"/>
      <c r="AJ289" s="348"/>
      <c r="AK289" s="346"/>
      <c r="AL289" s="346"/>
      <c r="AM289" s="346"/>
      <c r="AN289" s="346"/>
      <c r="AO289" s="350"/>
      <c r="AP289" s="346"/>
      <c r="AQ289" s="346"/>
    </row>
    <row r="290" spans="1:43" x14ac:dyDescent="0.25">
      <c r="A290" s="346"/>
      <c r="B290" s="346"/>
      <c r="C290" s="346"/>
      <c r="D290" s="346"/>
      <c r="E290" s="346"/>
      <c r="F290" s="346"/>
      <c r="G290" s="346"/>
      <c r="H290" s="346"/>
      <c r="I290" s="346"/>
      <c r="J290" s="346"/>
      <c r="K290" s="346"/>
      <c r="L290" s="346"/>
      <c r="M290" s="346"/>
      <c r="N290" s="346"/>
      <c r="O290" s="346"/>
      <c r="P290" s="346"/>
      <c r="Q290" s="346"/>
      <c r="R290" s="346"/>
      <c r="S290" s="347"/>
      <c r="T290" s="346"/>
      <c r="U290" s="346"/>
      <c r="V290" s="346"/>
      <c r="W290" s="346"/>
      <c r="X290" s="346"/>
      <c r="Y290" s="346"/>
      <c r="Z290" s="346"/>
      <c r="AA290" s="346"/>
      <c r="AB290" s="346"/>
      <c r="AC290" s="346"/>
      <c r="AD290" s="346"/>
      <c r="AE290" s="348"/>
      <c r="AF290" s="348"/>
      <c r="AG290" s="348"/>
      <c r="AH290" s="348"/>
      <c r="AI290" s="348"/>
      <c r="AJ290" s="348"/>
      <c r="AK290" s="346"/>
      <c r="AL290" s="346"/>
      <c r="AM290" s="346"/>
      <c r="AN290" s="346"/>
      <c r="AO290" s="350"/>
      <c r="AP290" s="346"/>
      <c r="AQ290" s="346"/>
    </row>
    <row r="291" spans="1:43" x14ac:dyDescent="0.25">
      <c r="A291" s="346"/>
      <c r="B291" s="346"/>
      <c r="C291" s="346"/>
      <c r="D291" s="346"/>
      <c r="E291" s="346"/>
      <c r="F291" s="346"/>
      <c r="G291" s="346"/>
      <c r="H291" s="346"/>
      <c r="I291" s="346"/>
      <c r="J291" s="346"/>
      <c r="K291" s="346"/>
      <c r="L291" s="346"/>
      <c r="M291" s="346"/>
      <c r="N291" s="346"/>
      <c r="O291" s="346"/>
      <c r="P291" s="346"/>
      <c r="Q291" s="346"/>
      <c r="R291" s="346"/>
      <c r="S291" s="347"/>
      <c r="T291" s="346"/>
      <c r="U291" s="346"/>
      <c r="V291" s="346"/>
      <c r="W291" s="346"/>
      <c r="X291" s="346"/>
      <c r="Y291" s="346"/>
      <c r="Z291" s="346"/>
      <c r="AA291" s="346"/>
      <c r="AB291" s="346"/>
      <c r="AC291" s="346"/>
      <c r="AD291" s="346"/>
      <c r="AE291" s="348"/>
      <c r="AF291" s="348"/>
      <c r="AG291" s="348"/>
      <c r="AH291" s="348"/>
      <c r="AI291" s="348"/>
      <c r="AJ291" s="348"/>
      <c r="AK291" s="346"/>
      <c r="AL291" s="346"/>
      <c r="AM291" s="346"/>
      <c r="AN291" s="346"/>
      <c r="AO291" s="350"/>
      <c r="AP291" s="346"/>
      <c r="AQ291" s="346"/>
    </row>
    <row r="292" spans="1:43" x14ac:dyDescent="0.25">
      <c r="A292" s="346"/>
      <c r="B292" s="346"/>
      <c r="C292" s="346"/>
      <c r="D292" s="346"/>
      <c r="E292" s="346"/>
      <c r="F292" s="346"/>
      <c r="G292" s="346"/>
      <c r="H292" s="346"/>
      <c r="I292" s="346"/>
      <c r="J292" s="346"/>
      <c r="K292" s="346"/>
      <c r="L292" s="346"/>
      <c r="M292" s="346"/>
      <c r="N292" s="346"/>
      <c r="O292" s="346"/>
      <c r="P292" s="346"/>
      <c r="Q292" s="346"/>
      <c r="R292" s="346"/>
      <c r="S292" s="347"/>
      <c r="T292" s="346"/>
      <c r="U292" s="346"/>
      <c r="V292" s="346"/>
      <c r="W292" s="346"/>
      <c r="X292" s="346"/>
      <c r="Y292" s="346"/>
      <c r="Z292" s="346"/>
      <c r="AA292" s="346"/>
      <c r="AB292" s="346"/>
      <c r="AC292" s="346"/>
      <c r="AD292" s="346"/>
      <c r="AE292" s="346" t="s">
        <v>1054</v>
      </c>
      <c r="AF292" s="349">
        <v>45481</v>
      </c>
      <c r="AG292" s="348"/>
      <c r="AH292" s="348"/>
      <c r="AI292" s="348"/>
      <c r="AJ292" s="348"/>
      <c r="AK292" s="346"/>
      <c r="AL292" s="346"/>
      <c r="AM292" s="346"/>
      <c r="AN292" s="346"/>
      <c r="AO292" s="350"/>
      <c r="AP292" s="346"/>
      <c r="AQ292" s="346"/>
    </row>
    <row r="293" spans="1:43" ht="114.75" x14ac:dyDescent="0.25">
      <c r="A293" s="346"/>
      <c r="B293" s="346"/>
      <c r="C293" s="346"/>
      <c r="D293" s="346"/>
      <c r="E293" s="346"/>
      <c r="F293" s="346"/>
      <c r="G293" s="346"/>
      <c r="H293" s="346"/>
      <c r="I293" s="346"/>
      <c r="J293" s="346"/>
      <c r="K293" s="346"/>
      <c r="L293" s="346"/>
      <c r="M293" s="346"/>
      <c r="N293" s="346"/>
      <c r="O293" s="346"/>
      <c r="P293" s="346"/>
      <c r="Q293" s="346"/>
      <c r="R293" s="346"/>
      <c r="S293" s="347"/>
      <c r="T293" s="346"/>
      <c r="U293" s="346"/>
      <c r="V293" s="346"/>
      <c r="W293" s="346"/>
      <c r="X293" s="346"/>
      <c r="Y293" s="346"/>
      <c r="Z293" s="346"/>
      <c r="AA293" s="346"/>
      <c r="AB293" s="346"/>
      <c r="AC293" s="346"/>
      <c r="AD293" s="346"/>
      <c r="AE293" s="346" t="s">
        <v>1057</v>
      </c>
      <c r="AF293" s="346" t="s">
        <v>1353</v>
      </c>
      <c r="AG293" s="348"/>
      <c r="AH293" s="348"/>
      <c r="AI293" s="348"/>
      <c r="AJ293" s="348"/>
      <c r="AK293" s="346"/>
      <c r="AL293" s="346"/>
      <c r="AM293" s="346"/>
      <c r="AN293" s="346"/>
      <c r="AO293" s="350"/>
      <c r="AP293" s="346"/>
      <c r="AQ293" s="346"/>
    </row>
    <row r="294" spans="1:43" x14ac:dyDescent="0.25">
      <c r="A294" s="346"/>
      <c r="B294" s="346"/>
      <c r="C294" s="346"/>
      <c r="D294" s="346"/>
      <c r="E294" s="346"/>
      <c r="F294" s="346"/>
      <c r="G294" s="346"/>
      <c r="H294" s="346"/>
      <c r="I294" s="346"/>
      <c r="J294" s="346"/>
      <c r="K294" s="346"/>
      <c r="L294" s="346"/>
      <c r="M294" s="346"/>
      <c r="N294" s="346"/>
      <c r="O294" s="346"/>
      <c r="P294" s="346"/>
      <c r="Q294" s="346"/>
      <c r="R294" s="346"/>
      <c r="S294" s="347"/>
      <c r="T294" s="346"/>
      <c r="U294" s="346"/>
      <c r="V294" s="346"/>
      <c r="W294" s="346"/>
      <c r="X294" s="346"/>
      <c r="Y294" s="346"/>
      <c r="Z294" s="346"/>
      <c r="AA294" s="346"/>
      <c r="AB294" s="346"/>
      <c r="AC294" s="346"/>
      <c r="AD294" s="346"/>
      <c r="AE294" s="346" t="s">
        <v>1061</v>
      </c>
      <c r="AF294" s="346" t="s">
        <v>1269</v>
      </c>
      <c r="AG294" s="348"/>
      <c r="AH294" s="348"/>
      <c r="AI294" s="348"/>
      <c r="AJ294" s="348"/>
      <c r="AK294" s="346"/>
      <c r="AL294" s="346"/>
      <c r="AM294" s="346"/>
      <c r="AN294" s="346"/>
      <c r="AO294" s="350"/>
      <c r="AP294" s="346"/>
      <c r="AQ294" s="346"/>
    </row>
    <row r="295" spans="1:43" x14ac:dyDescent="0.25">
      <c r="A295" s="346"/>
      <c r="B295" s="346"/>
      <c r="C295" s="346"/>
      <c r="D295" s="346"/>
      <c r="E295" s="346"/>
      <c r="F295" s="346"/>
      <c r="G295" s="346"/>
      <c r="H295" s="346"/>
      <c r="I295" s="346"/>
      <c r="J295" s="346"/>
      <c r="K295" s="346"/>
      <c r="L295" s="346"/>
      <c r="M295" s="346"/>
      <c r="N295" s="346"/>
      <c r="O295" s="346"/>
      <c r="P295" s="346"/>
      <c r="Q295" s="346"/>
      <c r="R295" s="346"/>
      <c r="S295" s="347"/>
      <c r="T295" s="346"/>
      <c r="U295" s="346"/>
      <c r="V295" s="346"/>
      <c r="W295" s="346"/>
      <c r="X295" s="346"/>
      <c r="Y295" s="346"/>
      <c r="Z295" s="346"/>
      <c r="AA295" s="346"/>
      <c r="AB295" s="346"/>
      <c r="AC295" s="346"/>
      <c r="AD295" s="346"/>
      <c r="AE295" s="348"/>
      <c r="AF295" s="348"/>
      <c r="AG295" s="348"/>
      <c r="AH295" s="348"/>
      <c r="AI295" s="348"/>
      <c r="AJ295" s="348"/>
      <c r="AK295" s="346"/>
      <c r="AL295" s="346"/>
      <c r="AM295" s="346"/>
      <c r="AN295" s="346"/>
      <c r="AO295" s="350"/>
      <c r="AP295" s="346"/>
      <c r="AQ295" s="346"/>
    </row>
    <row r="296" spans="1:43" x14ac:dyDescent="0.25">
      <c r="A296" s="346"/>
      <c r="B296" s="346"/>
      <c r="C296" s="346"/>
      <c r="D296" s="346"/>
      <c r="E296" s="346"/>
      <c r="F296" s="346"/>
      <c r="G296" s="346"/>
      <c r="H296" s="346"/>
      <c r="I296" s="346"/>
      <c r="J296" s="346"/>
      <c r="K296" s="346"/>
      <c r="L296" s="346"/>
      <c r="M296" s="346"/>
      <c r="N296" s="346"/>
      <c r="O296" s="346"/>
      <c r="P296" s="346"/>
      <c r="Q296" s="346"/>
      <c r="R296" s="346"/>
      <c r="S296" s="347"/>
      <c r="T296" s="346"/>
      <c r="U296" s="346"/>
      <c r="V296" s="346"/>
      <c r="W296" s="346"/>
      <c r="X296" s="346"/>
      <c r="Y296" s="346"/>
      <c r="Z296" s="346"/>
      <c r="AA296" s="346"/>
      <c r="AB296" s="346"/>
      <c r="AC296" s="346"/>
      <c r="AD296" s="346"/>
      <c r="AE296" s="348"/>
      <c r="AF296" s="348"/>
      <c r="AG296" s="348"/>
      <c r="AH296" s="348"/>
      <c r="AI296" s="348"/>
      <c r="AJ296" s="348"/>
      <c r="AK296" s="346"/>
      <c r="AL296" s="346"/>
      <c r="AM296" s="346"/>
      <c r="AN296" s="346"/>
      <c r="AO296" s="350"/>
      <c r="AP296" s="346"/>
      <c r="AQ296" s="346"/>
    </row>
    <row r="297" spans="1:43" x14ac:dyDescent="0.25">
      <c r="A297" s="346"/>
      <c r="B297" s="346"/>
      <c r="C297" s="346"/>
      <c r="D297" s="346"/>
      <c r="E297" s="346"/>
      <c r="F297" s="346"/>
      <c r="G297" s="346"/>
      <c r="H297" s="346"/>
      <c r="I297" s="346"/>
      <c r="J297" s="346"/>
      <c r="K297" s="346"/>
      <c r="L297" s="346"/>
      <c r="M297" s="346"/>
      <c r="N297" s="346"/>
      <c r="O297" s="346"/>
      <c r="P297" s="346"/>
      <c r="Q297" s="346"/>
      <c r="R297" s="346"/>
      <c r="S297" s="347"/>
      <c r="T297" s="346"/>
      <c r="U297" s="346"/>
      <c r="V297" s="346"/>
      <c r="W297" s="346"/>
      <c r="X297" s="346"/>
      <c r="Y297" s="346"/>
      <c r="Z297" s="346"/>
      <c r="AA297" s="346"/>
      <c r="AB297" s="346"/>
      <c r="AC297" s="346"/>
      <c r="AD297" s="346"/>
      <c r="AE297" s="346" t="s">
        <v>1054</v>
      </c>
      <c r="AF297" s="349">
        <v>45504</v>
      </c>
      <c r="AG297" s="348"/>
      <c r="AH297" s="348"/>
      <c r="AI297" s="348"/>
      <c r="AJ297" s="348"/>
      <c r="AK297" s="346"/>
      <c r="AL297" s="346"/>
      <c r="AM297" s="346"/>
      <c r="AN297" s="346"/>
      <c r="AO297" s="350"/>
      <c r="AP297" s="346"/>
      <c r="AQ297" s="346"/>
    </row>
    <row r="298" spans="1:43" ht="51" x14ac:dyDescent="0.25">
      <c r="A298" s="346"/>
      <c r="B298" s="346"/>
      <c r="C298" s="346"/>
      <c r="D298" s="346"/>
      <c r="E298" s="346"/>
      <c r="F298" s="346"/>
      <c r="G298" s="346"/>
      <c r="H298" s="346"/>
      <c r="I298" s="346"/>
      <c r="J298" s="346"/>
      <c r="K298" s="346"/>
      <c r="L298" s="346"/>
      <c r="M298" s="346"/>
      <c r="N298" s="346"/>
      <c r="O298" s="346"/>
      <c r="P298" s="346"/>
      <c r="Q298" s="346"/>
      <c r="R298" s="346"/>
      <c r="S298" s="347"/>
      <c r="T298" s="346"/>
      <c r="U298" s="346"/>
      <c r="V298" s="346"/>
      <c r="W298" s="346"/>
      <c r="X298" s="346"/>
      <c r="Y298" s="346"/>
      <c r="Z298" s="346"/>
      <c r="AA298" s="346"/>
      <c r="AB298" s="346"/>
      <c r="AC298" s="346"/>
      <c r="AD298" s="346"/>
      <c r="AE298" s="346" t="s">
        <v>1057</v>
      </c>
      <c r="AF298" s="346" t="s">
        <v>1354</v>
      </c>
      <c r="AG298" s="348"/>
      <c r="AH298" s="348"/>
      <c r="AI298" s="348"/>
      <c r="AJ298" s="348"/>
      <c r="AK298" s="346"/>
      <c r="AL298" s="346"/>
      <c r="AM298" s="346"/>
      <c r="AN298" s="346"/>
      <c r="AO298" s="350"/>
      <c r="AP298" s="346"/>
      <c r="AQ298" s="346"/>
    </row>
    <row r="299" spans="1:43" x14ac:dyDescent="0.25">
      <c r="A299" s="346"/>
      <c r="B299" s="346"/>
      <c r="C299" s="346"/>
      <c r="D299" s="346"/>
      <c r="E299" s="346"/>
      <c r="F299" s="346"/>
      <c r="G299" s="346"/>
      <c r="H299" s="346"/>
      <c r="I299" s="346"/>
      <c r="J299" s="346"/>
      <c r="K299" s="346"/>
      <c r="L299" s="346"/>
      <c r="M299" s="346"/>
      <c r="N299" s="346"/>
      <c r="O299" s="346"/>
      <c r="P299" s="346"/>
      <c r="Q299" s="346"/>
      <c r="R299" s="346"/>
      <c r="S299" s="347"/>
      <c r="T299" s="346"/>
      <c r="U299" s="346"/>
      <c r="V299" s="346"/>
      <c r="W299" s="346"/>
      <c r="X299" s="346"/>
      <c r="Y299" s="346"/>
      <c r="Z299" s="346"/>
      <c r="AA299" s="346"/>
      <c r="AB299" s="346"/>
      <c r="AC299" s="346"/>
      <c r="AD299" s="346"/>
      <c r="AE299" s="346" t="s">
        <v>1061</v>
      </c>
      <c r="AF299" s="346" t="s">
        <v>1269</v>
      </c>
      <c r="AG299" s="348"/>
      <c r="AH299" s="348"/>
      <c r="AI299" s="348"/>
      <c r="AJ299" s="348"/>
      <c r="AK299" s="346"/>
      <c r="AL299" s="346"/>
      <c r="AM299" s="346"/>
      <c r="AN299" s="346"/>
      <c r="AO299" s="350"/>
      <c r="AP299" s="346"/>
      <c r="AQ299" s="346"/>
    </row>
    <row r="300" spans="1:43" x14ac:dyDescent="0.25">
      <c r="A300" s="346"/>
      <c r="B300" s="346"/>
      <c r="C300" s="346"/>
      <c r="D300" s="346"/>
      <c r="E300" s="346"/>
      <c r="F300" s="346"/>
      <c r="G300" s="346"/>
      <c r="H300" s="346"/>
      <c r="I300" s="346"/>
      <c r="J300" s="346"/>
      <c r="K300" s="346"/>
      <c r="L300" s="346"/>
      <c r="M300" s="346"/>
      <c r="N300" s="346"/>
      <c r="O300" s="346"/>
      <c r="P300" s="346"/>
      <c r="Q300" s="346"/>
      <c r="R300" s="346"/>
      <c r="S300" s="347"/>
      <c r="T300" s="346"/>
      <c r="U300" s="346"/>
      <c r="V300" s="346"/>
      <c r="W300" s="346"/>
      <c r="X300" s="346"/>
      <c r="Y300" s="346"/>
      <c r="Z300" s="346"/>
      <c r="AA300" s="346"/>
      <c r="AB300" s="346"/>
      <c r="AC300" s="346"/>
      <c r="AD300" s="346"/>
      <c r="AE300" s="348"/>
      <c r="AF300" s="348"/>
      <c r="AG300" s="348"/>
      <c r="AH300" s="348"/>
      <c r="AI300" s="348"/>
      <c r="AJ300" s="348"/>
      <c r="AK300" s="346"/>
      <c r="AL300" s="346"/>
      <c r="AM300" s="346"/>
      <c r="AN300" s="346"/>
      <c r="AO300" s="350"/>
      <c r="AP300" s="346"/>
      <c r="AQ300" s="346"/>
    </row>
    <row r="301" spans="1:43" x14ac:dyDescent="0.25">
      <c r="A301" s="346"/>
      <c r="B301" s="346"/>
      <c r="C301" s="346"/>
      <c r="D301" s="346"/>
      <c r="E301" s="346"/>
      <c r="F301" s="346"/>
      <c r="G301" s="346"/>
      <c r="H301" s="346"/>
      <c r="I301" s="346"/>
      <c r="J301" s="346"/>
      <c r="K301" s="346"/>
      <c r="L301" s="346"/>
      <c r="M301" s="346"/>
      <c r="N301" s="346"/>
      <c r="O301" s="346"/>
      <c r="P301" s="346"/>
      <c r="Q301" s="346"/>
      <c r="R301" s="346"/>
      <c r="S301" s="347"/>
      <c r="T301" s="346"/>
      <c r="U301" s="346"/>
      <c r="V301" s="346"/>
      <c r="W301" s="346"/>
      <c r="X301" s="346"/>
      <c r="Y301" s="346"/>
      <c r="Z301" s="346"/>
      <c r="AA301" s="346"/>
      <c r="AB301" s="346"/>
      <c r="AC301" s="346"/>
      <c r="AD301" s="346"/>
      <c r="AE301" s="348"/>
      <c r="AF301" s="348"/>
      <c r="AG301" s="348"/>
      <c r="AH301" s="348"/>
      <c r="AI301" s="348"/>
      <c r="AJ301" s="348"/>
      <c r="AK301" s="346"/>
      <c r="AL301" s="346"/>
      <c r="AM301" s="346"/>
      <c r="AN301" s="346"/>
      <c r="AO301" s="350"/>
      <c r="AP301" s="346"/>
      <c r="AQ301" s="346"/>
    </row>
    <row r="302" spans="1:43" x14ac:dyDescent="0.25">
      <c r="A302" s="346"/>
      <c r="B302" s="346"/>
      <c r="C302" s="346"/>
      <c r="D302" s="346"/>
      <c r="E302" s="346"/>
      <c r="F302" s="346"/>
      <c r="G302" s="346"/>
      <c r="H302" s="346"/>
      <c r="I302" s="346"/>
      <c r="J302" s="346"/>
      <c r="K302" s="346"/>
      <c r="L302" s="346"/>
      <c r="M302" s="346"/>
      <c r="N302" s="346"/>
      <c r="O302" s="346"/>
      <c r="P302" s="346"/>
      <c r="Q302" s="346"/>
      <c r="R302" s="346"/>
      <c r="S302" s="347"/>
      <c r="T302" s="346"/>
      <c r="U302" s="346"/>
      <c r="V302" s="346"/>
      <c r="W302" s="346"/>
      <c r="X302" s="346"/>
      <c r="Y302" s="346"/>
      <c r="Z302" s="346"/>
      <c r="AA302" s="346"/>
      <c r="AB302" s="346"/>
      <c r="AC302" s="346"/>
      <c r="AD302" s="346"/>
      <c r="AE302" s="346" t="s">
        <v>1054</v>
      </c>
      <c r="AF302" s="349">
        <v>45537</v>
      </c>
      <c r="AG302" s="348"/>
      <c r="AH302" s="348"/>
      <c r="AI302" s="348"/>
      <c r="AJ302" s="348"/>
      <c r="AK302" s="346"/>
      <c r="AL302" s="346"/>
      <c r="AM302" s="346"/>
      <c r="AN302" s="346"/>
      <c r="AO302" s="350"/>
      <c r="AP302" s="346"/>
      <c r="AQ302" s="346"/>
    </row>
    <row r="303" spans="1:43" ht="89.25" x14ac:dyDescent="0.25">
      <c r="A303" s="346"/>
      <c r="B303" s="346"/>
      <c r="C303" s="346"/>
      <c r="D303" s="346"/>
      <c r="E303" s="346"/>
      <c r="F303" s="346"/>
      <c r="G303" s="346"/>
      <c r="H303" s="346"/>
      <c r="I303" s="346"/>
      <c r="J303" s="346"/>
      <c r="K303" s="346"/>
      <c r="L303" s="346"/>
      <c r="M303" s="346"/>
      <c r="N303" s="346"/>
      <c r="O303" s="346"/>
      <c r="P303" s="346"/>
      <c r="Q303" s="346"/>
      <c r="R303" s="346"/>
      <c r="S303" s="347"/>
      <c r="T303" s="346"/>
      <c r="U303" s="346"/>
      <c r="V303" s="346"/>
      <c r="W303" s="346"/>
      <c r="X303" s="346"/>
      <c r="Y303" s="346"/>
      <c r="Z303" s="346"/>
      <c r="AA303" s="346"/>
      <c r="AB303" s="346"/>
      <c r="AC303" s="346"/>
      <c r="AD303" s="346"/>
      <c r="AE303" s="346" t="s">
        <v>1057</v>
      </c>
      <c r="AF303" s="346" t="s">
        <v>1355</v>
      </c>
      <c r="AG303" s="348"/>
      <c r="AH303" s="348"/>
      <c r="AI303" s="348"/>
      <c r="AJ303" s="348"/>
      <c r="AK303" s="346"/>
      <c r="AL303" s="346"/>
      <c r="AM303" s="346"/>
      <c r="AN303" s="346"/>
      <c r="AO303" s="350"/>
      <c r="AP303" s="346"/>
      <c r="AQ303" s="346"/>
    </row>
    <row r="304" spans="1:43" x14ac:dyDescent="0.25">
      <c r="A304" s="346"/>
      <c r="B304" s="346"/>
      <c r="C304" s="346"/>
      <c r="D304" s="346"/>
      <c r="E304" s="346"/>
      <c r="F304" s="346"/>
      <c r="G304" s="346"/>
      <c r="H304" s="346"/>
      <c r="I304" s="346"/>
      <c r="J304" s="346"/>
      <c r="K304" s="346"/>
      <c r="L304" s="346"/>
      <c r="M304" s="346"/>
      <c r="N304" s="346"/>
      <c r="O304" s="346"/>
      <c r="P304" s="346"/>
      <c r="Q304" s="346"/>
      <c r="R304" s="346"/>
      <c r="S304" s="347"/>
      <c r="T304" s="346"/>
      <c r="U304" s="346"/>
      <c r="V304" s="346"/>
      <c r="W304" s="346"/>
      <c r="X304" s="346"/>
      <c r="Y304" s="346"/>
      <c r="Z304" s="346"/>
      <c r="AA304" s="346"/>
      <c r="AB304" s="346"/>
      <c r="AC304" s="346"/>
      <c r="AD304" s="346"/>
      <c r="AE304" s="346" t="s">
        <v>1061</v>
      </c>
      <c r="AF304" s="346" t="s">
        <v>1269</v>
      </c>
      <c r="AG304" s="348"/>
      <c r="AH304" s="348"/>
      <c r="AI304" s="348"/>
      <c r="AJ304" s="348"/>
      <c r="AK304" s="346"/>
      <c r="AL304" s="346"/>
      <c r="AM304" s="346"/>
      <c r="AN304" s="346"/>
      <c r="AO304" s="350"/>
      <c r="AP304" s="346"/>
      <c r="AQ304" s="346"/>
    </row>
    <row r="305" spans="1:43" ht="216.75" x14ac:dyDescent="0.25">
      <c r="A305" s="346" t="s">
        <v>1303</v>
      </c>
      <c r="B305" s="346">
        <v>13</v>
      </c>
      <c r="C305" s="346">
        <v>1</v>
      </c>
      <c r="D305" s="346" t="s">
        <v>1032</v>
      </c>
      <c r="E305" s="346" t="s">
        <v>1304</v>
      </c>
      <c r="F305" s="346" t="s">
        <v>1305</v>
      </c>
      <c r="G305" s="346" t="s">
        <v>1356</v>
      </c>
      <c r="H305" s="346" t="s">
        <v>1307</v>
      </c>
      <c r="I305" s="346" t="s">
        <v>1037</v>
      </c>
      <c r="J305" s="346" t="s">
        <v>1357</v>
      </c>
      <c r="K305" s="346" t="s">
        <v>1358</v>
      </c>
      <c r="L305" s="346" t="s">
        <v>1094</v>
      </c>
      <c r="M305" s="346" t="s">
        <v>1118</v>
      </c>
      <c r="N305" s="346" t="s">
        <v>1119</v>
      </c>
      <c r="O305" s="346">
        <v>40</v>
      </c>
      <c r="P305" s="346" t="s">
        <v>1120</v>
      </c>
      <c r="Q305" s="346" t="s">
        <v>1044</v>
      </c>
      <c r="R305" s="346">
        <v>60</v>
      </c>
      <c r="S305" s="350" t="s">
        <v>1044</v>
      </c>
      <c r="T305" s="346" t="s">
        <v>1046</v>
      </c>
      <c r="U305" s="346" t="s">
        <v>1359</v>
      </c>
      <c r="V305" s="346" t="s">
        <v>1048</v>
      </c>
      <c r="W305" s="346" t="s">
        <v>1078</v>
      </c>
      <c r="X305" s="346" t="s">
        <v>1050</v>
      </c>
      <c r="Y305" s="346" t="s">
        <v>1051</v>
      </c>
      <c r="Z305" s="346" t="s">
        <v>1052</v>
      </c>
      <c r="AA305" s="346" t="s">
        <v>1053</v>
      </c>
      <c r="AB305" s="348"/>
      <c r="AC305" s="346">
        <v>24</v>
      </c>
      <c r="AD305" s="346">
        <v>60</v>
      </c>
      <c r="AE305" s="346" t="s">
        <v>1054</v>
      </c>
      <c r="AF305" s="349">
        <v>45405</v>
      </c>
      <c r="AG305" s="346" t="s">
        <v>1054</v>
      </c>
      <c r="AH305" s="349">
        <v>45414</v>
      </c>
      <c r="AI305" s="346" t="s">
        <v>1054</v>
      </c>
      <c r="AJ305" s="349">
        <v>45415</v>
      </c>
      <c r="AK305" s="346" t="s">
        <v>1119</v>
      </c>
      <c r="AL305" s="346">
        <v>40</v>
      </c>
      <c r="AM305" s="346" t="s">
        <v>1044</v>
      </c>
      <c r="AN305" s="346">
        <v>60</v>
      </c>
      <c r="AO305" s="350" t="s">
        <v>1044</v>
      </c>
      <c r="AP305" s="346" t="s">
        <v>1046</v>
      </c>
      <c r="AQ305" s="351" t="s">
        <v>1360</v>
      </c>
    </row>
    <row r="306" spans="1:43" ht="409.5" x14ac:dyDescent="0.25">
      <c r="A306" s="346"/>
      <c r="B306" s="346"/>
      <c r="C306" s="346"/>
      <c r="D306" s="346"/>
      <c r="E306" s="346"/>
      <c r="F306" s="346"/>
      <c r="G306" s="346"/>
      <c r="H306" s="346"/>
      <c r="I306" s="346"/>
      <c r="J306" s="346"/>
      <c r="K306" s="346"/>
      <c r="L306" s="346"/>
      <c r="M306" s="346"/>
      <c r="N306" s="346"/>
      <c r="O306" s="346"/>
      <c r="P306" s="346"/>
      <c r="Q306" s="346"/>
      <c r="R306" s="346"/>
      <c r="S306" s="350"/>
      <c r="T306" s="346"/>
      <c r="U306" s="346"/>
      <c r="V306" s="346"/>
      <c r="W306" s="346"/>
      <c r="X306" s="346"/>
      <c r="Y306" s="346"/>
      <c r="Z306" s="346"/>
      <c r="AA306" s="346"/>
      <c r="AB306" s="348"/>
      <c r="AC306" s="346"/>
      <c r="AD306" s="346"/>
      <c r="AE306" s="346" t="s">
        <v>1057</v>
      </c>
      <c r="AF306" s="346" t="s">
        <v>1361</v>
      </c>
      <c r="AG306" s="346" t="s">
        <v>1057</v>
      </c>
      <c r="AH306" s="346" t="s">
        <v>1362</v>
      </c>
      <c r="AI306" s="346" t="s">
        <v>1057</v>
      </c>
      <c r="AJ306" s="346" t="s">
        <v>1363</v>
      </c>
      <c r="AK306" s="346"/>
      <c r="AL306" s="346"/>
      <c r="AM306" s="346"/>
      <c r="AN306" s="346"/>
      <c r="AO306" s="350"/>
      <c r="AP306" s="346"/>
      <c r="AQ306" s="348"/>
    </row>
    <row r="307" spans="1:43" x14ac:dyDescent="0.25">
      <c r="A307" s="346"/>
      <c r="B307" s="346"/>
      <c r="C307" s="346"/>
      <c r="D307" s="346"/>
      <c r="E307" s="346"/>
      <c r="F307" s="346"/>
      <c r="G307" s="346"/>
      <c r="H307" s="346"/>
      <c r="I307" s="346"/>
      <c r="J307" s="346"/>
      <c r="K307" s="346"/>
      <c r="L307" s="346"/>
      <c r="M307" s="346"/>
      <c r="N307" s="346"/>
      <c r="O307" s="346"/>
      <c r="P307" s="346"/>
      <c r="Q307" s="346"/>
      <c r="R307" s="346"/>
      <c r="S307" s="350"/>
      <c r="T307" s="346"/>
      <c r="U307" s="346"/>
      <c r="V307" s="346"/>
      <c r="W307" s="346"/>
      <c r="X307" s="346"/>
      <c r="Y307" s="346"/>
      <c r="Z307" s="346"/>
      <c r="AA307" s="346"/>
      <c r="AB307" s="348"/>
      <c r="AC307" s="346"/>
      <c r="AD307" s="346"/>
      <c r="AE307" s="346" t="s">
        <v>1061</v>
      </c>
      <c r="AF307" s="346" t="s">
        <v>1317</v>
      </c>
      <c r="AG307" s="346" t="s">
        <v>1061</v>
      </c>
      <c r="AH307" s="346" t="s">
        <v>1270</v>
      </c>
      <c r="AI307" s="346" t="s">
        <v>1061</v>
      </c>
      <c r="AJ307" s="346" t="s">
        <v>1064</v>
      </c>
      <c r="AK307" s="346"/>
      <c r="AL307" s="346"/>
      <c r="AM307" s="346"/>
      <c r="AN307" s="346"/>
      <c r="AO307" s="350"/>
      <c r="AP307" s="346"/>
      <c r="AQ307" s="346"/>
    </row>
    <row r="308" spans="1:43" x14ac:dyDescent="0.25">
      <c r="A308" s="346"/>
      <c r="B308" s="346"/>
      <c r="C308" s="346"/>
      <c r="D308" s="346"/>
      <c r="E308" s="346"/>
      <c r="F308" s="346"/>
      <c r="G308" s="346"/>
      <c r="H308" s="346"/>
      <c r="I308" s="346"/>
      <c r="J308" s="346"/>
      <c r="K308" s="346"/>
      <c r="L308" s="346"/>
      <c r="M308" s="346"/>
      <c r="N308" s="346"/>
      <c r="O308" s="346"/>
      <c r="P308" s="346"/>
      <c r="Q308" s="346"/>
      <c r="R308" s="346"/>
      <c r="S308" s="350"/>
      <c r="T308" s="346"/>
      <c r="U308" s="346"/>
      <c r="V308" s="346"/>
      <c r="W308" s="346"/>
      <c r="X308" s="346"/>
      <c r="Y308" s="346"/>
      <c r="Z308" s="346"/>
      <c r="AA308" s="346"/>
      <c r="AB308" s="348"/>
      <c r="AC308" s="346"/>
      <c r="AD308" s="346"/>
      <c r="AE308" s="348"/>
      <c r="AF308" s="348"/>
      <c r="AG308" s="348"/>
      <c r="AH308" s="348"/>
      <c r="AI308" s="348"/>
      <c r="AJ308" s="348"/>
      <c r="AK308" s="346"/>
      <c r="AL308" s="346"/>
      <c r="AM308" s="346"/>
      <c r="AN308" s="346"/>
      <c r="AO308" s="350"/>
      <c r="AP308" s="346"/>
      <c r="AQ308" s="351" t="s">
        <v>1364</v>
      </c>
    </row>
    <row r="309" spans="1:43" x14ac:dyDescent="0.25">
      <c r="A309" s="346"/>
      <c r="B309" s="346"/>
      <c r="C309" s="346"/>
      <c r="D309" s="346"/>
      <c r="E309" s="346"/>
      <c r="F309" s="346"/>
      <c r="G309" s="346"/>
      <c r="H309" s="346"/>
      <c r="I309" s="346"/>
      <c r="J309" s="346"/>
      <c r="K309" s="346"/>
      <c r="L309" s="346"/>
      <c r="M309" s="346"/>
      <c r="N309" s="346"/>
      <c r="O309" s="346"/>
      <c r="P309" s="346"/>
      <c r="Q309" s="346"/>
      <c r="R309" s="346"/>
      <c r="S309" s="350"/>
      <c r="T309" s="346"/>
      <c r="U309" s="346"/>
      <c r="V309" s="346"/>
      <c r="W309" s="346"/>
      <c r="X309" s="346"/>
      <c r="Y309" s="346"/>
      <c r="Z309" s="346"/>
      <c r="AA309" s="346"/>
      <c r="AB309" s="348"/>
      <c r="AC309" s="346"/>
      <c r="AD309" s="346"/>
      <c r="AE309" s="348"/>
      <c r="AF309" s="348"/>
      <c r="AG309" s="348"/>
      <c r="AH309" s="348"/>
      <c r="AI309" s="348"/>
      <c r="AJ309" s="348"/>
      <c r="AK309" s="346"/>
      <c r="AL309" s="346"/>
      <c r="AM309" s="346"/>
      <c r="AN309" s="346"/>
      <c r="AO309" s="350"/>
      <c r="AP309" s="346"/>
      <c r="AQ309" s="346"/>
    </row>
    <row r="310" spans="1:43" x14ac:dyDescent="0.25">
      <c r="A310" s="346"/>
      <c r="B310" s="346"/>
      <c r="C310" s="346"/>
      <c r="D310" s="346"/>
      <c r="E310" s="346"/>
      <c r="F310" s="346"/>
      <c r="G310" s="346"/>
      <c r="H310" s="346"/>
      <c r="I310" s="346"/>
      <c r="J310" s="346"/>
      <c r="K310" s="346"/>
      <c r="L310" s="346"/>
      <c r="M310" s="346"/>
      <c r="N310" s="346"/>
      <c r="O310" s="346"/>
      <c r="P310" s="346"/>
      <c r="Q310" s="346"/>
      <c r="R310" s="346"/>
      <c r="S310" s="350"/>
      <c r="T310" s="346"/>
      <c r="U310" s="346"/>
      <c r="V310" s="346"/>
      <c r="W310" s="346"/>
      <c r="X310" s="346"/>
      <c r="Y310" s="346"/>
      <c r="Z310" s="346"/>
      <c r="AA310" s="346"/>
      <c r="AB310" s="348"/>
      <c r="AC310" s="346"/>
      <c r="AD310" s="346"/>
      <c r="AE310" s="346" t="s">
        <v>1054</v>
      </c>
      <c r="AF310" s="349">
        <v>45531</v>
      </c>
      <c r="AG310" s="346" t="s">
        <v>1054</v>
      </c>
      <c r="AH310" s="349">
        <v>45532</v>
      </c>
      <c r="AI310" s="346" t="s">
        <v>1054</v>
      </c>
      <c r="AJ310" s="349">
        <v>45538</v>
      </c>
      <c r="AK310" s="346"/>
      <c r="AL310" s="346"/>
      <c r="AM310" s="346"/>
      <c r="AN310" s="346"/>
      <c r="AO310" s="350"/>
      <c r="AP310" s="346"/>
      <c r="AQ310" s="346"/>
    </row>
    <row r="311" spans="1:43" ht="409.5" x14ac:dyDescent="0.25">
      <c r="A311" s="346"/>
      <c r="B311" s="346"/>
      <c r="C311" s="346"/>
      <c r="D311" s="346"/>
      <c r="E311" s="346"/>
      <c r="F311" s="346"/>
      <c r="G311" s="346"/>
      <c r="H311" s="346"/>
      <c r="I311" s="346"/>
      <c r="J311" s="346"/>
      <c r="K311" s="346"/>
      <c r="L311" s="346"/>
      <c r="M311" s="346"/>
      <c r="N311" s="346"/>
      <c r="O311" s="346"/>
      <c r="P311" s="346"/>
      <c r="Q311" s="346"/>
      <c r="R311" s="346"/>
      <c r="S311" s="350"/>
      <c r="T311" s="346"/>
      <c r="U311" s="346"/>
      <c r="V311" s="346"/>
      <c r="W311" s="346"/>
      <c r="X311" s="346"/>
      <c r="Y311" s="346"/>
      <c r="Z311" s="346"/>
      <c r="AA311" s="346"/>
      <c r="AB311" s="348"/>
      <c r="AC311" s="346"/>
      <c r="AD311" s="346"/>
      <c r="AE311" s="346" t="s">
        <v>1057</v>
      </c>
      <c r="AF311" s="346" t="s">
        <v>1365</v>
      </c>
      <c r="AG311" s="346" t="s">
        <v>1057</v>
      </c>
      <c r="AH311" s="346" t="s">
        <v>1366</v>
      </c>
      <c r="AI311" s="346" t="s">
        <v>1057</v>
      </c>
      <c r="AJ311" s="346" t="s">
        <v>1367</v>
      </c>
      <c r="AK311" s="346"/>
      <c r="AL311" s="346"/>
      <c r="AM311" s="346"/>
      <c r="AN311" s="346"/>
      <c r="AO311" s="350"/>
      <c r="AP311" s="346"/>
      <c r="AQ311" s="346"/>
    </row>
    <row r="312" spans="1:43" x14ac:dyDescent="0.25">
      <c r="A312" s="346"/>
      <c r="B312" s="346"/>
      <c r="C312" s="346"/>
      <c r="D312" s="346"/>
      <c r="E312" s="346"/>
      <c r="F312" s="346"/>
      <c r="G312" s="346"/>
      <c r="H312" s="346"/>
      <c r="I312" s="346"/>
      <c r="J312" s="346"/>
      <c r="K312" s="346"/>
      <c r="L312" s="346"/>
      <c r="M312" s="346"/>
      <c r="N312" s="346"/>
      <c r="O312" s="346"/>
      <c r="P312" s="346"/>
      <c r="Q312" s="346"/>
      <c r="R312" s="346"/>
      <c r="S312" s="350"/>
      <c r="T312" s="346"/>
      <c r="U312" s="346"/>
      <c r="V312" s="346"/>
      <c r="W312" s="346"/>
      <c r="X312" s="346"/>
      <c r="Y312" s="346"/>
      <c r="Z312" s="346"/>
      <c r="AA312" s="346"/>
      <c r="AB312" s="348"/>
      <c r="AC312" s="346"/>
      <c r="AD312" s="346"/>
      <c r="AE312" s="346" t="s">
        <v>1061</v>
      </c>
      <c r="AF312" s="346" t="s">
        <v>1322</v>
      </c>
      <c r="AG312" s="346" t="s">
        <v>1061</v>
      </c>
      <c r="AH312" s="346" t="s">
        <v>1107</v>
      </c>
      <c r="AI312" s="346" t="s">
        <v>1061</v>
      </c>
      <c r="AJ312" s="346" t="s">
        <v>1064</v>
      </c>
      <c r="AK312" s="346"/>
      <c r="AL312" s="346"/>
      <c r="AM312" s="346"/>
      <c r="AN312" s="346"/>
      <c r="AO312" s="350"/>
      <c r="AP312" s="346"/>
      <c r="AQ312" s="346"/>
    </row>
    <row r="313" spans="1:43" ht="216.75" x14ac:dyDescent="0.25">
      <c r="A313" s="346" t="s">
        <v>1368</v>
      </c>
      <c r="B313" s="346">
        <v>11</v>
      </c>
      <c r="C313" s="346">
        <v>1</v>
      </c>
      <c r="D313" s="346" t="s">
        <v>1032</v>
      </c>
      <c r="E313" s="346" t="s">
        <v>1369</v>
      </c>
      <c r="F313" s="346" t="s">
        <v>1370</v>
      </c>
      <c r="G313" s="346" t="s">
        <v>1371</v>
      </c>
      <c r="H313" s="346" t="s">
        <v>1372</v>
      </c>
      <c r="I313" s="346" t="s">
        <v>1037</v>
      </c>
      <c r="J313" s="346" t="s">
        <v>1373</v>
      </c>
      <c r="K313" s="346" t="s">
        <v>1374</v>
      </c>
      <c r="L313" s="346" t="s">
        <v>1094</v>
      </c>
      <c r="M313" s="346" t="s">
        <v>1202</v>
      </c>
      <c r="N313" s="346" t="s">
        <v>1184</v>
      </c>
      <c r="O313" s="346">
        <v>20</v>
      </c>
      <c r="P313" s="346" t="s">
        <v>1203</v>
      </c>
      <c r="Q313" s="346" t="s">
        <v>1044</v>
      </c>
      <c r="R313" s="346">
        <v>60</v>
      </c>
      <c r="S313" s="350" t="s">
        <v>1044</v>
      </c>
      <c r="T313" s="346" t="s">
        <v>1046</v>
      </c>
      <c r="U313" s="346" t="s">
        <v>1375</v>
      </c>
      <c r="V313" s="346" t="s">
        <v>1048</v>
      </c>
      <c r="W313" s="346" t="s">
        <v>1078</v>
      </c>
      <c r="X313" s="346" t="s">
        <v>1050</v>
      </c>
      <c r="Y313" s="346" t="s">
        <v>1051</v>
      </c>
      <c r="Z313" s="346" t="s">
        <v>1052</v>
      </c>
      <c r="AA313" s="346" t="s">
        <v>1053</v>
      </c>
      <c r="AB313" s="348"/>
      <c r="AC313" s="346">
        <v>12</v>
      </c>
      <c r="AD313" s="346">
        <v>60</v>
      </c>
      <c r="AE313" s="346" t="s">
        <v>1054</v>
      </c>
      <c r="AF313" s="349">
        <v>45406</v>
      </c>
      <c r="AG313" s="346" t="s">
        <v>1054</v>
      </c>
      <c r="AH313" s="349">
        <v>45414</v>
      </c>
      <c r="AI313" s="346" t="s">
        <v>1054</v>
      </c>
      <c r="AJ313" s="349">
        <v>45414</v>
      </c>
      <c r="AK313" s="346" t="s">
        <v>1184</v>
      </c>
      <c r="AL313" s="346">
        <v>20</v>
      </c>
      <c r="AM313" s="346" t="s">
        <v>1044</v>
      </c>
      <c r="AN313" s="346">
        <v>60</v>
      </c>
      <c r="AO313" s="350" t="s">
        <v>1044</v>
      </c>
      <c r="AP313" s="346" t="s">
        <v>1046</v>
      </c>
      <c r="AQ313" s="351" t="s">
        <v>1376</v>
      </c>
    </row>
    <row r="314" spans="1:43" ht="409.5" x14ac:dyDescent="0.25">
      <c r="A314" s="346"/>
      <c r="B314" s="346"/>
      <c r="C314" s="346"/>
      <c r="D314" s="346"/>
      <c r="E314" s="346"/>
      <c r="F314" s="346"/>
      <c r="G314" s="346"/>
      <c r="H314" s="346"/>
      <c r="I314" s="346"/>
      <c r="J314" s="346"/>
      <c r="K314" s="346"/>
      <c r="L314" s="346"/>
      <c r="M314" s="346"/>
      <c r="N314" s="346"/>
      <c r="O314" s="346"/>
      <c r="P314" s="346"/>
      <c r="Q314" s="346"/>
      <c r="R314" s="346"/>
      <c r="S314" s="350"/>
      <c r="T314" s="346"/>
      <c r="U314" s="346"/>
      <c r="V314" s="346"/>
      <c r="W314" s="346"/>
      <c r="X314" s="346"/>
      <c r="Y314" s="346"/>
      <c r="Z314" s="346"/>
      <c r="AA314" s="346"/>
      <c r="AB314" s="348"/>
      <c r="AC314" s="346"/>
      <c r="AD314" s="346"/>
      <c r="AE314" s="346" t="s">
        <v>1057</v>
      </c>
      <c r="AF314" s="346" t="s">
        <v>1377</v>
      </c>
      <c r="AG314" s="346" t="s">
        <v>1057</v>
      </c>
      <c r="AH314" s="346" t="s">
        <v>1378</v>
      </c>
      <c r="AI314" s="346" t="s">
        <v>1057</v>
      </c>
      <c r="AJ314" s="346" t="s">
        <v>1379</v>
      </c>
      <c r="AK314" s="346"/>
      <c r="AL314" s="346"/>
      <c r="AM314" s="346"/>
      <c r="AN314" s="346"/>
      <c r="AO314" s="350"/>
      <c r="AP314" s="346"/>
      <c r="AQ314" s="348"/>
    </row>
    <row r="315" spans="1:43" x14ac:dyDescent="0.25">
      <c r="A315" s="346"/>
      <c r="B315" s="346"/>
      <c r="C315" s="346"/>
      <c r="D315" s="346"/>
      <c r="E315" s="346"/>
      <c r="F315" s="346"/>
      <c r="G315" s="346"/>
      <c r="H315" s="346"/>
      <c r="I315" s="346"/>
      <c r="J315" s="346"/>
      <c r="K315" s="346"/>
      <c r="L315" s="346"/>
      <c r="M315" s="346"/>
      <c r="N315" s="346"/>
      <c r="O315" s="346"/>
      <c r="P315" s="346"/>
      <c r="Q315" s="346"/>
      <c r="R315" s="346"/>
      <c r="S315" s="350"/>
      <c r="T315" s="346"/>
      <c r="U315" s="346"/>
      <c r="V315" s="346"/>
      <c r="W315" s="346"/>
      <c r="X315" s="346"/>
      <c r="Y315" s="346"/>
      <c r="Z315" s="346"/>
      <c r="AA315" s="346"/>
      <c r="AB315" s="348"/>
      <c r="AC315" s="346"/>
      <c r="AD315" s="346"/>
      <c r="AE315" s="346" t="s">
        <v>1061</v>
      </c>
      <c r="AF315" s="346" t="s">
        <v>1126</v>
      </c>
      <c r="AG315" s="346" t="s">
        <v>1061</v>
      </c>
      <c r="AH315" s="346" t="s">
        <v>1380</v>
      </c>
      <c r="AI315" s="346" t="s">
        <v>1061</v>
      </c>
      <c r="AJ315" s="346" t="s">
        <v>1102</v>
      </c>
      <c r="AK315" s="346"/>
      <c r="AL315" s="346"/>
      <c r="AM315" s="346"/>
      <c r="AN315" s="346"/>
      <c r="AO315" s="350"/>
      <c r="AP315" s="346"/>
      <c r="AQ315" s="346"/>
    </row>
    <row r="316" spans="1:43" x14ac:dyDescent="0.25">
      <c r="A316" s="346"/>
      <c r="B316" s="346"/>
      <c r="C316" s="346"/>
      <c r="D316" s="346"/>
      <c r="E316" s="346"/>
      <c r="F316" s="346"/>
      <c r="G316" s="346"/>
      <c r="H316" s="346"/>
      <c r="I316" s="346"/>
      <c r="J316" s="346"/>
      <c r="K316" s="346"/>
      <c r="L316" s="346"/>
      <c r="M316" s="346"/>
      <c r="N316" s="346"/>
      <c r="O316" s="346"/>
      <c r="P316" s="346"/>
      <c r="Q316" s="346"/>
      <c r="R316" s="346"/>
      <c r="S316" s="350"/>
      <c r="T316" s="346"/>
      <c r="U316" s="346"/>
      <c r="V316" s="346"/>
      <c r="W316" s="346"/>
      <c r="X316" s="346"/>
      <c r="Y316" s="346"/>
      <c r="Z316" s="346"/>
      <c r="AA316" s="346"/>
      <c r="AB316" s="348"/>
      <c r="AC316" s="346"/>
      <c r="AD316" s="346"/>
      <c r="AE316" s="348"/>
      <c r="AF316" s="348"/>
      <c r="AG316" s="348"/>
      <c r="AH316" s="348"/>
      <c r="AI316" s="348"/>
      <c r="AJ316" s="348"/>
      <c r="AK316" s="346"/>
      <c r="AL316" s="346"/>
      <c r="AM316" s="346"/>
      <c r="AN316" s="346"/>
      <c r="AO316" s="350"/>
      <c r="AP316" s="346"/>
      <c r="AQ316" s="351" t="s">
        <v>1381</v>
      </c>
    </row>
    <row r="317" spans="1:43" x14ac:dyDescent="0.25">
      <c r="A317" s="346"/>
      <c r="B317" s="346"/>
      <c r="C317" s="346"/>
      <c r="D317" s="346"/>
      <c r="E317" s="346"/>
      <c r="F317" s="346"/>
      <c r="G317" s="346"/>
      <c r="H317" s="346"/>
      <c r="I317" s="346"/>
      <c r="J317" s="346"/>
      <c r="K317" s="346"/>
      <c r="L317" s="346"/>
      <c r="M317" s="346"/>
      <c r="N317" s="346"/>
      <c r="O317" s="346"/>
      <c r="P317" s="346"/>
      <c r="Q317" s="346"/>
      <c r="R317" s="346"/>
      <c r="S317" s="350"/>
      <c r="T317" s="346"/>
      <c r="U317" s="346"/>
      <c r="V317" s="346"/>
      <c r="W317" s="346"/>
      <c r="X317" s="346"/>
      <c r="Y317" s="346"/>
      <c r="Z317" s="346"/>
      <c r="AA317" s="346"/>
      <c r="AB317" s="348"/>
      <c r="AC317" s="346"/>
      <c r="AD317" s="346"/>
      <c r="AE317" s="348"/>
      <c r="AF317" s="348"/>
      <c r="AG317" s="348"/>
      <c r="AH317" s="348"/>
      <c r="AI317" s="348"/>
      <c r="AJ317" s="348"/>
      <c r="AK317" s="346"/>
      <c r="AL317" s="346"/>
      <c r="AM317" s="346"/>
      <c r="AN317" s="346"/>
      <c r="AO317" s="350"/>
      <c r="AP317" s="346"/>
      <c r="AQ317" s="346"/>
    </row>
    <row r="318" spans="1:43" x14ac:dyDescent="0.25">
      <c r="A318" s="346"/>
      <c r="B318" s="346"/>
      <c r="C318" s="346"/>
      <c r="D318" s="346"/>
      <c r="E318" s="346"/>
      <c r="F318" s="346"/>
      <c r="G318" s="346"/>
      <c r="H318" s="346"/>
      <c r="I318" s="346"/>
      <c r="J318" s="346"/>
      <c r="K318" s="346"/>
      <c r="L318" s="346"/>
      <c r="M318" s="346"/>
      <c r="N318" s="346"/>
      <c r="O318" s="346"/>
      <c r="P318" s="346"/>
      <c r="Q318" s="346"/>
      <c r="R318" s="346"/>
      <c r="S318" s="350"/>
      <c r="T318" s="346"/>
      <c r="U318" s="346"/>
      <c r="V318" s="346"/>
      <c r="W318" s="346"/>
      <c r="X318" s="346"/>
      <c r="Y318" s="346"/>
      <c r="Z318" s="346"/>
      <c r="AA318" s="346"/>
      <c r="AB318" s="348"/>
      <c r="AC318" s="346"/>
      <c r="AD318" s="346"/>
      <c r="AE318" s="346" t="s">
        <v>1054</v>
      </c>
      <c r="AF318" s="349">
        <v>45531</v>
      </c>
      <c r="AG318" s="346" t="s">
        <v>1054</v>
      </c>
      <c r="AH318" s="349">
        <v>45533</v>
      </c>
      <c r="AI318" s="346" t="s">
        <v>1054</v>
      </c>
      <c r="AJ318" s="349">
        <v>45539</v>
      </c>
      <c r="AK318" s="346"/>
      <c r="AL318" s="346"/>
      <c r="AM318" s="346"/>
      <c r="AN318" s="346"/>
      <c r="AO318" s="350"/>
      <c r="AP318" s="346"/>
      <c r="AQ318" s="346"/>
    </row>
    <row r="319" spans="1:43" ht="409.5" x14ac:dyDescent="0.25">
      <c r="A319" s="346"/>
      <c r="B319" s="346"/>
      <c r="C319" s="346"/>
      <c r="D319" s="346"/>
      <c r="E319" s="346"/>
      <c r="F319" s="346"/>
      <c r="G319" s="346"/>
      <c r="H319" s="346"/>
      <c r="I319" s="346"/>
      <c r="J319" s="346"/>
      <c r="K319" s="346"/>
      <c r="L319" s="346"/>
      <c r="M319" s="346"/>
      <c r="N319" s="346"/>
      <c r="O319" s="346"/>
      <c r="P319" s="346"/>
      <c r="Q319" s="346"/>
      <c r="R319" s="346"/>
      <c r="S319" s="350"/>
      <c r="T319" s="346"/>
      <c r="U319" s="346"/>
      <c r="V319" s="346"/>
      <c r="W319" s="346"/>
      <c r="X319" s="346"/>
      <c r="Y319" s="346"/>
      <c r="Z319" s="346"/>
      <c r="AA319" s="346"/>
      <c r="AB319" s="348"/>
      <c r="AC319" s="346"/>
      <c r="AD319" s="346"/>
      <c r="AE319" s="346" t="s">
        <v>1057</v>
      </c>
      <c r="AF319" s="346" t="s">
        <v>1382</v>
      </c>
      <c r="AG319" s="346" t="s">
        <v>1057</v>
      </c>
      <c r="AH319" s="346" t="s">
        <v>1383</v>
      </c>
      <c r="AI319" s="346" t="s">
        <v>1057</v>
      </c>
      <c r="AJ319" s="346" t="s">
        <v>1384</v>
      </c>
      <c r="AK319" s="346"/>
      <c r="AL319" s="346"/>
      <c r="AM319" s="346"/>
      <c r="AN319" s="346"/>
      <c r="AO319" s="350"/>
      <c r="AP319" s="346"/>
      <c r="AQ319" s="346"/>
    </row>
    <row r="320" spans="1:43" x14ac:dyDescent="0.25">
      <c r="A320" s="346"/>
      <c r="B320" s="346"/>
      <c r="C320" s="346"/>
      <c r="D320" s="346"/>
      <c r="E320" s="346"/>
      <c r="F320" s="346"/>
      <c r="G320" s="346"/>
      <c r="H320" s="346"/>
      <c r="I320" s="346"/>
      <c r="J320" s="346"/>
      <c r="K320" s="346"/>
      <c r="L320" s="346"/>
      <c r="M320" s="346"/>
      <c r="N320" s="346"/>
      <c r="O320" s="346"/>
      <c r="P320" s="346"/>
      <c r="Q320" s="346"/>
      <c r="R320" s="346"/>
      <c r="S320" s="350"/>
      <c r="T320" s="346"/>
      <c r="U320" s="346"/>
      <c r="V320" s="346"/>
      <c r="W320" s="346"/>
      <c r="X320" s="346"/>
      <c r="Y320" s="346"/>
      <c r="Z320" s="346"/>
      <c r="AA320" s="346"/>
      <c r="AB320" s="348"/>
      <c r="AC320" s="346"/>
      <c r="AD320" s="346"/>
      <c r="AE320" s="346" t="s">
        <v>1061</v>
      </c>
      <c r="AF320" s="346" t="s">
        <v>1126</v>
      </c>
      <c r="AG320" s="346" t="s">
        <v>1061</v>
      </c>
      <c r="AH320" s="346" t="s">
        <v>1380</v>
      </c>
      <c r="AI320" s="346" t="s">
        <v>1061</v>
      </c>
      <c r="AJ320" s="346" t="s">
        <v>1102</v>
      </c>
      <c r="AK320" s="346"/>
      <c r="AL320" s="346"/>
      <c r="AM320" s="346"/>
      <c r="AN320" s="346"/>
      <c r="AO320" s="350"/>
      <c r="AP320" s="346"/>
      <c r="AQ320" s="346"/>
    </row>
    <row r="321" spans="1:43" ht="102" x14ac:dyDescent="0.25">
      <c r="A321" s="346" t="s">
        <v>1385</v>
      </c>
      <c r="B321" s="346">
        <v>16</v>
      </c>
      <c r="C321" s="346">
        <v>1</v>
      </c>
      <c r="D321" s="346" t="s">
        <v>1032</v>
      </c>
      <c r="E321" s="346" t="s">
        <v>1386</v>
      </c>
      <c r="F321" s="346" t="s">
        <v>1387</v>
      </c>
      <c r="G321" s="346" t="s">
        <v>1388</v>
      </c>
      <c r="H321" s="346" t="s">
        <v>1389</v>
      </c>
      <c r="I321" s="346" t="s">
        <v>1037</v>
      </c>
      <c r="J321" s="346" t="s">
        <v>1390</v>
      </c>
      <c r="K321" s="346" t="s">
        <v>1391</v>
      </c>
      <c r="L321" s="346" t="s">
        <v>1040</v>
      </c>
      <c r="M321" s="346" t="s">
        <v>1310</v>
      </c>
      <c r="N321" s="346" t="s">
        <v>1055</v>
      </c>
      <c r="O321" s="346">
        <v>60</v>
      </c>
      <c r="P321" s="346" t="s">
        <v>1311</v>
      </c>
      <c r="Q321" s="346" t="s">
        <v>1204</v>
      </c>
      <c r="R321" s="346">
        <v>40</v>
      </c>
      <c r="S321" s="350" t="s">
        <v>1044</v>
      </c>
      <c r="T321" s="346" t="s">
        <v>1046</v>
      </c>
      <c r="U321" s="346" t="s">
        <v>1392</v>
      </c>
      <c r="V321" s="346" t="s">
        <v>1048</v>
      </c>
      <c r="W321" s="346" t="s">
        <v>1078</v>
      </c>
      <c r="X321" s="346" t="s">
        <v>1050</v>
      </c>
      <c r="Y321" s="346" t="s">
        <v>1051</v>
      </c>
      <c r="Z321" s="346" t="s">
        <v>1052</v>
      </c>
      <c r="AA321" s="346" t="s">
        <v>1053</v>
      </c>
      <c r="AB321" s="348"/>
      <c r="AC321" s="346">
        <v>36</v>
      </c>
      <c r="AD321" s="346">
        <v>40</v>
      </c>
      <c r="AE321" s="346" t="s">
        <v>1054</v>
      </c>
      <c r="AF321" s="349">
        <v>45406</v>
      </c>
      <c r="AG321" s="346" t="s">
        <v>1054</v>
      </c>
      <c r="AH321" s="349">
        <v>45408</v>
      </c>
      <c r="AI321" s="346" t="s">
        <v>1054</v>
      </c>
      <c r="AJ321" s="349">
        <v>45415</v>
      </c>
      <c r="AK321" s="346" t="s">
        <v>1119</v>
      </c>
      <c r="AL321" s="346">
        <v>60</v>
      </c>
      <c r="AM321" s="346" t="s">
        <v>1204</v>
      </c>
      <c r="AN321" s="346">
        <v>40</v>
      </c>
      <c r="AO321" s="350" t="s">
        <v>1044</v>
      </c>
      <c r="AP321" s="346" t="s">
        <v>1046</v>
      </c>
      <c r="AQ321" s="351" t="s">
        <v>1393</v>
      </c>
    </row>
    <row r="322" spans="1:43" ht="409.5" x14ac:dyDescent="0.25">
      <c r="A322" s="346"/>
      <c r="B322" s="346"/>
      <c r="C322" s="346"/>
      <c r="D322" s="346"/>
      <c r="E322" s="346"/>
      <c r="F322" s="346"/>
      <c r="G322" s="346"/>
      <c r="H322" s="346"/>
      <c r="I322" s="346"/>
      <c r="J322" s="346"/>
      <c r="K322" s="346"/>
      <c r="L322" s="346"/>
      <c r="M322" s="346"/>
      <c r="N322" s="346"/>
      <c r="O322" s="346"/>
      <c r="P322" s="346"/>
      <c r="Q322" s="346"/>
      <c r="R322" s="346"/>
      <c r="S322" s="350"/>
      <c r="T322" s="346"/>
      <c r="U322" s="346"/>
      <c r="V322" s="346"/>
      <c r="W322" s="346"/>
      <c r="X322" s="346"/>
      <c r="Y322" s="346"/>
      <c r="Z322" s="346"/>
      <c r="AA322" s="346"/>
      <c r="AB322" s="348"/>
      <c r="AC322" s="346"/>
      <c r="AD322" s="346"/>
      <c r="AE322" s="346" t="s">
        <v>1057</v>
      </c>
      <c r="AF322" s="346" t="s">
        <v>1394</v>
      </c>
      <c r="AG322" s="346" t="s">
        <v>1057</v>
      </c>
      <c r="AH322" s="346" t="s">
        <v>1395</v>
      </c>
      <c r="AI322" s="346" t="s">
        <v>1057</v>
      </c>
      <c r="AJ322" s="346" t="s">
        <v>1396</v>
      </c>
      <c r="AK322" s="346"/>
      <c r="AL322" s="346"/>
      <c r="AM322" s="346"/>
      <c r="AN322" s="346"/>
      <c r="AO322" s="350"/>
      <c r="AP322" s="346"/>
      <c r="AQ322" s="348"/>
    </row>
    <row r="323" spans="1:43" x14ac:dyDescent="0.25">
      <c r="A323" s="346"/>
      <c r="B323" s="346"/>
      <c r="C323" s="346"/>
      <c r="D323" s="346"/>
      <c r="E323" s="346"/>
      <c r="F323" s="346"/>
      <c r="G323" s="346"/>
      <c r="H323" s="346"/>
      <c r="I323" s="346"/>
      <c r="J323" s="346"/>
      <c r="K323" s="346"/>
      <c r="L323" s="346"/>
      <c r="M323" s="346"/>
      <c r="N323" s="346"/>
      <c r="O323" s="346"/>
      <c r="P323" s="346"/>
      <c r="Q323" s="346"/>
      <c r="R323" s="346"/>
      <c r="S323" s="350"/>
      <c r="T323" s="346"/>
      <c r="U323" s="346"/>
      <c r="V323" s="346"/>
      <c r="W323" s="346"/>
      <c r="X323" s="346"/>
      <c r="Y323" s="346"/>
      <c r="Z323" s="346"/>
      <c r="AA323" s="346"/>
      <c r="AB323" s="348"/>
      <c r="AC323" s="346"/>
      <c r="AD323" s="346"/>
      <c r="AE323" s="346" t="s">
        <v>1061</v>
      </c>
      <c r="AF323" s="346" t="s">
        <v>1397</v>
      </c>
      <c r="AG323" s="346" t="s">
        <v>1061</v>
      </c>
      <c r="AH323" s="346" t="s">
        <v>1270</v>
      </c>
      <c r="AI323" s="346" t="s">
        <v>1061</v>
      </c>
      <c r="AJ323" s="346" t="s">
        <v>1102</v>
      </c>
      <c r="AK323" s="346"/>
      <c r="AL323" s="346"/>
      <c r="AM323" s="346"/>
      <c r="AN323" s="346"/>
      <c r="AO323" s="350"/>
      <c r="AP323" s="346"/>
      <c r="AQ323" s="346"/>
    </row>
    <row r="324" spans="1:43" x14ac:dyDescent="0.25">
      <c r="A324" s="346"/>
      <c r="B324" s="346"/>
      <c r="C324" s="346"/>
      <c r="D324" s="346"/>
      <c r="E324" s="346"/>
      <c r="F324" s="346"/>
      <c r="G324" s="346"/>
      <c r="H324" s="346"/>
      <c r="I324" s="346"/>
      <c r="J324" s="346"/>
      <c r="K324" s="346"/>
      <c r="L324" s="346"/>
      <c r="M324" s="346"/>
      <c r="N324" s="346"/>
      <c r="O324" s="346"/>
      <c r="P324" s="346"/>
      <c r="Q324" s="346"/>
      <c r="R324" s="346"/>
      <c r="S324" s="350"/>
      <c r="T324" s="346"/>
      <c r="U324" s="346"/>
      <c r="V324" s="346"/>
      <c r="W324" s="346"/>
      <c r="X324" s="346"/>
      <c r="Y324" s="346"/>
      <c r="Z324" s="346"/>
      <c r="AA324" s="346"/>
      <c r="AB324" s="348"/>
      <c r="AC324" s="346"/>
      <c r="AD324" s="346"/>
      <c r="AE324" s="348"/>
      <c r="AF324" s="348"/>
      <c r="AG324" s="348"/>
      <c r="AH324" s="348"/>
      <c r="AI324" s="348"/>
      <c r="AJ324" s="348"/>
      <c r="AK324" s="346"/>
      <c r="AL324" s="346"/>
      <c r="AM324" s="346"/>
      <c r="AN324" s="346"/>
      <c r="AO324" s="350"/>
      <c r="AP324" s="346"/>
      <c r="AQ324" s="351" t="s">
        <v>1398</v>
      </c>
    </row>
    <row r="325" spans="1:43" x14ac:dyDescent="0.25">
      <c r="A325" s="346"/>
      <c r="B325" s="346"/>
      <c r="C325" s="346"/>
      <c r="D325" s="346"/>
      <c r="E325" s="346"/>
      <c r="F325" s="346"/>
      <c r="G325" s="346"/>
      <c r="H325" s="346"/>
      <c r="I325" s="346"/>
      <c r="J325" s="346"/>
      <c r="K325" s="346"/>
      <c r="L325" s="346"/>
      <c r="M325" s="346"/>
      <c r="N325" s="346"/>
      <c r="O325" s="346"/>
      <c r="P325" s="346"/>
      <c r="Q325" s="346"/>
      <c r="R325" s="346"/>
      <c r="S325" s="350"/>
      <c r="T325" s="346"/>
      <c r="U325" s="346"/>
      <c r="V325" s="346"/>
      <c r="W325" s="346"/>
      <c r="X325" s="346"/>
      <c r="Y325" s="346"/>
      <c r="Z325" s="346"/>
      <c r="AA325" s="346"/>
      <c r="AB325" s="348"/>
      <c r="AC325" s="346"/>
      <c r="AD325" s="346"/>
      <c r="AE325" s="348"/>
      <c r="AF325" s="348"/>
      <c r="AG325" s="348"/>
      <c r="AH325" s="348"/>
      <c r="AI325" s="348"/>
      <c r="AJ325" s="348"/>
      <c r="AK325" s="346"/>
      <c r="AL325" s="346"/>
      <c r="AM325" s="346"/>
      <c r="AN325" s="346"/>
      <c r="AO325" s="350"/>
      <c r="AP325" s="346"/>
      <c r="AQ325" s="346"/>
    </row>
    <row r="326" spans="1:43" x14ac:dyDescent="0.25">
      <c r="A326" s="346"/>
      <c r="B326" s="346"/>
      <c r="C326" s="346"/>
      <c r="D326" s="346"/>
      <c r="E326" s="346"/>
      <c r="F326" s="346"/>
      <c r="G326" s="346"/>
      <c r="H326" s="346"/>
      <c r="I326" s="346"/>
      <c r="J326" s="346"/>
      <c r="K326" s="346"/>
      <c r="L326" s="346"/>
      <c r="M326" s="346"/>
      <c r="N326" s="346"/>
      <c r="O326" s="346"/>
      <c r="P326" s="346"/>
      <c r="Q326" s="346"/>
      <c r="R326" s="346"/>
      <c r="S326" s="350"/>
      <c r="T326" s="346"/>
      <c r="U326" s="346"/>
      <c r="V326" s="346"/>
      <c r="W326" s="346"/>
      <c r="X326" s="346"/>
      <c r="Y326" s="346"/>
      <c r="Z326" s="346"/>
      <c r="AA326" s="346"/>
      <c r="AB326" s="348"/>
      <c r="AC326" s="346"/>
      <c r="AD326" s="346"/>
      <c r="AE326" s="346" t="s">
        <v>1054</v>
      </c>
      <c r="AF326" s="349">
        <v>45531</v>
      </c>
      <c r="AG326" s="346" t="s">
        <v>1054</v>
      </c>
      <c r="AH326" s="349">
        <v>45533</v>
      </c>
      <c r="AI326" s="346" t="s">
        <v>1054</v>
      </c>
      <c r="AJ326" s="349">
        <v>45539</v>
      </c>
      <c r="AK326" s="346"/>
      <c r="AL326" s="346"/>
      <c r="AM326" s="346"/>
      <c r="AN326" s="346"/>
      <c r="AO326" s="350"/>
      <c r="AP326" s="346"/>
      <c r="AQ326" s="346"/>
    </row>
    <row r="327" spans="1:43" ht="409.5" x14ac:dyDescent="0.25">
      <c r="A327" s="346"/>
      <c r="B327" s="346"/>
      <c r="C327" s="346"/>
      <c r="D327" s="346"/>
      <c r="E327" s="346"/>
      <c r="F327" s="346"/>
      <c r="G327" s="346"/>
      <c r="H327" s="346"/>
      <c r="I327" s="346"/>
      <c r="J327" s="346"/>
      <c r="K327" s="346"/>
      <c r="L327" s="346"/>
      <c r="M327" s="346"/>
      <c r="N327" s="346"/>
      <c r="O327" s="346"/>
      <c r="P327" s="346"/>
      <c r="Q327" s="346"/>
      <c r="R327" s="346"/>
      <c r="S327" s="350"/>
      <c r="T327" s="346"/>
      <c r="U327" s="346"/>
      <c r="V327" s="346"/>
      <c r="W327" s="346"/>
      <c r="X327" s="346"/>
      <c r="Y327" s="346"/>
      <c r="Z327" s="346"/>
      <c r="AA327" s="346"/>
      <c r="AB327" s="348"/>
      <c r="AC327" s="346"/>
      <c r="AD327" s="346"/>
      <c r="AE327" s="346" t="s">
        <v>1057</v>
      </c>
      <c r="AF327" s="346" t="s">
        <v>1399</v>
      </c>
      <c r="AG327" s="346" t="s">
        <v>1057</v>
      </c>
      <c r="AH327" s="346" t="s">
        <v>1400</v>
      </c>
      <c r="AI327" s="346" t="s">
        <v>1057</v>
      </c>
      <c r="AJ327" s="346" t="s">
        <v>1401</v>
      </c>
      <c r="AK327" s="346"/>
      <c r="AL327" s="346"/>
      <c r="AM327" s="346"/>
      <c r="AN327" s="346"/>
      <c r="AO327" s="350"/>
      <c r="AP327" s="346"/>
      <c r="AQ327" s="346"/>
    </row>
    <row r="328" spans="1:43" x14ac:dyDescent="0.25">
      <c r="A328" s="346"/>
      <c r="B328" s="346"/>
      <c r="C328" s="346"/>
      <c r="D328" s="346"/>
      <c r="E328" s="346"/>
      <c r="F328" s="346"/>
      <c r="G328" s="346"/>
      <c r="H328" s="346"/>
      <c r="I328" s="346"/>
      <c r="J328" s="346"/>
      <c r="K328" s="346"/>
      <c r="L328" s="346"/>
      <c r="M328" s="346"/>
      <c r="N328" s="346"/>
      <c r="O328" s="346"/>
      <c r="P328" s="346"/>
      <c r="Q328" s="346"/>
      <c r="R328" s="346"/>
      <c r="S328" s="350"/>
      <c r="T328" s="346"/>
      <c r="U328" s="346"/>
      <c r="V328" s="346"/>
      <c r="W328" s="346"/>
      <c r="X328" s="346"/>
      <c r="Y328" s="346"/>
      <c r="Z328" s="346"/>
      <c r="AA328" s="346"/>
      <c r="AB328" s="348"/>
      <c r="AC328" s="346"/>
      <c r="AD328" s="346"/>
      <c r="AE328" s="346" t="s">
        <v>1061</v>
      </c>
      <c r="AF328" s="346" t="s">
        <v>1402</v>
      </c>
      <c r="AG328" s="346" t="s">
        <v>1061</v>
      </c>
      <c r="AH328" s="346" t="s">
        <v>1270</v>
      </c>
      <c r="AI328" s="346" t="s">
        <v>1061</v>
      </c>
      <c r="AJ328" s="346" t="s">
        <v>1102</v>
      </c>
      <c r="AK328" s="346"/>
      <c r="AL328" s="346"/>
      <c r="AM328" s="346"/>
      <c r="AN328" s="346"/>
      <c r="AO328" s="350"/>
      <c r="AP328" s="346"/>
      <c r="AQ328" s="346"/>
    </row>
    <row r="329" spans="1:43" ht="63.75" x14ac:dyDescent="0.25">
      <c r="A329" s="346"/>
      <c r="B329" s="346"/>
      <c r="C329" s="346"/>
      <c r="D329" s="346"/>
      <c r="E329" s="346"/>
      <c r="F329" s="346"/>
      <c r="G329" s="346"/>
      <c r="H329" s="346"/>
      <c r="I329" s="346"/>
      <c r="J329" s="346"/>
      <c r="K329" s="346"/>
      <c r="L329" s="346"/>
      <c r="M329" s="346"/>
      <c r="N329" s="346"/>
      <c r="O329" s="346"/>
      <c r="P329" s="346"/>
      <c r="Q329" s="346"/>
      <c r="R329" s="346"/>
      <c r="S329" s="350"/>
      <c r="T329" s="346"/>
      <c r="U329" s="346" t="s">
        <v>1403</v>
      </c>
      <c r="V329" s="346" t="s">
        <v>1048</v>
      </c>
      <c r="W329" s="346" t="s">
        <v>1049</v>
      </c>
      <c r="X329" s="346" t="s">
        <v>1050</v>
      </c>
      <c r="Y329" s="346" t="s">
        <v>1051</v>
      </c>
      <c r="Z329" s="346" t="s">
        <v>1052</v>
      </c>
      <c r="AA329" s="346" t="s">
        <v>1053</v>
      </c>
      <c r="AB329" s="346">
        <v>50</v>
      </c>
      <c r="AC329" s="346">
        <v>25.2</v>
      </c>
      <c r="AD329" s="346">
        <v>40</v>
      </c>
      <c r="AE329" s="346" t="s">
        <v>1054</v>
      </c>
      <c r="AF329" s="349">
        <v>45406</v>
      </c>
      <c r="AG329" s="346" t="s">
        <v>1054</v>
      </c>
      <c r="AH329" s="349">
        <v>45408</v>
      </c>
      <c r="AI329" s="346" t="s">
        <v>1054</v>
      </c>
      <c r="AJ329" s="349">
        <v>45415</v>
      </c>
      <c r="AK329" s="346"/>
      <c r="AL329" s="346"/>
      <c r="AM329" s="346"/>
      <c r="AN329" s="346"/>
      <c r="AO329" s="350"/>
      <c r="AP329" s="346"/>
      <c r="AQ329" s="346"/>
    </row>
    <row r="330" spans="1:43" ht="409.5" x14ac:dyDescent="0.25">
      <c r="A330" s="346"/>
      <c r="B330" s="346"/>
      <c r="C330" s="346"/>
      <c r="D330" s="346"/>
      <c r="E330" s="346"/>
      <c r="F330" s="346"/>
      <c r="G330" s="346"/>
      <c r="H330" s="346"/>
      <c r="I330" s="346"/>
      <c r="J330" s="346"/>
      <c r="K330" s="346"/>
      <c r="L330" s="346"/>
      <c r="M330" s="346"/>
      <c r="N330" s="346"/>
      <c r="O330" s="346"/>
      <c r="P330" s="346"/>
      <c r="Q330" s="346"/>
      <c r="R330" s="346"/>
      <c r="S330" s="350"/>
      <c r="T330" s="346"/>
      <c r="U330" s="346"/>
      <c r="V330" s="346"/>
      <c r="W330" s="346"/>
      <c r="X330" s="346"/>
      <c r="Y330" s="346"/>
      <c r="Z330" s="346"/>
      <c r="AA330" s="346"/>
      <c r="AB330" s="346"/>
      <c r="AC330" s="346"/>
      <c r="AD330" s="346"/>
      <c r="AE330" s="346" t="s">
        <v>1057</v>
      </c>
      <c r="AF330" s="346" t="s">
        <v>1404</v>
      </c>
      <c r="AG330" s="346" t="s">
        <v>1057</v>
      </c>
      <c r="AH330" s="346" t="s">
        <v>1405</v>
      </c>
      <c r="AI330" s="346" t="s">
        <v>1057</v>
      </c>
      <c r="AJ330" s="346" t="s">
        <v>1406</v>
      </c>
      <c r="AK330" s="346"/>
      <c r="AL330" s="346"/>
      <c r="AM330" s="346"/>
      <c r="AN330" s="346"/>
      <c r="AO330" s="350"/>
      <c r="AP330" s="346"/>
      <c r="AQ330" s="346"/>
    </row>
    <row r="331" spans="1:43" x14ac:dyDescent="0.25">
      <c r="A331" s="346"/>
      <c r="B331" s="346"/>
      <c r="C331" s="346"/>
      <c r="D331" s="346"/>
      <c r="E331" s="346"/>
      <c r="F331" s="346"/>
      <c r="G331" s="346"/>
      <c r="H331" s="346"/>
      <c r="I331" s="346"/>
      <c r="J331" s="346"/>
      <c r="K331" s="346"/>
      <c r="L331" s="346"/>
      <c r="M331" s="346"/>
      <c r="N331" s="346"/>
      <c r="O331" s="346"/>
      <c r="P331" s="346"/>
      <c r="Q331" s="346"/>
      <c r="R331" s="346"/>
      <c r="S331" s="350"/>
      <c r="T331" s="346"/>
      <c r="U331" s="346"/>
      <c r="V331" s="346"/>
      <c r="W331" s="346"/>
      <c r="X331" s="346"/>
      <c r="Y331" s="346"/>
      <c r="Z331" s="346"/>
      <c r="AA331" s="346"/>
      <c r="AB331" s="346"/>
      <c r="AC331" s="346"/>
      <c r="AD331" s="346"/>
      <c r="AE331" s="346" t="s">
        <v>1061</v>
      </c>
      <c r="AF331" s="346" t="s">
        <v>1397</v>
      </c>
      <c r="AG331" s="346" t="s">
        <v>1061</v>
      </c>
      <c r="AH331" s="346" t="s">
        <v>1270</v>
      </c>
      <c r="AI331" s="346" t="s">
        <v>1061</v>
      </c>
      <c r="AJ331" s="346" t="s">
        <v>1102</v>
      </c>
      <c r="AK331" s="346"/>
      <c r="AL331" s="346"/>
      <c r="AM331" s="346"/>
      <c r="AN331" s="346"/>
      <c r="AO331" s="350"/>
      <c r="AP331" s="346"/>
      <c r="AQ331" s="346"/>
    </row>
    <row r="332" spans="1:43" x14ac:dyDescent="0.25">
      <c r="A332" s="346"/>
      <c r="B332" s="346"/>
      <c r="C332" s="346"/>
      <c r="D332" s="346"/>
      <c r="E332" s="346"/>
      <c r="F332" s="346"/>
      <c r="G332" s="346"/>
      <c r="H332" s="346"/>
      <c r="I332" s="346"/>
      <c r="J332" s="346"/>
      <c r="K332" s="346"/>
      <c r="L332" s="346"/>
      <c r="M332" s="346"/>
      <c r="N332" s="346"/>
      <c r="O332" s="346"/>
      <c r="P332" s="346"/>
      <c r="Q332" s="346"/>
      <c r="R332" s="346"/>
      <c r="S332" s="350"/>
      <c r="T332" s="346"/>
      <c r="U332" s="346"/>
      <c r="V332" s="346"/>
      <c r="W332" s="346"/>
      <c r="X332" s="346"/>
      <c r="Y332" s="346"/>
      <c r="Z332" s="346"/>
      <c r="AA332" s="346"/>
      <c r="AB332" s="346"/>
      <c r="AC332" s="346"/>
      <c r="AD332" s="346"/>
      <c r="AE332" s="348"/>
      <c r="AF332" s="348"/>
      <c r="AG332" s="348"/>
      <c r="AH332" s="348"/>
      <c r="AI332" s="348"/>
      <c r="AJ332" s="348"/>
      <c r="AK332" s="346"/>
      <c r="AL332" s="346"/>
      <c r="AM332" s="346"/>
      <c r="AN332" s="346"/>
      <c r="AO332" s="350"/>
      <c r="AP332" s="346"/>
      <c r="AQ332" s="346"/>
    </row>
    <row r="333" spans="1:43" x14ac:dyDescent="0.25">
      <c r="A333" s="346"/>
      <c r="B333" s="346"/>
      <c r="C333" s="346"/>
      <c r="D333" s="346"/>
      <c r="E333" s="346"/>
      <c r="F333" s="346"/>
      <c r="G333" s="346"/>
      <c r="H333" s="346"/>
      <c r="I333" s="346"/>
      <c r="J333" s="346"/>
      <c r="K333" s="346"/>
      <c r="L333" s="346"/>
      <c r="M333" s="346"/>
      <c r="N333" s="346"/>
      <c r="O333" s="346"/>
      <c r="P333" s="346"/>
      <c r="Q333" s="346"/>
      <c r="R333" s="346"/>
      <c r="S333" s="350"/>
      <c r="T333" s="346"/>
      <c r="U333" s="346"/>
      <c r="V333" s="346"/>
      <c r="W333" s="346"/>
      <c r="X333" s="346"/>
      <c r="Y333" s="346"/>
      <c r="Z333" s="346"/>
      <c r="AA333" s="346"/>
      <c r="AB333" s="346"/>
      <c r="AC333" s="346"/>
      <c r="AD333" s="346"/>
      <c r="AE333" s="348"/>
      <c r="AF333" s="348"/>
      <c r="AG333" s="348"/>
      <c r="AH333" s="348"/>
      <c r="AI333" s="348"/>
      <c r="AJ333" s="348"/>
      <c r="AK333" s="346"/>
      <c r="AL333" s="346"/>
      <c r="AM333" s="346"/>
      <c r="AN333" s="346"/>
      <c r="AO333" s="350"/>
      <c r="AP333" s="346"/>
      <c r="AQ333" s="346"/>
    </row>
    <row r="334" spans="1:43" x14ac:dyDescent="0.25">
      <c r="A334" s="346"/>
      <c r="B334" s="346"/>
      <c r="C334" s="346"/>
      <c r="D334" s="346"/>
      <c r="E334" s="346"/>
      <c r="F334" s="346"/>
      <c r="G334" s="346"/>
      <c r="H334" s="346"/>
      <c r="I334" s="346"/>
      <c r="J334" s="346"/>
      <c r="K334" s="346"/>
      <c r="L334" s="346"/>
      <c r="M334" s="346"/>
      <c r="N334" s="346"/>
      <c r="O334" s="346"/>
      <c r="P334" s="346"/>
      <c r="Q334" s="346"/>
      <c r="R334" s="346"/>
      <c r="S334" s="350"/>
      <c r="T334" s="346"/>
      <c r="U334" s="346"/>
      <c r="V334" s="346"/>
      <c r="W334" s="346"/>
      <c r="X334" s="346"/>
      <c r="Y334" s="346"/>
      <c r="Z334" s="346"/>
      <c r="AA334" s="346"/>
      <c r="AB334" s="346"/>
      <c r="AC334" s="346"/>
      <c r="AD334" s="346"/>
      <c r="AE334" s="346" t="s">
        <v>1054</v>
      </c>
      <c r="AF334" s="349">
        <v>45531</v>
      </c>
      <c r="AG334" s="346" t="s">
        <v>1054</v>
      </c>
      <c r="AH334" s="349">
        <v>45533</v>
      </c>
      <c r="AI334" s="346" t="s">
        <v>1054</v>
      </c>
      <c r="AJ334" s="349">
        <v>45539</v>
      </c>
      <c r="AK334" s="346"/>
      <c r="AL334" s="346"/>
      <c r="AM334" s="346"/>
      <c r="AN334" s="346"/>
      <c r="AO334" s="350"/>
      <c r="AP334" s="346"/>
      <c r="AQ334" s="346"/>
    </row>
    <row r="335" spans="1:43" ht="409.5" x14ac:dyDescent="0.25">
      <c r="A335" s="346"/>
      <c r="B335" s="346"/>
      <c r="C335" s="346"/>
      <c r="D335" s="346"/>
      <c r="E335" s="346"/>
      <c r="F335" s="346"/>
      <c r="G335" s="346"/>
      <c r="H335" s="346"/>
      <c r="I335" s="346"/>
      <c r="J335" s="346"/>
      <c r="K335" s="346"/>
      <c r="L335" s="346"/>
      <c r="M335" s="346"/>
      <c r="N335" s="346"/>
      <c r="O335" s="346"/>
      <c r="P335" s="346"/>
      <c r="Q335" s="346"/>
      <c r="R335" s="346"/>
      <c r="S335" s="350"/>
      <c r="T335" s="346"/>
      <c r="U335" s="346"/>
      <c r="V335" s="346"/>
      <c r="W335" s="346"/>
      <c r="X335" s="346"/>
      <c r="Y335" s="346"/>
      <c r="Z335" s="346"/>
      <c r="AA335" s="346"/>
      <c r="AB335" s="346"/>
      <c r="AC335" s="346"/>
      <c r="AD335" s="346"/>
      <c r="AE335" s="346" t="s">
        <v>1057</v>
      </c>
      <c r="AF335" s="346" t="s">
        <v>1407</v>
      </c>
      <c r="AG335" s="346" t="s">
        <v>1057</v>
      </c>
      <c r="AH335" s="346" t="s">
        <v>1408</v>
      </c>
      <c r="AI335" s="346" t="s">
        <v>1057</v>
      </c>
      <c r="AJ335" s="346" t="s">
        <v>1409</v>
      </c>
      <c r="AK335" s="346"/>
      <c r="AL335" s="346"/>
      <c r="AM335" s="346"/>
      <c r="AN335" s="346"/>
      <c r="AO335" s="350"/>
      <c r="AP335" s="346"/>
      <c r="AQ335" s="346"/>
    </row>
    <row r="336" spans="1:43" x14ac:dyDescent="0.25">
      <c r="A336" s="346"/>
      <c r="B336" s="346"/>
      <c r="C336" s="346"/>
      <c r="D336" s="346"/>
      <c r="E336" s="346"/>
      <c r="F336" s="346"/>
      <c r="G336" s="346"/>
      <c r="H336" s="346"/>
      <c r="I336" s="346"/>
      <c r="J336" s="346"/>
      <c r="K336" s="346"/>
      <c r="L336" s="346"/>
      <c r="M336" s="346"/>
      <c r="N336" s="346"/>
      <c r="O336" s="346"/>
      <c r="P336" s="346"/>
      <c r="Q336" s="346"/>
      <c r="R336" s="346"/>
      <c r="S336" s="350"/>
      <c r="T336" s="346"/>
      <c r="U336" s="346"/>
      <c r="V336" s="346"/>
      <c r="W336" s="346"/>
      <c r="X336" s="346"/>
      <c r="Y336" s="346"/>
      <c r="Z336" s="346"/>
      <c r="AA336" s="346"/>
      <c r="AB336" s="346"/>
      <c r="AC336" s="346"/>
      <c r="AD336" s="346"/>
      <c r="AE336" s="346" t="s">
        <v>1061</v>
      </c>
      <c r="AF336" s="346" t="s">
        <v>1402</v>
      </c>
      <c r="AG336" s="346" t="s">
        <v>1061</v>
      </c>
      <c r="AH336" s="346" t="s">
        <v>1270</v>
      </c>
      <c r="AI336" s="346" t="s">
        <v>1061</v>
      </c>
      <c r="AJ336" s="346" t="s">
        <v>1102</v>
      </c>
      <c r="AK336" s="346"/>
      <c r="AL336" s="346"/>
      <c r="AM336" s="346"/>
      <c r="AN336" s="346"/>
      <c r="AO336" s="350"/>
      <c r="AP336" s="346"/>
      <c r="AQ336" s="346"/>
    </row>
    <row r="337" spans="1:43" ht="102" x14ac:dyDescent="0.25">
      <c r="A337" s="346"/>
      <c r="B337" s="346"/>
      <c r="C337" s="346"/>
      <c r="D337" s="346"/>
      <c r="E337" s="346"/>
      <c r="F337" s="346"/>
      <c r="G337" s="346"/>
      <c r="H337" s="346"/>
      <c r="I337" s="346"/>
      <c r="J337" s="346"/>
      <c r="K337" s="346"/>
      <c r="L337" s="346"/>
      <c r="M337" s="346"/>
      <c r="N337" s="346"/>
      <c r="O337" s="346"/>
      <c r="P337" s="346"/>
      <c r="Q337" s="346"/>
      <c r="R337" s="346"/>
      <c r="S337" s="350"/>
      <c r="T337" s="346"/>
      <c r="U337" s="346" t="s">
        <v>1410</v>
      </c>
      <c r="V337" s="346" t="s">
        <v>1002</v>
      </c>
      <c r="W337" s="346" t="s">
        <v>1411</v>
      </c>
      <c r="X337" s="346" t="s">
        <v>1050</v>
      </c>
      <c r="Y337" s="346" t="s">
        <v>1051</v>
      </c>
      <c r="Z337" s="346" t="s">
        <v>1052</v>
      </c>
      <c r="AA337" s="346" t="s">
        <v>1053</v>
      </c>
      <c r="AB337" s="346">
        <v>50</v>
      </c>
      <c r="AC337" s="346">
        <v>25.2</v>
      </c>
      <c r="AD337" s="346">
        <v>30</v>
      </c>
      <c r="AE337" s="346" t="s">
        <v>1054</v>
      </c>
      <c r="AF337" s="349">
        <v>45406</v>
      </c>
      <c r="AG337" s="346" t="s">
        <v>1054</v>
      </c>
      <c r="AH337" s="349">
        <v>45408</v>
      </c>
      <c r="AI337" s="346" t="s">
        <v>1054</v>
      </c>
      <c r="AJ337" s="349">
        <v>45415</v>
      </c>
      <c r="AK337" s="346"/>
      <c r="AL337" s="346"/>
      <c r="AM337" s="346"/>
      <c r="AN337" s="346"/>
      <c r="AO337" s="350"/>
      <c r="AP337" s="346"/>
      <c r="AQ337" s="346"/>
    </row>
    <row r="338" spans="1:43" ht="409.5" x14ac:dyDescent="0.25">
      <c r="A338" s="346"/>
      <c r="B338" s="346"/>
      <c r="C338" s="346"/>
      <c r="D338" s="346"/>
      <c r="E338" s="346"/>
      <c r="F338" s="346"/>
      <c r="G338" s="346"/>
      <c r="H338" s="346"/>
      <c r="I338" s="346"/>
      <c r="J338" s="346"/>
      <c r="K338" s="346"/>
      <c r="L338" s="346"/>
      <c r="M338" s="346"/>
      <c r="N338" s="346"/>
      <c r="O338" s="346"/>
      <c r="P338" s="346"/>
      <c r="Q338" s="346"/>
      <c r="R338" s="346"/>
      <c r="S338" s="350"/>
      <c r="T338" s="346"/>
      <c r="U338" s="346"/>
      <c r="V338" s="346"/>
      <c r="W338" s="346"/>
      <c r="X338" s="346"/>
      <c r="Y338" s="346"/>
      <c r="Z338" s="346"/>
      <c r="AA338" s="346"/>
      <c r="AB338" s="346"/>
      <c r="AC338" s="346"/>
      <c r="AD338" s="346"/>
      <c r="AE338" s="346" t="s">
        <v>1057</v>
      </c>
      <c r="AF338" s="346" t="s">
        <v>1412</v>
      </c>
      <c r="AG338" s="346" t="s">
        <v>1057</v>
      </c>
      <c r="AH338" s="346" t="s">
        <v>1413</v>
      </c>
      <c r="AI338" s="346" t="s">
        <v>1057</v>
      </c>
      <c r="AJ338" s="346" t="s">
        <v>1414</v>
      </c>
      <c r="AK338" s="346"/>
      <c r="AL338" s="346"/>
      <c r="AM338" s="346"/>
      <c r="AN338" s="346"/>
      <c r="AO338" s="350"/>
      <c r="AP338" s="346"/>
      <c r="AQ338" s="346"/>
    </row>
    <row r="339" spans="1:43" x14ac:dyDescent="0.25">
      <c r="A339" s="346"/>
      <c r="B339" s="346"/>
      <c r="C339" s="346"/>
      <c r="D339" s="346"/>
      <c r="E339" s="346"/>
      <c r="F339" s="346"/>
      <c r="G339" s="346"/>
      <c r="H339" s="346"/>
      <c r="I339" s="346"/>
      <c r="J339" s="346"/>
      <c r="K339" s="346"/>
      <c r="L339" s="346"/>
      <c r="M339" s="346"/>
      <c r="N339" s="346"/>
      <c r="O339" s="346"/>
      <c r="P339" s="346"/>
      <c r="Q339" s="346"/>
      <c r="R339" s="346"/>
      <c r="S339" s="350"/>
      <c r="T339" s="346"/>
      <c r="U339" s="346"/>
      <c r="V339" s="346"/>
      <c r="W339" s="346"/>
      <c r="X339" s="346"/>
      <c r="Y339" s="346"/>
      <c r="Z339" s="346"/>
      <c r="AA339" s="346"/>
      <c r="AB339" s="346"/>
      <c r="AC339" s="346"/>
      <c r="AD339" s="346"/>
      <c r="AE339" s="346" t="s">
        <v>1061</v>
      </c>
      <c r="AF339" s="346" t="s">
        <v>1397</v>
      </c>
      <c r="AG339" s="346" t="s">
        <v>1061</v>
      </c>
      <c r="AH339" s="346" t="s">
        <v>1270</v>
      </c>
      <c r="AI339" s="346" t="s">
        <v>1061</v>
      </c>
      <c r="AJ339" s="346" t="s">
        <v>1102</v>
      </c>
      <c r="AK339" s="346"/>
      <c r="AL339" s="346"/>
      <c r="AM339" s="346"/>
      <c r="AN339" s="346"/>
      <c r="AO339" s="350"/>
      <c r="AP339" s="346"/>
      <c r="AQ339" s="346"/>
    </row>
    <row r="340" spans="1:43" x14ac:dyDescent="0.25">
      <c r="A340" s="346"/>
      <c r="B340" s="346"/>
      <c r="C340" s="346"/>
      <c r="D340" s="346"/>
      <c r="E340" s="346"/>
      <c r="F340" s="346"/>
      <c r="G340" s="346"/>
      <c r="H340" s="346"/>
      <c r="I340" s="346"/>
      <c r="J340" s="346"/>
      <c r="K340" s="346"/>
      <c r="L340" s="346"/>
      <c r="M340" s="346"/>
      <c r="N340" s="346"/>
      <c r="O340" s="346"/>
      <c r="P340" s="346"/>
      <c r="Q340" s="346"/>
      <c r="R340" s="346"/>
      <c r="S340" s="350"/>
      <c r="T340" s="346"/>
      <c r="U340" s="346"/>
      <c r="V340" s="346"/>
      <c r="W340" s="346"/>
      <c r="X340" s="346"/>
      <c r="Y340" s="346"/>
      <c r="Z340" s="346"/>
      <c r="AA340" s="346"/>
      <c r="AB340" s="346"/>
      <c r="AC340" s="346"/>
      <c r="AD340" s="346"/>
      <c r="AE340" s="348"/>
      <c r="AF340" s="348"/>
      <c r="AG340" s="348"/>
      <c r="AH340" s="348"/>
      <c r="AI340" s="348"/>
      <c r="AJ340" s="348"/>
      <c r="AK340" s="346"/>
      <c r="AL340" s="346"/>
      <c r="AM340" s="346"/>
      <c r="AN340" s="346"/>
      <c r="AO340" s="350"/>
      <c r="AP340" s="346"/>
      <c r="AQ340" s="346"/>
    </row>
    <row r="341" spans="1:43" x14ac:dyDescent="0.25">
      <c r="A341" s="346"/>
      <c r="B341" s="346"/>
      <c r="C341" s="346"/>
      <c r="D341" s="346"/>
      <c r="E341" s="346"/>
      <c r="F341" s="346"/>
      <c r="G341" s="346"/>
      <c r="H341" s="346"/>
      <c r="I341" s="346"/>
      <c r="J341" s="346"/>
      <c r="K341" s="346"/>
      <c r="L341" s="346"/>
      <c r="M341" s="346"/>
      <c r="N341" s="346"/>
      <c r="O341" s="346"/>
      <c r="P341" s="346"/>
      <c r="Q341" s="346"/>
      <c r="R341" s="346"/>
      <c r="S341" s="350"/>
      <c r="T341" s="346"/>
      <c r="U341" s="346"/>
      <c r="V341" s="346"/>
      <c r="W341" s="346"/>
      <c r="X341" s="346"/>
      <c r="Y341" s="346"/>
      <c r="Z341" s="346"/>
      <c r="AA341" s="346"/>
      <c r="AB341" s="346"/>
      <c r="AC341" s="346"/>
      <c r="AD341" s="346"/>
      <c r="AE341" s="348"/>
      <c r="AF341" s="348"/>
      <c r="AG341" s="348"/>
      <c r="AH341" s="348"/>
      <c r="AI341" s="348"/>
      <c r="AJ341" s="348"/>
      <c r="AK341" s="346"/>
      <c r="AL341" s="346"/>
      <c r="AM341" s="346"/>
      <c r="AN341" s="346"/>
      <c r="AO341" s="350"/>
      <c r="AP341" s="346"/>
      <c r="AQ341" s="346"/>
    </row>
    <row r="342" spans="1:43" x14ac:dyDescent="0.25">
      <c r="A342" s="346"/>
      <c r="B342" s="346"/>
      <c r="C342" s="346"/>
      <c r="D342" s="346"/>
      <c r="E342" s="346"/>
      <c r="F342" s="346"/>
      <c r="G342" s="346"/>
      <c r="H342" s="346"/>
      <c r="I342" s="346"/>
      <c r="J342" s="346"/>
      <c r="K342" s="346"/>
      <c r="L342" s="346"/>
      <c r="M342" s="346"/>
      <c r="N342" s="346"/>
      <c r="O342" s="346"/>
      <c r="P342" s="346"/>
      <c r="Q342" s="346"/>
      <c r="R342" s="346"/>
      <c r="S342" s="350"/>
      <c r="T342" s="346"/>
      <c r="U342" s="346"/>
      <c r="V342" s="346"/>
      <c r="W342" s="346"/>
      <c r="X342" s="346"/>
      <c r="Y342" s="346"/>
      <c r="Z342" s="346"/>
      <c r="AA342" s="346"/>
      <c r="AB342" s="346"/>
      <c r="AC342" s="346"/>
      <c r="AD342" s="346"/>
      <c r="AE342" s="346" t="s">
        <v>1054</v>
      </c>
      <c r="AF342" s="349">
        <v>45531</v>
      </c>
      <c r="AG342" s="346" t="s">
        <v>1054</v>
      </c>
      <c r="AH342" s="349">
        <v>45533</v>
      </c>
      <c r="AI342" s="346" t="s">
        <v>1054</v>
      </c>
      <c r="AJ342" s="349">
        <v>45539</v>
      </c>
      <c r="AK342" s="346"/>
      <c r="AL342" s="346"/>
      <c r="AM342" s="346"/>
      <c r="AN342" s="346"/>
      <c r="AO342" s="350"/>
      <c r="AP342" s="346"/>
      <c r="AQ342" s="346"/>
    </row>
    <row r="343" spans="1:43" ht="409.5" x14ac:dyDescent="0.25">
      <c r="A343" s="346"/>
      <c r="B343" s="346"/>
      <c r="C343" s="346"/>
      <c r="D343" s="346"/>
      <c r="E343" s="346"/>
      <c r="F343" s="346"/>
      <c r="G343" s="346"/>
      <c r="H343" s="346"/>
      <c r="I343" s="346"/>
      <c r="J343" s="346"/>
      <c r="K343" s="346"/>
      <c r="L343" s="346"/>
      <c r="M343" s="346"/>
      <c r="N343" s="346"/>
      <c r="O343" s="346"/>
      <c r="P343" s="346"/>
      <c r="Q343" s="346"/>
      <c r="R343" s="346"/>
      <c r="S343" s="350"/>
      <c r="T343" s="346"/>
      <c r="U343" s="346"/>
      <c r="V343" s="346"/>
      <c r="W343" s="346"/>
      <c r="X343" s="346"/>
      <c r="Y343" s="346"/>
      <c r="Z343" s="346"/>
      <c r="AA343" s="346"/>
      <c r="AB343" s="346"/>
      <c r="AC343" s="346"/>
      <c r="AD343" s="346"/>
      <c r="AE343" s="346" t="s">
        <v>1057</v>
      </c>
      <c r="AF343" s="346" t="s">
        <v>1415</v>
      </c>
      <c r="AG343" s="346" t="s">
        <v>1057</v>
      </c>
      <c r="AH343" s="346" t="s">
        <v>1416</v>
      </c>
      <c r="AI343" s="346" t="s">
        <v>1057</v>
      </c>
      <c r="AJ343" s="346" t="s">
        <v>1417</v>
      </c>
      <c r="AK343" s="346"/>
      <c r="AL343" s="346"/>
      <c r="AM343" s="346"/>
      <c r="AN343" s="346"/>
      <c r="AO343" s="350"/>
      <c r="AP343" s="346"/>
      <c r="AQ343" s="346"/>
    </row>
    <row r="344" spans="1:43" x14ac:dyDescent="0.25">
      <c r="A344" s="346"/>
      <c r="B344" s="346"/>
      <c r="C344" s="346"/>
      <c r="D344" s="346"/>
      <c r="E344" s="346"/>
      <c r="F344" s="346"/>
      <c r="G344" s="346"/>
      <c r="H344" s="346"/>
      <c r="I344" s="346"/>
      <c r="J344" s="346"/>
      <c r="K344" s="346"/>
      <c r="L344" s="346"/>
      <c r="M344" s="346"/>
      <c r="N344" s="346"/>
      <c r="O344" s="346"/>
      <c r="P344" s="346"/>
      <c r="Q344" s="346"/>
      <c r="R344" s="346"/>
      <c r="S344" s="350"/>
      <c r="T344" s="346"/>
      <c r="U344" s="346"/>
      <c r="V344" s="346"/>
      <c r="W344" s="346"/>
      <c r="X344" s="346"/>
      <c r="Y344" s="346"/>
      <c r="Z344" s="346"/>
      <c r="AA344" s="346"/>
      <c r="AB344" s="346"/>
      <c r="AC344" s="346"/>
      <c r="AD344" s="346"/>
      <c r="AE344" s="346" t="s">
        <v>1061</v>
      </c>
      <c r="AF344" s="346" t="s">
        <v>1402</v>
      </c>
      <c r="AG344" s="346" t="s">
        <v>1061</v>
      </c>
      <c r="AH344" s="346" t="s">
        <v>1270</v>
      </c>
      <c r="AI344" s="346" t="s">
        <v>1061</v>
      </c>
      <c r="AJ344" s="346" t="s">
        <v>1102</v>
      </c>
      <c r="AK344" s="346"/>
      <c r="AL344" s="346"/>
      <c r="AM344" s="346"/>
      <c r="AN344" s="346"/>
      <c r="AO344" s="350"/>
      <c r="AP344" s="346"/>
      <c r="AQ344" s="346"/>
    </row>
    <row r="345" spans="1:43" ht="102" x14ac:dyDescent="0.25">
      <c r="A345" s="346" t="s">
        <v>1385</v>
      </c>
      <c r="B345" s="346">
        <v>17</v>
      </c>
      <c r="C345" s="346">
        <v>1</v>
      </c>
      <c r="D345" s="346" t="s">
        <v>1032</v>
      </c>
      <c r="E345" s="346" t="s">
        <v>1386</v>
      </c>
      <c r="F345" s="346" t="s">
        <v>1387</v>
      </c>
      <c r="G345" s="346" t="s">
        <v>1418</v>
      </c>
      <c r="H345" s="346" t="s">
        <v>1389</v>
      </c>
      <c r="I345" s="346" t="s">
        <v>1037</v>
      </c>
      <c r="J345" s="346" t="s">
        <v>1419</v>
      </c>
      <c r="K345" s="346" t="s">
        <v>1420</v>
      </c>
      <c r="L345" s="346" t="s">
        <v>1040</v>
      </c>
      <c r="M345" s="346" t="s">
        <v>1310</v>
      </c>
      <c r="N345" s="346" t="s">
        <v>1055</v>
      </c>
      <c r="O345" s="346">
        <v>60</v>
      </c>
      <c r="P345" s="346" t="s">
        <v>1311</v>
      </c>
      <c r="Q345" s="346" t="s">
        <v>1044</v>
      </c>
      <c r="R345" s="346">
        <v>60</v>
      </c>
      <c r="S345" s="350" t="s">
        <v>1044</v>
      </c>
      <c r="T345" s="346" t="s">
        <v>1046</v>
      </c>
      <c r="U345" s="346" t="s">
        <v>1421</v>
      </c>
      <c r="V345" s="346" t="s">
        <v>1048</v>
      </c>
      <c r="W345" s="346" t="s">
        <v>1049</v>
      </c>
      <c r="X345" s="346" t="s">
        <v>1422</v>
      </c>
      <c r="Y345" s="346" t="s">
        <v>1051</v>
      </c>
      <c r="Z345" s="346" t="s">
        <v>1052</v>
      </c>
      <c r="AA345" s="346" t="s">
        <v>1053</v>
      </c>
      <c r="AB345" s="348"/>
      <c r="AC345" s="346">
        <v>36</v>
      </c>
      <c r="AD345" s="346">
        <v>60</v>
      </c>
      <c r="AE345" s="346" t="s">
        <v>1054</v>
      </c>
      <c r="AF345" s="349">
        <v>45401</v>
      </c>
      <c r="AG345" s="346" t="s">
        <v>1054</v>
      </c>
      <c r="AH345" s="349">
        <v>45408</v>
      </c>
      <c r="AI345" s="346" t="s">
        <v>1054</v>
      </c>
      <c r="AJ345" s="349">
        <v>45415</v>
      </c>
      <c r="AK345" s="346" t="s">
        <v>1184</v>
      </c>
      <c r="AL345" s="346">
        <v>60</v>
      </c>
      <c r="AM345" s="346" t="s">
        <v>1044</v>
      </c>
      <c r="AN345" s="346">
        <v>60</v>
      </c>
      <c r="AO345" s="350" t="s">
        <v>1044</v>
      </c>
      <c r="AP345" s="346" t="s">
        <v>1046</v>
      </c>
      <c r="AQ345" s="351" t="s">
        <v>1423</v>
      </c>
    </row>
    <row r="346" spans="1:43" ht="409.5" x14ac:dyDescent="0.25">
      <c r="A346" s="346"/>
      <c r="B346" s="346"/>
      <c r="C346" s="346"/>
      <c r="D346" s="346"/>
      <c r="E346" s="346"/>
      <c r="F346" s="346"/>
      <c r="G346" s="346"/>
      <c r="H346" s="346"/>
      <c r="I346" s="346"/>
      <c r="J346" s="346"/>
      <c r="K346" s="346"/>
      <c r="L346" s="346"/>
      <c r="M346" s="346"/>
      <c r="N346" s="346"/>
      <c r="O346" s="346"/>
      <c r="P346" s="346"/>
      <c r="Q346" s="346"/>
      <c r="R346" s="346"/>
      <c r="S346" s="350"/>
      <c r="T346" s="346"/>
      <c r="U346" s="346"/>
      <c r="V346" s="346"/>
      <c r="W346" s="346"/>
      <c r="X346" s="346"/>
      <c r="Y346" s="346"/>
      <c r="Z346" s="346"/>
      <c r="AA346" s="346"/>
      <c r="AB346" s="348"/>
      <c r="AC346" s="346"/>
      <c r="AD346" s="346"/>
      <c r="AE346" s="346" t="s">
        <v>1057</v>
      </c>
      <c r="AF346" s="346" t="s">
        <v>1424</v>
      </c>
      <c r="AG346" s="346" t="s">
        <v>1057</v>
      </c>
      <c r="AH346" s="346" t="s">
        <v>1425</v>
      </c>
      <c r="AI346" s="346" t="s">
        <v>1057</v>
      </c>
      <c r="AJ346" s="346" t="s">
        <v>1426</v>
      </c>
      <c r="AK346" s="346"/>
      <c r="AL346" s="346"/>
      <c r="AM346" s="346"/>
      <c r="AN346" s="346"/>
      <c r="AO346" s="350"/>
      <c r="AP346" s="346"/>
      <c r="AQ346" s="348"/>
    </row>
    <row r="347" spans="1:43" x14ac:dyDescent="0.25">
      <c r="A347" s="346"/>
      <c r="B347" s="346"/>
      <c r="C347" s="346"/>
      <c r="D347" s="346"/>
      <c r="E347" s="346"/>
      <c r="F347" s="346"/>
      <c r="G347" s="346"/>
      <c r="H347" s="346"/>
      <c r="I347" s="346"/>
      <c r="J347" s="346"/>
      <c r="K347" s="346"/>
      <c r="L347" s="346"/>
      <c r="M347" s="346"/>
      <c r="N347" s="346"/>
      <c r="O347" s="346"/>
      <c r="P347" s="346"/>
      <c r="Q347" s="346"/>
      <c r="R347" s="346"/>
      <c r="S347" s="350"/>
      <c r="T347" s="346"/>
      <c r="U347" s="346"/>
      <c r="V347" s="346"/>
      <c r="W347" s="346"/>
      <c r="X347" s="346"/>
      <c r="Y347" s="346"/>
      <c r="Z347" s="346"/>
      <c r="AA347" s="346"/>
      <c r="AB347" s="348"/>
      <c r="AC347" s="346"/>
      <c r="AD347" s="346"/>
      <c r="AE347" s="346" t="s">
        <v>1061</v>
      </c>
      <c r="AF347" s="346" t="s">
        <v>1397</v>
      </c>
      <c r="AG347" s="346" t="s">
        <v>1061</v>
      </c>
      <c r="AH347" s="346" t="s">
        <v>1270</v>
      </c>
      <c r="AI347" s="346" t="s">
        <v>1061</v>
      </c>
      <c r="AJ347" s="346" t="s">
        <v>1102</v>
      </c>
      <c r="AK347" s="346"/>
      <c r="AL347" s="346"/>
      <c r="AM347" s="346"/>
      <c r="AN347" s="346"/>
      <c r="AO347" s="350"/>
      <c r="AP347" s="346"/>
      <c r="AQ347" s="346"/>
    </row>
    <row r="348" spans="1:43" x14ac:dyDescent="0.25">
      <c r="A348" s="346"/>
      <c r="B348" s="346"/>
      <c r="C348" s="346"/>
      <c r="D348" s="346"/>
      <c r="E348" s="346"/>
      <c r="F348" s="346"/>
      <c r="G348" s="346"/>
      <c r="H348" s="346"/>
      <c r="I348" s="346"/>
      <c r="J348" s="346"/>
      <c r="K348" s="346"/>
      <c r="L348" s="346"/>
      <c r="M348" s="346"/>
      <c r="N348" s="346"/>
      <c r="O348" s="346"/>
      <c r="P348" s="346"/>
      <c r="Q348" s="346"/>
      <c r="R348" s="346"/>
      <c r="S348" s="350"/>
      <c r="T348" s="346"/>
      <c r="U348" s="346"/>
      <c r="V348" s="346"/>
      <c r="W348" s="346"/>
      <c r="X348" s="346"/>
      <c r="Y348" s="346"/>
      <c r="Z348" s="346"/>
      <c r="AA348" s="346"/>
      <c r="AB348" s="348"/>
      <c r="AC348" s="346"/>
      <c r="AD348" s="346"/>
      <c r="AE348" s="348"/>
      <c r="AF348" s="348"/>
      <c r="AG348" s="348"/>
      <c r="AH348" s="348"/>
      <c r="AI348" s="348"/>
      <c r="AJ348" s="348"/>
      <c r="AK348" s="346"/>
      <c r="AL348" s="346"/>
      <c r="AM348" s="346"/>
      <c r="AN348" s="346"/>
      <c r="AO348" s="350"/>
      <c r="AP348" s="346"/>
      <c r="AQ348" s="351" t="s">
        <v>1427</v>
      </c>
    </row>
    <row r="349" spans="1:43" x14ac:dyDescent="0.25">
      <c r="A349" s="346"/>
      <c r="B349" s="346"/>
      <c r="C349" s="346"/>
      <c r="D349" s="346"/>
      <c r="E349" s="346"/>
      <c r="F349" s="346"/>
      <c r="G349" s="346"/>
      <c r="H349" s="346"/>
      <c r="I349" s="346"/>
      <c r="J349" s="346"/>
      <c r="K349" s="346"/>
      <c r="L349" s="346"/>
      <c r="M349" s="346"/>
      <c r="N349" s="346"/>
      <c r="O349" s="346"/>
      <c r="P349" s="346"/>
      <c r="Q349" s="346"/>
      <c r="R349" s="346"/>
      <c r="S349" s="350"/>
      <c r="T349" s="346"/>
      <c r="U349" s="346"/>
      <c r="V349" s="346"/>
      <c r="W349" s="346"/>
      <c r="X349" s="346"/>
      <c r="Y349" s="346"/>
      <c r="Z349" s="346"/>
      <c r="AA349" s="346"/>
      <c r="AB349" s="348"/>
      <c r="AC349" s="346"/>
      <c r="AD349" s="346"/>
      <c r="AE349" s="348"/>
      <c r="AF349" s="348"/>
      <c r="AG349" s="348"/>
      <c r="AH349" s="348"/>
      <c r="AI349" s="348"/>
      <c r="AJ349" s="348"/>
      <c r="AK349" s="346"/>
      <c r="AL349" s="346"/>
      <c r="AM349" s="346"/>
      <c r="AN349" s="346"/>
      <c r="AO349" s="350"/>
      <c r="AP349" s="346"/>
      <c r="AQ349" s="346"/>
    </row>
    <row r="350" spans="1:43" x14ac:dyDescent="0.25">
      <c r="A350" s="346"/>
      <c r="B350" s="346"/>
      <c r="C350" s="346"/>
      <c r="D350" s="346"/>
      <c r="E350" s="346"/>
      <c r="F350" s="346"/>
      <c r="G350" s="346"/>
      <c r="H350" s="346"/>
      <c r="I350" s="346"/>
      <c r="J350" s="346"/>
      <c r="K350" s="346"/>
      <c r="L350" s="346"/>
      <c r="M350" s="346"/>
      <c r="N350" s="346"/>
      <c r="O350" s="346"/>
      <c r="P350" s="346"/>
      <c r="Q350" s="346"/>
      <c r="R350" s="346"/>
      <c r="S350" s="350"/>
      <c r="T350" s="346"/>
      <c r="U350" s="346"/>
      <c r="V350" s="346"/>
      <c r="W350" s="346"/>
      <c r="X350" s="346"/>
      <c r="Y350" s="346"/>
      <c r="Z350" s="346"/>
      <c r="AA350" s="346"/>
      <c r="AB350" s="348"/>
      <c r="AC350" s="346"/>
      <c r="AD350" s="346"/>
      <c r="AE350" s="346" t="s">
        <v>1054</v>
      </c>
      <c r="AF350" s="349">
        <v>45531</v>
      </c>
      <c r="AG350" s="346" t="s">
        <v>1054</v>
      </c>
      <c r="AH350" s="349">
        <v>45534</v>
      </c>
      <c r="AI350" s="346" t="s">
        <v>1054</v>
      </c>
      <c r="AJ350" s="349">
        <v>45539</v>
      </c>
      <c r="AK350" s="346"/>
      <c r="AL350" s="346"/>
      <c r="AM350" s="346"/>
      <c r="AN350" s="346"/>
      <c r="AO350" s="350"/>
      <c r="AP350" s="346"/>
      <c r="AQ350" s="346"/>
    </row>
    <row r="351" spans="1:43" ht="409.5" x14ac:dyDescent="0.25">
      <c r="A351" s="346"/>
      <c r="B351" s="346"/>
      <c r="C351" s="346"/>
      <c r="D351" s="346"/>
      <c r="E351" s="346"/>
      <c r="F351" s="346"/>
      <c r="G351" s="346"/>
      <c r="H351" s="346"/>
      <c r="I351" s="346"/>
      <c r="J351" s="346"/>
      <c r="K351" s="346"/>
      <c r="L351" s="346"/>
      <c r="M351" s="346"/>
      <c r="N351" s="346"/>
      <c r="O351" s="346"/>
      <c r="P351" s="346"/>
      <c r="Q351" s="346"/>
      <c r="R351" s="346"/>
      <c r="S351" s="350"/>
      <c r="T351" s="346"/>
      <c r="U351" s="346"/>
      <c r="V351" s="346"/>
      <c r="W351" s="346"/>
      <c r="X351" s="346"/>
      <c r="Y351" s="346"/>
      <c r="Z351" s="346"/>
      <c r="AA351" s="346"/>
      <c r="AB351" s="348"/>
      <c r="AC351" s="346"/>
      <c r="AD351" s="346"/>
      <c r="AE351" s="346" t="s">
        <v>1057</v>
      </c>
      <c r="AF351" s="346" t="s">
        <v>1428</v>
      </c>
      <c r="AG351" s="346" t="s">
        <v>1057</v>
      </c>
      <c r="AH351" s="346" t="s">
        <v>1429</v>
      </c>
      <c r="AI351" s="346" t="s">
        <v>1057</v>
      </c>
      <c r="AJ351" s="346" t="s">
        <v>1430</v>
      </c>
      <c r="AK351" s="346"/>
      <c r="AL351" s="346"/>
      <c r="AM351" s="346"/>
      <c r="AN351" s="346"/>
      <c r="AO351" s="350"/>
      <c r="AP351" s="346"/>
      <c r="AQ351" s="346"/>
    </row>
    <row r="352" spans="1:43" x14ac:dyDescent="0.25">
      <c r="A352" s="346"/>
      <c r="B352" s="346"/>
      <c r="C352" s="346"/>
      <c r="D352" s="346"/>
      <c r="E352" s="346"/>
      <c r="F352" s="346"/>
      <c r="G352" s="346"/>
      <c r="H352" s="346"/>
      <c r="I352" s="346"/>
      <c r="J352" s="346"/>
      <c r="K352" s="346"/>
      <c r="L352" s="346"/>
      <c r="M352" s="346"/>
      <c r="N352" s="346"/>
      <c r="O352" s="346"/>
      <c r="P352" s="346"/>
      <c r="Q352" s="346"/>
      <c r="R352" s="346"/>
      <c r="S352" s="350"/>
      <c r="T352" s="346"/>
      <c r="U352" s="346"/>
      <c r="V352" s="346"/>
      <c r="W352" s="346"/>
      <c r="X352" s="346"/>
      <c r="Y352" s="346"/>
      <c r="Z352" s="346"/>
      <c r="AA352" s="346"/>
      <c r="AB352" s="348"/>
      <c r="AC352" s="346"/>
      <c r="AD352" s="346"/>
      <c r="AE352" s="346" t="s">
        <v>1061</v>
      </c>
      <c r="AF352" s="346" t="s">
        <v>1402</v>
      </c>
      <c r="AG352" s="346" t="s">
        <v>1061</v>
      </c>
      <c r="AH352" s="346" t="s">
        <v>1270</v>
      </c>
      <c r="AI352" s="346" t="s">
        <v>1061</v>
      </c>
      <c r="AJ352" s="346" t="s">
        <v>1102</v>
      </c>
      <c r="AK352" s="346"/>
      <c r="AL352" s="346"/>
      <c r="AM352" s="346"/>
      <c r="AN352" s="346"/>
      <c r="AO352" s="350"/>
      <c r="AP352" s="346"/>
      <c r="AQ352" s="346"/>
    </row>
    <row r="353" spans="1:43" ht="153" x14ac:dyDescent="0.25">
      <c r="A353" s="346"/>
      <c r="B353" s="346"/>
      <c r="C353" s="346"/>
      <c r="D353" s="346"/>
      <c r="E353" s="346"/>
      <c r="F353" s="346"/>
      <c r="G353" s="346"/>
      <c r="H353" s="346"/>
      <c r="I353" s="346"/>
      <c r="J353" s="346"/>
      <c r="K353" s="346"/>
      <c r="L353" s="346"/>
      <c r="M353" s="346"/>
      <c r="N353" s="346"/>
      <c r="O353" s="346"/>
      <c r="P353" s="346"/>
      <c r="Q353" s="346"/>
      <c r="R353" s="346"/>
      <c r="S353" s="350"/>
      <c r="T353" s="346"/>
      <c r="U353" s="346" t="s">
        <v>1431</v>
      </c>
      <c r="V353" s="346" t="s">
        <v>1048</v>
      </c>
      <c r="W353" s="346" t="s">
        <v>1078</v>
      </c>
      <c r="X353" s="346" t="s">
        <v>1050</v>
      </c>
      <c r="Y353" s="346" t="s">
        <v>1051</v>
      </c>
      <c r="Z353" s="346" t="s">
        <v>1052</v>
      </c>
      <c r="AA353" s="346" t="s">
        <v>1053</v>
      </c>
      <c r="AB353" s="346">
        <v>50</v>
      </c>
      <c r="AC353" s="346">
        <v>21.6</v>
      </c>
      <c r="AD353" s="346">
        <v>60</v>
      </c>
      <c r="AE353" s="346" t="s">
        <v>1054</v>
      </c>
      <c r="AF353" s="349">
        <v>45405</v>
      </c>
      <c r="AG353" s="346" t="s">
        <v>1054</v>
      </c>
      <c r="AH353" s="349">
        <v>45408</v>
      </c>
      <c r="AI353" s="346" t="s">
        <v>1054</v>
      </c>
      <c r="AJ353" s="349">
        <v>45415</v>
      </c>
      <c r="AK353" s="346"/>
      <c r="AL353" s="346"/>
      <c r="AM353" s="346"/>
      <c r="AN353" s="346"/>
      <c r="AO353" s="350"/>
      <c r="AP353" s="346"/>
      <c r="AQ353" s="346"/>
    </row>
    <row r="354" spans="1:43" ht="409.5" x14ac:dyDescent="0.25">
      <c r="A354" s="346"/>
      <c r="B354" s="346"/>
      <c r="C354" s="346"/>
      <c r="D354" s="346"/>
      <c r="E354" s="346"/>
      <c r="F354" s="346"/>
      <c r="G354" s="346"/>
      <c r="H354" s="346"/>
      <c r="I354" s="346"/>
      <c r="J354" s="346"/>
      <c r="K354" s="346"/>
      <c r="L354" s="346"/>
      <c r="M354" s="346"/>
      <c r="N354" s="346"/>
      <c r="O354" s="346"/>
      <c r="P354" s="346"/>
      <c r="Q354" s="346"/>
      <c r="R354" s="346"/>
      <c r="S354" s="350"/>
      <c r="T354" s="346"/>
      <c r="U354" s="346"/>
      <c r="V354" s="346"/>
      <c r="W354" s="346"/>
      <c r="X354" s="346"/>
      <c r="Y354" s="346"/>
      <c r="Z354" s="346"/>
      <c r="AA354" s="346"/>
      <c r="AB354" s="346"/>
      <c r="AC354" s="346"/>
      <c r="AD354" s="346"/>
      <c r="AE354" s="346" t="s">
        <v>1057</v>
      </c>
      <c r="AF354" s="346" t="s">
        <v>1432</v>
      </c>
      <c r="AG354" s="346" t="s">
        <v>1057</v>
      </c>
      <c r="AH354" s="346" t="s">
        <v>1433</v>
      </c>
      <c r="AI354" s="346" t="s">
        <v>1057</v>
      </c>
      <c r="AJ354" s="346" t="s">
        <v>1434</v>
      </c>
      <c r="AK354" s="346"/>
      <c r="AL354" s="346"/>
      <c r="AM354" s="346"/>
      <c r="AN354" s="346"/>
      <c r="AO354" s="350"/>
      <c r="AP354" s="346"/>
      <c r="AQ354" s="346"/>
    </row>
    <row r="355" spans="1:43" x14ac:dyDescent="0.25">
      <c r="A355" s="346"/>
      <c r="B355" s="346"/>
      <c r="C355" s="346"/>
      <c r="D355" s="346"/>
      <c r="E355" s="346"/>
      <c r="F355" s="346"/>
      <c r="G355" s="346"/>
      <c r="H355" s="346"/>
      <c r="I355" s="346"/>
      <c r="J355" s="346"/>
      <c r="K355" s="346"/>
      <c r="L355" s="346"/>
      <c r="M355" s="346"/>
      <c r="N355" s="346"/>
      <c r="O355" s="346"/>
      <c r="P355" s="346"/>
      <c r="Q355" s="346"/>
      <c r="R355" s="346"/>
      <c r="S355" s="350"/>
      <c r="T355" s="346"/>
      <c r="U355" s="346"/>
      <c r="V355" s="346"/>
      <c r="W355" s="346"/>
      <c r="X355" s="346"/>
      <c r="Y355" s="346"/>
      <c r="Z355" s="346"/>
      <c r="AA355" s="346"/>
      <c r="AB355" s="346"/>
      <c r="AC355" s="346"/>
      <c r="AD355" s="346"/>
      <c r="AE355" s="346" t="s">
        <v>1061</v>
      </c>
      <c r="AF355" s="346" t="s">
        <v>1397</v>
      </c>
      <c r="AG355" s="346" t="s">
        <v>1061</v>
      </c>
      <c r="AH355" s="346" t="s">
        <v>1270</v>
      </c>
      <c r="AI355" s="346" t="s">
        <v>1061</v>
      </c>
      <c r="AJ355" s="346" t="s">
        <v>1102</v>
      </c>
      <c r="AK355" s="346"/>
      <c r="AL355" s="346"/>
      <c r="AM355" s="346"/>
      <c r="AN355" s="346"/>
      <c r="AO355" s="350"/>
      <c r="AP355" s="346"/>
      <c r="AQ355" s="346"/>
    </row>
    <row r="356" spans="1:43" x14ac:dyDescent="0.25">
      <c r="A356" s="346"/>
      <c r="B356" s="346"/>
      <c r="C356" s="346"/>
      <c r="D356" s="346"/>
      <c r="E356" s="346"/>
      <c r="F356" s="346"/>
      <c r="G356" s="346"/>
      <c r="H356" s="346"/>
      <c r="I356" s="346"/>
      <c r="J356" s="346"/>
      <c r="K356" s="346"/>
      <c r="L356" s="346"/>
      <c r="M356" s="346"/>
      <c r="N356" s="346"/>
      <c r="O356" s="346"/>
      <c r="P356" s="346"/>
      <c r="Q356" s="346"/>
      <c r="R356" s="346"/>
      <c r="S356" s="350"/>
      <c r="T356" s="346"/>
      <c r="U356" s="346"/>
      <c r="V356" s="346"/>
      <c r="W356" s="346"/>
      <c r="X356" s="346"/>
      <c r="Y356" s="346"/>
      <c r="Z356" s="346"/>
      <c r="AA356" s="346"/>
      <c r="AB356" s="346"/>
      <c r="AC356" s="346"/>
      <c r="AD356" s="346"/>
      <c r="AE356" s="348"/>
      <c r="AF356" s="348"/>
      <c r="AG356" s="348"/>
      <c r="AH356" s="348"/>
      <c r="AI356" s="348"/>
      <c r="AJ356" s="348"/>
      <c r="AK356" s="346"/>
      <c r="AL356" s="346"/>
      <c r="AM356" s="346"/>
      <c r="AN356" s="346"/>
      <c r="AO356" s="350"/>
      <c r="AP356" s="346"/>
      <c r="AQ356" s="346"/>
    </row>
    <row r="357" spans="1:43" x14ac:dyDescent="0.25">
      <c r="A357" s="346"/>
      <c r="B357" s="346"/>
      <c r="C357" s="346"/>
      <c r="D357" s="346"/>
      <c r="E357" s="346"/>
      <c r="F357" s="346"/>
      <c r="G357" s="346"/>
      <c r="H357" s="346"/>
      <c r="I357" s="346"/>
      <c r="J357" s="346"/>
      <c r="K357" s="346"/>
      <c r="L357" s="346"/>
      <c r="M357" s="346"/>
      <c r="N357" s="346"/>
      <c r="O357" s="346"/>
      <c r="P357" s="346"/>
      <c r="Q357" s="346"/>
      <c r="R357" s="346"/>
      <c r="S357" s="350"/>
      <c r="T357" s="346"/>
      <c r="U357" s="346"/>
      <c r="V357" s="346"/>
      <c r="W357" s="346"/>
      <c r="X357" s="346"/>
      <c r="Y357" s="346"/>
      <c r="Z357" s="346"/>
      <c r="AA357" s="346"/>
      <c r="AB357" s="346"/>
      <c r="AC357" s="346"/>
      <c r="AD357" s="346"/>
      <c r="AE357" s="348"/>
      <c r="AF357" s="348"/>
      <c r="AG357" s="348"/>
      <c r="AH357" s="348"/>
      <c r="AI357" s="348"/>
      <c r="AJ357" s="348"/>
      <c r="AK357" s="346"/>
      <c r="AL357" s="346"/>
      <c r="AM357" s="346"/>
      <c r="AN357" s="346"/>
      <c r="AO357" s="350"/>
      <c r="AP357" s="346"/>
      <c r="AQ357" s="346"/>
    </row>
    <row r="358" spans="1:43" x14ac:dyDescent="0.25">
      <c r="A358" s="346"/>
      <c r="B358" s="346"/>
      <c r="C358" s="346"/>
      <c r="D358" s="346"/>
      <c r="E358" s="346"/>
      <c r="F358" s="346"/>
      <c r="G358" s="346"/>
      <c r="H358" s="346"/>
      <c r="I358" s="346"/>
      <c r="J358" s="346"/>
      <c r="K358" s="346"/>
      <c r="L358" s="346"/>
      <c r="M358" s="346"/>
      <c r="N358" s="346"/>
      <c r="O358" s="346"/>
      <c r="P358" s="346"/>
      <c r="Q358" s="346"/>
      <c r="R358" s="346"/>
      <c r="S358" s="350"/>
      <c r="T358" s="346"/>
      <c r="U358" s="346"/>
      <c r="V358" s="346"/>
      <c r="W358" s="346"/>
      <c r="X358" s="346"/>
      <c r="Y358" s="346"/>
      <c r="Z358" s="346"/>
      <c r="AA358" s="346"/>
      <c r="AB358" s="346"/>
      <c r="AC358" s="346"/>
      <c r="AD358" s="346"/>
      <c r="AE358" s="346" t="s">
        <v>1054</v>
      </c>
      <c r="AF358" s="349">
        <v>45531</v>
      </c>
      <c r="AG358" s="346" t="s">
        <v>1054</v>
      </c>
      <c r="AH358" s="349">
        <v>45534</v>
      </c>
      <c r="AI358" s="346" t="s">
        <v>1054</v>
      </c>
      <c r="AJ358" s="349">
        <v>45539</v>
      </c>
      <c r="AK358" s="346"/>
      <c r="AL358" s="346"/>
      <c r="AM358" s="346"/>
      <c r="AN358" s="346"/>
      <c r="AO358" s="350"/>
      <c r="AP358" s="346"/>
      <c r="AQ358" s="346"/>
    </row>
    <row r="359" spans="1:43" ht="409.5" x14ac:dyDescent="0.25">
      <c r="A359" s="346"/>
      <c r="B359" s="346"/>
      <c r="C359" s="346"/>
      <c r="D359" s="346"/>
      <c r="E359" s="346"/>
      <c r="F359" s="346"/>
      <c r="G359" s="346"/>
      <c r="H359" s="346"/>
      <c r="I359" s="346"/>
      <c r="J359" s="346"/>
      <c r="K359" s="346"/>
      <c r="L359" s="346"/>
      <c r="M359" s="346"/>
      <c r="N359" s="346"/>
      <c r="O359" s="346"/>
      <c r="P359" s="346"/>
      <c r="Q359" s="346"/>
      <c r="R359" s="346"/>
      <c r="S359" s="350"/>
      <c r="T359" s="346"/>
      <c r="U359" s="346"/>
      <c r="V359" s="346"/>
      <c r="W359" s="346"/>
      <c r="X359" s="346"/>
      <c r="Y359" s="346"/>
      <c r="Z359" s="346"/>
      <c r="AA359" s="346"/>
      <c r="AB359" s="346"/>
      <c r="AC359" s="346"/>
      <c r="AD359" s="346"/>
      <c r="AE359" s="346" t="s">
        <v>1057</v>
      </c>
      <c r="AF359" s="346" t="s">
        <v>1435</v>
      </c>
      <c r="AG359" s="346" t="s">
        <v>1057</v>
      </c>
      <c r="AH359" s="346" t="s">
        <v>1436</v>
      </c>
      <c r="AI359" s="346" t="s">
        <v>1057</v>
      </c>
      <c r="AJ359" s="346" t="s">
        <v>1437</v>
      </c>
      <c r="AK359" s="346"/>
      <c r="AL359" s="346"/>
      <c r="AM359" s="346"/>
      <c r="AN359" s="346"/>
      <c r="AO359" s="350"/>
      <c r="AP359" s="346"/>
      <c r="AQ359" s="346"/>
    </row>
    <row r="360" spans="1:43" x14ac:dyDescent="0.25">
      <c r="A360" s="346"/>
      <c r="B360" s="346"/>
      <c r="C360" s="346"/>
      <c r="D360" s="346"/>
      <c r="E360" s="346"/>
      <c r="F360" s="346"/>
      <c r="G360" s="346"/>
      <c r="H360" s="346"/>
      <c r="I360" s="346"/>
      <c r="J360" s="346"/>
      <c r="K360" s="346"/>
      <c r="L360" s="346"/>
      <c r="M360" s="346"/>
      <c r="N360" s="346"/>
      <c r="O360" s="346"/>
      <c r="P360" s="346"/>
      <c r="Q360" s="346"/>
      <c r="R360" s="346"/>
      <c r="S360" s="350"/>
      <c r="T360" s="346"/>
      <c r="U360" s="346"/>
      <c r="V360" s="346"/>
      <c r="W360" s="346"/>
      <c r="X360" s="346"/>
      <c r="Y360" s="346"/>
      <c r="Z360" s="346"/>
      <c r="AA360" s="346"/>
      <c r="AB360" s="346"/>
      <c r="AC360" s="346"/>
      <c r="AD360" s="346"/>
      <c r="AE360" s="346" t="s">
        <v>1061</v>
      </c>
      <c r="AF360" s="346" t="s">
        <v>1402</v>
      </c>
      <c r="AG360" s="346" t="s">
        <v>1061</v>
      </c>
      <c r="AH360" s="346" t="s">
        <v>1270</v>
      </c>
      <c r="AI360" s="346" t="s">
        <v>1061</v>
      </c>
      <c r="AJ360" s="346" t="s">
        <v>1102</v>
      </c>
      <c r="AK360" s="346"/>
      <c r="AL360" s="346"/>
      <c r="AM360" s="346"/>
      <c r="AN360" s="346"/>
      <c r="AO360" s="350"/>
      <c r="AP360" s="346"/>
      <c r="AQ360" s="346"/>
    </row>
    <row r="361" spans="1:43" ht="114.75" x14ac:dyDescent="0.25">
      <c r="A361" s="346"/>
      <c r="B361" s="346"/>
      <c r="C361" s="346"/>
      <c r="D361" s="346"/>
      <c r="E361" s="346"/>
      <c r="F361" s="346"/>
      <c r="G361" s="346"/>
      <c r="H361" s="346"/>
      <c r="I361" s="346"/>
      <c r="J361" s="346"/>
      <c r="K361" s="346"/>
      <c r="L361" s="346"/>
      <c r="M361" s="346"/>
      <c r="N361" s="346"/>
      <c r="O361" s="346"/>
      <c r="P361" s="346"/>
      <c r="Q361" s="346"/>
      <c r="R361" s="346"/>
      <c r="S361" s="350"/>
      <c r="T361" s="346"/>
      <c r="U361" s="346" t="s">
        <v>1438</v>
      </c>
      <c r="V361" s="346" t="s">
        <v>1048</v>
      </c>
      <c r="W361" s="346" t="s">
        <v>1078</v>
      </c>
      <c r="X361" s="346" t="s">
        <v>1050</v>
      </c>
      <c r="Y361" s="346" t="s">
        <v>1051</v>
      </c>
      <c r="Z361" s="346" t="s">
        <v>1052</v>
      </c>
      <c r="AA361" s="346" t="s">
        <v>1053</v>
      </c>
      <c r="AB361" s="346">
        <v>50</v>
      </c>
      <c r="AC361" s="346">
        <v>12.96</v>
      </c>
      <c r="AD361" s="346">
        <v>60</v>
      </c>
      <c r="AE361" s="346" t="s">
        <v>1054</v>
      </c>
      <c r="AF361" s="349">
        <v>45402</v>
      </c>
      <c r="AG361" s="346" t="s">
        <v>1054</v>
      </c>
      <c r="AH361" s="349">
        <v>45408</v>
      </c>
      <c r="AI361" s="346" t="s">
        <v>1054</v>
      </c>
      <c r="AJ361" s="349">
        <v>45415</v>
      </c>
      <c r="AK361" s="346"/>
      <c r="AL361" s="346"/>
      <c r="AM361" s="346"/>
      <c r="AN361" s="346"/>
      <c r="AO361" s="350"/>
      <c r="AP361" s="346"/>
      <c r="AQ361" s="346"/>
    </row>
    <row r="362" spans="1:43" ht="382.5" x14ac:dyDescent="0.25">
      <c r="A362" s="346"/>
      <c r="B362" s="346"/>
      <c r="C362" s="346"/>
      <c r="D362" s="346"/>
      <c r="E362" s="346"/>
      <c r="F362" s="346"/>
      <c r="G362" s="346"/>
      <c r="H362" s="346"/>
      <c r="I362" s="346"/>
      <c r="J362" s="346"/>
      <c r="K362" s="346"/>
      <c r="L362" s="346"/>
      <c r="M362" s="346"/>
      <c r="N362" s="346"/>
      <c r="O362" s="346"/>
      <c r="P362" s="346"/>
      <c r="Q362" s="346"/>
      <c r="R362" s="346"/>
      <c r="S362" s="350"/>
      <c r="T362" s="346"/>
      <c r="U362" s="346"/>
      <c r="V362" s="346"/>
      <c r="W362" s="346"/>
      <c r="X362" s="346"/>
      <c r="Y362" s="346"/>
      <c r="Z362" s="346"/>
      <c r="AA362" s="346"/>
      <c r="AB362" s="346"/>
      <c r="AC362" s="346"/>
      <c r="AD362" s="346"/>
      <c r="AE362" s="346" t="s">
        <v>1057</v>
      </c>
      <c r="AF362" s="346" t="s">
        <v>1439</v>
      </c>
      <c r="AG362" s="346" t="s">
        <v>1057</v>
      </c>
      <c r="AH362" s="346" t="s">
        <v>1440</v>
      </c>
      <c r="AI362" s="346" t="s">
        <v>1057</v>
      </c>
      <c r="AJ362" s="346" t="s">
        <v>1441</v>
      </c>
      <c r="AK362" s="346"/>
      <c r="AL362" s="346"/>
      <c r="AM362" s="346"/>
      <c r="AN362" s="346"/>
      <c r="AO362" s="350"/>
      <c r="AP362" s="346"/>
      <c r="AQ362" s="346"/>
    </row>
    <row r="363" spans="1:43" x14ac:dyDescent="0.25">
      <c r="A363" s="346"/>
      <c r="B363" s="346"/>
      <c r="C363" s="346"/>
      <c r="D363" s="346"/>
      <c r="E363" s="346"/>
      <c r="F363" s="346"/>
      <c r="G363" s="346"/>
      <c r="H363" s="346"/>
      <c r="I363" s="346"/>
      <c r="J363" s="346"/>
      <c r="K363" s="346"/>
      <c r="L363" s="346"/>
      <c r="M363" s="346"/>
      <c r="N363" s="346"/>
      <c r="O363" s="346"/>
      <c r="P363" s="346"/>
      <c r="Q363" s="346"/>
      <c r="R363" s="346"/>
      <c r="S363" s="350"/>
      <c r="T363" s="346"/>
      <c r="U363" s="346"/>
      <c r="V363" s="346"/>
      <c r="W363" s="346"/>
      <c r="X363" s="346"/>
      <c r="Y363" s="346"/>
      <c r="Z363" s="346"/>
      <c r="AA363" s="346"/>
      <c r="AB363" s="346"/>
      <c r="AC363" s="346"/>
      <c r="AD363" s="346"/>
      <c r="AE363" s="346" t="s">
        <v>1061</v>
      </c>
      <c r="AF363" s="346" t="s">
        <v>1397</v>
      </c>
      <c r="AG363" s="346" t="s">
        <v>1061</v>
      </c>
      <c r="AH363" s="346" t="s">
        <v>1270</v>
      </c>
      <c r="AI363" s="346" t="s">
        <v>1061</v>
      </c>
      <c r="AJ363" s="346" t="s">
        <v>1102</v>
      </c>
      <c r="AK363" s="346"/>
      <c r="AL363" s="346"/>
      <c r="AM363" s="346"/>
      <c r="AN363" s="346"/>
      <c r="AO363" s="350"/>
      <c r="AP363" s="346"/>
      <c r="AQ363" s="346"/>
    </row>
    <row r="364" spans="1:43" x14ac:dyDescent="0.25">
      <c r="A364" s="346"/>
      <c r="B364" s="346"/>
      <c r="C364" s="346"/>
      <c r="D364" s="346"/>
      <c r="E364" s="346"/>
      <c r="F364" s="346"/>
      <c r="G364" s="346"/>
      <c r="H364" s="346"/>
      <c r="I364" s="346"/>
      <c r="J364" s="346"/>
      <c r="K364" s="346"/>
      <c r="L364" s="346"/>
      <c r="M364" s="346"/>
      <c r="N364" s="346"/>
      <c r="O364" s="346"/>
      <c r="P364" s="346"/>
      <c r="Q364" s="346"/>
      <c r="R364" s="346"/>
      <c r="S364" s="350"/>
      <c r="T364" s="346"/>
      <c r="U364" s="346"/>
      <c r="V364" s="346"/>
      <c r="W364" s="346"/>
      <c r="X364" s="346"/>
      <c r="Y364" s="346"/>
      <c r="Z364" s="346"/>
      <c r="AA364" s="346"/>
      <c r="AB364" s="346"/>
      <c r="AC364" s="346"/>
      <c r="AD364" s="346"/>
      <c r="AE364" s="348"/>
      <c r="AF364" s="348"/>
      <c r="AG364" s="348"/>
      <c r="AH364" s="348"/>
      <c r="AI364" s="348"/>
      <c r="AJ364" s="348"/>
      <c r="AK364" s="346"/>
      <c r="AL364" s="346"/>
      <c r="AM364" s="346"/>
      <c r="AN364" s="346"/>
      <c r="AO364" s="350"/>
      <c r="AP364" s="346"/>
      <c r="AQ364" s="346"/>
    </row>
    <row r="365" spans="1:43" x14ac:dyDescent="0.25">
      <c r="A365" s="346"/>
      <c r="B365" s="346"/>
      <c r="C365" s="346"/>
      <c r="D365" s="346"/>
      <c r="E365" s="346"/>
      <c r="F365" s="346"/>
      <c r="G365" s="346"/>
      <c r="H365" s="346"/>
      <c r="I365" s="346"/>
      <c r="J365" s="346"/>
      <c r="K365" s="346"/>
      <c r="L365" s="346"/>
      <c r="M365" s="346"/>
      <c r="N365" s="346"/>
      <c r="O365" s="346"/>
      <c r="P365" s="346"/>
      <c r="Q365" s="346"/>
      <c r="R365" s="346"/>
      <c r="S365" s="350"/>
      <c r="T365" s="346"/>
      <c r="U365" s="346"/>
      <c r="V365" s="346"/>
      <c r="W365" s="346"/>
      <c r="X365" s="346"/>
      <c r="Y365" s="346"/>
      <c r="Z365" s="346"/>
      <c r="AA365" s="346"/>
      <c r="AB365" s="346"/>
      <c r="AC365" s="346"/>
      <c r="AD365" s="346"/>
      <c r="AE365" s="348"/>
      <c r="AF365" s="348"/>
      <c r="AG365" s="348"/>
      <c r="AH365" s="348"/>
      <c r="AI365" s="348"/>
      <c r="AJ365" s="348"/>
      <c r="AK365" s="346"/>
      <c r="AL365" s="346"/>
      <c r="AM365" s="346"/>
      <c r="AN365" s="346"/>
      <c r="AO365" s="350"/>
      <c r="AP365" s="346"/>
      <c r="AQ365" s="346"/>
    </row>
    <row r="366" spans="1:43" x14ac:dyDescent="0.25">
      <c r="A366" s="346"/>
      <c r="B366" s="346"/>
      <c r="C366" s="346"/>
      <c r="D366" s="346"/>
      <c r="E366" s="346"/>
      <c r="F366" s="346"/>
      <c r="G366" s="346"/>
      <c r="H366" s="346"/>
      <c r="I366" s="346"/>
      <c r="J366" s="346"/>
      <c r="K366" s="346"/>
      <c r="L366" s="346"/>
      <c r="M366" s="346"/>
      <c r="N366" s="346"/>
      <c r="O366" s="346"/>
      <c r="P366" s="346"/>
      <c r="Q366" s="346"/>
      <c r="R366" s="346"/>
      <c r="S366" s="350"/>
      <c r="T366" s="346"/>
      <c r="U366" s="346"/>
      <c r="V366" s="346"/>
      <c r="W366" s="346"/>
      <c r="X366" s="346"/>
      <c r="Y366" s="346"/>
      <c r="Z366" s="346"/>
      <c r="AA366" s="346"/>
      <c r="AB366" s="346"/>
      <c r="AC366" s="346"/>
      <c r="AD366" s="346"/>
      <c r="AE366" s="346" t="s">
        <v>1054</v>
      </c>
      <c r="AF366" s="349">
        <v>45531</v>
      </c>
      <c r="AG366" s="346" t="s">
        <v>1054</v>
      </c>
      <c r="AH366" s="349">
        <v>45534</v>
      </c>
      <c r="AI366" s="346" t="s">
        <v>1054</v>
      </c>
      <c r="AJ366" s="349">
        <v>45539</v>
      </c>
      <c r="AK366" s="346"/>
      <c r="AL366" s="346"/>
      <c r="AM366" s="346"/>
      <c r="AN366" s="346"/>
      <c r="AO366" s="350"/>
      <c r="AP366" s="346"/>
      <c r="AQ366" s="346"/>
    </row>
    <row r="367" spans="1:43" ht="408" x14ac:dyDescent="0.25">
      <c r="A367" s="346"/>
      <c r="B367" s="346"/>
      <c r="C367" s="346"/>
      <c r="D367" s="346"/>
      <c r="E367" s="346"/>
      <c r="F367" s="346"/>
      <c r="G367" s="346"/>
      <c r="H367" s="346"/>
      <c r="I367" s="346"/>
      <c r="J367" s="346"/>
      <c r="K367" s="346"/>
      <c r="L367" s="346"/>
      <c r="M367" s="346"/>
      <c r="N367" s="346"/>
      <c r="O367" s="346"/>
      <c r="P367" s="346"/>
      <c r="Q367" s="346"/>
      <c r="R367" s="346"/>
      <c r="S367" s="350"/>
      <c r="T367" s="346"/>
      <c r="U367" s="346"/>
      <c r="V367" s="346"/>
      <c r="W367" s="346"/>
      <c r="X367" s="346"/>
      <c r="Y367" s="346"/>
      <c r="Z367" s="346"/>
      <c r="AA367" s="346"/>
      <c r="AB367" s="346"/>
      <c r="AC367" s="346"/>
      <c r="AD367" s="346"/>
      <c r="AE367" s="346" t="s">
        <v>1057</v>
      </c>
      <c r="AF367" s="346" t="s">
        <v>1442</v>
      </c>
      <c r="AG367" s="346" t="s">
        <v>1057</v>
      </c>
      <c r="AH367" s="346" t="s">
        <v>1443</v>
      </c>
      <c r="AI367" s="346" t="s">
        <v>1057</v>
      </c>
      <c r="AJ367" s="346" t="s">
        <v>1444</v>
      </c>
      <c r="AK367" s="346"/>
      <c r="AL367" s="346"/>
      <c r="AM367" s="346"/>
      <c r="AN367" s="346"/>
      <c r="AO367" s="350"/>
      <c r="AP367" s="346"/>
      <c r="AQ367" s="346"/>
    </row>
    <row r="368" spans="1:43" x14ac:dyDescent="0.25">
      <c r="A368" s="346"/>
      <c r="B368" s="346"/>
      <c r="C368" s="346"/>
      <c r="D368" s="346"/>
      <c r="E368" s="346"/>
      <c r="F368" s="346"/>
      <c r="G368" s="346"/>
      <c r="H368" s="346"/>
      <c r="I368" s="346"/>
      <c r="J368" s="346"/>
      <c r="K368" s="346"/>
      <c r="L368" s="346"/>
      <c r="M368" s="346"/>
      <c r="N368" s="346"/>
      <c r="O368" s="346"/>
      <c r="P368" s="346"/>
      <c r="Q368" s="346"/>
      <c r="R368" s="346"/>
      <c r="S368" s="350"/>
      <c r="T368" s="346"/>
      <c r="U368" s="346"/>
      <c r="V368" s="346"/>
      <c r="W368" s="346"/>
      <c r="X368" s="346"/>
      <c r="Y368" s="346"/>
      <c r="Z368" s="346"/>
      <c r="AA368" s="346"/>
      <c r="AB368" s="346"/>
      <c r="AC368" s="346"/>
      <c r="AD368" s="346"/>
      <c r="AE368" s="346" t="s">
        <v>1061</v>
      </c>
      <c r="AF368" s="346" t="s">
        <v>1402</v>
      </c>
      <c r="AG368" s="346" t="s">
        <v>1061</v>
      </c>
      <c r="AH368" s="346" t="s">
        <v>1270</v>
      </c>
      <c r="AI368" s="346" t="s">
        <v>1061</v>
      </c>
      <c r="AJ368" s="346" t="s">
        <v>1102</v>
      </c>
      <c r="AK368" s="346"/>
      <c r="AL368" s="346"/>
      <c r="AM368" s="346"/>
      <c r="AN368" s="346"/>
      <c r="AO368" s="350"/>
      <c r="AP368" s="346"/>
      <c r="AQ368" s="346"/>
    </row>
    <row r="369" spans="1:43" ht="89.25" x14ac:dyDescent="0.25">
      <c r="A369" s="346"/>
      <c r="B369" s="346"/>
      <c r="C369" s="346"/>
      <c r="D369" s="346"/>
      <c r="E369" s="346"/>
      <c r="F369" s="346"/>
      <c r="G369" s="346"/>
      <c r="H369" s="346"/>
      <c r="I369" s="346"/>
      <c r="J369" s="346"/>
      <c r="K369" s="346"/>
      <c r="L369" s="346"/>
      <c r="M369" s="346"/>
      <c r="N369" s="346"/>
      <c r="O369" s="346"/>
      <c r="P369" s="346"/>
      <c r="Q369" s="346"/>
      <c r="R369" s="346"/>
      <c r="S369" s="350"/>
      <c r="T369" s="346"/>
      <c r="U369" s="346" t="s">
        <v>1445</v>
      </c>
      <c r="V369" s="346" t="s">
        <v>1002</v>
      </c>
      <c r="W369" s="346" t="s">
        <v>1411</v>
      </c>
      <c r="X369" s="346" t="s">
        <v>1050</v>
      </c>
      <c r="Y369" s="346" t="s">
        <v>1051</v>
      </c>
      <c r="Z369" s="346" t="s">
        <v>1052</v>
      </c>
      <c r="AA369" s="346" t="s">
        <v>1053</v>
      </c>
      <c r="AB369" s="346">
        <v>50</v>
      </c>
      <c r="AC369" s="346">
        <v>12.96</v>
      </c>
      <c r="AD369" s="346">
        <v>45</v>
      </c>
      <c r="AE369" s="346" t="s">
        <v>1054</v>
      </c>
      <c r="AF369" s="349">
        <v>45405</v>
      </c>
      <c r="AG369" s="346" t="s">
        <v>1054</v>
      </c>
      <c r="AH369" s="349">
        <v>45408</v>
      </c>
      <c r="AI369" s="346" t="s">
        <v>1054</v>
      </c>
      <c r="AJ369" s="349">
        <v>45415</v>
      </c>
      <c r="AK369" s="346"/>
      <c r="AL369" s="346"/>
      <c r="AM369" s="346"/>
      <c r="AN369" s="346"/>
      <c r="AO369" s="350"/>
      <c r="AP369" s="346"/>
      <c r="AQ369" s="346"/>
    </row>
    <row r="370" spans="1:43" ht="331.5" x14ac:dyDescent="0.25">
      <c r="A370" s="346"/>
      <c r="B370" s="346"/>
      <c r="C370" s="346"/>
      <c r="D370" s="346"/>
      <c r="E370" s="346"/>
      <c r="F370" s="346"/>
      <c r="G370" s="346"/>
      <c r="H370" s="346"/>
      <c r="I370" s="346"/>
      <c r="J370" s="346"/>
      <c r="K370" s="346"/>
      <c r="L370" s="346"/>
      <c r="M370" s="346"/>
      <c r="N370" s="346"/>
      <c r="O370" s="346"/>
      <c r="P370" s="346"/>
      <c r="Q370" s="346"/>
      <c r="R370" s="346"/>
      <c r="S370" s="350"/>
      <c r="T370" s="346"/>
      <c r="U370" s="346"/>
      <c r="V370" s="346"/>
      <c r="W370" s="346"/>
      <c r="X370" s="346"/>
      <c r="Y370" s="346"/>
      <c r="Z370" s="346"/>
      <c r="AA370" s="346"/>
      <c r="AB370" s="346"/>
      <c r="AC370" s="346"/>
      <c r="AD370" s="346"/>
      <c r="AE370" s="346" t="s">
        <v>1057</v>
      </c>
      <c r="AF370" s="346" t="s">
        <v>1446</v>
      </c>
      <c r="AG370" s="346" t="s">
        <v>1057</v>
      </c>
      <c r="AH370" s="346" t="s">
        <v>1447</v>
      </c>
      <c r="AI370" s="346" t="s">
        <v>1057</v>
      </c>
      <c r="AJ370" s="346" t="s">
        <v>1448</v>
      </c>
      <c r="AK370" s="346"/>
      <c r="AL370" s="346"/>
      <c r="AM370" s="346"/>
      <c r="AN370" s="346"/>
      <c r="AO370" s="350"/>
      <c r="AP370" s="346"/>
      <c r="AQ370" s="346"/>
    </row>
    <row r="371" spans="1:43" x14ac:dyDescent="0.25">
      <c r="A371" s="346"/>
      <c r="B371" s="346"/>
      <c r="C371" s="346"/>
      <c r="D371" s="346"/>
      <c r="E371" s="346"/>
      <c r="F371" s="346"/>
      <c r="G371" s="346"/>
      <c r="H371" s="346"/>
      <c r="I371" s="346"/>
      <c r="J371" s="346"/>
      <c r="K371" s="346"/>
      <c r="L371" s="346"/>
      <c r="M371" s="346"/>
      <c r="N371" s="346"/>
      <c r="O371" s="346"/>
      <c r="P371" s="346"/>
      <c r="Q371" s="346"/>
      <c r="R371" s="346"/>
      <c r="S371" s="350"/>
      <c r="T371" s="346"/>
      <c r="U371" s="346"/>
      <c r="V371" s="346"/>
      <c r="W371" s="346"/>
      <c r="X371" s="346"/>
      <c r="Y371" s="346"/>
      <c r="Z371" s="346"/>
      <c r="AA371" s="346"/>
      <c r="AB371" s="346"/>
      <c r="AC371" s="346"/>
      <c r="AD371" s="346"/>
      <c r="AE371" s="346" t="s">
        <v>1061</v>
      </c>
      <c r="AF371" s="346" t="s">
        <v>1397</v>
      </c>
      <c r="AG371" s="346" t="s">
        <v>1061</v>
      </c>
      <c r="AH371" s="346" t="s">
        <v>1270</v>
      </c>
      <c r="AI371" s="346" t="s">
        <v>1061</v>
      </c>
      <c r="AJ371" s="346" t="s">
        <v>1102</v>
      </c>
      <c r="AK371" s="346"/>
      <c r="AL371" s="346"/>
      <c r="AM371" s="346"/>
      <c r="AN371" s="346"/>
      <c r="AO371" s="350"/>
      <c r="AP371" s="346"/>
      <c r="AQ371" s="346"/>
    </row>
    <row r="372" spans="1:43" x14ac:dyDescent="0.25">
      <c r="A372" s="346"/>
      <c r="B372" s="346"/>
      <c r="C372" s="346"/>
      <c r="D372" s="346"/>
      <c r="E372" s="346"/>
      <c r="F372" s="346"/>
      <c r="G372" s="346"/>
      <c r="H372" s="346"/>
      <c r="I372" s="346"/>
      <c r="J372" s="346"/>
      <c r="K372" s="346"/>
      <c r="L372" s="346"/>
      <c r="M372" s="346"/>
      <c r="N372" s="346"/>
      <c r="O372" s="346"/>
      <c r="P372" s="346"/>
      <c r="Q372" s="346"/>
      <c r="R372" s="346"/>
      <c r="S372" s="350"/>
      <c r="T372" s="346"/>
      <c r="U372" s="346"/>
      <c r="V372" s="346"/>
      <c r="W372" s="346"/>
      <c r="X372" s="346"/>
      <c r="Y372" s="346"/>
      <c r="Z372" s="346"/>
      <c r="AA372" s="346"/>
      <c r="AB372" s="346"/>
      <c r="AC372" s="346"/>
      <c r="AD372" s="346"/>
      <c r="AE372" s="348"/>
      <c r="AF372" s="348"/>
      <c r="AG372" s="348"/>
      <c r="AH372" s="348"/>
      <c r="AI372" s="348"/>
      <c r="AJ372" s="348"/>
      <c r="AK372" s="346"/>
      <c r="AL372" s="346"/>
      <c r="AM372" s="346"/>
      <c r="AN372" s="346"/>
      <c r="AO372" s="350"/>
      <c r="AP372" s="346"/>
      <c r="AQ372" s="346"/>
    </row>
    <row r="373" spans="1:43" x14ac:dyDescent="0.25">
      <c r="A373" s="346"/>
      <c r="B373" s="346"/>
      <c r="C373" s="346"/>
      <c r="D373" s="346"/>
      <c r="E373" s="346"/>
      <c r="F373" s="346"/>
      <c r="G373" s="346"/>
      <c r="H373" s="346"/>
      <c r="I373" s="346"/>
      <c r="J373" s="346"/>
      <c r="K373" s="346"/>
      <c r="L373" s="346"/>
      <c r="M373" s="346"/>
      <c r="N373" s="346"/>
      <c r="O373" s="346"/>
      <c r="P373" s="346"/>
      <c r="Q373" s="346"/>
      <c r="R373" s="346"/>
      <c r="S373" s="350"/>
      <c r="T373" s="346"/>
      <c r="U373" s="346"/>
      <c r="V373" s="346"/>
      <c r="W373" s="346"/>
      <c r="X373" s="346"/>
      <c r="Y373" s="346"/>
      <c r="Z373" s="346"/>
      <c r="AA373" s="346"/>
      <c r="AB373" s="346"/>
      <c r="AC373" s="346"/>
      <c r="AD373" s="346"/>
      <c r="AE373" s="348"/>
      <c r="AF373" s="348"/>
      <c r="AG373" s="348"/>
      <c r="AH373" s="348"/>
      <c r="AI373" s="348"/>
      <c r="AJ373" s="348"/>
      <c r="AK373" s="346"/>
      <c r="AL373" s="346"/>
      <c r="AM373" s="346"/>
      <c r="AN373" s="346"/>
      <c r="AO373" s="350"/>
      <c r="AP373" s="346"/>
      <c r="AQ373" s="346"/>
    </row>
    <row r="374" spans="1:43" x14ac:dyDescent="0.25">
      <c r="A374" s="346"/>
      <c r="B374" s="346"/>
      <c r="C374" s="346"/>
      <c r="D374" s="346"/>
      <c r="E374" s="346"/>
      <c r="F374" s="346"/>
      <c r="G374" s="346"/>
      <c r="H374" s="346"/>
      <c r="I374" s="346"/>
      <c r="J374" s="346"/>
      <c r="K374" s="346"/>
      <c r="L374" s="346"/>
      <c r="M374" s="346"/>
      <c r="N374" s="346"/>
      <c r="O374" s="346"/>
      <c r="P374" s="346"/>
      <c r="Q374" s="346"/>
      <c r="R374" s="346"/>
      <c r="S374" s="350"/>
      <c r="T374" s="346"/>
      <c r="U374" s="346"/>
      <c r="V374" s="346"/>
      <c r="W374" s="346"/>
      <c r="X374" s="346"/>
      <c r="Y374" s="346"/>
      <c r="Z374" s="346"/>
      <c r="AA374" s="346"/>
      <c r="AB374" s="346"/>
      <c r="AC374" s="346"/>
      <c r="AD374" s="346"/>
      <c r="AE374" s="346" t="s">
        <v>1054</v>
      </c>
      <c r="AF374" s="349">
        <v>45531</v>
      </c>
      <c r="AG374" s="346" t="s">
        <v>1054</v>
      </c>
      <c r="AH374" s="349">
        <v>45534</v>
      </c>
      <c r="AI374" s="346" t="s">
        <v>1054</v>
      </c>
      <c r="AJ374" s="349">
        <v>45539</v>
      </c>
      <c r="AK374" s="346"/>
      <c r="AL374" s="346"/>
      <c r="AM374" s="346"/>
      <c r="AN374" s="346"/>
      <c r="AO374" s="350"/>
      <c r="AP374" s="346"/>
      <c r="AQ374" s="346"/>
    </row>
    <row r="375" spans="1:43" ht="382.5" x14ac:dyDescent="0.25">
      <c r="A375" s="346"/>
      <c r="B375" s="346"/>
      <c r="C375" s="346"/>
      <c r="D375" s="346"/>
      <c r="E375" s="346"/>
      <c r="F375" s="346"/>
      <c r="G375" s="346"/>
      <c r="H375" s="346"/>
      <c r="I375" s="346"/>
      <c r="J375" s="346"/>
      <c r="K375" s="346"/>
      <c r="L375" s="346"/>
      <c r="M375" s="346"/>
      <c r="N375" s="346"/>
      <c r="O375" s="346"/>
      <c r="P375" s="346"/>
      <c r="Q375" s="346"/>
      <c r="R375" s="346"/>
      <c r="S375" s="350"/>
      <c r="T375" s="346"/>
      <c r="U375" s="346"/>
      <c r="V375" s="346"/>
      <c r="W375" s="346"/>
      <c r="X375" s="346"/>
      <c r="Y375" s="346"/>
      <c r="Z375" s="346"/>
      <c r="AA375" s="346"/>
      <c r="AB375" s="346"/>
      <c r="AC375" s="346"/>
      <c r="AD375" s="346"/>
      <c r="AE375" s="346" t="s">
        <v>1057</v>
      </c>
      <c r="AF375" s="346" t="s">
        <v>1449</v>
      </c>
      <c r="AG375" s="346" t="s">
        <v>1057</v>
      </c>
      <c r="AH375" s="346" t="s">
        <v>1450</v>
      </c>
      <c r="AI375" s="346" t="s">
        <v>1057</v>
      </c>
      <c r="AJ375" s="346" t="s">
        <v>1451</v>
      </c>
      <c r="AK375" s="346"/>
      <c r="AL375" s="346"/>
      <c r="AM375" s="346"/>
      <c r="AN375" s="346"/>
      <c r="AO375" s="350"/>
      <c r="AP375" s="346"/>
      <c r="AQ375" s="346"/>
    </row>
    <row r="376" spans="1:43" x14ac:dyDescent="0.25">
      <c r="A376" s="346"/>
      <c r="B376" s="346"/>
      <c r="C376" s="346"/>
      <c r="D376" s="346"/>
      <c r="E376" s="346"/>
      <c r="F376" s="346"/>
      <c r="G376" s="346"/>
      <c r="H376" s="346"/>
      <c r="I376" s="346"/>
      <c r="J376" s="346"/>
      <c r="K376" s="346"/>
      <c r="L376" s="346"/>
      <c r="M376" s="346"/>
      <c r="N376" s="346"/>
      <c r="O376" s="346"/>
      <c r="P376" s="346"/>
      <c r="Q376" s="346"/>
      <c r="R376" s="346"/>
      <c r="S376" s="350"/>
      <c r="T376" s="346"/>
      <c r="U376" s="346"/>
      <c r="V376" s="346"/>
      <c r="W376" s="346"/>
      <c r="X376" s="346"/>
      <c r="Y376" s="346"/>
      <c r="Z376" s="346"/>
      <c r="AA376" s="346"/>
      <c r="AB376" s="346"/>
      <c r="AC376" s="346"/>
      <c r="AD376" s="346"/>
      <c r="AE376" s="346" t="s">
        <v>1061</v>
      </c>
      <c r="AF376" s="346" t="s">
        <v>1402</v>
      </c>
      <c r="AG376" s="346" t="s">
        <v>1061</v>
      </c>
      <c r="AH376" s="346" t="s">
        <v>1270</v>
      </c>
      <c r="AI376" s="346" t="s">
        <v>1061</v>
      </c>
      <c r="AJ376" s="346" t="s">
        <v>1102</v>
      </c>
      <c r="AK376" s="346"/>
      <c r="AL376" s="346"/>
      <c r="AM376" s="346"/>
      <c r="AN376" s="346"/>
      <c r="AO376" s="350"/>
      <c r="AP376" s="346"/>
      <c r="AQ376" s="346"/>
    </row>
    <row r="377" spans="1:43" x14ac:dyDescent="0.25">
      <c r="A377" s="346"/>
      <c r="B377" s="346"/>
      <c r="C377" s="346"/>
      <c r="D377" s="346"/>
      <c r="E377" s="346"/>
      <c r="F377" s="346"/>
      <c r="G377" s="346"/>
      <c r="H377" s="346"/>
      <c r="I377" s="346"/>
      <c r="J377" s="346"/>
      <c r="K377" s="346"/>
      <c r="L377" s="346"/>
      <c r="M377" s="346"/>
      <c r="N377" s="346"/>
      <c r="O377" s="346"/>
      <c r="P377" s="346"/>
      <c r="Q377" s="346"/>
      <c r="R377" s="346"/>
      <c r="S377" s="350"/>
      <c r="T377" s="346"/>
      <c r="U377" s="346"/>
      <c r="V377" s="346"/>
      <c r="W377" s="346"/>
      <c r="X377" s="346"/>
      <c r="Y377" s="346"/>
      <c r="Z377" s="346"/>
      <c r="AA377" s="346"/>
      <c r="AB377" s="346"/>
      <c r="AC377" s="346"/>
      <c r="AD377" s="346"/>
      <c r="AE377" s="348"/>
      <c r="AF377" s="348"/>
      <c r="AG377" s="348"/>
      <c r="AH377" s="348"/>
      <c r="AI377" s="348"/>
      <c r="AJ377" s="348"/>
      <c r="AK377" s="346"/>
      <c r="AL377" s="346"/>
      <c r="AM377" s="346"/>
      <c r="AN377" s="346"/>
      <c r="AO377" s="350"/>
      <c r="AP377" s="346"/>
      <c r="AQ377" s="346"/>
    </row>
    <row r="378" spans="1:43" x14ac:dyDescent="0.25">
      <c r="A378" s="346"/>
      <c r="B378" s="346"/>
      <c r="C378" s="346"/>
      <c r="D378" s="346"/>
      <c r="E378" s="346"/>
      <c r="F378" s="346"/>
      <c r="G378" s="346"/>
      <c r="H378" s="346"/>
      <c r="I378" s="346"/>
      <c r="J378" s="346"/>
      <c r="K378" s="346"/>
      <c r="L378" s="346"/>
      <c r="M378" s="346"/>
      <c r="N378" s="346"/>
      <c r="O378" s="346"/>
      <c r="P378" s="346"/>
      <c r="Q378" s="346"/>
      <c r="R378" s="346"/>
      <c r="S378" s="350"/>
      <c r="T378" s="346"/>
      <c r="U378" s="346"/>
      <c r="V378" s="346"/>
      <c r="W378" s="346"/>
      <c r="X378" s="346"/>
      <c r="Y378" s="346"/>
      <c r="Z378" s="346"/>
      <c r="AA378" s="346"/>
      <c r="AB378" s="346"/>
      <c r="AC378" s="346"/>
      <c r="AD378" s="346"/>
      <c r="AE378" s="348"/>
      <c r="AF378" s="348"/>
      <c r="AG378" s="348"/>
      <c r="AH378" s="348"/>
      <c r="AI378" s="348"/>
      <c r="AJ378" s="348"/>
      <c r="AK378" s="346"/>
      <c r="AL378" s="346"/>
      <c r="AM378" s="346"/>
      <c r="AN378" s="346"/>
      <c r="AO378" s="350"/>
      <c r="AP378" s="346"/>
      <c r="AQ378" s="346"/>
    </row>
    <row r="379" spans="1:43" x14ac:dyDescent="0.25">
      <c r="A379" s="346"/>
      <c r="B379" s="346"/>
      <c r="C379" s="346"/>
      <c r="D379" s="346"/>
      <c r="E379" s="346"/>
      <c r="F379" s="346"/>
      <c r="G379" s="346"/>
      <c r="H379" s="346"/>
      <c r="I379" s="346"/>
      <c r="J379" s="346"/>
      <c r="K379" s="346"/>
      <c r="L379" s="346"/>
      <c r="M379" s="346"/>
      <c r="N379" s="346"/>
      <c r="O379" s="346"/>
      <c r="P379" s="346"/>
      <c r="Q379" s="346"/>
      <c r="R379" s="346"/>
      <c r="S379" s="350"/>
      <c r="T379" s="346"/>
      <c r="U379" s="346"/>
      <c r="V379" s="346"/>
      <c r="W379" s="346"/>
      <c r="X379" s="346"/>
      <c r="Y379" s="346"/>
      <c r="Z379" s="346"/>
      <c r="AA379" s="346"/>
      <c r="AB379" s="346"/>
      <c r="AC379" s="346"/>
      <c r="AD379" s="346"/>
      <c r="AE379" s="346" t="s">
        <v>1054</v>
      </c>
      <c r="AF379" s="349">
        <v>45531</v>
      </c>
      <c r="AG379" s="346" t="s">
        <v>1054</v>
      </c>
      <c r="AH379" s="349">
        <v>45534</v>
      </c>
      <c r="AI379" s="348"/>
      <c r="AJ379" s="348"/>
      <c r="AK379" s="346"/>
      <c r="AL379" s="346"/>
      <c r="AM379" s="346"/>
      <c r="AN379" s="346"/>
      <c r="AO379" s="350"/>
      <c r="AP379" s="346"/>
      <c r="AQ379" s="346"/>
    </row>
    <row r="380" spans="1:43" ht="76.5" x14ac:dyDescent="0.25">
      <c r="A380" s="346"/>
      <c r="B380" s="346"/>
      <c r="C380" s="346"/>
      <c r="D380" s="346"/>
      <c r="E380" s="346"/>
      <c r="F380" s="346"/>
      <c r="G380" s="346"/>
      <c r="H380" s="346"/>
      <c r="I380" s="346"/>
      <c r="J380" s="346"/>
      <c r="K380" s="346"/>
      <c r="L380" s="346"/>
      <c r="M380" s="346"/>
      <c r="N380" s="346"/>
      <c r="O380" s="346"/>
      <c r="P380" s="346"/>
      <c r="Q380" s="346"/>
      <c r="R380" s="346"/>
      <c r="S380" s="350"/>
      <c r="T380" s="346"/>
      <c r="U380" s="346"/>
      <c r="V380" s="346"/>
      <c r="W380" s="346"/>
      <c r="X380" s="346"/>
      <c r="Y380" s="346"/>
      <c r="Z380" s="346"/>
      <c r="AA380" s="346"/>
      <c r="AB380" s="346"/>
      <c r="AC380" s="346"/>
      <c r="AD380" s="346"/>
      <c r="AE380" s="346" t="s">
        <v>1057</v>
      </c>
      <c r="AF380" s="346" t="s">
        <v>1452</v>
      </c>
      <c r="AG380" s="346" t="s">
        <v>1057</v>
      </c>
      <c r="AH380" s="346" t="s">
        <v>1450</v>
      </c>
      <c r="AI380" s="348"/>
      <c r="AJ380" s="348"/>
      <c r="AK380" s="346"/>
      <c r="AL380" s="346"/>
      <c r="AM380" s="346"/>
      <c r="AN380" s="346"/>
      <c r="AO380" s="350"/>
      <c r="AP380" s="346"/>
      <c r="AQ380" s="346"/>
    </row>
    <row r="381" spans="1:43" x14ac:dyDescent="0.25">
      <c r="A381" s="346"/>
      <c r="B381" s="346"/>
      <c r="C381" s="346"/>
      <c r="D381" s="346"/>
      <c r="E381" s="346"/>
      <c r="F381" s="346"/>
      <c r="G381" s="346"/>
      <c r="H381" s="346"/>
      <c r="I381" s="346"/>
      <c r="J381" s="346"/>
      <c r="K381" s="346"/>
      <c r="L381" s="346"/>
      <c r="M381" s="346"/>
      <c r="N381" s="346"/>
      <c r="O381" s="346"/>
      <c r="P381" s="346"/>
      <c r="Q381" s="346"/>
      <c r="R381" s="346"/>
      <c r="S381" s="350"/>
      <c r="T381" s="346"/>
      <c r="U381" s="346"/>
      <c r="V381" s="346"/>
      <c r="W381" s="346"/>
      <c r="X381" s="346"/>
      <c r="Y381" s="346"/>
      <c r="Z381" s="346"/>
      <c r="AA381" s="346"/>
      <c r="AB381" s="346"/>
      <c r="AC381" s="346"/>
      <c r="AD381" s="346"/>
      <c r="AE381" s="346" t="s">
        <v>1061</v>
      </c>
      <c r="AF381" s="346" t="s">
        <v>1402</v>
      </c>
      <c r="AG381" s="346" t="s">
        <v>1061</v>
      </c>
      <c r="AH381" s="346" t="s">
        <v>1270</v>
      </c>
      <c r="AI381" s="348"/>
      <c r="AJ381" s="348"/>
      <c r="AK381" s="346"/>
      <c r="AL381" s="346"/>
      <c r="AM381" s="346"/>
      <c r="AN381" s="346"/>
      <c r="AO381" s="350"/>
      <c r="AP381" s="346"/>
      <c r="AQ381" s="346"/>
    </row>
    <row r="382" spans="1:43" ht="89.25" x14ac:dyDescent="0.25">
      <c r="A382" s="346" t="s">
        <v>1453</v>
      </c>
      <c r="B382" s="346">
        <v>11</v>
      </c>
      <c r="C382" s="346">
        <v>1</v>
      </c>
      <c r="D382" s="346" t="s">
        <v>1032</v>
      </c>
      <c r="E382" s="346" t="s">
        <v>1454</v>
      </c>
      <c r="F382" s="346" t="s">
        <v>1455</v>
      </c>
      <c r="G382" s="346" t="s">
        <v>1456</v>
      </c>
      <c r="H382" s="346" t="s">
        <v>1455</v>
      </c>
      <c r="I382" s="346" t="s">
        <v>1037</v>
      </c>
      <c r="J382" s="346" t="s">
        <v>1457</v>
      </c>
      <c r="K382" s="346" t="s">
        <v>1458</v>
      </c>
      <c r="L382" s="346" t="s">
        <v>1094</v>
      </c>
      <c r="M382" s="346" t="s">
        <v>1310</v>
      </c>
      <c r="N382" s="346" t="s">
        <v>1055</v>
      </c>
      <c r="O382" s="346">
        <v>60</v>
      </c>
      <c r="P382" s="346" t="s">
        <v>1311</v>
      </c>
      <c r="Q382" s="346" t="s">
        <v>1095</v>
      </c>
      <c r="R382" s="346">
        <v>80</v>
      </c>
      <c r="S382" s="347" t="s">
        <v>1045</v>
      </c>
      <c r="T382" s="346" t="s">
        <v>1046</v>
      </c>
      <c r="U382" s="346" t="s">
        <v>1459</v>
      </c>
      <c r="V382" s="346" t="s">
        <v>1048</v>
      </c>
      <c r="W382" s="346" t="s">
        <v>1078</v>
      </c>
      <c r="X382" s="346" t="s">
        <v>1050</v>
      </c>
      <c r="Y382" s="346" t="s">
        <v>1051</v>
      </c>
      <c r="Z382" s="346" t="s">
        <v>1052</v>
      </c>
      <c r="AA382" s="346" t="s">
        <v>1053</v>
      </c>
      <c r="AB382" s="348"/>
      <c r="AC382" s="346">
        <v>36</v>
      </c>
      <c r="AD382" s="346">
        <v>80</v>
      </c>
      <c r="AE382" s="346" t="s">
        <v>1054</v>
      </c>
      <c r="AF382" s="349">
        <v>45534</v>
      </c>
      <c r="AG382" s="346" t="s">
        <v>1054</v>
      </c>
      <c r="AH382" s="349">
        <v>45411</v>
      </c>
      <c r="AI382" s="346" t="s">
        <v>1054</v>
      </c>
      <c r="AJ382" s="349">
        <v>45414</v>
      </c>
      <c r="AK382" s="346" t="s">
        <v>1119</v>
      </c>
      <c r="AL382" s="346">
        <v>60</v>
      </c>
      <c r="AM382" s="346" t="s">
        <v>1095</v>
      </c>
      <c r="AN382" s="346">
        <v>80</v>
      </c>
      <c r="AO382" s="347" t="s">
        <v>1045</v>
      </c>
      <c r="AP382" s="346" t="s">
        <v>1046</v>
      </c>
      <c r="AQ382" s="351" t="s">
        <v>1460</v>
      </c>
    </row>
    <row r="383" spans="1:43" ht="409.5" x14ac:dyDescent="0.25">
      <c r="A383" s="346"/>
      <c r="B383" s="346"/>
      <c r="C383" s="346"/>
      <c r="D383" s="346"/>
      <c r="E383" s="346"/>
      <c r="F383" s="346"/>
      <c r="G383" s="346"/>
      <c r="H383" s="346"/>
      <c r="I383" s="346"/>
      <c r="J383" s="346"/>
      <c r="K383" s="346"/>
      <c r="L383" s="346"/>
      <c r="M383" s="346"/>
      <c r="N383" s="346"/>
      <c r="O383" s="346"/>
      <c r="P383" s="346"/>
      <c r="Q383" s="346"/>
      <c r="R383" s="346"/>
      <c r="S383" s="347"/>
      <c r="T383" s="346"/>
      <c r="U383" s="346"/>
      <c r="V383" s="346"/>
      <c r="W383" s="346"/>
      <c r="X383" s="346"/>
      <c r="Y383" s="346"/>
      <c r="Z383" s="346"/>
      <c r="AA383" s="346"/>
      <c r="AB383" s="348"/>
      <c r="AC383" s="346"/>
      <c r="AD383" s="346"/>
      <c r="AE383" s="346" t="s">
        <v>1057</v>
      </c>
      <c r="AF383" s="346" t="s">
        <v>1461</v>
      </c>
      <c r="AG383" s="346" t="s">
        <v>1057</v>
      </c>
      <c r="AH383" s="346" t="s">
        <v>1462</v>
      </c>
      <c r="AI383" s="346" t="s">
        <v>1057</v>
      </c>
      <c r="AJ383" s="346" t="s">
        <v>1463</v>
      </c>
      <c r="AK383" s="346"/>
      <c r="AL383" s="346"/>
      <c r="AM383" s="346"/>
      <c r="AN383" s="346"/>
      <c r="AO383" s="347"/>
      <c r="AP383" s="346"/>
      <c r="AQ383" s="348"/>
    </row>
    <row r="384" spans="1:43" x14ac:dyDescent="0.25">
      <c r="A384" s="346"/>
      <c r="B384" s="346"/>
      <c r="C384" s="346"/>
      <c r="D384" s="346"/>
      <c r="E384" s="346"/>
      <c r="F384" s="346"/>
      <c r="G384" s="346"/>
      <c r="H384" s="346"/>
      <c r="I384" s="346"/>
      <c r="J384" s="346"/>
      <c r="K384" s="346"/>
      <c r="L384" s="346"/>
      <c r="M384" s="346"/>
      <c r="N384" s="346"/>
      <c r="O384" s="346"/>
      <c r="P384" s="346"/>
      <c r="Q384" s="346"/>
      <c r="R384" s="346"/>
      <c r="S384" s="347"/>
      <c r="T384" s="346"/>
      <c r="U384" s="346"/>
      <c r="V384" s="346"/>
      <c r="W384" s="346"/>
      <c r="X384" s="346"/>
      <c r="Y384" s="346"/>
      <c r="Z384" s="346"/>
      <c r="AA384" s="346"/>
      <c r="AB384" s="348"/>
      <c r="AC384" s="346"/>
      <c r="AD384" s="346"/>
      <c r="AE384" s="346" t="s">
        <v>1061</v>
      </c>
      <c r="AF384" s="346" t="s">
        <v>1464</v>
      </c>
      <c r="AG384" s="346" t="s">
        <v>1061</v>
      </c>
      <c r="AH384" s="346" t="s">
        <v>1380</v>
      </c>
      <c r="AI384" s="346" t="s">
        <v>1061</v>
      </c>
      <c r="AJ384" s="346" t="s">
        <v>1102</v>
      </c>
      <c r="AK384" s="346"/>
      <c r="AL384" s="346"/>
      <c r="AM384" s="346"/>
      <c r="AN384" s="346"/>
      <c r="AO384" s="347"/>
      <c r="AP384" s="346"/>
      <c r="AQ384" s="346"/>
    </row>
    <row r="385" spans="1:43" x14ac:dyDescent="0.25">
      <c r="A385" s="346"/>
      <c r="B385" s="346"/>
      <c r="C385" s="346"/>
      <c r="D385" s="346"/>
      <c r="E385" s="346"/>
      <c r="F385" s="346"/>
      <c r="G385" s="346"/>
      <c r="H385" s="346"/>
      <c r="I385" s="346"/>
      <c r="J385" s="346"/>
      <c r="K385" s="346"/>
      <c r="L385" s="346"/>
      <c r="M385" s="346"/>
      <c r="N385" s="346"/>
      <c r="O385" s="346"/>
      <c r="P385" s="346"/>
      <c r="Q385" s="346"/>
      <c r="R385" s="346"/>
      <c r="S385" s="347"/>
      <c r="T385" s="346"/>
      <c r="U385" s="346"/>
      <c r="V385" s="346"/>
      <c r="W385" s="346"/>
      <c r="X385" s="346"/>
      <c r="Y385" s="346"/>
      <c r="Z385" s="346"/>
      <c r="AA385" s="346"/>
      <c r="AB385" s="348"/>
      <c r="AC385" s="346"/>
      <c r="AD385" s="346"/>
      <c r="AE385" s="348"/>
      <c r="AF385" s="348"/>
      <c r="AG385" s="348"/>
      <c r="AH385" s="348"/>
      <c r="AI385" s="348"/>
      <c r="AJ385" s="348"/>
      <c r="AK385" s="346"/>
      <c r="AL385" s="346"/>
      <c r="AM385" s="346"/>
      <c r="AN385" s="346"/>
      <c r="AO385" s="347"/>
      <c r="AP385" s="346"/>
      <c r="AQ385" s="351" t="s">
        <v>1465</v>
      </c>
    </row>
    <row r="386" spans="1:43" x14ac:dyDescent="0.25">
      <c r="A386" s="346"/>
      <c r="B386" s="346"/>
      <c r="C386" s="346"/>
      <c r="D386" s="346"/>
      <c r="E386" s="346"/>
      <c r="F386" s="346"/>
      <c r="G386" s="346"/>
      <c r="H386" s="346"/>
      <c r="I386" s="346"/>
      <c r="J386" s="346"/>
      <c r="K386" s="346"/>
      <c r="L386" s="346"/>
      <c r="M386" s="346"/>
      <c r="N386" s="346"/>
      <c r="O386" s="346"/>
      <c r="P386" s="346"/>
      <c r="Q386" s="346"/>
      <c r="R386" s="346"/>
      <c r="S386" s="347"/>
      <c r="T386" s="346"/>
      <c r="U386" s="346"/>
      <c r="V386" s="346"/>
      <c r="W386" s="346"/>
      <c r="X386" s="346"/>
      <c r="Y386" s="346"/>
      <c r="Z386" s="346"/>
      <c r="AA386" s="346"/>
      <c r="AB386" s="348"/>
      <c r="AC386" s="346"/>
      <c r="AD386" s="346"/>
      <c r="AE386" s="348"/>
      <c r="AF386" s="348"/>
      <c r="AG386" s="348"/>
      <c r="AH386" s="348"/>
      <c r="AI386" s="348"/>
      <c r="AJ386" s="348"/>
      <c r="AK386" s="346"/>
      <c r="AL386" s="346"/>
      <c r="AM386" s="346"/>
      <c r="AN386" s="346"/>
      <c r="AO386" s="347"/>
      <c r="AP386" s="346"/>
      <c r="AQ386" s="346"/>
    </row>
    <row r="387" spans="1:43" x14ac:dyDescent="0.25">
      <c r="A387" s="346"/>
      <c r="B387" s="346"/>
      <c r="C387" s="346"/>
      <c r="D387" s="346"/>
      <c r="E387" s="346"/>
      <c r="F387" s="346"/>
      <c r="G387" s="346"/>
      <c r="H387" s="346"/>
      <c r="I387" s="346"/>
      <c r="J387" s="346"/>
      <c r="K387" s="346"/>
      <c r="L387" s="346"/>
      <c r="M387" s="346"/>
      <c r="N387" s="346"/>
      <c r="O387" s="346"/>
      <c r="P387" s="346"/>
      <c r="Q387" s="346"/>
      <c r="R387" s="346"/>
      <c r="S387" s="347"/>
      <c r="T387" s="346"/>
      <c r="U387" s="346"/>
      <c r="V387" s="346"/>
      <c r="W387" s="346"/>
      <c r="X387" s="346"/>
      <c r="Y387" s="346"/>
      <c r="Z387" s="346"/>
      <c r="AA387" s="346"/>
      <c r="AB387" s="348"/>
      <c r="AC387" s="346"/>
      <c r="AD387" s="346"/>
      <c r="AE387" s="348"/>
      <c r="AF387" s="348"/>
      <c r="AG387" s="346" t="s">
        <v>1054</v>
      </c>
      <c r="AH387" s="349">
        <v>45534</v>
      </c>
      <c r="AI387" s="346" t="s">
        <v>1054</v>
      </c>
      <c r="AJ387" s="349">
        <v>45539</v>
      </c>
      <c r="AK387" s="346"/>
      <c r="AL387" s="346"/>
      <c r="AM387" s="346"/>
      <c r="AN387" s="346"/>
      <c r="AO387" s="347"/>
      <c r="AP387" s="346"/>
      <c r="AQ387" s="346"/>
    </row>
    <row r="388" spans="1:43" ht="409.5" x14ac:dyDescent="0.25">
      <c r="A388" s="346"/>
      <c r="B388" s="346"/>
      <c r="C388" s="346"/>
      <c r="D388" s="346"/>
      <c r="E388" s="346"/>
      <c r="F388" s="346"/>
      <c r="G388" s="346"/>
      <c r="H388" s="346"/>
      <c r="I388" s="346"/>
      <c r="J388" s="346"/>
      <c r="K388" s="346"/>
      <c r="L388" s="346"/>
      <c r="M388" s="346"/>
      <c r="N388" s="346"/>
      <c r="O388" s="346"/>
      <c r="P388" s="346"/>
      <c r="Q388" s="346"/>
      <c r="R388" s="346"/>
      <c r="S388" s="347"/>
      <c r="T388" s="346"/>
      <c r="U388" s="346"/>
      <c r="V388" s="346"/>
      <c r="W388" s="346"/>
      <c r="X388" s="346"/>
      <c r="Y388" s="346"/>
      <c r="Z388" s="346"/>
      <c r="AA388" s="346"/>
      <c r="AB388" s="348"/>
      <c r="AC388" s="346"/>
      <c r="AD388" s="346"/>
      <c r="AE388" s="348"/>
      <c r="AF388" s="348"/>
      <c r="AG388" s="346" t="s">
        <v>1057</v>
      </c>
      <c r="AH388" s="346" t="s">
        <v>1466</v>
      </c>
      <c r="AI388" s="346" t="s">
        <v>1057</v>
      </c>
      <c r="AJ388" s="346" t="s">
        <v>1467</v>
      </c>
      <c r="AK388" s="346"/>
      <c r="AL388" s="346"/>
      <c r="AM388" s="346"/>
      <c r="AN388" s="346"/>
      <c r="AO388" s="347"/>
      <c r="AP388" s="346"/>
      <c r="AQ388" s="346"/>
    </row>
    <row r="389" spans="1:43" x14ac:dyDescent="0.25">
      <c r="A389" s="346"/>
      <c r="B389" s="346"/>
      <c r="C389" s="346"/>
      <c r="D389" s="346"/>
      <c r="E389" s="346"/>
      <c r="F389" s="346"/>
      <c r="G389" s="346"/>
      <c r="H389" s="346"/>
      <c r="I389" s="346"/>
      <c r="J389" s="346"/>
      <c r="K389" s="346"/>
      <c r="L389" s="346"/>
      <c r="M389" s="346"/>
      <c r="N389" s="346"/>
      <c r="O389" s="346"/>
      <c r="P389" s="346"/>
      <c r="Q389" s="346"/>
      <c r="R389" s="346"/>
      <c r="S389" s="347"/>
      <c r="T389" s="346"/>
      <c r="U389" s="346"/>
      <c r="V389" s="346"/>
      <c r="W389" s="346"/>
      <c r="X389" s="346"/>
      <c r="Y389" s="346"/>
      <c r="Z389" s="346"/>
      <c r="AA389" s="346"/>
      <c r="AB389" s="348"/>
      <c r="AC389" s="346"/>
      <c r="AD389" s="346"/>
      <c r="AE389" s="348"/>
      <c r="AF389" s="348"/>
      <c r="AG389" s="346" t="s">
        <v>1061</v>
      </c>
      <c r="AH389" s="346" t="s">
        <v>1063</v>
      </c>
      <c r="AI389" s="346" t="s">
        <v>1061</v>
      </c>
      <c r="AJ389" s="346" t="s">
        <v>1102</v>
      </c>
      <c r="AK389" s="346"/>
      <c r="AL389" s="346"/>
      <c r="AM389" s="346"/>
      <c r="AN389" s="346"/>
      <c r="AO389" s="347"/>
      <c r="AP389" s="346"/>
      <c r="AQ389" s="346"/>
    </row>
    <row r="390" spans="1:43" ht="63.75" x14ac:dyDescent="0.25">
      <c r="A390" s="346"/>
      <c r="B390" s="346"/>
      <c r="C390" s="346"/>
      <c r="D390" s="346"/>
      <c r="E390" s="346"/>
      <c r="F390" s="346"/>
      <c r="G390" s="346"/>
      <c r="H390" s="346"/>
      <c r="I390" s="346"/>
      <c r="J390" s="346"/>
      <c r="K390" s="346"/>
      <c r="L390" s="346"/>
      <c r="M390" s="346"/>
      <c r="N390" s="346"/>
      <c r="O390" s="346"/>
      <c r="P390" s="346"/>
      <c r="Q390" s="346"/>
      <c r="R390" s="346"/>
      <c r="S390" s="347"/>
      <c r="T390" s="346"/>
      <c r="U390" s="346" t="s">
        <v>1468</v>
      </c>
      <c r="V390" s="346" t="s">
        <v>1048</v>
      </c>
      <c r="W390" s="346" t="s">
        <v>1078</v>
      </c>
      <c r="X390" s="346" t="s">
        <v>1050</v>
      </c>
      <c r="Y390" s="346" t="s">
        <v>1051</v>
      </c>
      <c r="Z390" s="346" t="s">
        <v>1052</v>
      </c>
      <c r="AA390" s="346" t="s">
        <v>1053</v>
      </c>
      <c r="AB390" s="346">
        <v>50</v>
      </c>
      <c r="AC390" s="346">
        <v>21.6</v>
      </c>
      <c r="AD390" s="346">
        <v>80</v>
      </c>
      <c r="AE390" s="346" t="s">
        <v>1054</v>
      </c>
      <c r="AF390" s="349">
        <v>45534</v>
      </c>
      <c r="AG390" s="346" t="s">
        <v>1054</v>
      </c>
      <c r="AH390" s="349">
        <v>45411</v>
      </c>
      <c r="AI390" s="346" t="s">
        <v>1054</v>
      </c>
      <c r="AJ390" s="349">
        <v>45414</v>
      </c>
      <c r="AK390" s="346"/>
      <c r="AL390" s="346"/>
      <c r="AM390" s="346"/>
      <c r="AN390" s="346"/>
      <c r="AO390" s="347"/>
      <c r="AP390" s="346"/>
      <c r="AQ390" s="346"/>
    </row>
    <row r="391" spans="1:43" ht="409.5" x14ac:dyDescent="0.25">
      <c r="A391" s="346"/>
      <c r="B391" s="346"/>
      <c r="C391" s="346"/>
      <c r="D391" s="346"/>
      <c r="E391" s="346"/>
      <c r="F391" s="346"/>
      <c r="G391" s="346"/>
      <c r="H391" s="346"/>
      <c r="I391" s="346"/>
      <c r="J391" s="346"/>
      <c r="K391" s="346"/>
      <c r="L391" s="346"/>
      <c r="M391" s="346"/>
      <c r="N391" s="346"/>
      <c r="O391" s="346"/>
      <c r="P391" s="346"/>
      <c r="Q391" s="346"/>
      <c r="R391" s="346"/>
      <c r="S391" s="347"/>
      <c r="T391" s="346"/>
      <c r="U391" s="346"/>
      <c r="V391" s="346"/>
      <c r="W391" s="346"/>
      <c r="X391" s="346"/>
      <c r="Y391" s="346"/>
      <c r="Z391" s="346"/>
      <c r="AA391" s="346"/>
      <c r="AB391" s="346"/>
      <c r="AC391" s="346"/>
      <c r="AD391" s="346"/>
      <c r="AE391" s="346" t="s">
        <v>1057</v>
      </c>
      <c r="AF391" s="346" t="s">
        <v>1469</v>
      </c>
      <c r="AG391" s="346" t="s">
        <v>1057</v>
      </c>
      <c r="AH391" s="346" t="s">
        <v>1462</v>
      </c>
      <c r="AI391" s="346" t="s">
        <v>1057</v>
      </c>
      <c r="AJ391" s="346" t="s">
        <v>1470</v>
      </c>
      <c r="AK391" s="346"/>
      <c r="AL391" s="346"/>
      <c r="AM391" s="346"/>
      <c r="AN391" s="346"/>
      <c r="AO391" s="347"/>
      <c r="AP391" s="346"/>
      <c r="AQ391" s="346"/>
    </row>
    <row r="392" spans="1:43" x14ac:dyDescent="0.25">
      <c r="A392" s="346"/>
      <c r="B392" s="346"/>
      <c r="C392" s="346"/>
      <c r="D392" s="346"/>
      <c r="E392" s="346"/>
      <c r="F392" s="346"/>
      <c r="G392" s="346"/>
      <c r="H392" s="346"/>
      <c r="I392" s="346"/>
      <c r="J392" s="346"/>
      <c r="K392" s="346"/>
      <c r="L392" s="346"/>
      <c r="M392" s="346"/>
      <c r="N392" s="346"/>
      <c r="O392" s="346"/>
      <c r="P392" s="346"/>
      <c r="Q392" s="346"/>
      <c r="R392" s="346"/>
      <c r="S392" s="347"/>
      <c r="T392" s="346"/>
      <c r="U392" s="346"/>
      <c r="V392" s="346"/>
      <c r="W392" s="346"/>
      <c r="X392" s="346"/>
      <c r="Y392" s="346"/>
      <c r="Z392" s="346"/>
      <c r="AA392" s="346"/>
      <c r="AB392" s="346"/>
      <c r="AC392" s="346"/>
      <c r="AD392" s="346"/>
      <c r="AE392" s="346" t="s">
        <v>1061</v>
      </c>
      <c r="AF392" s="346" t="s">
        <v>1464</v>
      </c>
      <c r="AG392" s="346" t="s">
        <v>1061</v>
      </c>
      <c r="AH392" s="346" t="s">
        <v>1380</v>
      </c>
      <c r="AI392" s="346" t="s">
        <v>1061</v>
      </c>
      <c r="AJ392" s="346" t="s">
        <v>1102</v>
      </c>
      <c r="AK392" s="346"/>
      <c r="AL392" s="346"/>
      <c r="AM392" s="346"/>
      <c r="AN392" s="346"/>
      <c r="AO392" s="347"/>
      <c r="AP392" s="346"/>
      <c r="AQ392" s="346"/>
    </row>
    <row r="393" spans="1:43" x14ac:dyDescent="0.25">
      <c r="A393" s="346"/>
      <c r="B393" s="346"/>
      <c r="C393" s="346"/>
      <c r="D393" s="346"/>
      <c r="E393" s="346"/>
      <c r="F393" s="346"/>
      <c r="G393" s="346"/>
      <c r="H393" s="346"/>
      <c r="I393" s="346"/>
      <c r="J393" s="346"/>
      <c r="K393" s="346"/>
      <c r="L393" s="346"/>
      <c r="M393" s="346"/>
      <c r="N393" s="346"/>
      <c r="O393" s="346"/>
      <c r="P393" s="346"/>
      <c r="Q393" s="346"/>
      <c r="R393" s="346"/>
      <c r="S393" s="347"/>
      <c r="T393" s="346"/>
      <c r="U393" s="346"/>
      <c r="V393" s="346"/>
      <c r="W393" s="346"/>
      <c r="X393" s="346"/>
      <c r="Y393" s="346"/>
      <c r="Z393" s="346"/>
      <c r="AA393" s="346"/>
      <c r="AB393" s="346"/>
      <c r="AC393" s="346"/>
      <c r="AD393" s="346"/>
      <c r="AE393" s="348"/>
      <c r="AF393" s="348"/>
      <c r="AG393" s="348"/>
      <c r="AH393" s="348"/>
      <c r="AI393" s="348"/>
      <c r="AJ393" s="348"/>
      <c r="AK393" s="346"/>
      <c r="AL393" s="346"/>
      <c r="AM393" s="346"/>
      <c r="AN393" s="346"/>
      <c r="AO393" s="347"/>
      <c r="AP393" s="346"/>
      <c r="AQ393" s="346"/>
    </row>
    <row r="394" spans="1:43" x14ac:dyDescent="0.25">
      <c r="A394" s="346"/>
      <c r="B394" s="346"/>
      <c r="C394" s="346"/>
      <c r="D394" s="346"/>
      <c r="E394" s="346"/>
      <c r="F394" s="346"/>
      <c r="G394" s="346"/>
      <c r="H394" s="346"/>
      <c r="I394" s="346"/>
      <c r="J394" s="346"/>
      <c r="K394" s="346"/>
      <c r="L394" s="346"/>
      <c r="M394" s="346"/>
      <c r="N394" s="346"/>
      <c r="O394" s="346"/>
      <c r="P394" s="346"/>
      <c r="Q394" s="346"/>
      <c r="R394" s="346"/>
      <c r="S394" s="347"/>
      <c r="T394" s="346"/>
      <c r="U394" s="346"/>
      <c r="V394" s="346"/>
      <c r="W394" s="346"/>
      <c r="X394" s="346"/>
      <c r="Y394" s="346"/>
      <c r="Z394" s="346"/>
      <c r="AA394" s="346"/>
      <c r="AB394" s="346"/>
      <c r="AC394" s="346"/>
      <c r="AD394" s="346"/>
      <c r="AE394" s="348"/>
      <c r="AF394" s="348"/>
      <c r="AG394" s="348"/>
      <c r="AH394" s="348"/>
      <c r="AI394" s="348"/>
      <c r="AJ394" s="348"/>
      <c r="AK394" s="346"/>
      <c r="AL394" s="346"/>
      <c r="AM394" s="346"/>
      <c r="AN394" s="346"/>
      <c r="AO394" s="347"/>
      <c r="AP394" s="346"/>
      <c r="AQ394" s="346"/>
    </row>
    <row r="395" spans="1:43" x14ac:dyDescent="0.25">
      <c r="A395" s="346"/>
      <c r="B395" s="346"/>
      <c r="C395" s="346"/>
      <c r="D395" s="346"/>
      <c r="E395" s="346"/>
      <c r="F395" s="346"/>
      <c r="G395" s="346"/>
      <c r="H395" s="346"/>
      <c r="I395" s="346"/>
      <c r="J395" s="346"/>
      <c r="K395" s="346"/>
      <c r="L395" s="346"/>
      <c r="M395" s="346"/>
      <c r="N395" s="346"/>
      <c r="O395" s="346"/>
      <c r="P395" s="346"/>
      <c r="Q395" s="346"/>
      <c r="R395" s="346"/>
      <c r="S395" s="347"/>
      <c r="T395" s="346"/>
      <c r="U395" s="346"/>
      <c r="V395" s="346"/>
      <c r="W395" s="346"/>
      <c r="X395" s="346"/>
      <c r="Y395" s="346"/>
      <c r="Z395" s="346"/>
      <c r="AA395" s="346"/>
      <c r="AB395" s="346"/>
      <c r="AC395" s="346"/>
      <c r="AD395" s="346"/>
      <c r="AE395" s="348"/>
      <c r="AF395" s="348"/>
      <c r="AG395" s="346" t="s">
        <v>1054</v>
      </c>
      <c r="AH395" s="349">
        <v>45534</v>
      </c>
      <c r="AI395" s="346" t="s">
        <v>1054</v>
      </c>
      <c r="AJ395" s="349">
        <v>45539</v>
      </c>
      <c r="AK395" s="346"/>
      <c r="AL395" s="346"/>
      <c r="AM395" s="346"/>
      <c r="AN395" s="346"/>
      <c r="AO395" s="347"/>
      <c r="AP395" s="346"/>
      <c r="AQ395" s="346"/>
    </row>
    <row r="396" spans="1:43" ht="409.5" x14ac:dyDescent="0.25">
      <c r="A396" s="346"/>
      <c r="B396" s="346"/>
      <c r="C396" s="346"/>
      <c r="D396" s="346"/>
      <c r="E396" s="346"/>
      <c r="F396" s="346"/>
      <c r="G396" s="346"/>
      <c r="H396" s="346"/>
      <c r="I396" s="346"/>
      <c r="J396" s="346"/>
      <c r="K396" s="346"/>
      <c r="L396" s="346"/>
      <c r="M396" s="346"/>
      <c r="N396" s="346"/>
      <c r="O396" s="346"/>
      <c r="P396" s="346"/>
      <c r="Q396" s="346"/>
      <c r="R396" s="346"/>
      <c r="S396" s="347"/>
      <c r="T396" s="346"/>
      <c r="U396" s="346"/>
      <c r="V396" s="346"/>
      <c r="W396" s="346"/>
      <c r="X396" s="346"/>
      <c r="Y396" s="346"/>
      <c r="Z396" s="346"/>
      <c r="AA396" s="346"/>
      <c r="AB396" s="346"/>
      <c r="AC396" s="346"/>
      <c r="AD396" s="346"/>
      <c r="AE396" s="348"/>
      <c r="AF396" s="348"/>
      <c r="AG396" s="346" t="s">
        <v>1057</v>
      </c>
      <c r="AH396" s="346" t="s">
        <v>1466</v>
      </c>
      <c r="AI396" s="346" t="s">
        <v>1057</v>
      </c>
      <c r="AJ396" s="346" t="s">
        <v>1471</v>
      </c>
      <c r="AK396" s="346"/>
      <c r="AL396" s="346"/>
      <c r="AM396" s="346"/>
      <c r="AN396" s="346"/>
      <c r="AO396" s="347"/>
      <c r="AP396" s="346"/>
      <c r="AQ396" s="346"/>
    </row>
    <row r="397" spans="1:43" x14ac:dyDescent="0.25">
      <c r="A397" s="346"/>
      <c r="B397" s="346"/>
      <c r="C397" s="346"/>
      <c r="D397" s="346"/>
      <c r="E397" s="346"/>
      <c r="F397" s="346"/>
      <c r="G397" s="346"/>
      <c r="H397" s="346"/>
      <c r="I397" s="346"/>
      <c r="J397" s="346"/>
      <c r="K397" s="346"/>
      <c r="L397" s="346"/>
      <c r="M397" s="346"/>
      <c r="N397" s="346"/>
      <c r="O397" s="346"/>
      <c r="P397" s="346"/>
      <c r="Q397" s="346"/>
      <c r="R397" s="346"/>
      <c r="S397" s="347"/>
      <c r="T397" s="346"/>
      <c r="U397" s="346"/>
      <c r="V397" s="346"/>
      <c r="W397" s="346"/>
      <c r="X397" s="346"/>
      <c r="Y397" s="346"/>
      <c r="Z397" s="346"/>
      <c r="AA397" s="346"/>
      <c r="AB397" s="346"/>
      <c r="AC397" s="346"/>
      <c r="AD397" s="346"/>
      <c r="AE397" s="348"/>
      <c r="AF397" s="348"/>
      <c r="AG397" s="346" t="s">
        <v>1061</v>
      </c>
      <c r="AH397" s="346" t="s">
        <v>1063</v>
      </c>
      <c r="AI397" s="346" t="s">
        <v>1061</v>
      </c>
      <c r="AJ397" s="346" t="s">
        <v>1102</v>
      </c>
      <c r="AK397" s="346"/>
      <c r="AL397" s="346"/>
      <c r="AM397" s="346"/>
      <c r="AN397" s="346"/>
      <c r="AO397" s="347"/>
      <c r="AP397" s="346"/>
      <c r="AQ397" s="346"/>
    </row>
    <row r="398" spans="1:43" ht="89.25" x14ac:dyDescent="0.25">
      <c r="A398" s="346" t="s">
        <v>1453</v>
      </c>
      <c r="B398" s="346">
        <v>12</v>
      </c>
      <c r="C398" s="346">
        <v>1</v>
      </c>
      <c r="D398" s="346" t="s">
        <v>1032</v>
      </c>
      <c r="E398" s="346" t="s">
        <v>1454</v>
      </c>
      <c r="F398" s="346" t="s">
        <v>1455</v>
      </c>
      <c r="G398" s="346" t="s">
        <v>1472</v>
      </c>
      <c r="H398" s="346" t="s">
        <v>1455</v>
      </c>
      <c r="I398" s="346" t="s">
        <v>1037</v>
      </c>
      <c r="J398" s="346" t="s">
        <v>1473</v>
      </c>
      <c r="K398" s="346" t="s">
        <v>1474</v>
      </c>
      <c r="L398" s="346" t="s">
        <v>1094</v>
      </c>
      <c r="M398" s="346" t="s">
        <v>1310</v>
      </c>
      <c r="N398" s="346" t="s">
        <v>1055</v>
      </c>
      <c r="O398" s="346">
        <v>60</v>
      </c>
      <c r="P398" s="346" t="s">
        <v>1311</v>
      </c>
      <c r="Q398" s="346" t="s">
        <v>1095</v>
      </c>
      <c r="R398" s="346">
        <v>80</v>
      </c>
      <c r="S398" s="347" t="s">
        <v>1045</v>
      </c>
      <c r="T398" s="346" t="s">
        <v>1046</v>
      </c>
      <c r="U398" s="346" t="s">
        <v>1475</v>
      </c>
      <c r="V398" s="346" t="s">
        <v>1048</v>
      </c>
      <c r="W398" s="346" t="s">
        <v>1078</v>
      </c>
      <c r="X398" s="346" t="s">
        <v>1050</v>
      </c>
      <c r="Y398" s="346" t="s">
        <v>1051</v>
      </c>
      <c r="Z398" s="346" t="s">
        <v>1052</v>
      </c>
      <c r="AA398" s="346" t="s">
        <v>1053</v>
      </c>
      <c r="AB398" s="348"/>
      <c r="AC398" s="346">
        <v>36</v>
      </c>
      <c r="AD398" s="346">
        <v>80</v>
      </c>
      <c r="AE398" s="346" t="s">
        <v>1054</v>
      </c>
      <c r="AF398" s="349">
        <v>45439</v>
      </c>
      <c r="AG398" s="346" t="s">
        <v>1054</v>
      </c>
      <c r="AH398" s="349">
        <v>45411</v>
      </c>
      <c r="AI398" s="346" t="s">
        <v>1054</v>
      </c>
      <c r="AJ398" s="349">
        <v>45414</v>
      </c>
      <c r="AK398" s="346" t="s">
        <v>1119</v>
      </c>
      <c r="AL398" s="346">
        <v>60</v>
      </c>
      <c r="AM398" s="346" t="s">
        <v>1095</v>
      </c>
      <c r="AN398" s="346">
        <v>80</v>
      </c>
      <c r="AO398" s="347" t="s">
        <v>1045</v>
      </c>
      <c r="AP398" s="346" t="s">
        <v>1046</v>
      </c>
      <c r="AQ398" s="351" t="s">
        <v>1476</v>
      </c>
    </row>
    <row r="399" spans="1:43" ht="395.25" x14ac:dyDescent="0.25">
      <c r="A399" s="346"/>
      <c r="B399" s="346"/>
      <c r="C399" s="346"/>
      <c r="D399" s="346"/>
      <c r="E399" s="346"/>
      <c r="F399" s="346"/>
      <c r="G399" s="346"/>
      <c r="H399" s="346"/>
      <c r="I399" s="346"/>
      <c r="J399" s="346"/>
      <c r="K399" s="346"/>
      <c r="L399" s="346"/>
      <c r="M399" s="346"/>
      <c r="N399" s="346"/>
      <c r="O399" s="346"/>
      <c r="P399" s="346"/>
      <c r="Q399" s="346"/>
      <c r="R399" s="346"/>
      <c r="S399" s="347"/>
      <c r="T399" s="346"/>
      <c r="U399" s="346"/>
      <c r="V399" s="346"/>
      <c r="W399" s="346"/>
      <c r="X399" s="346"/>
      <c r="Y399" s="346"/>
      <c r="Z399" s="346"/>
      <c r="AA399" s="346"/>
      <c r="AB399" s="348"/>
      <c r="AC399" s="346"/>
      <c r="AD399" s="346"/>
      <c r="AE399" s="346" t="s">
        <v>1057</v>
      </c>
      <c r="AF399" s="346" t="s">
        <v>1477</v>
      </c>
      <c r="AG399" s="346" t="s">
        <v>1057</v>
      </c>
      <c r="AH399" s="346" t="s">
        <v>1462</v>
      </c>
      <c r="AI399" s="346" t="s">
        <v>1057</v>
      </c>
      <c r="AJ399" s="346" t="s">
        <v>1478</v>
      </c>
      <c r="AK399" s="346"/>
      <c r="AL399" s="346"/>
      <c r="AM399" s="346"/>
      <c r="AN399" s="346"/>
      <c r="AO399" s="347"/>
      <c r="AP399" s="346"/>
      <c r="AQ399" s="348"/>
    </row>
    <row r="400" spans="1:43" x14ac:dyDescent="0.25">
      <c r="A400" s="346"/>
      <c r="B400" s="346"/>
      <c r="C400" s="346"/>
      <c r="D400" s="346"/>
      <c r="E400" s="346"/>
      <c r="F400" s="346"/>
      <c r="G400" s="346"/>
      <c r="H400" s="346"/>
      <c r="I400" s="346"/>
      <c r="J400" s="346"/>
      <c r="K400" s="346"/>
      <c r="L400" s="346"/>
      <c r="M400" s="346"/>
      <c r="N400" s="346"/>
      <c r="O400" s="346"/>
      <c r="P400" s="346"/>
      <c r="Q400" s="346"/>
      <c r="R400" s="346"/>
      <c r="S400" s="347"/>
      <c r="T400" s="346"/>
      <c r="U400" s="346"/>
      <c r="V400" s="346"/>
      <c r="W400" s="346"/>
      <c r="X400" s="346"/>
      <c r="Y400" s="346"/>
      <c r="Z400" s="346"/>
      <c r="AA400" s="346"/>
      <c r="AB400" s="348"/>
      <c r="AC400" s="346"/>
      <c r="AD400" s="346"/>
      <c r="AE400" s="346" t="s">
        <v>1061</v>
      </c>
      <c r="AF400" s="346" t="s">
        <v>1479</v>
      </c>
      <c r="AG400" s="346" t="s">
        <v>1061</v>
      </c>
      <c r="AH400" s="346" t="s">
        <v>1380</v>
      </c>
      <c r="AI400" s="346" t="s">
        <v>1061</v>
      </c>
      <c r="AJ400" s="346" t="s">
        <v>1102</v>
      </c>
      <c r="AK400" s="346"/>
      <c r="AL400" s="346"/>
      <c r="AM400" s="346"/>
      <c r="AN400" s="346"/>
      <c r="AO400" s="347"/>
      <c r="AP400" s="346"/>
      <c r="AQ400" s="346"/>
    </row>
    <row r="401" spans="1:43" x14ac:dyDescent="0.25">
      <c r="A401" s="346"/>
      <c r="B401" s="346"/>
      <c r="C401" s="346"/>
      <c r="D401" s="346"/>
      <c r="E401" s="346"/>
      <c r="F401" s="346"/>
      <c r="G401" s="346"/>
      <c r="H401" s="346"/>
      <c r="I401" s="346"/>
      <c r="J401" s="346"/>
      <c r="K401" s="346"/>
      <c r="L401" s="346"/>
      <c r="M401" s="346"/>
      <c r="N401" s="346"/>
      <c r="O401" s="346"/>
      <c r="P401" s="346"/>
      <c r="Q401" s="346"/>
      <c r="R401" s="346"/>
      <c r="S401" s="347"/>
      <c r="T401" s="346"/>
      <c r="U401" s="346"/>
      <c r="V401" s="346"/>
      <c r="W401" s="346"/>
      <c r="X401" s="346"/>
      <c r="Y401" s="346"/>
      <c r="Z401" s="346"/>
      <c r="AA401" s="346"/>
      <c r="AB401" s="348"/>
      <c r="AC401" s="346"/>
      <c r="AD401" s="346"/>
      <c r="AE401" s="348"/>
      <c r="AF401" s="348"/>
      <c r="AG401" s="348"/>
      <c r="AH401" s="348"/>
      <c r="AI401" s="348"/>
      <c r="AJ401" s="348"/>
      <c r="AK401" s="346"/>
      <c r="AL401" s="346"/>
      <c r="AM401" s="346"/>
      <c r="AN401" s="346"/>
      <c r="AO401" s="347"/>
      <c r="AP401" s="346"/>
      <c r="AQ401" s="351" t="s">
        <v>1480</v>
      </c>
    </row>
    <row r="402" spans="1:43" x14ac:dyDescent="0.25">
      <c r="A402" s="346"/>
      <c r="B402" s="346"/>
      <c r="C402" s="346"/>
      <c r="D402" s="346"/>
      <c r="E402" s="346"/>
      <c r="F402" s="346"/>
      <c r="G402" s="346"/>
      <c r="H402" s="346"/>
      <c r="I402" s="346"/>
      <c r="J402" s="346"/>
      <c r="K402" s="346"/>
      <c r="L402" s="346"/>
      <c r="M402" s="346"/>
      <c r="N402" s="346"/>
      <c r="O402" s="346"/>
      <c r="P402" s="346"/>
      <c r="Q402" s="346"/>
      <c r="R402" s="346"/>
      <c r="S402" s="347"/>
      <c r="T402" s="346"/>
      <c r="U402" s="346"/>
      <c r="V402" s="346"/>
      <c r="W402" s="346"/>
      <c r="X402" s="346"/>
      <c r="Y402" s="346"/>
      <c r="Z402" s="346"/>
      <c r="AA402" s="346"/>
      <c r="AB402" s="348"/>
      <c r="AC402" s="346"/>
      <c r="AD402" s="346"/>
      <c r="AE402" s="348"/>
      <c r="AF402" s="348"/>
      <c r="AG402" s="348"/>
      <c r="AH402" s="348"/>
      <c r="AI402" s="348"/>
      <c r="AJ402" s="348"/>
      <c r="AK402" s="346"/>
      <c r="AL402" s="346"/>
      <c r="AM402" s="346"/>
      <c r="AN402" s="346"/>
      <c r="AO402" s="347"/>
      <c r="AP402" s="346"/>
      <c r="AQ402" s="346"/>
    </row>
    <row r="403" spans="1:43" x14ac:dyDescent="0.25">
      <c r="A403" s="346"/>
      <c r="B403" s="346"/>
      <c r="C403" s="346"/>
      <c r="D403" s="346"/>
      <c r="E403" s="346"/>
      <c r="F403" s="346"/>
      <c r="G403" s="346"/>
      <c r="H403" s="346"/>
      <c r="I403" s="346"/>
      <c r="J403" s="346"/>
      <c r="K403" s="346"/>
      <c r="L403" s="346"/>
      <c r="M403" s="346"/>
      <c r="N403" s="346"/>
      <c r="O403" s="346"/>
      <c r="P403" s="346"/>
      <c r="Q403" s="346"/>
      <c r="R403" s="346"/>
      <c r="S403" s="347"/>
      <c r="T403" s="346"/>
      <c r="U403" s="346"/>
      <c r="V403" s="346"/>
      <c r="W403" s="346"/>
      <c r="X403" s="346"/>
      <c r="Y403" s="346"/>
      <c r="Z403" s="346"/>
      <c r="AA403" s="346"/>
      <c r="AB403" s="348"/>
      <c r="AC403" s="346"/>
      <c r="AD403" s="346"/>
      <c r="AE403" s="346" t="s">
        <v>1054</v>
      </c>
      <c r="AF403" s="349">
        <v>45439</v>
      </c>
      <c r="AG403" s="346" t="s">
        <v>1054</v>
      </c>
      <c r="AH403" s="349">
        <v>45534</v>
      </c>
      <c r="AI403" s="346" t="s">
        <v>1054</v>
      </c>
      <c r="AJ403" s="349">
        <v>45539</v>
      </c>
      <c r="AK403" s="346"/>
      <c r="AL403" s="346"/>
      <c r="AM403" s="346"/>
      <c r="AN403" s="346"/>
      <c r="AO403" s="347"/>
      <c r="AP403" s="346"/>
      <c r="AQ403" s="346"/>
    </row>
    <row r="404" spans="1:43" ht="409.5" x14ac:dyDescent="0.25">
      <c r="A404" s="346"/>
      <c r="B404" s="346"/>
      <c r="C404" s="346"/>
      <c r="D404" s="346"/>
      <c r="E404" s="346"/>
      <c r="F404" s="346"/>
      <c r="G404" s="346"/>
      <c r="H404" s="346"/>
      <c r="I404" s="346"/>
      <c r="J404" s="346"/>
      <c r="K404" s="346"/>
      <c r="L404" s="346"/>
      <c r="M404" s="346"/>
      <c r="N404" s="346"/>
      <c r="O404" s="346"/>
      <c r="P404" s="346"/>
      <c r="Q404" s="346"/>
      <c r="R404" s="346"/>
      <c r="S404" s="347"/>
      <c r="T404" s="346"/>
      <c r="U404" s="346"/>
      <c r="V404" s="346"/>
      <c r="W404" s="346"/>
      <c r="X404" s="346"/>
      <c r="Y404" s="346"/>
      <c r="Z404" s="346"/>
      <c r="AA404" s="346"/>
      <c r="AB404" s="348"/>
      <c r="AC404" s="346"/>
      <c r="AD404" s="346"/>
      <c r="AE404" s="346" t="s">
        <v>1057</v>
      </c>
      <c r="AF404" s="346" t="s">
        <v>1481</v>
      </c>
      <c r="AG404" s="346" t="s">
        <v>1057</v>
      </c>
      <c r="AH404" s="346" t="s">
        <v>1482</v>
      </c>
      <c r="AI404" s="346" t="s">
        <v>1057</v>
      </c>
      <c r="AJ404" s="346" t="s">
        <v>1483</v>
      </c>
      <c r="AK404" s="346"/>
      <c r="AL404" s="346"/>
      <c r="AM404" s="346"/>
      <c r="AN404" s="346"/>
      <c r="AO404" s="347"/>
      <c r="AP404" s="346"/>
      <c r="AQ404" s="346"/>
    </row>
    <row r="405" spans="1:43" x14ac:dyDescent="0.25">
      <c r="A405" s="346"/>
      <c r="B405" s="346"/>
      <c r="C405" s="346"/>
      <c r="D405" s="346"/>
      <c r="E405" s="346"/>
      <c r="F405" s="346"/>
      <c r="G405" s="346"/>
      <c r="H405" s="346"/>
      <c r="I405" s="346"/>
      <c r="J405" s="346"/>
      <c r="K405" s="346"/>
      <c r="L405" s="346"/>
      <c r="M405" s="346"/>
      <c r="N405" s="346"/>
      <c r="O405" s="346"/>
      <c r="P405" s="346"/>
      <c r="Q405" s="346"/>
      <c r="R405" s="346"/>
      <c r="S405" s="347"/>
      <c r="T405" s="346"/>
      <c r="U405" s="346"/>
      <c r="V405" s="346"/>
      <c r="W405" s="346"/>
      <c r="X405" s="346"/>
      <c r="Y405" s="346"/>
      <c r="Z405" s="346"/>
      <c r="AA405" s="346"/>
      <c r="AB405" s="348"/>
      <c r="AC405" s="346"/>
      <c r="AD405" s="346"/>
      <c r="AE405" s="346" t="s">
        <v>1061</v>
      </c>
      <c r="AF405" s="346" t="s">
        <v>1479</v>
      </c>
      <c r="AG405" s="346" t="s">
        <v>1061</v>
      </c>
      <c r="AH405" s="346" t="s">
        <v>1063</v>
      </c>
      <c r="AI405" s="346" t="s">
        <v>1061</v>
      </c>
      <c r="AJ405" s="346" t="s">
        <v>1102</v>
      </c>
      <c r="AK405" s="346"/>
      <c r="AL405" s="346"/>
      <c r="AM405" s="346"/>
      <c r="AN405" s="346"/>
      <c r="AO405" s="347"/>
      <c r="AP405" s="346"/>
      <c r="AQ405" s="346"/>
    </row>
    <row r="406" spans="1:43" x14ac:dyDescent="0.25">
      <c r="A406" s="346"/>
      <c r="B406" s="346"/>
      <c r="C406" s="346"/>
      <c r="D406" s="346"/>
      <c r="E406" s="346"/>
      <c r="F406" s="346"/>
      <c r="G406" s="346"/>
      <c r="H406" s="346"/>
      <c r="I406" s="346"/>
      <c r="J406" s="346"/>
      <c r="K406" s="346"/>
      <c r="L406" s="346"/>
      <c r="M406" s="346"/>
      <c r="N406" s="346"/>
      <c r="O406" s="346"/>
      <c r="P406" s="346"/>
      <c r="Q406" s="346"/>
      <c r="R406" s="346"/>
      <c r="S406" s="347"/>
      <c r="T406" s="346"/>
      <c r="U406" s="346"/>
      <c r="V406" s="346"/>
      <c r="W406" s="346"/>
      <c r="X406" s="346"/>
      <c r="Y406" s="346"/>
      <c r="Z406" s="346"/>
      <c r="AA406" s="346"/>
      <c r="AB406" s="348"/>
      <c r="AC406" s="346"/>
      <c r="AD406" s="346"/>
      <c r="AE406" s="348"/>
      <c r="AF406" s="348"/>
      <c r="AG406" s="348"/>
      <c r="AH406" s="348"/>
      <c r="AI406" s="348"/>
      <c r="AJ406" s="348"/>
      <c r="AK406" s="346"/>
      <c r="AL406" s="346"/>
      <c r="AM406" s="346"/>
      <c r="AN406" s="346"/>
      <c r="AO406" s="347"/>
      <c r="AP406" s="346"/>
      <c r="AQ406" s="346"/>
    </row>
    <row r="407" spans="1:43" x14ac:dyDescent="0.25">
      <c r="A407" s="346"/>
      <c r="B407" s="346"/>
      <c r="C407" s="346"/>
      <c r="D407" s="346"/>
      <c r="E407" s="346"/>
      <c r="F407" s="346"/>
      <c r="G407" s="346"/>
      <c r="H407" s="346"/>
      <c r="I407" s="346"/>
      <c r="J407" s="346"/>
      <c r="K407" s="346"/>
      <c r="L407" s="346"/>
      <c r="M407" s="346"/>
      <c r="N407" s="346"/>
      <c r="O407" s="346"/>
      <c r="P407" s="346"/>
      <c r="Q407" s="346"/>
      <c r="R407" s="346"/>
      <c r="S407" s="347"/>
      <c r="T407" s="346"/>
      <c r="U407" s="346"/>
      <c r="V407" s="346"/>
      <c r="W407" s="346"/>
      <c r="X407" s="346"/>
      <c r="Y407" s="346"/>
      <c r="Z407" s="346"/>
      <c r="AA407" s="346"/>
      <c r="AB407" s="348"/>
      <c r="AC407" s="346"/>
      <c r="AD407" s="346"/>
      <c r="AE407" s="348"/>
      <c r="AF407" s="348"/>
      <c r="AG407" s="348"/>
      <c r="AH407" s="348"/>
      <c r="AI407" s="348"/>
      <c r="AJ407" s="348"/>
      <c r="AK407" s="346"/>
      <c r="AL407" s="346"/>
      <c r="AM407" s="346"/>
      <c r="AN407" s="346"/>
      <c r="AO407" s="347"/>
      <c r="AP407" s="346"/>
      <c r="AQ407" s="346"/>
    </row>
    <row r="408" spans="1:43" x14ac:dyDescent="0.25">
      <c r="A408" s="346"/>
      <c r="B408" s="346"/>
      <c r="C408" s="346"/>
      <c r="D408" s="346"/>
      <c r="E408" s="346"/>
      <c r="F408" s="346"/>
      <c r="G408" s="346"/>
      <c r="H408" s="346"/>
      <c r="I408" s="346"/>
      <c r="J408" s="346"/>
      <c r="K408" s="346"/>
      <c r="L408" s="346"/>
      <c r="M408" s="346"/>
      <c r="N408" s="346"/>
      <c r="O408" s="346"/>
      <c r="P408" s="346"/>
      <c r="Q408" s="346"/>
      <c r="R408" s="346"/>
      <c r="S408" s="347"/>
      <c r="T408" s="346"/>
      <c r="U408" s="346"/>
      <c r="V408" s="346"/>
      <c r="W408" s="346"/>
      <c r="X408" s="346"/>
      <c r="Y408" s="346"/>
      <c r="Z408" s="346"/>
      <c r="AA408" s="346"/>
      <c r="AB408" s="348"/>
      <c r="AC408" s="346"/>
      <c r="AD408" s="346"/>
      <c r="AE408" s="346" t="s">
        <v>1054</v>
      </c>
      <c r="AF408" s="349">
        <v>45534</v>
      </c>
      <c r="AG408" s="348"/>
      <c r="AH408" s="348"/>
      <c r="AI408" s="348"/>
      <c r="AJ408" s="348"/>
      <c r="AK408" s="346"/>
      <c r="AL408" s="346"/>
      <c r="AM408" s="346"/>
      <c r="AN408" s="346"/>
      <c r="AO408" s="347"/>
      <c r="AP408" s="346"/>
      <c r="AQ408" s="346"/>
    </row>
    <row r="409" spans="1:43" ht="127.5" x14ac:dyDescent="0.25">
      <c r="A409" s="346"/>
      <c r="B409" s="346"/>
      <c r="C409" s="346"/>
      <c r="D409" s="346"/>
      <c r="E409" s="346"/>
      <c r="F409" s="346"/>
      <c r="G409" s="346"/>
      <c r="H409" s="346"/>
      <c r="I409" s="346"/>
      <c r="J409" s="346"/>
      <c r="K409" s="346"/>
      <c r="L409" s="346"/>
      <c r="M409" s="346"/>
      <c r="N409" s="346"/>
      <c r="O409" s="346"/>
      <c r="P409" s="346"/>
      <c r="Q409" s="346"/>
      <c r="R409" s="346"/>
      <c r="S409" s="347"/>
      <c r="T409" s="346"/>
      <c r="U409" s="346"/>
      <c r="V409" s="346"/>
      <c r="W409" s="346"/>
      <c r="X409" s="346"/>
      <c r="Y409" s="346"/>
      <c r="Z409" s="346"/>
      <c r="AA409" s="346"/>
      <c r="AB409" s="348"/>
      <c r="AC409" s="346"/>
      <c r="AD409" s="346"/>
      <c r="AE409" s="346" t="s">
        <v>1057</v>
      </c>
      <c r="AF409" s="346" t="s">
        <v>1484</v>
      </c>
      <c r="AG409" s="348"/>
      <c r="AH409" s="348"/>
      <c r="AI409" s="348"/>
      <c r="AJ409" s="348"/>
      <c r="AK409" s="346"/>
      <c r="AL409" s="346"/>
      <c r="AM409" s="346"/>
      <c r="AN409" s="346"/>
      <c r="AO409" s="347"/>
      <c r="AP409" s="346"/>
      <c r="AQ409" s="346"/>
    </row>
    <row r="410" spans="1:43" x14ac:dyDescent="0.25">
      <c r="A410" s="346"/>
      <c r="B410" s="346"/>
      <c r="C410" s="346"/>
      <c r="D410" s="346"/>
      <c r="E410" s="346"/>
      <c r="F410" s="346"/>
      <c r="G410" s="346"/>
      <c r="H410" s="346"/>
      <c r="I410" s="346"/>
      <c r="J410" s="346"/>
      <c r="K410" s="346"/>
      <c r="L410" s="346"/>
      <c r="M410" s="346"/>
      <c r="N410" s="346"/>
      <c r="O410" s="346"/>
      <c r="P410" s="346"/>
      <c r="Q410" s="346"/>
      <c r="R410" s="346"/>
      <c r="S410" s="347"/>
      <c r="T410" s="346"/>
      <c r="U410" s="346"/>
      <c r="V410" s="346"/>
      <c r="W410" s="346"/>
      <c r="X410" s="346"/>
      <c r="Y410" s="346"/>
      <c r="Z410" s="346"/>
      <c r="AA410" s="346"/>
      <c r="AB410" s="348"/>
      <c r="AC410" s="346"/>
      <c r="AD410" s="346"/>
      <c r="AE410" s="346" t="s">
        <v>1061</v>
      </c>
      <c r="AF410" s="346" t="s">
        <v>1464</v>
      </c>
      <c r="AG410" s="348"/>
      <c r="AH410" s="348"/>
      <c r="AI410" s="348"/>
      <c r="AJ410" s="348"/>
      <c r="AK410" s="346"/>
      <c r="AL410" s="346"/>
      <c r="AM410" s="346"/>
      <c r="AN410" s="346"/>
      <c r="AO410" s="347"/>
      <c r="AP410" s="346"/>
      <c r="AQ410" s="346"/>
    </row>
    <row r="411" spans="1:43" ht="102" x14ac:dyDescent="0.25">
      <c r="A411" s="346"/>
      <c r="B411" s="346"/>
      <c r="C411" s="346"/>
      <c r="D411" s="346"/>
      <c r="E411" s="346"/>
      <c r="F411" s="346"/>
      <c r="G411" s="346"/>
      <c r="H411" s="346"/>
      <c r="I411" s="346"/>
      <c r="J411" s="346"/>
      <c r="K411" s="346"/>
      <c r="L411" s="346"/>
      <c r="M411" s="346"/>
      <c r="N411" s="346"/>
      <c r="O411" s="346"/>
      <c r="P411" s="346"/>
      <c r="Q411" s="346"/>
      <c r="R411" s="346"/>
      <c r="S411" s="347"/>
      <c r="T411" s="346"/>
      <c r="U411" s="346" t="s">
        <v>1485</v>
      </c>
      <c r="V411" s="346" t="s">
        <v>1048</v>
      </c>
      <c r="W411" s="346" t="s">
        <v>1078</v>
      </c>
      <c r="X411" s="346" t="s">
        <v>1050</v>
      </c>
      <c r="Y411" s="346" t="s">
        <v>1051</v>
      </c>
      <c r="Z411" s="346" t="s">
        <v>1052</v>
      </c>
      <c r="AA411" s="346" t="s">
        <v>1053</v>
      </c>
      <c r="AB411" s="346">
        <v>50</v>
      </c>
      <c r="AC411" s="346">
        <v>21.6</v>
      </c>
      <c r="AD411" s="346">
        <v>80</v>
      </c>
      <c r="AE411" s="346" t="s">
        <v>1054</v>
      </c>
      <c r="AF411" s="349">
        <v>45439</v>
      </c>
      <c r="AG411" s="346" t="s">
        <v>1054</v>
      </c>
      <c r="AH411" s="349">
        <v>45411</v>
      </c>
      <c r="AI411" s="346" t="s">
        <v>1054</v>
      </c>
      <c r="AJ411" s="349">
        <v>45414</v>
      </c>
      <c r="AK411" s="346"/>
      <c r="AL411" s="346"/>
      <c r="AM411" s="346"/>
      <c r="AN411" s="346"/>
      <c r="AO411" s="347"/>
      <c r="AP411" s="346"/>
      <c r="AQ411" s="346"/>
    </row>
    <row r="412" spans="1:43" ht="409.5" x14ac:dyDescent="0.25">
      <c r="A412" s="346"/>
      <c r="B412" s="346"/>
      <c r="C412" s="346"/>
      <c r="D412" s="346"/>
      <c r="E412" s="346"/>
      <c r="F412" s="346"/>
      <c r="G412" s="346"/>
      <c r="H412" s="346"/>
      <c r="I412" s="346"/>
      <c r="J412" s="346"/>
      <c r="K412" s="346"/>
      <c r="L412" s="346"/>
      <c r="M412" s="346"/>
      <c r="N412" s="346"/>
      <c r="O412" s="346"/>
      <c r="P412" s="346"/>
      <c r="Q412" s="346"/>
      <c r="R412" s="346"/>
      <c r="S412" s="347"/>
      <c r="T412" s="346"/>
      <c r="U412" s="346"/>
      <c r="V412" s="346"/>
      <c r="W412" s="346"/>
      <c r="X412" s="346"/>
      <c r="Y412" s="346"/>
      <c r="Z412" s="346"/>
      <c r="AA412" s="346"/>
      <c r="AB412" s="346"/>
      <c r="AC412" s="346"/>
      <c r="AD412" s="346"/>
      <c r="AE412" s="346" t="s">
        <v>1057</v>
      </c>
      <c r="AF412" s="346" t="s">
        <v>1486</v>
      </c>
      <c r="AG412" s="346" t="s">
        <v>1057</v>
      </c>
      <c r="AH412" s="346" t="s">
        <v>1462</v>
      </c>
      <c r="AI412" s="346" t="s">
        <v>1057</v>
      </c>
      <c r="AJ412" s="346" t="s">
        <v>1487</v>
      </c>
      <c r="AK412" s="346"/>
      <c r="AL412" s="346"/>
      <c r="AM412" s="346"/>
      <c r="AN412" s="346"/>
      <c r="AO412" s="347"/>
      <c r="AP412" s="346"/>
      <c r="AQ412" s="346"/>
    </row>
    <row r="413" spans="1:43" x14ac:dyDescent="0.25">
      <c r="A413" s="346"/>
      <c r="B413" s="346"/>
      <c r="C413" s="346"/>
      <c r="D413" s="346"/>
      <c r="E413" s="346"/>
      <c r="F413" s="346"/>
      <c r="G413" s="346"/>
      <c r="H413" s="346"/>
      <c r="I413" s="346"/>
      <c r="J413" s="346"/>
      <c r="K413" s="346"/>
      <c r="L413" s="346"/>
      <c r="M413" s="346"/>
      <c r="N413" s="346"/>
      <c r="O413" s="346"/>
      <c r="P413" s="346"/>
      <c r="Q413" s="346"/>
      <c r="R413" s="346"/>
      <c r="S413" s="347"/>
      <c r="T413" s="346"/>
      <c r="U413" s="346"/>
      <c r="V413" s="346"/>
      <c r="W413" s="346"/>
      <c r="X413" s="346"/>
      <c r="Y413" s="346"/>
      <c r="Z413" s="346"/>
      <c r="AA413" s="346"/>
      <c r="AB413" s="346"/>
      <c r="AC413" s="346"/>
      <c r="AD413" s="346"/>
      <c r="AE413" s="346" t="s">
        <v>1061</v>
      </c>
      <c r="AF413" s="346" t="s">
        <v>1479</v>
      </c>
      <c r="AG413" s="346" t="s">
        <v>1061</v>
      </c>
      <c r="AH413" s="346" t="s">
        <v>1380</v>
      </c>
      <c r="AI413" s="346" t="s">
        <v>1061</v>
      </c>
      <c r="AJ413" s="346" t="s">
        <v>1102</v>
      </c>
      <c r="AK413" s="346"/>
      <c r="AL413" s="346"/>
      <c r="AM413" s="346"/>
      <c r="AN413" s="346"/>
      <c r="AO413" s="347"/>
      <c r="AP413" s="346"/>
      <c r="AQ413" s="346"/>
    </row>
    <row r="414" spans="1:43" x14ac:dyDescent="0.25">
      <c r="A414" s="346"/>
      <c r="B414" s="346"/>
      <c r="C414" s="346"/>
      <c r="D414" s="346"/>
      <c r="E414" s="346"/>
      <c r="F414" s="346"/>
      <c r="G414" s="346"/>
      <c r="H414" s="346"/>
      <c r="I414" s="346"/>
      <c r="J414" s="346"/>
      <c r="K414" s="346"/>
      <c r="L414" s="346"/>
      <c r="M414" s="346"/>
      <c r="N414" s="346"/>
      <c r="O414" s="346"/>
      <c r="P414" s="346"/>
      <c r="Q414" s="346"/>
      <c r="R414" s="346"/>
      <c r="S414" s="347"/>
      <c r="T414" s="346"/>
      <c r="U414" s="346"/>
      <c r="V414" s="346"/>
      <c r="W414" s="346"/>
      <c r="X414" s="346"/>
      <c r="Y414" s="346"/>
      <c r="Z414" s="346"/>
      <c r="AA414" s="346"/>
      <c r="AB414" s="346"/>
      <c r="AC414" s="346"/>
      <c r="AD414" s="346"/>
      <c r="AE414" s="348"/>
      <c r="AF414" s="348"/>
      <c r="AG414" s="348"/>
      <c r="AH414" s="348"/>
      <c r="AI414" s="348"/>
      <c r="AJ414" s="348"/>
      <c r="AK414" s="346"/>
      <c r="AL414" s="346"/>
      <c r="AM414" s="346"/>
      <c r="AN414" s="346"/>
      <c r="AO414" s="347"/>
      <c r="AP414" s="346"/>
      <c r="AQ414" s="346"/>
    </row>
    <row r="415" spans="1:43" x14ac:dyDescent="0.25">
      <c r="A415" s="346"/>
      <c r="B415" s="346"/>
      <c r="C415" s="346"/>
      <c r="D415" s="346"/>
      <c r="E415" s="346"/>
      <c r="F415" s="346"/>
      <c r="G415" s="346"/>
      <c r="H415" s="346"/>
      <c r="I415" s="346"/>
      <c r="J415" s="346"/>
      <c r="K415" s="346"/>
      <c r="L415" s="346"/>
      <c r="M415" s="346"/>
      <c r="N415" s="346"/>
      <c r="O415" s="346"/>
      <c r="P415" s="346"/>
      <c r="Q415" s="346"/>
      <c r="R415" s="346"/>
      <c r="S415" s="347"/>
      <c r="T415" s="346"/>
      <c r="U415" s="346"/>
      <c r="V415" s="346"/>
      <c r="W415" s="346"/>
      <c r="X415" s="346"/>
      <c r="Y415" s="346"/>
      <c r="Z415" s="346"/>
      <c r="AA415" s="346"/>
      <c r="AB415" s="346"/>
      <c r="AC415" s="346"/>
      <c r="AD415" s="346"/>
      <c r="AE415" s="348"/>
      <c r="AF415" s="348"/>
      <c r="AG415" s="348"/>
      <c r="AH415" s="348"/>
      <c r="AI415" s="348"/>
      <c r="AJ415" s="348"/>
      <c r="AK415" s="346"/>
      <c r="AL415" s="346"/>
      <c r="AM415" s="346"/>
      <c r="AN415" s="346"/>
      <c r="AO415" s="347"/>
      <c r="AP415" s="346"/>
      <c r="AQ415" s="346"/>
    </row>
    <row r="416" spans="1:43" x14ac:dyDescent="0.25">
      <c r="A416" s="346"/>
      <c r="B416" s="346"/>
      <c r="C416" s="346"/>
      <c r="D416" s="346"/>
      <c r="E416" s="346"/>
      <c r="F416" s="346"/>
      <c r="G416" s="346"/>
      <c r="H416" s="346"/>
      <c r="I416" s="346"/>
      <c r="J416" s="346"/>
      <c r="K416" s="346"/>
      <c r="L416" s="346"/>
      <c r="M416" s="346"/>
      <c r="N416" s="346"/>
      <c r="O416" s="346"/>
      <c r="P416" s="346"/>
      <c r="Q416" s="346"/>
      <c r="R416" s="346"/>
      <c r="S416" s="347"/>
      <c r="T416" s="346"/>
      <c r="U416" s="346"/>
      <c r="V416" s="346"/>
      <c r="W416" s="346"/>
      <c r="X416" s="346"/>
      <c r="Y416" s="346"/>
      <c r="Z416" s="346"/>
      <c r="AA416" s="346"/>
      <c r="AB416" s="346"/>
      <c r="AC416" s="346"/>
      <c r="AD416" s="346"/>
      <c r="AE416" s="346" t="s">
        <v>1054</v>
      </c>
      <c r="AF416" s="349">
        <v>45534</v>
      </c>
      <c r="AG416" s="346" t="s">
        <v>1054</v>
      </c>
      <c r="AH416" s="349">
        <v>45534</v>
      </c>
      <c r="AI416" s="346" t="s">
        <v>1054</v>
      </c>
      <c r="AJ416" s="349">
        <v>45539</v>
      </c>
      <c r="AK416" s="346"/>
      <c r="AL416" s="346"/>
      <c r="AM416" s="346"/>
      <c r="AN416" s="346"/>
      <c r="AO416" s="347"/>
      <c r="AP416" s="346"/>
      <c r="AQ416" s="346"/>
    </row>
    <row r="417" spans="1:43" ht="409.5" x14ac:dyDescent="0.25">
      <c r="A417" s="346"/>
      <c r="B417" s="346"/>
      <c r="C417" s="346"/>
      <c r="D417" s="346"/>
      <c r="E417" s="346"/>
      <c r="F417" s="346"/>
      <c r="G417" s="346"/>
      <c r="H417" s="346"/>
      <c r="I417" s="346"/>
      <c r="J417" s="346"/>
      <c r="K417" s="346"/>
      <c r="L417" s="346"/>
      <c r="M417" s="346"/>
      <c r="N417" s="346"/>
      <c r="O417" s="346"/>
      <c r="P417" s="346"/>
      <c r="Q417" s="346"/>
      <c r="R417" s="346"/>
      <c r="S417" s="347"/>
      <c r="T417" s="346"/>
      <c r="U417" s="346"/>
      <c r="V417" s="346"/>
      <c r="W417" s="346"/>
      <c r="X417" s="346"/>
      <c r="Y417" s="346"/>
      <c r="Z417" s="346"/>
      <c r="AA417" s="346"/>
      <c r="AB417" s="346"/>
      <c r="AC417" s="346"/>
      <c r="AD417" s="346"/>
      <c r="AE417" s="346" t="s">
        <v>1057</v>
      </c>
      <c r="AF417" s="346" t="s">
        <v>1488</v>
      </c>
      <c r="AG417" s="346" t="s">
        <v>1057</v>
      </c>
      <c r="AH417" s="346" t="s">
        <v>1489</v>
      </c>
      <c r="AI417" s="346" t="s">
        <v>1057</v>
      </c>
      <c r="AJ417" s="346" t="s">
        <v>1490</v>
      </c>
      <c r="AK417" s="346"/>
      <c r="AL417" s="346"/>
      <c r="AM417" s="346"/>
      <c r="AN417" s="346"/>
      <c r="AO417" s="347"/>
      <c r="AP417" s="346"/>
      <c r="AQ417" s="346"/>
    </row>
    <row r="418" spans="1:43" x14ac:dyDescent="0.25">
      <c r="A418" s="346"/>
      <c r="B418" s="346"/>
      <c r="C418" s="346"/>
      <c r="D418" s="346"/>
      <c r="E418" s="346"/>
      <c r="F418" s="346"/>
      <c r="G418" s="346"/>
      <c r="H418" s="346"/>
      <c r="I418" s="346"/>
      <c r="J418" s="346"/>
      <c r="K418" s="346"/>
      <c r="L418" s="346"/>
      <c r="M418" s="346"/>
      <c r="N418" s="346"/>
      <c r="O418" s="346"/>
      <c r="P418" s="346"/>
      <c r="Q418" s="346"/>
      <c r="R418" s="346"/>
      <c r="S418" s="347"/>
      <c r="T418" s="346"/>
      <c r="U418" s="346"/>
      <c r="V418" s="346"/>
      <c r="W418" s="346"/>
      <c r="X418" s="346"/>
      <c r="Y418" s="346"/>
      <c r="Z418" s="346"/>
      <c r="AA418" s="346"/>
      <c r="AB418" s="346"/>
      <c r="AC418" s="346"/>
      <c r="AD418" s="346"/>
      <c r="AE418" s="346" t="s">
        <v>1061</v>
      </c>
      <c r="AF418" s="346" t="s">
        <v>1464</v>
      </c>
      <c r="AG418" s="346" t="s">
        <v>1061</v>
      </c>
      <c r="AH418" s="346" t="s">
        <v>1063</v>
      </c>
      <c r="AI418" s="346" t="s">
        <v>1061</v>
      </c>
      <c r="AJ418" s="346" t="s">
        <v>1102</v>
      </c>
      <c r="AK418" s="346"/>
      <c r="AL418" s="346"/>
      <c r="AM418" s="346"/>
      <c r="AN418" s="346"/>
      <c r="AO418" s="347"/>
      <c r="AP418" s="346"/>
      <c r="AQ418" s="346"/>
    </row>
    <row r="419" spans="1:43" ht="153" x14ac:dyDescent="0.25">
      <c r="A419" s="346" t="s">
        <v>1491</v>
      </c>
      <c r="B419" s="346">
        <v>13</v>
      </c>
      <c r="C419" s="346">
        <v>1</v>
      </c>
      <c r="D419" s="346" t="s">
        <v>1032</v>
      </c>
      <c r="E419" s="346" t="s">
        <v>1492</v>
      </c>
      <c r="F419" s="346" t="s">
        <v>1493</v>
      </c>
      <c r="G419" s="346" t="s">
        <v>1494</v>
      </c>
      <c r="H419" s="346" t="s">
        <v>1495</v>
      </c>
      <c r="I419" s="346" t="s">
        <v>1199</v>
      </c>
      <c r="J419" s="346" t="s">
        <v>1496</v>
      </c>
      <c r="K419" s="346" t="s">
        <v>1497</v>
      </c>
      <c r="L419" s="346" t="s">
        <v>1094</v>
      </c>
      <c r="M419" s="346" t="s">
        <v>1310</v>
      </c>
      <c r="N419" s="346" t="s">
        <v>1055</v>
      </c>
      <c r="O419" s="346">
        <v>60</v>
      </c>
      <c r="P419" s="346" t="s">
        <v>1311</v>
      </c>
      <c r="Q419" s="346" t="s">
        <v>1095</v>
      </c>
      <c r="R419" s="346">
        <v>80</v>
      </c>
      <c r="S419" s="347" t="s">
        <v>1045</v>
      </c>
      <c r="T419" s="346" t="s">
        <v>1046</v>
      </c>
      <c r="U419" s="346" t="s">
        <v>1498</v>
      </c>
      <c r="V419" s="346" t="s">
        <v>1048</v>
      </c>
      <c r="W419" s="346" t="s">
        <v>1078</v>
      </c>
      <c r="X419" s="346" t="s">
        <v>1050</v>
      </c>
      <c r="Y419" s="346" t="s">
        <v>1499</v>
      </c>
      <c r="Z419" s="346" t="s">
        <v>1052</v>
      </c>
      <c r="AA419" s="346" t="s">
        <v>1053</v>
      </c>
      <c r="AB419" s="348"/>
      <c r="AC419" s="346">
        <v>36</v>
      </c>
      <c r="AD419" s="346">
        <v>80</v>
      </c>
      <c r="AE419" s="346" t="s">
        <v>1054</v>
      </c>
      <c r="AF419" s="349">
        <v>45405</v>
      </c>
      <c r="AG419" s="346" t="s">
        <v>1054</v>
      </c>
      <c r="AH419" s="349">
        <v>45411</v>
      </c>
      <c r="AI419" s="346" t="s">
        <v>1054</v>
      </c>
      <c r="AJ419" s="349">
        <v>45413</v>
      </c>
      <c r="AK419" s="346" t="s">
        <v>1119</v>
      </c>
      <c r="AL419" s="346">
        <v>60</v>
      </c>
      <c r="AM419" s="346" t="s">
        <v>1095</v>
      </c>
      <c r="AN419" s="346">
        <v>80</v>
      </c>
      <c r="AO419" s="347" t="s">
        <v>1045</v>
      </c>
      <c r="AP419" s="346" t="s">
        <v>1046</v>
      </c>
      <c r="AQ419" s="351" t="s">
        <v>1500</v>
      </c>
    </row>
    <row r="420" spans="1:43" ht="409.5" x14ac:dyDescent="0.25">
      <c r="A420" s="346"/>
      <c r="B420" s="346"/>
      <c r="C420" s="346"/>
      <c r="D420" s="346"/>
      <c r="E420" s="346"/>
      <c r="F420" s="346"/>
      <c r="G420" s="346"/>
      <c r="H420" s="346"/>
      <c r="I420" s="346"/>
      <c r="J420" s="346"/>
      <c r="K420" s="346"/>
      <c r="L420" s="346"/>
      <c r="M420" s="346"/>
      <c r="N420" s="346"/>
      <c r="O420" s="346"/>
      <c r="P420" s="346"/>
      <c r="Q420" s="346"/>
      <c r="R420" s="346"/>
      <c r="S420" s="347"/>
      <c r="T420" s="346"/>
      <c r="U420" s="346"/>
      <c r="V420" s="346"/>
      <c r="W420" s="346"/>
      <c r="X420" s="346"/>
      <c r="Y420" s="346"/>
      <c r="Z420" s="346"/>
      <c r="AA420" s="346"/>
      <c r="AB420" s="348"/>
      <c r="AC420" s="346"/>
      <c r="AD420" s="346"/>
      <c r="AE420" s="346" t="s">
        <v>1057</v>
      </c>
      <c r="AF420" s="346" t="s">
        <v>1501</v>
      </c>
      <c r="AG420" s="346" t="s">
        <v>1057</v>
      </c>
      <c r="AH420" s="346" t="s">
        <v>1502</v>
      </c>
      <c r="AI420" s="346" t="s">
        <v>1057</v>
      </c>
      <c r="AJ420" s="346" t="s">
        <v>1503</v>
      </c>
      <c r="AK420" s="346"/>
      <c r="AL420" s="346"/>
      <c r="AM420" s="346"/>
      <c r="AN420" s="346"/>
      <c r="AO420" s="347"/>
      <c r="AP420" s="346"/>
      <c r="AQ420" s="348"/>
    </row>
    <row r="421" spans="1:43" x14ac:dyDescent="0.25">
      <c r="A421" s="346"/>
      <c r="B421" s="346"/>
      <c r="C421" s="346"/>
      <c r="D421" s="346"/>
      <c r="E421" s="346"/>
      <c r="F421" s="346"/>
      <c r="G421" s="346"/>
      <c r="H421" s="346"/>
      <c r="I421" s="346"/>
      <c r="J421" s="346"/>
      <c r="K421" s="346"/>
      <c r="L421" s="346"/>
      <c r="M421" s="346"/>
      <c r="N421" s="346"/>
      <c r="O421" s="346"/>
      <c r="P421" s="346"/>
      <c r="Q421" s="346"/>
      <c r="R421" s="346"/>
      <c r="S421" s="347"/>
      <c r="T421" s="346"/>
      <c r="U421" s="346"/>
      <c r="V421" s="346"/>
      <c r="W421" s="346"/>
      <c r="X421" s="346"/>
      <c r="Y421" s="346"/>
      <c r="Z421" s="346"/>
      <c r="AA421" s="346"/>
      <c r="AB421" s="348"/>
      <c r="AC421" s="346"/>
      <c r="AD421" s="346"/>
      <c r="AE421" s="346" t="s">
        <v>1061</v>
      </c>
      <c r="AF421" s="346" t="s">
        <v>1504</v>
      </c>
      <c r="AG421" s="346" t="s">
        <v>1061</v>
      </c>
      <c r="AH421" s="346" t="s">
        <v>1380</v>
      </c>
      <c r="AI421" s="346" t="s">
        <v>1061</v>
      </c>
      <c r="AJ421" s="346" t="s">
        <v>1505</v>
      </c>
      <c r="AK421" s="346"/>
      <c r="AL421" s="346"/>
      <c r="AM421" s="346"/>
      <c r="AN421" s="346"/>
      <c r="AO421" s="347"/>
      <c r="AP421" s="346"/>
      <c r="AQ421" s="346"/>
    </row>
    <row r="422" spans="1:43" x14ac:dyDescent="0.25">
      <c r="A422" s="346"/>
      <c r="B422" s="346"/>
      <c r="C422" s="346"/>
      <c r="D422" s="346"/>
      <c r="E422" s="346"/>
      <c r="F422" s="346"/>
      <c r="G422" s="346"/>
      <c r="H422" s="346"/>
      <c r="I422" s="346"/>
      <c r="J422" s="346"/>
      <c r="K422" s="346"/>
      <c r="L422" s="346"/>
      <c r="M422" s="346"/>
      <c r="N422" s="346"/>
      <c r="O422" s="346"/>
      <c r="P422" s="346"/>
      <c r="Q422" s="346"/>
      <c r="R422" s="346"/>
      <c r="S422" s="347"/>
      <c r="T422" s="346"/>
      <c r="U422" s="346"/>
      <c r="V422" s="346"/>
      <c r="W422" s="346"/>
      <c r="X422" s="346"/>
      <c r="Y422" s="346"/>
      <c r="Z422" s="346"/>
      <c r="AA422" s="346"/>
      <c r="AB422" s="348"/>
      <c r="AC422" s="346"/>
      <c r="AD422" s="346"/>
      <c r="AE422" s="348"/>
      <c r="AF422" s="348"/>
      <c r="AG422" s="348"/>
      <c r="AH422" s="348"/>
      <c r="AI422" s="348"/>
      <c r="AJ422" s="348"/>
      <c r="AK422" s="346"/>
      <c r="AL422" s="346"/>
      <c r="AM422" s="346"/>
      <c r="AN422" s="346"/>
      <c r="AO422" s="347"/>
      <c r="AP422" s="346"/>
      <c r="AQ422" s="351" t="s">
        <v>1506</v>
      </c>
    </row>
    <row r="423" spans="1:43" x14ac:dyDescent="0.25">
      <c r="A423" s="346"/>
      <c r="B423" s="346"/>
      <c r="C423" s="346"/>
      <c r="D423" s="346"/>
      <c r="E423" s="346"/>
      <c r="F423" s="346"/>
      <c r="G423" s="346"/>
      <c r="H423" s="346"/>
      <c r="I423" s="346"/>
      <c r="J423" s="346"/>
      <c r="K423" s="346"/>
      <c r="L423" s="346"/>
      <c r="M423" s="346"/>
      <c r="N423" s="346"/>
      <c r="O423" s="346"/>
      <c r="P423" s="346"/>
      <c r="Q423" s="346"/>
      <c r="R423" s="346"/>
      <c r="S423" s="347"/>
      <c r="T423" s="346"/>
      <c r="U423" s="346"/>
      <c r="V423" s="346"/>
      <c r="W423" s="346"/>
      <c r="X423" s="346"/>
      <c r="Y423" s="346"/>
      <c r="Z423" s="346"/>
      <c r="AA423" s="346"/>
      <c r="AB423" s="348"/>
      <c r="AC423" s="346"/>
      <c r="AD423" s="346"/>
      <c r="AE423" s="348"/>
      <c r="AF423" s="348"/>
      <c r="AG423" s="348"/>
      <c r="AH423" s="348"/>
      <c r="AI423" s="348"/>
      <c r="AJ423" s="348"/>
      <c r="AK423" s="346"/>
      <c r="AL423" s="346"/>
      <c r="AM423" s="346"/>
      <c r="AN423" s="346"/>
      <c r="AO423" s="347"/>
      <c r="AP423" s="346"/>
      <c r="AQ423" s="346"/>
    </row>
    <row r="424" spans="1:43" x14ac:dyDescent="0.25">
      <c r="A424" s="346"/>
      <c r="B424" s="346"/>
      <c r="C424" s="346"/>
      <c r="D424" s="346"/>
      <c r="E424" s="346"/>
      <c r="F424" s="346"/>
      <c r="G424" s="346"/>
      <c r="H424" s="346"/>
      <c r="I424" s="346"/>
      <c r="J424" s="346"/>
      <c r="K424" s="346"/>
      <c r="L424" s="346"/>
      <c r="M424" s="346"/>
      <c r="N424" s="346"/>
      <c r="O424" s="346"/>
      <c r="P424" s="346"/>
      <c r="Q424" s="346"/>
      <c r="R424" s="346"/>
      <c r="S424" s="347"/>
      <c r="T424" s="346"/>
      <c r="U424" s="346"/>
      <c r="V424" s="346"/>
      <c r="W424" s="346"/>
      <c r="X424" s="346"/>
      <c r="Y424" s="346"/>
      <c r="Z424" s="346"/>
      <c r="AA424" s="346"/>
      <c r="AB424" s="348"/>
      <c r="AC424" s="346"/>
      <c r="AD424" s="346"/>
      <c r="AE424" s="346" t="s">
        <v>1054</v>
      </c>
      <c r="AF424" s="349">
        <v>45405</v>
      </c>
      <c r="AG424" s="346" t="s">
        <v>1054</v>
      </c>
      <c r="AH424" s="349">
        <v>45534</v>
      </c>
      <c r="AI424" s="346" t="s">
        <v>1054</v>
      </c>
      <c r="AJ424" s="349">
        <v>45539</v>
      </c>
      <c r="AK424" s="346"/>
      <c r="AL424" s="346"/>
      <c r="AM424" s="346"/>
      <c r="AN424" s="346"/>
      <c r="AO424" s="347"/>
      <c r="AP424" s="346"/>
      <c r="AQ424" s="346"/>
    </row>
    <row r="425" spans="1:43" ht="409.5" x14ac:dyDescent="0.25">
      <c r="A425" s="346"/>
      <c r="B425" s="346"/>
      <c r="C425" s="346"/>
      <c r="D425" s="346"/>
      <c r="E425" s="346"/>
      <c r="F425" s="346"/>
      <c r="G425" s="346"/>
      <c r="H425" s="346"/>
      <c r="I425" s="346"/>
      <c r="J425" s="346"/>
      <c r="K425" s="346"/>
      <c r="L425" s="346"/>
      <c r="M425" s="346"/>
      <c r="N425" s="346"/>
      <c r="O425" s="346"/>
      <c r="P425" s="346"/>
      <c r="Q425" s="346"/>
      <c r="R425" s="346"/>
      <c r="S425" s="347"/>
      <c r="T425" s="346"/>
      <c r="U425" s="346"/>
      <c r="V425" s="346"/>
      <c r="W425" s="346"/>
      <c r="X425" s="346"/>
      <c r="Y425" s="346"/>
      <c r="Z425" s="346"/>
      <c r="AA425" s="346"/>
      <c r="AB425" s="348"/>
      <c r="AC425" s="346"/>
      <c r="AD425" s="346"/>
      <c r="AE425" s="346" t="s">
        <v>1057</v>
      </c>
      <c r="AF425" s="346" t="s">
        <v>1507</v>
      </c>
      <c r="AG425" s="346" t="s">
        <v>1057</v>
      </c>
      <c r="AH425" s="346" t="s">
        <v>1508</v>
      </c>
      <c r="AI425" s="346" t="s">
        <v>1057</v>
      </c>
      <c r="AJ425" s="346" t="s">
        <v>1509</v>
      </c>
      <c r="AK425" s="346"/>
      <c r="AL425" s="346"/>
      <c r="AM425" s="346"/>
      <c r="AN425" s="346"/>
      <c r="AO425" s="347"/>
      <c r="AP425" s="346"/>
      <c r="AQ425" s="346"/>
    </row>
    <row r="426" spans="1:43" x14ac:dyDescent="0.25">
      <c r="A426" s="346"/>
      <c r="B426" s="346"/>
      <c r="C426" s="346"/>
      <c r="D426" s="346"/>
      <c r="E426" s="346"/>
      <c r="F426" s="346"/>
      <c r="G426" s="346"/>
      <c r="H426" s="346"/>
      <c r="I426" s="346"/>
      <c r="J426" s="346"/>
      <c r="K426" s="346"/>
      <c r="L426" s="346"/>
      <c r="M426" s="346"/>
      <c r="N426" s="346"/>
      <c r="O426" s="346"/>
      <c r="P426" s="346"/>
      <c r="Q426" s="346"/>
      <c r="R426" s="346"/>
      <c r="S426" s="347"/>
      <c r="T426" s="346"/>
      <c r="U426" s="346"/>
      <c r="V426" s="346"/>
      <c r="W426" s="346"/>
      <c r="X426" s="346"/>
      <c r="Y426" s="346"/>
      <c r="Z426" s="346"/>
      <c r="AA426" s="346"/>
      <c r="AB426" s="348"/>
      <c r="AC426" s="346"/>
      <c r="AD426" s="346"/>
      <c r="AE426" s="346" t="s">
        <v>1061</v>
      </c>
      <c r="AF426" s="346" t="s">
        <v>1504</v>
      </c>
      <c r="AG426" s="346" t="s">
        <v>1061</v>
      </c>
      <c r="AH426" s="346" t="s">
        <v>1380</v>
      </c>
      <c r="AI426" s="346" t="s">
        <v>1061</v>
      </c>
      <c r="AJ426" s="346" t="s">
        <v>1505</v>
      </c>
      <c r="AK426" s="346"/>
      <c r="AL426" s="346"/>
      <c r="AM426" s="346"/>
      <c r="AN426" s="346"/>
      <c r="AO426" s="347"/>
      <c r="AP426" s="346"/>
      <c r="AQ426" s="346"/>
    </row>
    <row r="427" spans="1:43" x14ac:dyDescent="0.25">
      <c r="A427" s="346"/>
      <c r="B427" s="346"/>
      <c r="C427" s="346"/>
      <c r="D427" s="346"/>
      <c r="E427" s="346"/>
      <c r="F427" s="346"/>
      <c r="G427" s="346"/>
      <c r="H427" s="346"/>
      <c r="I427" s="346"/>
      <c r="J427" s="346"/>
      <c r="K427" s="346"/>
      <c r="L427" s="346"/>
      <c r="M427" s="346"/>
      <c r="N427" s="346"/>
      <c r="O427" s="346"/>
      <c r="P427" s="346"/>
      <c r="Q427" s="346"/>
      <c r="R427" s="346"/>
      <c r="S427" s="347"/>
      <c r="T427" s="346"/>
      <c r="U427" s="346"/>
      <c r="V427" s="346"/>
      <c r="W427" s="346"/>
      <c r="X427" s="346"/>
      <c r="Y427" s="346"/>
      <c r="Z427" s="346"/>
      <c r="AA427" s="346"/>
      <c r="AB427" s="348"/>
      <c r="AC427" s="346"/>
      <c r="AD427" s="346"/>
      <c r="AE427" s="348"/>
      <c r="AF427" s="348"/>
      <c r="AG427" s="348"/>
      <c r="AH427" s="348"/>
      <c r="AI427" s="348"/>
      <c r="AJ427" s="348"/>
      <c r="AK427" s="346"/>
      <c r="AL427" s="346"/>
      <c r="AM427" s="346"/>
      <c r="AN427" s="346"/>
      <c r="AO427" s="347"/>
      <c r="AP427" s="346"/>
      <c r="AQ427" s="346"/>
    </row>
    <row r="428" spans="1:43" x14ac:dyDescent="0.25">
      <c r="A428" s="346"/>
      <c r="B428" s="346"/>
      <c r="C428" s="346"/>
      <c r="D428" s="346"/>
      <c r="E428" s="346"/>
      <c r="F428" s="346"/>
      <c r="G428" s="346"/>
      <c r="H428" s="346"/>
      <c r="I428" s="346"/>
      <c r="J428" s="346"/>
      <c r="K428" s="346"/>
      <c r="L428" s="346"/>
      <c r="M428" s="346"/>
      <c r="N428" s="346"/>
      <c r="O428" s="346"/>
      <c r="P428" s="346"/>
      <c r="Q428" s="346"/>
      <c r="R428" s="346"/>
      <c r="S428" s="347"/>
      <c r="T428" s="346"/>
      <c r="U428" s="346"/>
      <c r="V428" s="346"/>
      <c r="W428" s="346"/>
      <c r="X428" s="346"/>
      <c r="Y428" s="346"/>
      <c r="Z428" s="346"/>
      <c r="AA428" s="346"/>
      <c r="AB428" s="348"/>
      <c r="AC428" s="346"/>
      <c r="AD428" s="346"/>
      <c r="AE428" s="348"/>
      <c r="AF428" s="348"/>
      <c r="AG428" s="348"/>
      <c r="AH428" s="348"/>
      <c r="AI428" s="348"/>
      <c r="AJ428" s="348"/>
      <c r="AK428" s="346"/>
      <c r="AL428" s="346"/>
      <c r="AM428" s="346"/>
      <c r="AN428" s="346"/>
      <c r="AO428" s="347"/>
      <c r="AP428" s="346"/>
      <c r="AQ428" s="346"/>
    </row>
    <row r="429" spans="1:43" x14ac:dyDescent="0.25">
      <c r="A429" s="346"/>
      <c r="B429" s="346"/>
      <c r="C429" s="346"/>
      <c r="D429" s="346"/>
      <c r="E429" s="346"/>
      <c r="F429" s="346"/>
      <c r="G429" s="346"/>
      <c r="H429" s="346"/>
      <c r="I429" s="346"/>
      <c r="J429" s="346"/>
      <c r="K429" s="346"/>
      <c r="L429" s="346"/>
      <c r="M429" s="346"/>
      <c r="N429" s="346"/>
      <c r="O429" s="346"/>
      <c r="P429" s="346"/>
      <c r="Q429" s="346"/>
      <c r="R429" s="346"/>
      <c r="S429" s="347"/>
      <c r="T429" s="346"/>
      <c r="U429" s="346"/>
      <c r="V429" s="346"/>
      <c r="W429" s="346"/>
      <c r="X429" s="346"/>
      <c r="Y429" s="346"/>
      <c r="Z429" s="346"/>
      <c r="AA429" s="346"/>
      <c r="AB429" s="348"/>
      <c r="AC429" s="346"/>
      <c r="AD429" s="346"/>
      <c r="AE429" s="346" t="s">
        <v>1054</v>
      </c>
      <c r="AF429" s="349">
        <v>45530</v>
      </c>
      <c r="AG429" s="348"/>
      <c r="AH429" s="348"/>
      <c r="AI429" s="348"/>
      <c r="AJ429" s="348"/>
      <c r="AK429" s="346"/>
      <c r="AL429" s="346"/>
      <c r="AM429" s="346"/>
      <c r="AN429" s="346"/>
      <c r="AO429" s="347"/>
      <c r="AP429" s="346"/>
      <c r="AQ429" s="346"/>
    </row>
    <row r="430" spans="1:43" ht="409.5" x14ac:dyDescent="0.25">
      <c r="A430" s="346"/>
      <c r="B430" s="346"/>
      <c r="C430" s="346"/>
      <c r="D430" s="346"/>
      <c r="E430" s="346"/>
      <c r="F430" s="346"/>
      <c r="G430" s="346"/>
      <c r="H430" s="346"/>
      <c r="I430" s="346"/>
      <c r="J430" s="346"/>
      <c r="K430" s="346"/>
      <c r="L430" s="346"/>
      <c r="M430" s="346"/>
      <c r="N430" s="346"/>
      <c r="O430" s="346"/>
      <c r="P430" s="346"/>
      <c r="Q430" s="346"/>
      <c r="R430" s="346"/>
      <c r="S430" s="347"/>
      <c r="T430" s="346"/>
      <c r="U430" s="346"/>
      <c r="V430" s="346"/>
      <c r="W430" s="346"/>
      <c r="X430" s="346"/>
      <c r="Y430" s="346"/>
      <c r="Z430" s="346"/>
      <c r="AA430" s="346"/>
      <c r="AB430" s="348"/>
      <c r="AC430" s="346"/>
      <c r="AD430" s="346"/>
      <c r="AE430" s="346" t="s">
        <v>1057</v>
      </c>
      <c r="AF430" s="346" t="s">
        <v>1510</v>
      </c>
      <c r="AG430" s="348"/>
      <c r="AH430" s="348"/>
      <c r="AI430" s="348"/>
      <c r="AJ430" s="348"/>
      <c r="AK430" s="346"/>
      <c r="AL430" s="346"/>
      <c r="AM430" s="346"/>
      <c r="AN430" s="346"/>
      <c r="AO430" s="347"/>
      <c r="AP430" s="346"/>
      <c r="AQ430" s="346"/>
    </row>
    <row r="431" spans="1:43" x14ac:dyDescent="0.25">
      <c r="A431" s="346"/>
      <c r="B431" s="346"/>
      <c r="C431" s="346"/>
      <c r="D431" s="346"/>
      <c r="E431" s="346"/>
      <c r="F431" s="346"/>
      <c r="G431" s="346"/>
      <c r="H431" s="346"/>
      <c r="I431" s="346"/>
      <c r="J431" s="346"/>
      <c r="K431" s="346"/>
      <c r="L431" s="346"/>
      <c r="M431" s="346"/>
      <c r="N431" s="346"/>
      <c r="O431" s="346"/>
      <c r="P431" s="346"/>
      <c r="Q431" s="346"/>
      <c r="R431" s="346"/>
      <c r="S431" s="347"/>
      <c r="T431" s="346"/>
      <c r="U431" s="346"/>
      <c r="V431" s="346"/>
      <c r="W431" s="346"/>
      <c r="X431" s="346"/>
      <c r="Y431" s="346"/>
      <c r="Z431" s="346"/>
      <c r="AA431" s="346"/>
      <c r="AB431" s="348"/>
      <c r="AC431" s="346"/>
      <c r="AD431" s="346"/>
      <c r="AE431" s="346" t="s">
        <v>1061</v>
      </c>
      <c r="AF431" s="346" t="s">
        <v>1504</v>
      </c>
      <c r="AG431" s="348"/>
      <c r="AH431" s="348"/>
      <c r="AI431" s="348"/>
      <c r="AJ431" s="348"/>
      <c r="AK431" s="346"/>
      <c r="AL431" s="346"/>
      <c r="AM431" s="346"/>
      <c r="AN431" s="346"/>
      <c r="AO431" s="347"/>
      <c r="AP431" s="346"/>
      <c r="AQ431" s="346"/>
    </row>
    <row r="432" spans="1:43" ht="127.5" x14ac:dyDescent="0.25">
      <c r="A432" s="346" t="s">
        <v>1511</v>
      </c>
      <c r="B432" s="346">
        <v>25</v>
      </c>
      <c r="C432" s="346">
        <v>1</v>
      </c>
      <c r="D432" s="346" t="s">
        <v>1032</v>
      </c>
      <c r="E432" s="346" t="s">
        <v>1512</v>
      </c>
      <c r="F432" s="346" t="s">
        <v>1513</v>
      </c>
      <c r="G432" s="346" t="s">
        <v>1514</v>
      </c>
      <c r="H432" s="346" t="s">
        <v>1515</v>
      </c>
      <c r="I432" s="346" t="s">
        <v>1037</v>
      </c>
      <c r="J432" s="346" t="s">
        <v>1516</v>
      </c>
      <c r="K432" s="346" t="s">
        <v>1517</v>
      </c>
      <c r="L432" s="346" t="s">
        <v>1094</v>
      </c>
      <c r="M432" s="346" t="s">
        <v>1310</v>
      </c>
      <c r="N432" s="346" t="s">
        <v>1055</v>
      </c>
      <c r="O432" s="346">
        <v>60</v>
      </c>
      <c r="P432" s="346" t="s">
        <v>1311</v>
      </c>
      <c r="Q432" s="346" t="s">
        <v>1204</v>
      </c>
      <c r="R432" s="346">
        <v>40</v>
      </c>
      <c r="S432" s="350" t="s">
        <v>1044</v>
      </c>
      <c r="T432" s="346" t="s">
        <v>1046</v>
      </c>
      <c r="U432" s="346" t="s">
        <v>1518</v>
      </c>
      <c r="V432" s="346" t="s">
        <v>1048</v>
      </c>
      <c r="W432" s="346" t="s">
        <v>1049</v>
      </c>
      <c r="X432" s="346" t="s">
        <v>1050</v>
      </c>
      <c r="Y432" s="346" t="s">
        <v>1051</v>
      </c>
      <c r="Z432" s="346" t="s">
        <v>1052</v>
      </c>
      <c r="AA432" s="346" t="s">
        <v>1053</v>
      </c>
      <c r="AB432" s="348"/>
      <c r="AC432" s="346">
        <v>42</v>
      </c>
      <c r="AD432" s="346">
        <v>40</v>
      </c>
      <c r="AE432" s="346" t="s">
        <v>1054</v>
      </c>
      <c r="AF432" s="349">
        <v>45406</v>
      </c>
      <c r="AG432" s="346" t="s">
        <v>1054</v>
      </c>
      <c r="AH432" s="349">
        <v>45411</v>
      </c>
      <c r="AI432" s="346" t="s">
        <v>1054</v>
      </c>
      <c r="AJ432" s="349">
        <v>45414</v>
      </c>
      <c r="AK432" s="346" t="s">
        <v>1119</v>
      </c>
      <c r="AL432" s="346">
        <v>60</v>
      </c>
      <c r="AM432" s="346" t="s">
        <v>1204</v>
      </c>
      <c r="AN432" s="346">
        <v>40</v>
      </c>
      <c r="AO432" s="350" t="s">
        <v>1044</v>
      </c>
      <c r="AP432" s="346" t="s">
        <v>1046</v>
      </c>
      <c r="AQ432" s="351" t="s">
        <v>1519</v>
      </c>
    </row>
    <row r="433" spans="1:43" ht="409.5" x14ac:dyDescent="0.25">
      <c r="A433" s="346"/>
      <c r="B433" s="346"/>
      <c r="C433" s="346"/>
      <c r="D433" s="346"/>
      <c r="E433" s="346"/>
      <c r="F433" s="346"/>
      <c r="G433" s="346"/>
      <c r="H433" s="346"/>
      <c r="I433" s="346"/>
      <c r="J433" s="346"/>
      <c r="K433" s="346"/>
      <c r="L433" s="346"/>
      <c r="M433" s="346"/>
      <c r="N433" s="346"/>
      <c r="O433" s="346"/>
      <c r="P433" s="346"/>
      <c r="Q433" s="346"/>
      <c r="R433" s="346"/>
      <c r="S433" s="350"/>
      <c r="T433" s="346"/>
      <c r="U433" s="346"/>
      <c r="V433" s="346"/>
      <c r="W433" s="346"/>
      <c r="X433" s="346"/>
      <c r="Y433" s="346"/>
      <c r="Z433" s="346"/>
      <c r="AA433" s="346"/>
      <c r="AB433" s="348"/>
      <c r="AC433" s="346"/>
      <c r="AD433" s="346"/>
      <c r="AE433" s="346" t="s">
        <v>1057</v>
      </c>
      <c r="AF433" s="346" t="s">
        <v>1520</v>
      </c>
      <c r="AG433" s="346" t="s">
        <v>1057</v>
      </c>
      <c r="AH433" s="346" t="s">
        <v>1521</v>
      </c>
      <c r="AI433" s="346" t="s">
        <v>1057</v>
      </c>
      <c r="AJ433" s="346" t="s">
        <v>1522</v>
      </c>
      <c r="AK433" s="346"/>
      <c r="AL433" s="346"/>
      <c r="AM433" s="346"/>
      <c r="AN433" s="346"/>
      <c r="AO433" s="350"/>
      <c r="AP433" s="346"/>
      <c r="AQ433" s="348"/>
    </row>
    <row r="434" spans="1:43" x14ac:dyDescent="0.25">
      <c r="A434" s="346"/>
      <c r="B434" s="346"/>
      <c r="C434" s="346"/>
      <c r="D434" s="346"/>
      <c r="E434" s="346"/>
      <c r="F434" s="346"/>
      <c r="G434" s="346"/>
      <c r="H434" s="346"/>
      <c r="I434" s="346"/>
      <c r="J434" s="346"/>
      <c r="K434" s="346"/>
      <c r="L434" s="346"/>
      <c r="M434" s="346"/>
      <c r="N434" s="346"/>
      <c r="O434" s="346"/>
      <c r="P434" s="346"/>
      <c r="Q434" s="346"/>
      <c r="R434" s="346"/>
      <c r="S434" s="350"/>
      <c r="T434" s="346"/>
      <c r="U434" s="346"/>
      <c r="V434" s="346"/>
      <c r="W434" s="346"/>
      <c r="X434" s="346"/>
      <c r="Y434" s="346"/>
      <c r="Z434" s="346"/>
      <c r="AA434" s="346"/>
      <c r="AB434" s="348"/>
      <c r="AC434" s="346"/>
      <c r="AD434" s="346"/>
      <c r="AE434" s="346" t="s">
        <v>1061</v>
      </c>
      <c r="AF434" s="346" t="s">
        <v>1397</v>
      </c>
      <c r="AG434" s="346" t="s">
        <v>1061</v>
      </c>
      <c r="AH434" s="346" t="s">
        <v>1270</v>
      </c>
      <c r="AI434" s="346" t="s">
        <v>1061</v>
      </c>
      <c r="AJ434" s="346" t="s">
        <v>1505</v>
      </c>
      <c r="AK434" s="346"/>
      <c r="AL434" s="346"/>
      <c r="AM434" s="346"/>
      <c r="AN434" s="346"/>
      <c r="AO434" s="350"/>
      <c r="AP434" s="346"/>
      <c r="AQ434" s="346"/>
    </row>
    <row r="435" spans="1:43" x14ac:dyDescent="0.25">
      <c r="A435" s="346"/>
      <c r="B435" s="346"/>
      <c r="C435" s="346"/>
      <c r="D435" s="346"/>
      <c r="E435" s="346"/>
      <c r="F435" s="346"/>
      <c r="G435" s="346"/>
      <c r="H435" s="346"/>
      <c r="I435" s="346"/>
      <c r="J435" s="346"/>
      <c r="K435" s="346"/>
      <c r="L435" s="346"/>
      <c r="M435" s="346"/>
      <c r="N435" s="346"/>
      <c r="O435" s="346"/>
      <c r="P435" s="346"/>
      <c r="Q435" s="346"/>
      <c r="R435" s="346"/>
      <c r="S435" s="350"/>
      <c r="T435" s="346"/>
      <c r="U435" s="346"/>
      <c r="V435" s="346"/>
      <c r="W435" s="346"/>
      <c r="X435" s="346"/>
      <c r="Y435" s="346"/>
      <c r="Z435" s="346"/>
      <c r="AA435" s="346"/>
      <c r="AB435" s="348"/>
      <c r="AC435" s="346"/>
      <c r="AD435" s="346"/>
      <c r="AE435" s="348"/>
      <c r="AF435" s="348"/>
      <c r="AG435" s="348"/>
      <c r="AH435" s="348"/>
      <c r="AI435" s="348"/>
      <c r="AJ435" s="348"/>
      <c r="AK435" s="346"/>
      <c r="AL435" s="346"/>
      <c r="AM435" s="346"/>
      <c r="AN435" s="346"/>
      <c r="AO435" s="350"/>
      <c r="AP435" s="346"/>
      <c r="AQ435" s="351" t="s">
        <v>1523</v>
      </c>
    </row>
    <row r="436" spans="1:43" x14ac:dyDescent="0.25">
      <c r="A436" s="346"/>
      <c r="B436" s="346"/>
      <c r="C436" s="346"/>
      <c r="D436" s="346"/>
      <c r="E436" s="346"/>
      <c r="F436" s="346"/>
      <c r="G436" s="346"/>
      <c r="H436" s="346"/>
      <c r="I436" s="346"/>
      <c r="J436" s="346"/>
      <c r="K436" s="346"/>
      <c r="L436" s="346"/>
      <c r="M436" s="346"/>
      <c r="N436" s="346"/>
      <c r="O436" s="346"/>
      <c r="P436" s="346"/>
      <c r="Q436" s="346"/>
      <c r="R436" s="346"/>
      <c r="S436" s="350"/>
      <c r="T436" s="346"/>
      <c r="U436" s="346"/>
      <c r="V436" s="346"/>
      <c r="W436" s="346"/>
      <c r="X436" s="346"/>
      <c r="Y436" s="346"/>
      <c r="Z436" s="346"/>
      <c r="AA436" s="346"/>
      <c r="AB436" s="348"/>
      <c r="AC436" s="346"/>
      <c r="AD436" s="346"/>
      <c r="AE436" s="348"/>
      <c r="AF436" s="348"/>
      <c r="AG436" s="348"/>
      <c r="AH436" s="348"/>
      <c r="AI436" s="348"/>
      <c r="AJ436" s="348"/>
      <c r="AK436" s="346"/>
      <c r="AL436" s="346"/>
      <c r="AM436" s="346"/>
      <c r="AN436" s="346"/>
      <c r="AO436" s="350"/>
      <c r="AP436" s="346"/>
      <c r="AQ436" s="346"/>
    </row>
    <row r="437" spans="1:43" x14ac:dyDescent="0.25">
      <c r="A437" s="346"/>
      <c r="B437" s="346"/>
      <c r="C437" s="346"/>
      <c r="D437" s="346"/>
      <c r="E437" s="346"/>
      <c r="F437" s="346"/>
      <c r="G437" s="346"/>
      <c r="H437" s="346"/>
      <c r="I437" s="346"/>
      <c r="J437" s="346"/>
      <c r="K437" s="346"/>
      <c r="L437" s="346"/>
      <c r="M437" s="346"/>
      <c r="N437" s="346"/>
      <c r="O437" s="346"/>
      <c r="P437" s="346"/>
      <c r="Q437" s="346"/>
      <c r="R437" s="346"/>
      <c r="S437" s="350"/>
      <c r="T437" s="346"/>
      <c r="U437" s="346"/>
      <c r="V437" s="346"/>
      <c r="W437" s="346"/>
      <c r="X437" s="346"/>
      <c r="Y437" s="346"/>
      <c r="Z437" s="346"/>
      <c r="AA437" s="346"/>
      <c r="AB437" s="348"/>
      <c r="AC437" s="346"/>
      <c r="AD437" s="346"/>
      <c r="AE437" s="346" t="s">
        <v>1054</v>
      </c>
      <c r="AF437" s="349">
        <v>45530</v>
      </c>
      <c r="AG437" s="346" t="s">
        <v>1054</v>
      </c>
      <c r="AH437" s="349">
        <v>45534</v>
      </c>
      <c r="AI437" s="346" t="s">
        <v>1054</v>
      </c>
      <c r="AJ437" s="349">
        <v>45539</v>
      </c>
      <c r="AK437" s="346"/>
      <c r="AL437" s="346"/>
      <c r="AM437" s="346"/>
      <c r="AN437" s="346"/>
      <c r="AO437" s="350"/>
      <c r="AP437" s="346"/>
      <c r="AQ437" s="346"/>
    </row>
    <row r="438" spans="1:43" ht="409.5" x14ac:dyDescent="0.25">
      <c r="A438" s="346"/>
      <c r="B438" s="346"/>
      <c r="C438" s="346"/>
      <c r="D438" s="346"/>
      <c r="E438" s="346"/>
      <c r="F438" s="346"/>
      <c r="G438" s="346"/>
      <c r="H438" s="346"/>
      <c r="I438" s="346"/>
      <c r="J438" s="346"/>
      <c r="K438" s="346"/>
      <c r="L438" s="346"/>
      <c r="M438" s="346"/>
      <c r="N438" s="346"/>
      <c r="O438" s="346"/>
      <c r="P438" s="346"/>
      <c r="Q438" s="346"/>
      <c r="R438" s="346"/>
      <c r="S438" s="350"/>
      <c r="T438" s="346"/>
      <c r="U438" s="346"/>
      <c r="V438" s="346"/>
      <c r="W438" s="346"/>
      <c r="X438" s="346"/>
      <c r="Y438" s="346"/>
      <c r="Z438" s="346"/>
      <c r="AA438" s="346"/>
      <c r="AB438" s="348"/>
      <c r="AC438" s="346"/>
      <c r="AD438" s="346"/>
      <c r="AE438" s="346" t="s">
        <v>1057</v>
      </c>
      <c r="AF438" s="346" t="s">
        <v>1524</v>
      </c>
      <c r="AG438" s="346" t="s">
        <v>1057</v>
      </c>
      <c r="AH438" s="346" t="s">
        <v>1525</v>
      </c>
      <c r="AI438" s="346" t="s">
        <v>1057</v>
      </c>
      <c r="AJ438" s="346" t="s">
        <v>1526</v>
      </c>
      <c r="AK438" s="346"/>
      <c r="AL438" s="346"/>
      <c r="AM438" s="346"/>
      <c r="AN438" s="346"/>
      <c r="AO438" s="350"/>
      <c r="AP438" s="346"/>
      <c r="AQ438" s="346"/>
    </row>
    <row r="439" spans="1:43" x14ac:dyDescent="0.25">
      <c r="A439" s="346"/>
      <c r="B439" s="346"/>
      <c r="C439" s="346"/>
      <c r="D439" s="346"/>
      <c r="E439" s="346"/>
      <c r="F439" s="346"/>
      <c r="G439" s="346"/>
      <c r="H439" s="346"/>
      <c r="I439" s="346"/>
      <c r="J439" s="346"/>
      <c r="K439" s="346"/>
      <c r="L439" s="346"/>
      <c r="M439" s="346"/>
      <c r="N439" s="346"/>
      <c r="O439" s="346"/>
      <c r="P439" s="346"/>
      <c r="Q439" s="346"/>
      <c r="R439" s="346"/>
      <c r="S439" s="350"/>
      <c r="T439" s="346"/>
      <c r="U439" s="346"/>
      <c r="V439" s="346"/>
      <c r="W439" s="346"/>
      <c r="X439" s="346"/>
      <c r="Y439" s="346"/>
      <c r="Z439" s="346"/>
      <c r="AA439" s="346"/>
      <c r="AB439" s="348"/>
      <c r="AC439" s="346"/>
      <c r="AD439" s="346"/>
      <c r="AE439" s="346" t="s">
        <v>1061</v>
      </c>
      <c r="AF439" s="346" t="s">
        <v>1527</v>
      </c>
      <c r="AG439" s="346" t="s">
        <v>1061</v>
      </c>
      <c r="AH439" s="346" t="s">
        <v>1270</v>
      </c>
      <c r="AI439" s="346" t="s">
        <v>1061</v>
      </c>
      <c r="AJ439" s="346" t="s">
        <v>1505</v>
      </c>
      <c r="AK439" s="346"/>
      <c r="AL439" s="346"/>
      <c r="AM439" s="346"/>
      <c r="AN439" s="346"/>
      <c r="AO439" s="350"/>
      <c r="AP439" s="346"/>
      <c r="AQ439" s="346"/>
    </row>
    <row r="440" spans="1:43" ht="102" x14ac:dyDescent="0.25">
      <c r="A440" s="346"/>
      <c r="B440" s="346"/>
      <c r="C440" s="346"/>
      <c r="D440" s="346"/>
      <c r="E440" s="346"/>
      <c r="F440" s="346"/>
      <c r="G440" s="346"/>
      <c r="H440" s="346"/>
      <c r="I440" s="346"/>
      <c r="J440" s="346"/>
      <c r="K440" s="346"/>
      <c r="L440" s="346"/>
      <c r="M440" s="346"/>
      <c r="N440" s="346"/>
      <c r="O440" s="346"/>
      <c r="P440" s="346"/>
      <c r="Q440" s="346"/>
      <c r="R440" s="346"/>
      <c r="S440" s="350"/>
      <c r="T440" s="346"/>
      <c r="U440" s="346" t="s">
        <v>1528</v>
      </c>
      <c r="V440" s="346" t="s">
        <v>1048</v>
      </c>
      <c r="W440" s="346" t="s">
        <v>1078</v>
      </c>
      <c r="X440" s="346" t="s">
        <v>1050</v>
      </c>
      <c r="Y440" s="346" t="s">
        <v>1051</v>
      </c>
      <c r="Z440" s="346" t="s">
        <v>1052</v>
      </c>
      <c r="AA440" s="346" t="s">
        <v>1053</v>
      </c>
      <c r="AB440" s="346">
        <v>50</v>
      </c>
      <c r="AC440" s="346">
        <v>25.2</v>
      </c>
      <c r="AD440" s="346">
        <v>40</v>
      </c>
      <c r="AE440" s="346" t="s">
        <v>1054</v>
      </c>
      <c r="AF440" s="349">
        <v>45406</v>
      </c>
      <c r="AG440" s="346" t="s">
        <v>1054</v>
      </c>
      <c r="AH440" s="349">
        <v>45411</v>
      </c>
      <c r="AI440" s="346" t="s">
        <v>1054</v>
      </c>
      <c r="AJ440" s="349">
        <v>45414</v>
      </c>
      <c r="AK440" s="346"/>
      <c r="AL440" s="346"/>
      <c r="AM440" s="346"/>
      <c r="AN440" s="346"/>
      <c r="AO440" s="350"/>
      <c r="AP440" s="346"/>
      <c r="AQ440" s="346"/>
    </row>
    <row r="441" spans="1:43" ht="331.5" x14ac:dyDescent="0.25">
      <c r="A441" s="346"/>
      <c r="B441" s="346"/>
      <c r="C441" s="346"/>
      <c r="D441" s="346"/>
      <c r="E441" s="346"/>
      <c r="F441" s="346"/>
      <c r="G441" s="346"/>
      <c r="H441" s="346"/>
      <c r="I441" s="346"/>
      <c r="J441" s="346"/>
      <c r="K441" s="346"/>
      <c r="L441" s="346"/>
      <c r="M441" s="346"/>
      <c r="N441" s="346"/>
      <c r="O441" s="346"/>
      <c r="P441" s="346"/>
      <c r="Q441" s="346"/>
      <c r="R441" s="346"/>
      <c r="S441" s="350"/>
      <c r="T441" s="346"/>
      <c r="U441" s="346"/>
      <c r="V441" s="346"/>
      <c r="W441" s="346"/>
      <c r="X441" s="346"/>
      <c r="Y441" s="346"/>
      <c r="Z441" s="346"/>
      <c r="AA441" s="346"/>
      <c r="AB441" s="346"/>
      <c r="AC441" s="346"/>
      <c r="AD441" s="346"/>
      <c r="AE441" s="346" t="s">
        <v>1057</v>
      </c>
      <c r="AF441" s="346" t="s">
        <v>1529</v>
      </c>
      <c r="AG441" s="346" t="s">
        <v>1057</v>
      </c>
      <c r="AH441" s="346" t="s">
        <v>1530</v>
      </c>
      <c r="AI441" s="346" t="s">
        <v>1057</v>
      </c>
      <c r="AJ441" s="346" t="s">
        <v>1531</v>
      </c>
      <c r="AK441" s="346"/>
      <c r="AL441" s="346"/>
      <c r="AM441" s="346"/>
      <c r="AN441" s="346"/>
      <c r="AO441" s="350"/>
      <c r="AP441" s="346"/>
      <c r="AQ441" s="346"/>
    </row>
    <row r="442" spans="1:43" x14ac:dyDescent="0.25">
      <c r="A442" s="346"/>
      <c r="B442" s="346"/>
      <c r="C442" s="346"/>
      <c r="D442" s="346"/>
      <c r="E442" s="346"/>
      <c r="F442" s="346"/>
      <c r="G442" s="346"/>
      <c r="H442" s="346"/>
      <c r="I442" s="346"/>
      <c r="J442" s="346"/>
      <c r="K442" s="346"/>
      <c r="L442" s="346"/>
      <c r="M442" s="346"/>
      <c r="N442" s="346"/>
      <c r="O442" s="346"/>
      <c r="P442" s="346"/>
      <c r="Q442" s="346"/>
      <c r="R442" s="346"/>
      <c r="S442" s="350"/>
      <c r="T442" s="346"/>
      <c r="U442" s="346"/>
      <c r="V442" s="346"/>
      <c r="W442" s="346"/>
      <c r="X442" s="346"/>
      <c r="Y442" s="346"/>
      <c r="Z442" s="346"/>
      <c r="AA442" s="346"/>
      <c r="AB442" s="346"/>
      <c r="AC442" s="346"/>
      <c r="AD442" s="346"/>
      <c r="AE442" s="346" t="s">
        <v>1061</v>
      </c>
      <c r="AF442" s="346" t="s">
        <v>1397</v>
      </c>
      <c r="AG442" s="346" t="s">
        <v>1061</v>
      </c>
      <c r="AH442" s="346" t="s">
        <v>1270</v>
      </c>
      <c r="AI442" s="346" t="s">
        <v>1061</v>
      </c>
      <c r="AJ442" s="346" t="s">
        <v>1505</v>
      </c>
      <c r="AK442" s="346"/>
      <c r="AL442" s="346"/>
      <c r="AM442" s="346"/>
      <c r="AN442" s="346"/>
      <c r="AO442" s="350"/>
      <c r="AP442" s="346"/>
      <c r="AQ442" s="346"/>
    </row>
    <row r="443" spans="1:43" x14ac:dyDescent="0.25">
      <c r="A443" s="346"/>
      <c r="B443" s="346"/>
      <c r="C443" s="346"/>
      <c r="D443" s="346"/>
      <c r="E443" s="346"/>
      <c r="F443" s="346"/>
      <c r="G443" s="346"/>
      <c r="H443" s="346"/>
      <c r="I443" s="346"/>
      <c r="J443" s="346"/>
      <c r="K443" s="346"/>
      <c r="L443" s="346"/>
      <c r="M443" s="346"/>
      <c r="N443" s="346"/>
      <c r="O443" s="346"/>
      <c r="P443" s="346"/>
      <c r="Q443" s="346"/>
      <c r="R443" s="346"/>
      <c r="S443" s="350"/>
      <c r="T443" s="346"/>
      <c r="U443" s="346"/>
      <c r="V443" s="346"/>
      <c r="W443" s="346"/>
      <c r="X443" s="346"/>
      <c r="Y443" s="346"/>
      <c r="Z443" s="346"/>
      <c r="AA443" s="346"/>
      <c r="AB443" s="346"/>
      <c r="AC443" s="346"/>
      <c r="AD443" s="346"/>
      <c r="AE443" s="348"/>
      <c r="AF443" s="348"/>
      <c r="AG443" s="348"/>
      <c r="AH443" s="348"/>
      <c r="AI443" s="348"/>
      <c r="AJ443" s="348"/>
      <c r="AK443" s="346"/>
      <c r="AL443" s="346"/>
      <c r="AM443" s="346"/>
      <c r="AN443" s="346"/>
      <c r="AO443" s="350"/>
      <c r="AP443" s="346"/>
      <c r="AQ443" s="346"/>
    </row>
    <row r="444" spans="1:43" x14ac:dyDescent="0.25">
      <c r="A444" s="346"/>
      <c r="B444" s="346"/>
      <c r="C444" s="346"/>
      <c r="D444" s="346"/>
      <c r="E444" s="346"/>
      <c r="F444" s="346"/>
      <c r="G444" s="346"/>
      <c r="H444" s="346"/>
      <c r="I444" s="346"/>
      <c r="J444" s="346"/>
      <c r="K444" s="346"/>
      <c r="L444" s="346"/>
      <c r="M444" s="346"/>
      <c r="N444" s="346"/>
      <c r="O444" s="346"/>
      <c r="P444" s="346"/>
      <c r="Q444" s="346"/>
      <c r="R444" s="346"/>
      <c r="S444" s="350"/>
      <c r="T444" s="346"/>
      <c r="U444" s="346"/>
      <c r="V444" s="346"/>
      <c r="W444" s="346"/>
      <c r="X444" s="346"/>
      <c r="Y444" s="346"/>
      <c r="Z444" s="346"/>
      <c r="AA444" s="346"/>
      <c r="AB444" s="346"/>
      <c r="AC444" s="346"/>
      <c r="AD444" s="346"/>
      <c r="AE444" s="348"/>
      <c r="AF444" s="348"/>
      <c r="AG444" s="348"/>
      <c r="AH444" s="348"/>
      <c r="AI444" s="348"/>
      <c r="AJ444" s="348"/>
      <c r="AK444" s="346"/>
      <c r="AL444" s="346"/>
      <c r="AM444" s="346"/>
      <c r="AN444" s="346"/>
      <c r="AO444" s="350"/>
      <c r="AP444" s="346"/>
      <c r="AQ444" s="346"/>
    </row>
    <row r="445" spans="1:43" x14ac:dyDescent="0.25">
      <c r="A445" s="346"/>
      <c r="B445" s="346"/>
      <c r="C445" s="346"/>
      <c r="D445" s="346"/>
      <c r="E445" s="346"/>
      <c r="F445" s="346"/>
      <c r="G445" s="346"/>
      <c r="H445" s="346"/>
      <c r="I445" s="346"/>
      <c r="J445" s="346"/>
      <c r="K445" s="346"/>
      <c r="L445" s="346"/>
      <c r="M445" s="346"/>
      <c r="N445" s="346"/>
      <c r="O445" s="346"/>
      <c r="P445" s="346"/>
      <c r="Q445" s="346"/>
      <c r="R445" s="346"/>
      <c r="S445" s="350"/>
      <c r="T445" s="346"/>
      <c r="U445" s="346"/>
      <c r="V445" s="346"/>
      <c r="W445" s="346"/>
      <c r="X445" s="346"/>
      <c r="Y445" s="346"/>
      <c r="Z445" s="346"/>
      <c r="AA445" s="346"/>
      <c r="AB445" s="346"/>
      <c r="AC445" s="346"/>
      <c r="AD445" s="346"/>
      <c r="AE445" s="346" t="s">
        <v>1054</v>
      </c>
      <c r="AF445" s="349">
        <v>45530</v>
      </c>
      <c r="AG445" s="346" t="s">
        <v>1054</v>
      </c>
      <c r="AH445" s="349">
        <v>45534</v>
      </c>
      <c r="AI445" s="346" t="s">
        <v>1054</v>
      </c>
      <c r="AJ445" s="349">
        <v>45539</v>
      </c>
      <c r="AK445" s="346"/>
      <c r="AL445" s="346"/>
      <c r="AM445" s="346"/>
      <c r="AN445" s="346"/>
      <c r="AO445" s="350"/>
      <c r="AP445" s="346"/>
      <c r="AQ445" s="346"/>
    </row>
    <row r="446" spans="1:43" ht="409.5" x14ac:dyDescent="0.25">
      <c r="A446" s="346"/>
      <c r="B446" s="346"/>
      <c r="C446" s="346"/>
      <c r="D446" s="346"/>
      <c r="E446" s="346"/>
      <c r="F446" s="346"/>
      <c r="G446" s="346"/>
      <c r="H446" s="346"/>
      <c r="I446" s="346"/>
      <c r="J446" s="346"/>
      <c r="K446" s="346"/>
      <c r="L446" s="346"/>
      <c r="M446" s="346"/>
      <c r="N446" s="346"/>
      <c r="O446" s="346"/>
      <c r="P446" s="346"/>
      <c r="Q446" s="346"/>
      <c r="R446" s="346"/>
      <c r="S446" s="350"/>
      <c r="T446" s="346"/>
      <c r="U446" s="346"/>
      <c r="V446" s="346"/>
      <c r="W446" s="346"/>
      <c r="X446" s="346"/>
      <c r="Y446" s="346"/>
      <c r="Z446" s="346"/>
      <c r="AA446" s="346"/>
      <c r="AB446" s="346"/>
      <c r="AC446" s="346"/>
      <c r="AD446" s="346"/>
      <c r="AE446" s="346" t="s">
        <v>1057</v>
      </c>
      <c r="AF446" s="346" t="s">
        <v>1532</v>
      </c>
      <c r="AG446" s="346" t="s">
        <v>1057</v>
      </c>
      <c r="AH446" s="346" t="s">
        <v>1533</v>
      </c>
      <c r="AI446" s="346" t="s">
        <v>1057</v>
      </c>
      <c r="AJ446" s="346" t="s">
        <v>1534</v>
      </c>
      <c r="AK446" s="346"/>
      <c r="AL446" s="346"/>
      <c r="AM446" s="346"/>
      <c r="AN446" s="346"/>
      <c r="AO446" s="350"/>
      <c r="AP446" s="346"/>
      <c r="AQ446" s="346"/>
    </row>
    <row r="447" spans="1:43" x14ac:dyDescent="0.25">
      <c r="A447" s="346"/>
      <c r="B447" s="346"/>
      <c r="C447" s="346"/>
      <c r="D447" s="346"/>
      <c r="E447" s="346"/>
      <c r="F447" s="346"/>
      <c r="G447" s="346"/>
      <c r="H447" s="346"/>
      <c r="I447" s="346"/>
      <c r="J447" s="346"/>
      <c r="K447" s="346"/>
      <c r="L447" s="346"/>
      <c r="M447" s="346"/>
      <c r="N447" s="346"/>
      <c r="O447" s="346"/>
      <c r="P447" s="346"/>
      <c r="Q447" s="346"/>
      <c r="R447" s="346"/>
      <c r="S447" s="350"/>
      <c r="T447" s="346"/>
      <c r="U447" s="346"/>
      <c r="V447" s="346"/>
      <c r="W447" s="346"/>
      <c r="X447" s="346"/>
      <c r="Y447" s="346"/>
      <c r="Z447" s="346"/>
      <c r="AA447" s="346"/>
      <c r="AB447" s="346"/>
      <c r="AC447" s="346"/>
      <c r="AD447" s="346"/>
      <c r="AE447" s="346" t="s">
        <v>1061</v>
      </c>
      <c r="AF447" s="346" t="s">
        <v>1527</v>
      </c>
      <c r="AG447" s="346" t="s">
        <v>1061</v>
      </c>
      <c r="AH447" s="346" t="s">
        <v>1270</v>
      </c>
      <c r="AI447" s="346" t="s">
        <v>1061</v>
      </c>
      <c r="AJ447" s="346" t="s">
        <v>1505</v>
      </c>
      <c r="AK447" s="346"/>
      <c r="AL447" s="346"/>
      <c r="AM447" s="346"/>
      <c r="AN447" s="346"/>
      <c r="AO447" s="350"/>
      <c r="AP447" s="346"/>
      <c r="AQ447" s="346"/>
    </row>
    <row r="448" spans="1:43" ht="191.25" x14ac:dyDescent="0.25">
      <c r="A448" s="346" t="s">
        <v>1491</v>
      </c>
      <c r="B448" s="346">
        <v>14</v>
      </c>
      <c r="C448" s="346">
        <v>1</v>
      </c>
      <c r="D448" s="346" t="s">
        <v>1032</v>
      </c>
      <c r="E448" s="346" t="s">
        <v>1492</v>
      </c>
      <c r="F448" s="346" t="s">
        <v>1493</v>
      </c>
      <c r="G448" s="346" t="s">
        <v>1535</v>
      </c>
      <c r="H448" s="346" t="s">
        <v>1495</v>
      </c>
      <c r="I448" s="346" t="s">
        <v>1037</v>
      </c>
      <c r="J448" s="346" t="s">
        <v>1536</v>
      </c>
      <c r="K448" s="346" t="s">
        <v>1537</v>
      </c>
      <c r="L448" s="346" t="s">
        <v>1094</v>
      </c>
      <c r="M448" s="346" t="s">
        <v>1310</v>
      </c>
      <c r="N448" s="346" t="s">
        <v>1055</v>
      </c>
      <c r="O448" s="346">
        <v>60</v>
      </c>
      <c r="P448" s="346" t="s">
        <v>1311</v>
      </c>
      <c r="Q448" s="346" t="s">
        <v>1095</v>
      </c>
      <c r="R448" s="346">
        <v>80</v>
      </c>
      <c r="S448" s="347" t="s">
        <v>1045</v>
      </c>
      <c r="T448" s="346" t="s">
        <v>1046</v>
      </c>
      <c r="U448" s="346" t="s">
        <v>1538</v>
      </c>
      <c r="V448" s="346" t="s">
        <v>1048</v>
      </c>
      <c r="W448" s="346" t="s">
        <v>1078</v>
      </c>
      <c r="X448" s="346" t="s">
        <v>1050</v>
      </c>
      <c r="Y448" s="346" t="s">
        <v>1051</v>
      </c>
      <c r="Z448" s="346" t="s">
        <v>1052</v>
      </c>
      <c r="AA448" s="346" t="s">
        <v>1053</v>
      </c>
      <c r="AB448" s="348"/>
      <c r="AC448" s="346">
        <v>36</v>
      </c>
      <c r="AD448" s="346">
        <v>80</v>
      </c>
      <c r="AE448" s="346" t="s">
        <v>1054</v>
      </c>
      <c r="AF448" s="349">
        <v>45406</v>
      </c>
      <c r="AG448" s="346" t="s">
        <v>1054</v>
      </c>
      <c r="AH448" s="349">
        <v>45411</v>
      </c>
      <c r="AI448" s="346" t="s">
        <v>1054</v>
      </c>
      <c r="AJ448" s="349">
        <v>45414</v>
      </c>
      <c r="AK448" s="346" t="s">
        <v>1119</v>
      </c>
      <c r="AL448" s="346">
        <v>60</v>
      </c>
      <c r="AM448" s="346" t="s">
        <v>1044</v>
      </c>
      <c r="AN448" s="346">
        <v>80</v>
      </c>
      <c r="AO448" s="350" t="s">
        <v>1044</v>
      </c>
      <c r="AP448" s="346" t="s">
        <v>1046</v>
      </c>
      <c r="AQ448" s="351" t="s">
        <v>1539</v>
      </c>
    </row>
    <row r="449" spans="1:43" ht="331.5" x14ac:dyDescent="0.25">
      <c r="A449" s="346"/>
      <c r="B449" s="346"/>
      <c r="C449" s="346"/>
      <c r="D449" s="346"/>
      <c r="E449" s="346"/>
      <c r="F449" s="346"/>
      <c r="G449" s="346"/>
      <c r="H449" s="346"/>
      <c r="I449" s="346"/>
      <c r="J449" s="346"/>
      <c r="K449" s="346"/>
      <c r="L449" s="346"/>
      <c r="M449" s="346"/>
      <c r="N449" s="346"/>
      <c r="O449" s="346"/>
      <c r="P449" s="346"/>
      <c r="Q449" s="346"/>
      <c r="R449" s="346"/>
      <c r="S449" s="347"/>
      <c r="T449" s="346"/>
      <c r="U449" s="346"/>
      <c r="V449" s="346"/>
      <c r="W449" s="346"/>
      <c r="X449" s="346"/>
      <c r="Y449" s="346"/>
      <c r="Z449" s="346"/>
      <c r="AA449" s="346"/>
      <c r="AB449" s="348"/>
      <c r="AC449" s="346"/>
      <c r="AD449" s="346"/>
      <c r="AE449" s="346" t="s">
        <v>1057</v>
      </c>
      <c r="AF449" s="346" t="s">
        <v>1540</v>
      </c>
      <c r="AG449" s="346" t="s">
        <v>1057</v>
      </c>
      <c r="AH449" s="346" t="s">
        <v>1541</v>
      </c>
      <c r="AI449" s="346" t="s">
        <v>1057</v>
      </c>
      <c r="AJ449" s="346" t="s">
        <v>1542</v>
      </c>
      <c r="AK449" s="346"/>
      <c r="AL449" s="346"/>
      <c r="AM449" s="346"/>
      <c r="AN449" s="346"/>
      <c r="AO449" s="350"/>
      <c r="AP449" s="346"/>
      <c r="AQ449" s="348"/>
    </row>
    <row r="450" spans="1:43" x14ac:dyDescent="0.25">
      <c r="A450" s="346"/>
      <c r="B450" s="346"/>
      <c r="C450" s="346"/>
      <c r="D450" s="346"/>
      <c r="E450" s="346"/>
      <c r="F450" s="346"/>
      <c r="G450" s="346"/>
      <c r="H450" s="346"/>
      <c r="I450" s="346"/>
      <c r="J450" s="346"/>
      <c r="K450" s="346"/>
      <c r="L450" s="346"/>
      <c r="M450" s="346"/>
      <c r="N450" s="346"/>
      <c r="O450" s="346"/>
      <c r="P450" s="346"/>
      <c r="Q450" s="346"/>
      <c r="R450" s="346"/>
      <c r="S450" s="347"/>
      <c r="T450" s="346"/>
      <c r="U450" s="346"/>
      <c r="V450" s="346"/>
      <c r="W450" s="346"/>
      <c r="X450" s="346"/>
      <c r="Y450" s="346"/>
      <c r="Z450" s="346"/>
      <c r="AA450" s="346"/>
      <c r="AB450" s="348"/>
      <c r="AC450" s="346"/>
      <c r="AD450" s="346"/>
      <c r="AE450" s="346" t="s">
        <v>1061</v>
      </c>
      <c r="AF450" s="346" t="s">
        <v>1543</v>
      </c>
      <c r="AG450" s="346" t="s">
        <v>1061</v>
      </c>
      <c r="AH450" s="346" t="s">
        <v>1380</v>
      </c>
      <c r="AI450" s="346" t="s">
        <v>1061</v>
      </c>
      <c r="AJ450" s="346" t="s">
        <v>1505</v>
      </c>
      <c r="AK450" s="346"/>
      <c r="AL450" s="346"/>
      <c r="AM450" s="346"/>
      <c r="AN450" s="346"/>
      <c r="AO450" s="350"/>
      <c r="AP450" s="346"/>
      <c r="AQ450" s="346"/>
    </row>
    <row r="451" spans="1:43" x14ac:dyDescent="0.25">
      <c r="A451" s="346"/>
      <c r="B451" s="346"/>
      <c r="C451" s="346"/>
      <c r="D451" s="346"/>
      <c r="E451" s="346"/>
      <c r="F451" s="346"/>
      <c r="G451" s="346"/>
      <c r="H451" s="346"/>
      <c r="I451" s="346"/>
      <c r="J451" s="346"/>
      <c r="K451" s="346"/>
      <c r="L451" s="346"/>
      <c r="M451" s="346"/>
      <c r="N451" s="346"/>
      <c r="O451" s="346"/>
      <c r="P451" s="346"/>
      <c r="Q451" s="346"/>
      <c r="R451" s="346"/>
      <c r="S451" s="347"/>
      <c r="T451" s="346"/>
      <c r="U451" s="346"/>
      <c r="V451" s="346"/>
      <c r="W451" s="346"/>
      <c r="X451" s="346"/>
      <c r="Y451" s="346"/>
      <c r="Z451" s="346"/>
      <c r="AA451" s="346"/>
      <c r="AB451" s="348"/>
      <c r="AC451" s="346"/>
      <c r="AD451" s="346"/>
      <c r="AE451" s="348"/>
      <c r="AF451" s="348"/>
      <c r="AG451" s="348"/>
      <c r="AH451" s="348"/>
      <c r="AI451" s="348"/>
      <c r="AJ451" s="348"/>
      <c r="AK451" s="346"/>
      <c r="AL451" s="346"/>
      <c r="AM451" s="346"/>
      <c r="AN451" s="346"/>
      <c r="AO451" s="350"/>
      <c r="AP451" s="346"/>
      <c r="AQ451" s="351" t="s">
        <v>1544</v>
      </c>
    </row>
    <row r="452" spans="1:43" x14ac:dyDescent="0.25">
      <c r="A452" s="346"/>
      <c r="B452" s="346"/>
      <c r="C452" s="346"/>
      <c r="D452" s="346"/>
      <c r="E452" s="346"/>
      <c r="F452" s="346"/>
      <c r="G452" s="346"/>
      <c r="H452" s="346"/>
      <c r="I452" s="346"/>
      <c r="J452" s="346"/>
      <c r="K452" s="346"/>
      <c r="L452" s="346"/>
      <c r="M452" s="346"/>
      <c r="N452" s="346"/>
      <c r="O452" s="346"/>
      <c r="P452" s="346"/>
      <c r="Q452" s="346"/>
      <c r="R452" s="346"/>
      <c r="S452" s="347"/>
      <c r="T452" s="346"/>
      <c r="U452" s="346"/>
      <c r="V452" s="346"/>
      <c r="W452" s="346"/>
      <c r="X452" s="346"/>
      <c r="Y452" s="346"/>
      <c r="Z452" s="346"/>
      <c r="AA452" s="346"/>
      <c r="AB452" s="348"/>
      <c r="AC452" s="346"/>
      <c r="AD452" s="346"/>
      <c r="AE452" s="348"/>
      <c r="AF452" s="348"/>
      <c r="AG452" s="348"/>
      <c r="AH452" s="348"/>
      <c r="AI452" s="348"/>
      <c r="AJ452" s="348"/>
      <c r="AK452" s="346"/>
      <c r="AL452" s="346"/>
      <c r="AM452" s="346"/>
      <c r="AN452" s="346"/>
      <c r="AO452" s="350"/>
      <c r="AP452" s="346"/>
      <c r="AQ452" s="346"/>
    </row>
    <row r="453" spans="1:43" x14ac:dyDescent="0.25">
      <c r="A453" s="346"/>
      <c r="B453" s="346"/>
      <c r="C453" s="346"/>
      <c r="D453" s="346"/>
      <c r="E453" s="346"/>
      <c r="F453" s="346"/>
      <c r="G453" s="346"/>
      <c r="H453" s="346"/>
      <c r="I453" s="346"/>
      <c r="J453" s="346"/>
      <c r="K453" s="346"/>
      <c r="L453" s="346"/>
      <c r="M453" s="346"/>
      <c r="N453" s="346"/>
      <c r="O453" s="346"/>
      <c r="P453" s="346"/>
      <c r="Q453" s="346"/>
      <c r="R453" s="346"/>
      <c r="S453" s="347"/>
      <c r="T453" s="346"/>
      <c r="U453" s="346"/>
      <c r="V453" s="346"/>
      <c r="W453" s="346"/>
      <c r="X453" s="346"/>
      <c r="Y453" s="346"/>
      <c r="Z453" s="346"/>
      <c r="AA453" s="346"/>
      <c r="AB453" s="348"/>
      <c r="AC453" s="346"/>
      <c r="AD453" s="346"/>
      <c r="AE453" s="346" t="s">
        <v>1054</v>
      </c>
      <c r="AF453" s="349">
        <v>45531</v>
      </c>
      <c r="AG453" s="346" t="s">
        <v>1054</v>
      </c>
      <c r="AH453" s="349">
        <v>45534</v>
      </c>
      <c r="AI453" s="346" t="s">
        <v>1054</v>
      </c>
      <c r="AJ453" s="349">
        <v>45539</v>
      </c>
      <c r="AK453" s="346"/>
      <c r="AL453" s="346"/>
      <c r="AM453" s="346"/>
      <c r="AN453" s="346"/>
      <c r="AO453" s="350"/>
      <c r="AP453" s="346"/>
      <c r="AQ453" s="346"/>
    </row>
    <row r="454" spans="1:43" ht="267.75" x14ac:dyDescent="0.25">
      <c r="A454" s="346"/>
      <c r="B454" s="346"/>
      <c r="C454" s="346"/>
      <c r="D454" s="346"/>
      <c r="E454" s="346"/>
      <c r="F454" s="346"/>
      <c r="G454" s="346"/>
      <c r="H454" s="346"/>
      <c r="I454" s="346"/>
      <c r="J454" s="346"/>
      <c r="K454" s="346"/>
      <c r="L454" s="346"/>
      <c r="M454" s="346"/>
      <c r="N454" s="346"/>
      <c r="O454" s="346"/>
      <c r="P454" s="346"/>
      <c r="Q454" s="346"/>
      <c r="R454" s="346"/>
      <c r="S454" s="347"/>
      <c r="T454" s="346"/>
      <c r="U454" s="346"/>
      <c r="V454" s="346"/>
      <c r="W454" s="346"/>
      <c r="X454" s="346"/>
      <c r="Y454" s="346"/>
      <c r="Z454" s="346"/>
      <c r="AA454" s="346"/>
      <c r="AB454" s="348"/>
      <c r="AC454" s="346"/>
      <c r="AD454" s="346"/>
      <c r="AE454" s="346" t="s">
        <v>1057</v>
      </c>
      <c r="AF454" s="346" t="s">
        <v>1545</v>
      </c>
      <c r="AG454" s="346" t="s">
        <v>1057</v>
      </c>
      <c r="AH454" s="346" t="s">
        <v>1546</v>
      </c>
      <c r="AI454" s="346" t="s">
        <v>1057</v>
      </c>
      <c r="AJ454" s="346" t="s">
        <v>1547</v>
      </c>
      <c r="AK454" s="346"/>
      <c r="AL454" s="346"/>
      <c r="AM454" s="346"/>
      <c r="AN454" s="346"/>
      <c r="AO454" s="350"/>
      <c r="AP454" s="346"/>
      <c r="AQ454" s="346"/>
    </row>
    <row r="455" spans="1:43" x14ac:dyDescent="0.25">
      <c r="A455" s="346"/>
      <c r="B455" s="346"/>
      <c r="C455" s="346"/>
      <c r="D455" s="346"/>
      <c r="E455" s="346"/>
      <c r="F455" s="346"/>
      <c r="G455" s="346"/>
      <c r="H455" s="346"/>
      <c r="I455" s="346"/>
      <c r="J455" s="346"/>
      <c r="K455" s="346"/>
      <c r="L455" s="346"/>
      <c r="M455" s="346"/>
      <c r="N455" s="346"/>
      <c r="O455" s="346"/>
      <c r="P455" s="346"/>
      <c r="Q455" s="346"/>
      <c r="R455" s="346"/>
      <c r="S455" s="347"/>
      <c r="T455" s="346"/>
      <c r="U455" s="346"/>
      <c r="V455" s="346"/>
      <c r="W455" s="346"/>
      <c r="X455" s="346"/>
      <c r="Y455" s="346"/>
      <c r="Z455" s="346"/>
      <c r="AA455" s="346"/>
      <c r="AB455" s="348"/>
      <c r="AC455" s="346"/>
      <c r="AD455" s="346"/>
      <c r="AE455" s="346" t="s">
        <v>1061</v>
      </c>
      <c r="AF455" s="346" t="s">
        <v>1504</v>
      </c>
      <c r="AG455" s="346" t="s">
        <v>1061</v>
      </c>
      <c r="AH455" s="346" t="s">
        <v>1380</v>
      </c>
      <c r="AI455" s="346" t="s">
        <v>1061</v>
      </c>
      <c r="AJ455" s="346" t="s">
        <v>1505</v>
      </c>
      <c r="AK455" s="346"/>
      <c r="AL455" s="346"/>
      <c r="AM455" s="346"/>
      <c r="AN455" s="346"/>
      <c r="AO455" s="350"/>
      <c r="AP455" s="346"/>
      <c r="AQ455" s="346"/>
    </row>
    <row r="456" spans="1:43" ht="127.5" x14ac:dyDescent="0.25">
      <c r="A456" s="346"/>
      <c r="B456" s="346"/>
      <c r="C456" s="346"/>
      <c r="D456" s="346"/>
      <c r="E456" s="346"/>
      <c r="F456" s="346"/>
      <c r="G456" s="346"/>
      <c r="H456" s="346"/>
      <c r="I456" s="346"/>
      <c r="J456" s="346"/>
      <c r="K456" s="346"/>
      <c r="L456" s="346"/>
      <c r="M456" s="346"/>
      <c r="N456" s="346"/>
      <c r="O456" s="346"/>
      <c r="P456" s="346"/>
      <c r="Q456" s="346"/>
      <c r="R456" s="346"/>
      <c r="S456" s="347"/>
      <c r="T456" s="346"/>
      <c r="U456" s="346" t="s">
        <v>1548</v>
      </c>
      <c r="V456" s="346" t="s">
        <v>1002</v>
      </c>
      <c r="W456" s="346" t="s">
        <v>1411</v>
      </c>
      <c r="X456" s="346" t="s">
        <v>1050</v>
      </c>
      <c r="Y456" s="346" t="s">
        <v>1051</v>
      </c>
      <c r="Z456" s="346" t="s">
        <v>1052</v>
      </c>
      <c r="AA456" s="346" t="s">
        <v>1053</v>
      </c>
      <c r="AB456" s="346">
        <v>50</v>
      </c>
      <c r="AC456" s="346">
        <v>36</v>
      </c>
      <c r="AD456" s="346">
        <v>60</v>
      </c>
      <c r="AE456" s="346" t="s">
        <v>1054</v>
      </c>
      <c r="AF456" s="349">
        <v>45406</v>
      </c>
      <c r="AG456" s="346" t="s">
        <v>1054</v>
      </c>
      <c r="AH456" s="349">
        <v>45411</v>
      </c>
      <c r="AI456" s="346" t="s">
        <v>1054</v>
      </c>
      <c r="AJ456" s="349">
        <v>45414</v>
      </c>
      <c r="AK456" s="346"/>
      <c r="AL456" s="346"/>
      <c r="AM456" s="346"/>
      <c r="AN456" s="346"/>
      <c r="AO456" s="350"/>
      <c r="AP456" s="346"/>
      <c r="AQ456" s="346"/>
    </row>
    <row r="457" spans="1:43" ht="255" x14ac:dyDescent="0.25">
      <c r="A457" s="346"/>
      <c r="B457" s="346"/>
      <c r="C457" s="346"/>
      <c r="D457" s="346"/>
      <c r="E457" s="346"/>
      <c r="F457" s="346"/>
      <c r="G457" s="346"/>
      <c r="H457" s="346"/>
      <c r="I457" s="346"/>
      <c r="J457" s="346"/>
      <c r="K457" s="346"/>
      <c r="L457" s="346"/>
      <c r="M457" s="346"/>
      <c r="N457" s="346"/>
      <c r="O457" s="346"/>
      <c r="P457" s="346"/>
      <c r="Q457" s="346"/>
      <c r="R457" s="346"/>
      <c r="S457" s="347"/>
      <c r="T457" s="346"/>
      <c r="U457" s="346"/>
      <c r="V457" s="346"/>
      <c r="W457" s="346"/>
      <c r="X457" s="346"/>
      <c r="Y457" s="346"/>
      <c r="Z457" s="346"/>
      <c r="AA457" s="346"/>
      <c r="AB457" s="346"/>
      <c r="AC457" s="346"/>
      <c r="AD457" s="346"/>
      <c r="AE457" s="346" t="s">
        <v>1057</v>
      </c>
      <c r="AF457" s="346" t="s">
        <v>1549</v>
      </c>
      <c r="AG457" s="346" t="s">
        <v>1057</v>
      </c>
      <c r="AH457" s="346" t="s">
        <v>1550</v>
      </c>
      <c r="AI457" s="346" t="s">
        <v>1057</v>
      </c>
      <c r="AJ457" s="346" t="s">
        <v>1551</v>
      </c>
      <c r="AK457" s="346"/>
      <c r="AL457" s="346"/>
      <c r="AM457" s="346"/>
      <c r="AN457" s="346"/>
      <c r="AO457" s="350"/>
      <c r="AP457" s="346"/>
      <c r="AQ457" s="346"/>
    </row>
    <row r="458" spans="1:43" x14ac:dyDescent="0.25">
      <c r="A458" s="346"/>
      <c r="B458" s="346"/>
      <c r="C458" s="346"/>
      <c r="D458" s="346"/>
      <c r="E458" s="346"/>
      <c r="F458" s="346"/>
      <c r="G458" s="346"/>
      <c r="H458" s="346"/>
      <c r="I458" s="346"/>
      <c r="J458" s="346"/>
      <c r="K458" s="346"/>
      <c r="L458" s="346"/>
      <c r="M458" s="346"/>
      <c r="N458" s="346"/>
      <c r="O458" s="346"/>
      <c r="P458" s="346"/>
      <c r="Q458" s="346"/>
      <c r="R458" s="346"/>
      <c r="S458" s="347"/>
      <c r="T458" s="346"/>
      <c r="U458" s="346"/>
      <c r="V458" s="346"/>
      <c r="W458" s="346"/>
      <c r="X458" s="346"/>
      <c r="Y458" s="346"/>
      <c r="Z458" s="346"/>
      <c r="AA458" s="346"/>
      <c r="AB458" s="346"/>
      <c r="AC458" s="346"/>
      <c r="AD458" s="346"/>
      <c r="AE458" s="346" t="s">
        <v>1061</v>
      </c>
      <c r="AF458" s="346" t="s">
        <v>1543</v>
      </c>
      <c r="AG458" s="346" t="s">
        <v>1061</v>
      </c>
      <c r="AH458" s="346" t="s">
        <v>1380</v>
      </c>
      <c r="AI458" s="346" t="s">
        <v>1061</v>
      </c>
      <c r="AJ458" s="346" t="s">
        <v>1505</v>
      </c>
      <c r="AK458" s="346"/>
      <c r="AL458" s="346"/>
      <c r="AM458" s="346"/>
      <c r="AN458" s="346"/>
      <c r="AO458" s="350"/>
      <c r="AP458" s="346"/>
      <c r="AQ458" s="346"/>
    </row>
    <row r="459" spans="1:43" x14ac:dyDescent="0.25">
      <c r="A459" s="346"/>
      <c r="B459" s="346"/>
      <c r="C459" s="346"/>
      <c r="D459" s="346"/>
      <c r="E459" s="346"/>
      <c r="F459" s="346"/>
      <c r="G459" s="346"/>
      <c r="H459" s="346"/>
      <c r="I459" s="346"/>
      <c r="J459" s="346"/>
      <c r="K459" s="346"/>
      <c r="L459" s="346"/>
      <c r="M459" s="346"/>
      <c r="N459" s="346"/>
      <c r="O459" s="346"/>
      <c r="P459" s="346"/>
      <c r="Q459" s="346"/>
      <c r="R459" s="346"/>
      <c r="S459" s="347"/>
      <c r="T459" s="346"/>
      <c r="U459" s="346"/>
      <c r="V459" s="346"/>
      <c r="W459" s="346"/>
      <c r="X459" s="346"/>
      <c r="Y459" s="346"/>
      <c r="Z459" s="346"/>
      <c r="AA459" s="346"/>
      <c r="AB459" s="346"/>
      <c r="AC459" s="346"/>
      <c r="AD459" s="346"/>
      <c r="AE459" s="348"/>
      <c r="AF459" s="348"/>
      <c r="AG459" s="348"/>
      <c r="AH459" s="348"/>
      <c r="AI459" s="348"/>
      <c r="AJ459" s="348"/>
      <c r="AK459" s="346"/>
      <c r="AL459" s="346"/>
      <c r="AM459" s="346"/>
      <c r="AN459" s="346"/>
      <c r="AO459" s="350"/>
      <c r="AP459" s="346"/>
      <c r="AQ459" s="346"/>
    </row>
    <row r="460" spans="1:43" x14ac:dyDescent="0.25">
      <c r="A460" s="346"/>
      <c r="B460" s="346"/>
      <c r="C460" s="346"/>
      <c r="D460" s="346"/>
      <c r="E460" s="346"/>
      <c r="F460" s="346"/>
      <c r="G460" s="346"/>
      <c r="H460" s="346"/>
      <c r="I460" s="346"/>
      <c r="J460" s="346"/>
      <c r="K460" s="346"/>
      <c r="L460" s="346"/>
      <c r="M460" s="346"/>
      <c r="N460" s="346"/>
      <c r="O460" s="346"/>
      <c r="P460" s="346"/>
      <c r="Q460" s="346"/>
      <c r="R460" s="346"/>
      <c r="S460" s="347"/>
      <c r="T460" s="346"/>
      <c r="U460" s="346"/>
      <c r="V460" s="346"/>
      <c r="W460" s="346"/>
      <c r="X460" s="346"/>
      <c r="Y460" s="346"/>
      <c r="Z460" s="346"/>
      <c r="AA460" s="346"/>
      <c r="AB460" s="346"/>
      <c r="AC460" s="346"/>
      <c r="AD460" s="346"/>
      <c r="AE460" s="348"/>
      <c r="AF460" s="348"/>
      <c r="AG460" s="348"/>
      <c r="AH460" s="348"/>
      <c r="AI460" s="348"/>
      <c r="AJ460" s="348"/>
      <c r="AK460" s="346"/>
      <c r="AL460" s="346"/>
      <c r="AM460" s="346"/>
      <c r="AN460" s="346"/>
      <c r="AO460" s="350"/>
      <c r="AP460" s="346"/>
      <c r="AQ460" s="346"/>
    </row>
    <row r="461" spans="1:43" x14ac:dyDescent="0.25">
      <c r="A461" s="346"/>
      <c r="B461" s="346"/>
      <c r="C461" s="346"/>
      <c r="D461" s="346"/>
      <c r="E461" s="346"/>
      <c r="F461" s="346"/>
      <c r="G461" s="346"/>
      <c r="H461" s="346"/>
      <c r="I461" s="346"/>
      <c r="J461" s="346"/>
      <c r="K461" s="346"/>
      <c r="L461" s="346"/>
      <c r="M461" s="346"/>
      <c r="N461" s="346"/>
      <c r="O461" s="346"/>
      <c r="P461" s="346"/>
      <c r="Q461" s="346"/>
      <c r="R461" s="346"/>
      <c r="S461" s="347"/>
      <c r="T461" s="346"/>
      <c r="U461" s="346"/>
      <c r="V461" s="346"/>
      <c r="W461" s="346"/>
      <c r="X461" s="346"/>
      <c r="Y461" s="346"/>
      <c r="Z461" s="346"/>
      <c r="AA461" s="346"/>
      <c r="AB461" s="346"/>
      <c r="AC461" s="346"/>
      <c r="AD461" s="346"/>
      <c r="AE461" s="346" t="s">
        <v>1054</v>
      </c>
      <c r="AF461" s="349">
        <v>45531</v>
      </c>
      <c r="AG461" s="346" t="s">
        <v>1054</v>
      </c>
      <c r="AH461" s="349">
        <v>45534</v>
      </c>
      <c r="AI461" s="346" t="s">
        <v>1054</v>
      </c>
      <c r="AJ461" s="349">
        <v>45539</v>
      </c>
      <c r="AK461" s="346"/>
      <c r="AL461" s="346"/>
      <c r="AM461" s="346"/>
      <c r="AN461" s="346"/>
      <c r="AO461" s="350"/>
      <c r="AP461" s="346"/>
      <c r="AQ461" s="346"/>
    </row>
    <row r="462" spans="1:43" ht="280.5" x14ac:dyDescent="0.25">
      <c r="A462" s="346"/>
      <c r="B462" s="346"/>
      <c r="C462" s="346"/>
      <c r="D462" s="346"/>
      <c r="E462" s="346"/>
      <c r="F462" s="346"/>
      <c r="G462" s="346"/>
      <c r="H462" s="346"/>
      <c r="I462" s="346"/>
      <c r="J462" s="346"/>
      <c r="K462" s="346"/>
      <c r="L462" s="346"/>
      <c r="M462" s="346"/>
      <c r="N462" s="346"/>
      <c r="O462" s="346"/>
      <c r="P462" s="346"/>
      <c r="Q462" s="346"/>
      <c r="R462" s="346"/>
      <c r="S462" s="347"/>
      <c r="T462" s="346"/>
      <c r="U462" s="346"/>
      <c r="V462" s="346"/>
      <c r="W462" s="346"/>
      <c r="X462" s="346"/>
      <c r="Y462" s="346"/>
      <c r="Z462" s="346"/>
      <c r="AA462" s="346"/>
      <c r="AB462" s="346"/>
      <c r="AC462" s="346"/>
      <c r="AD462" s="346"/>
      <c r="AE462" s="346" t="s">
        <v>1057</v>
      </c>
      <c r="AF462" s="346" t="s">
        <v>1552</v>
      </c>
      <c r="AG462" s="346" t="s">
        <v>1057</v>
      </c>
      <c r="AH462" s="346" t="s">
        <v>1553</v>
      </c>
      <c r="AI462" s="346" t="s">
        <v>1057</v>
      </c>
      <c r="AJ462" s="346" t="s">
        <v>1554</v>
      </c>
      <c r="AK462" s="346"/>
      <c r="AL462" s="346"/>
      <c r="AM462" s="346"/>
      <c r="AN462" s="346"/>
      <c r="AO462" s="350"/>
      <c r="AP462" s="346"/>
      <c r="AQ462" s="346"/>
    </row>
    <row r="463" spans="1:43" x14ac:dyDescent="0.25">
      <c r="A463" s="346"/>
      <c r="B463" s="346"/>
      <c r="C463" s="346"/>
      <c r="D463" s="346"/>
      <c r="E463" s="346"/>
      <c r="F463" s="346"/>
      <c r="G463" s="346"/>
      <c r="H463" s="346"/>
      <c r="I463" s="346"/>
      <c r="J463" s="346"/>
      <c r="K463" s="346"/>
      <c r="L463" s="346"/>
      <c r="M463" s="346"/>
      <c r="N463" s="346"/>
      <c r="O463" s="346"/>
      <c r="P463" s="346"/>
      <c r="Q463" s="346"/>
      <c r="R463" s="346"/>
      <c r="S463" s="347"/>
      <c r="T463" s="346"/>
      <c r="U463" s="346"/>
      <c r="V463" s="346"/>
      <c r="W463" s="346"/>
      <c r="X463" s="346"/>
      <c r="Y463" s="346"/>
      <c r="Z463" s="346"/>
      <c r="AA463" s="346"/>
      <c r="AB463" s="346"/>
      <c r="AC463" s="346"/>
      <c r="AD463" s="346"/>
      <c r="AE463" s="346" t="s">
        <v>1061</v>
      </c>
      <c r="AF463" s="346" t="s">
        <v>1504</v>
      </c>
      <c r="AG463" s="346" t="s">
        <v>1061</v>
      </c>
      <c r="AH463" s="346" t="s">
        <v>1380</v>
      </c>
      <c r="AI463" s="346" t="s">
        <v>1061</v>
      </c>
      <c r="AJ463" s="346" t="s">
        <v>1505</v>
      </c>
      <c r="AK463" s="346"/>
      <c r="AL463" s="346"/>
      <c r="AM463" s="346"/>
      <c r="AN463" s="346"/>
      <c r="AO463" s="350"/>
      <c r="AP463" s="346"/>
      <c r="AQ463" s="346"/>
    </row>
    <row r="464" spans="1:43" ht="153" x14ac:dyDescent="0.25">
      <c r="A464" s="346" t="s">
        <v>1491</v>
      </c>
      <c r="B464" s="346">
        <v>15</v>
      </c>
      <c r="C464" s="346">
        <v>1</v>
      </c>
      <c r="D464" s="346" t="s">
        <v>1032</v>
      </c>
      <c r="E464" s="346" t="s">
        <v>1492</v>
      </c>
      <c r="F464" s="346" t="s">
        <v>1493</v>
      </c>
      <c r="G464" s="346" t="s">
        <v>1555</v>
      </c>
      <c r="H464" s="346" t="s">
        <v>1556</v>
      </c>
      <c r="I464" s="346" t="s">
        <v>1037</v>
      </c>
      <c r="J464" s="346" t="s">
        <v>1557</v>
      </c>
      <c r="K464" s="346" t="s">
        <v>1558</v>
      </c>
      <c r="L464" s="346" t="s">
        <v>1094</v>
      </c>
      <c r="M464" s="346" t="s">
        <v>1310</v>
      </c>
      <c r="N464" s="346" t="s">
        <v>1055</v>
      </c>
      <c r="O464" s="346">
        <v>60</v>
      </c>
      <c r="P464" s="346" t="s">
        <v>1311</v>
      </c>
      <c r="Q464" s="346" t="s">
        <v>1095</v>
      </c>
      <c r="R464" s="346">
        <v>80</v>
      </c>
      <c r="S464" s="347" t="s">
        <v>1045</v>
      </c>
      <c r="T464" s="346" t="s">
        <v>1046</v>
      </c>
      <c r="U464" s="346" t="s">
        <v>1559</v>
      </c>
      <c r="V464" s="346" t="s">
        <v>1048</v>
      </c>
      <c r="W464" s="346" t="s">
        <v>1078</v>
      </c>
      <c r="X464" s="346" t="s">
        <v>1050</v>
      </c>
      <c r="Y464" s="346" t="s">
        <v>1051</v>
      </c>
      <c r="Z464" s="346" t="s">
        <v>1052</v>
      </c>
      <c r="AA464" s="346" t="s">
        <v>1053</v>
      </c>
      <c r="AB464" s="348"/>
      <c r="AC464" s="346">
        <v>36</v>
      </c>
      <c r="AD464" s="346">
        <v>80</v>
      </c>
      <c r="AE464" s="346" t="s">
        <v>1054</v>
      </c>
      <c r="AF464" s="349">
        <v>45405</v>
      </c>
      <c r="AG464" s="346" t="s">
        <v>1054</v>
      </c>
      <c r="AH464" s="349">
        <v>45411</v>
      </c>
      <c r="AI464" s="346" t="s">
        <v>1054</v>
      </c>
      <c r="AJ464" s="349">
        <v>45413</v>
      </c>
      <c r="AK464" s="346" t="s">
        <v>1119</v>
      </c>
      <c r="AL464" s="346">
        <v>60</v>
      </c>
      <c r="AM464" s="346" t="s">
        <v>1095</v>
      </c>
      <c r="AN464" s="346">
        <v>80</v>
      </c>
      <c r="AO464" s="347" t="s">
        <v>1045</v>
      </c>
      <c r="AP464" s="346" t="s">
        <v>1046</v>
      </c>
      <c r="AQ464" s="351" t="s">
        <v>1560</v>
      </c>
    </row>
    <row r="465" spans="1:43" ht="357" x14ac:dyDescent="0.25">
      <c r="A465" s="346"/>
      <c r="B465" s="346"/>
      <c r="C465" s="346"/>
      <c r="D465" s="346"/>
      <c r="E465" s="346"/>
      <c r="F465" s="346"/>
      <c r="G465" s="346"/>
      <c r="H465" s="346"/>
      <c r="I465" s="346"/>
      <c r="J465" s="346"/>
      <c r="K465" s="346"/>
      <c r="L465" s="346"/>
      <c r="M465" s="346"/>
      <c r="N465" s="346"/>
      <c r="O465" s="346"/>
      <c r="P465" s="346"/>
      <c r="Q465" s="346"/>
      <c r="R465" s="346"/>
      <c r="S465" s="347"/>
      <c r="T465" s="346"/>
      <c r="U465" s="346"/>
      <c r="V465" s="346"/>
      <c r="W465" s="346"/>
      <c r="X465" s="346"/>
      <c r="Y465" s="346"/>
      <c r="Z465" s="346"/>
      <c r="AA465" s="346"/>
      <c r="AB465" s="348"/>
      <c r="AC465" s="346"/>
      <c r="AD465" s="346"/>
      <c r="AE465" s="346" t="s">
        <v>1057</v>
      </c>
      <c r="AF465" s="346" t="s">
        <v>1561</v>
      </c>
      <c r="AG465" s="346" t="s">
        <v>1057</v>
      </c>
      <c r="AH465" s="346" t="s">
        <v>1562</v>
      </c>
      <c r="AI465" s="346" t="s">
        <v>1057</v>
      </c>
      <c r="AJ465" s="346" t="s">
        <v>1563</v>
      </c>
      <c r="AK465" s="346"/>
      <c r="AL465" s="346"/>
      <c r="AM465" s="346"/>
      <c r="AN465" s="346"/>
      <c r="AO465" s="347"/>
      <c r="AP465" s="346"/>
      <c r="AQ465" s="348"/>
    </row>
    <row r="466" spans="1:43" x14ac:dyDescent="0.25">
      <c r="A466" s="346"/>
      <c r="B466" s="346"/>
      <c r="C466" s="346"/>
      <c r="D466" s="346"/>
      <c r="E466" s="346"/>
      <c r="F466" s="346"/>
      <c r="G466" s="346"/>
      <c r="H466" s="346"/>
      <c r="I466" s="346"/>
      <c r="J466" s="346"/>
      <c r="K466" s="346"/>
      <c r="L466" s="346"/>
      <c r="M466" s="346"/>
      <c r="N466" s="346"/>
      <c r="O466" s="346"/>
      <c r="P466" s="346"/>
      <c r="Q466" s="346"/>
      <c r="R466" s="346"/>
      <c r="S466" s="347"/>
      <c r="T466" s="346"/>
      <c r="U466" s="346"/>
      <c r="V466" s="346"/>
      <c r="W466" s="346"/>
      <c r="X466" s="346"/>
      <c r="Y466" s="346"/>
      <c r="Z466" s="346"/>
      <c r="AA466" s="346"/>
      <c r="AB466" s="348"/>
      <c r="AC466" s="346"/>
      <c r="AD466" s="346"/>
      <c r="AE466" s="346" t="s">
        <v>1061</v>
      </c>
      <c r="AF466" s="346" t="s">
        <v>1504</v>
      </c>
      <c r="AG466" s="346" t="s">
        <v>1061</v>
      </c>
      <c r="AH466" s="346" t="s">
        <v>1380</v>
      </c>
      <c r="AI466" s="346" t="s">
        <v>1061</v>
      </c>
      <c r="AJ466" s="346" t="s">
        <v>1505</v>
      </c>
      <c r="AK466" s="346"/>
      <c r="AL466" s="346"/>
      <c r="AM466" s="346"/>
      <c r="AN466" s="346"/>
      <c r="AO466" s="347"/>
      <c r="AP466" s="346"/>
      <c r="AQ466" s="346"/>
    </row>
    <row r="467" spans="1:43" x14ac:dyDescent="0.25">
      <c r="A467" s="346"/>
      <c r="B467" s="346"/>
      <c r="C467" s="346"/>
      <c r="D467" s="346"/>
      <c r="E467" s="346"/>
      <c r="F467" s="346"/>
      <c r="G467" s="346"/>
      <c r="H467" s="346"/>
      <c r="I467" s="346"/>
      <c r="J467" s="346"/>
      <c r="K467" s="346"/>
      <c r="L467" s="346"/>
      <c r="M467" s="346"/>
      <c r="N467" s="346"/>
      <c r="O467" s="346"/>
      <c r="P467" s="346"/>
      <c r="Q467" s="346"/>
      <c r="R467" s="346"/>
      <c r="S467" s="347"/>
      <c r="T467" s="346"/>
      <c r="U467" s="346"/>
      <c r="V467" s="346"/>
      <c r="W467" s="346"/>
      <c r="X467" s="346"/>
      <c r="Y467" s="346"/>
      <c r="Z467" s="346"/>
      <c r="AA467" s="346"/>
      <c r="AB467" s="348"/>
      <c r="AC467" s="346"/>
      <c r="AD467" s="346"/>
      <c r="AE467" s="348"/>
      <c r="AF467" s="348"/>
      <c r="AG467" s="348"/>
      <c r="AH467" s="348"/>
      <c r="AI467" s="348"/>
      <c r="AJ467" s="348"/>
      <c r="AK467" s="346"/>
      <c r="AL467" s="346"/>
      <c r="AM467" s="346"/>
      <c r="AN467" s="346"/>
      <c r="AO467" s="347"/>
      <c r="AP467" s="346"/>
      <c r="AQ467" s="351" t="s">
        <v>1564</v>
      </c>
    </row>
    <row r="468" spans="1:43" x14ac:dyDescent="0.25">
      <c r="A468" s="346"/>
      <c r="B468" s="346"/>
      <c r="C468" s="346"/>
      <c r="D468" s="346"/>
      <c r="E468" s="346"/>
      <c r="F468" s="346"/>
      <c r="G468" s="346"/>
      <c r="H468" s="346"/>
      <c r="I468" s="346"/>
      <c r="J468" s="346"/>
      <c r="K468" s="346"/>
      <c r="L468" s="346"/>
      <c r="M468" s="346"/>
      <c r="N468" s="346"/>
      <c r="O468" s="346"/>
      <c r="P468" s="346"/>
      <c r="Q468" s="346"/>
      <c r="R468" s="346"/>
      <c r="S468" s="347"/>
      <c r="T468" s="346"/>
      <c r="U468" s="346"/>
      <c r="V468" s="346"/>
      <c r="W468" s="346"/>
      <c r="X468" s="346"/>
      <c r="Y468" s="346"/>
      <c r="Z468" s="346"/>
      <c r="AA468" s="346"/>
      <c r="AB468" s="348"/>
      <c r="AC468" s="346"/>
      <c r="AD468" s="346"/>
      <c r="AE468" s="348"/>
      <c r="AF468" s="348"/>
      <c r="AG468" s="348"/>
      <c r="AH468" s="348"/>
      <c r="AI468" s="348"/>
      <c r="AJ468" s="348"/>
      <c r="AK468" s="346"/>
      <c r="AL468" s="346"/>
      <c r="AM468" s="346"/>
      <c r="AN468" s="346"/>
      <c r="AO468" s="347"/>
      <c r="AP468" s="346"/>
      <c r="AQ468" s="346"/>
    </row>
    <row r="469" spans="1:43" x14ac:dyDescent="0.25">
      <c r="A469" s="346"/>
      <c r="B469" s="346"/>
      <c r="C469" s="346"/>
      <c r="D469" s="346"/>
      <c r="E469" s="346"/>
      <c r="F469" s="346"/>
      <c r="G469" s="346"/>
      <c r="H469" s="346"/>
      <c r="I469" s="346"/>
      <c r="J469" s="346"/>
      <c r="K469" s="346"/>
      <c r="L469" s="346"/>
      <c r="M469" s="346"/>
      <c r="N469" s="346"/>
      <c r="O469" s="346"/>
      <c r="P469" s="346"/>
      <c r="Q469" s="346"/>
      <c r="R469" s="346"/>
      <c r="S469" s="347"/>
      <c r="T469" s="346"/>
      <c r="U469" s="346"/>
      <c r="V469" s="346"/>
      <c r="W469" s="346"/>
      <c r="X469" s="346"/>
      <c r="Y469" s="346"/>
      <c r="Z469" s="346"/>
      <c r="AA469" s="346"/>
      <c r="AB469" s="348"/>
      <c r="AC469" s="346"/>
      <c r="AD469" s="346"/>
      <c r="AE469" s="346" t="s">
        <v>1054</v>
      </c>
      <c r="AF469" s="349">
        <v>45530</v>
      </c>
      <c r="AG469" s="346" t="s">
        <v>1054</v>
      </c>
      <c r="AH469" s="349">
        <v>45534</v>
      </c>
      <c r="AI469" s="346" t="s">
        <v>1054</v>
      </c>
      <c r="AJ469" s="349">
        <v>45539</v>
      </c>
      <c r="AK469" s="346"/>
      <c r="AL469" s="346"/>
      <c r="AM469" s="346"/>
      <c r="AN469" s="346"/>
      <c r="AO469" s="347"/>
      <c r="AP469" s="346"/>
      <c r="AQ469" s="346"/>
    </row>
    <row r="470" spans="1:43" ht="409.5" x14ac:dyDescent="0.25">
      <c r="A470" s="346"/>
      <c r="B470" s="346"/>
      <c r="C470" s="346"/>
      <c r="D470" s="346"/>
      <c r="E470" s="346"/>
      <c r="F470" s="346"/>
      <c r="G470" s="346"/>
      <c r="H470" s="346"/>
      <c r="I470" s="346"/>
      <c r="J470" s="346"/>
      <c r="K470" s="346"/>
      <c r="L470" s="346"/>
      <c r="M470" s="346"/>
      <c r="N470" s="346"/>
      <c r="O470" s="346"/>
      <c r="P470" s="346"/>
      <c r="Q470" s="346"/>
      <c r="R470" s="346"/>
      <c r="S470" s="347"/>
      <c r="T470" s="346"/>
      <c r="U470" s="346"/>
      <c r="V470" s="346"/>
      <c r="W470" s="346"/>
      <c r="X470" s="346"/>
      <c r="Y470" s="346"/>
      <c r="Z470" s="346"/>
      <c r="AA470" s="346"/>
      <c r="AB470" s="348"/>
      <c r="AC470" s="346"/>
      <c r="AD470" s="346"/>
      <c r="AE470" s="346" t="s">
        <v>1057</v>
      </c>
      <c r="AF470" s="346" t="s">
        <v>1565</v>
      </c>
      <c r="AG470" s="346" t="s">
        <v>1057</v>
      </c>
      <c r="AH470" s="346" t="s">
        <v>1566</v>
      </c>
      <c r="AI470" s="346" t="s">
        <v>1057</v>
      </c>
      <c r="AJ470" s="346" t="s">
        <v>1567</v>
      </c>
      <c r="AK470" s="346"/>
      <c r="AL470" s="346"/>
      <c r="AM470" s="346"/>
      <c r="AN470" s="346"/>
      <c r="AO470" s="347"/>
      <c r="AP470" s="346"/>
      <c r="AQ470" s="346"/>
    </row>
    <row r="471" spans="1:43" x14ac:dyDescent="0.25">
      <c r="A471" s="346"/>
      <c r="B471" s="346"/>
      <c r="C471" s="346"/>
      <c r="D471" s="346"/>
      <c r="E471" s="346"/>
      <c r="F471" s="346"/>
      <c r="G471" s="346"/>
      <c r="H471" s="346"/>
      <c r="I471" s="346"/>
      <c r="J471" s="346"/>
      <c r="K471" s="346"/>
      <c r="L471" s="346"/>
      <c r="M471" s="346"/>
      <c r="N471" s="346"/>
      <c r="O471" s="346"/>
      <c r="P471" s="346"/>
      <c r="Q471" s="346"/>
      <c r="R471" s="346"/>
      <c r="S471" s="347"/>
      <c r="T471" s="346"/>
      <c r="U471" s="346"/>
      <c r="V471" s="346"/>
      <c r="W471" s="346"/>
      <c r="X471" s="346"/>
      <c r="Y471" s="346"/>
      <c r="Z471" s="346"/>
      <c r="AA471" s="346"/>
      <c r="AB471" s="348"/>
      <c r="AC471" s="346"/>
      <c r="AD471" s="346"/>
      <c r="AE471" s="346" t="s">
        <v>1061</v>
      </c>
      <c r="AF471" s="346" t="s">
        <v>1504</v>
      </c>
      <c r="AG471" s="346" t="s">
        <v>1061</v>
      </c>
      <c r="AH471" s="346" t="s">
        <v>1380</v>
      </c>
      <c r="AI471" s="346" t="s">
        <v>1061</v>
      </c>
      <c r="AJ471" s="346" t="s">
        <v>1505</v>
      </c>
      <c r="AK471" s="346"/>
      <c r="AL471" s="346"/>
      <c r="AM471" s="346"/>
      <c r="AN471" s="346"/>
      <c r="AO471" s="347"/>
      <c r="AP471" s="346"/>
      <c r="AQ471" s="346"/>
    </row>
    <row r="472" spans="1:43" ht="89.25" x14ac:dyDescent="0.25">
      <c r="A472" s="346"/>
      <c r="B472" s="346"/>
      <c r="C472" s="346"/>
      <c r="D472" s="346"/>
      <c r="E472" s="346"/>
      <c r="F472" s="346"/>
      <c r="G472" s="346"/>
      <c r="H472" s="346"/>
      <c r="I472" s="346"/>
      <c r="J472" s="346"/>
      <c r="K472" s="346"/>
      <c r="L472" s="346"/>
      <c r="M472" s="346"/>
      <c r="N472" s="346"/>
      <c r="O472" s="346"/>
      <c r="P472" s="346"/>
      <c r="Q472" s="346"/>
      <c r="R472" s="346"/>
      <c r="S472" s="347"/>
      <c r="T472" s="346"/>
      <c r="U472" s="346" t="s">
        <v>1568</v>
      </c>
      <c r="V472" s="346" t="s">
        <v>1048</v>
      </c>
      <c r="W472" s="346" t="s">
        <v>1078</v>
      </c>
      <c r="X472" s="346" t="s">
        <v>1050</v>
      </c>
      <c r="Y472" s="346" t="s">
        <v>1051</v>
      </c>
      <c r="Z472" s="346" t="s">
        <v>1052</v>
      </c>
      <c r="AA472" s="346" t="s">
        <v>1053</v>
      </c>
      <c r="AB472" s="346">
        <v>50</v>
      </c>
      <c r="AC472" s="346">
        <v>21.6</v>
      </c>
      <c r="AD472" s="346">
        <v>80</v>
      </c>
      <c r="AE472" s="346" t="s">
        <v>1054</v>
      </c>
      <c r="AF472" s="349">
        <v>45405</v>
      </c>
      <c r="AG472" s="346" t="s">
        <v>1054</v>
      </c>
      <c r="AH472" s="349">
        <v>45411</v>
      </c>
      <c r="AI472" s="346" t="s">
        <v>1054</v>
      </c>
      <c r="AJ472" s="349">
        <v>45413</v>
      </c>
      <c r="AK472" s="346"/>
      <c r="AL472" s="346"/>
      <c r="AM472" s="346"/>
      <c r="AN472" s="346"/>
      <c r="AO472" s="347"/>
      <c r="AP472" s="346"/>
      <c r="AQ472" s="346"/>
    </row>
    <row r="473" spans="1:43" ht="255" x14ac:dyDescent="0.25">
      <c r="A473" s="346"/>
      <c r="B473" s="346"/>
      <c r="C473" s="346"/>
      <c r="D473" s="346"/>
      <c r="E473" s="346"/>
      <c r="F473" s="346"/>
      <c r="G473" s="346"/>
      <c r="H473" s="346"/>
      <c r="I473" s="346"/>
      <c r="J473" s="346"/>
      <c r="K473" s="346"/>
      <c r="L473" s="346"/>
      <c r="M473" s="346"/>
      <c r="N473" s="346"/>
      <c r="O473" s="346"/>
      <c r="P473" s="346"/>
      <c r="Q473" s="346"/>
      <c r="R473" s="346"/>
      <c r="S473" s="347"/>
      <c r="T473" s="346"/>
      <c r="U473" s="346"/>
      <c r="V473" s="346"/>
      <c r="W473" s="346"/>
      <c r="X473" s="346"/>
      <c r="Y473" s="346"/>
      <c r="Z473" s="346"/>
      <c r="AA473" s="346"/>
      <c r="AB473" s="346"/>
      <c r="AC473" s="346"/>
      <c r="AD473" s="346"/>
      <c r="AE473" s="346" t="s">
        <v>1057</v>
      </c>
      <c r="AF473" s="346" t="s">
        <v>1569</v>
      </c>
      <c r="AG473" s="346" t="s">
        <v>1057</v>
      </c>
      <c r="AH473" s="346" t="s">
        <v>1570</v>
      </c>
      <c r="AI473" s="346" t="s">
        <v>1057</v>
      </c>
      <c r="AJ473" s="346" t="s">
        <v>1571</v>
      </c>
      <c r="AK473" s="346"/>
      <c r="AL473" s="346"/>
      <c r="AM473" s="346"/>
      <c r="AN473" s="346"/>
      <c r="AO473" s="347"/>
      <c r="AP473" s="346"/>
      <c r="AQ473" s="346"/>
    </row>
    <row r="474" spans="1:43" x14ac:dyDescent="0.25">
      <c r="A474" s="346"/>
      <c r="B474" s="346"/>
      <c r="C474" s="346"/>
      <c r="D474" s="346"/>
      <c r="E474" s="346"/>
      <c r="F474" s="346"/>
      <c r="G474" s="346"/>
      <c r="H474" s="346"/>
      <c r="I474" s="346"/>
      <c r="J474" s="346"/>
      <c r="K474" s="346"/>
      <c r="L474" s="346"/>
      <c r="M474" s="346"/>
      <c r="N474" s="346"/>
      <c r="O474" s="346"/>
      <c r="P474" s="346"/>
      <c r="Q474" s="346"/>
      <c r="R474" s="346"/>
      <c r="S474" s="347"/>
      <c r="T474" s="346"/>
      <c r="U474" s="346"/>
      <c r="V474" s="346"/>
      <c r="W474" s="346"/>
      <c r="X474" s="346"/>
      <c r="Y474" s="346"/>
      <c r="Z474" s="346"/>
      <c r="AA474" s="346"/>
      <c r="AB474" s="346"/>
      <c r="AC474" s="346"/>
      <c r="AD474" s="346"/>
      <c r="AE474" s="346" t="s">
        <v>1061</v>
      </c>
      <c r="AF474" s="346" t="s">
        <v>1504</v>
      </c>
      <c r="AG474" s="346" t="s">
        <v>1061</v>
      </c>
      <c r="AH474" s="346" t="s">
        <v>1380</v>
      </c>
      <c r="AI474" s="346" t="s">
        <v>1061</v>
      </c>
      <c r="AJ474" s="346" t="s">
        <v>1505</v>
      </c>
      <c r="AK474" s="346"/>
      <c r="AL474" s="346"/>
      <c r="AM474" s="346"/>
      <c r="AN474" s="346"/>
      <c r="AO474" s="347"/>
      <c r="AP474" s="346"/>
      <c r="AQ474" s="346"/>
    </row>
    <row r="475" spans="1:43" x14ac:dyDescent="0.25">
      <c r="A475" s="346"/>
      <c r="B475" s="346"/>
      <c r="C475" s="346"/>
      <c r="D475" s="346"/>
      <c r="E475" s="346"/>
      <c r="F475" s="346"/>
      <c r="G475" s="346"/>
      <c r="H475" s="346"/>
      <c r="I475" s="346"/>
      <c r="J475" s="346"/>
      <c r="K475" s="346"/>
      <c r="L475" s="346"/>
      <c r="M475" s="346"/>
      <c r="N475" s="346"/>
      <c r="O475" s="346"/>
      <c r="P475" s="346"/>
      <c r="Q475" s="346"/>
      <c r="R475" s="346"/>
      <c r="S475" s="347"/>
      <c r="T475" s="346"/>
      <c r="U475" s="346"/>
      <c r="V475" s="346"/>
      <c r="W475" s="346"/>
      <c r="X475" s="346"/>
      <c r="Y475" s="346"/>
      <c r="Z475" s="346"/>
      <c r="AA475" s="346"/>
      <c r="AB475" s="346"/>
      <c r="AC475" s="346"/>
      <c r="AD475" s="346"/>
      <c r="AE475" s="348"/>
      <c r="AF475" s="348"/>
      <c r="AG475" s="348"/>
      <c r="AH475" s="348"/>
      <c r="AI475" s="348"/>
      <c r="AJ475" s="348"/>
      <c r="AK475" s="346"/>
      <c r="AL475" s="346"/>
      <c r="AM475" s="346"/>
      <c r="AN475" s="346"/>
      <c r="AO475" s="347"/>
      <c r="AP475" s="346"/>
      <c r="AQ475" s="346"/>
    </row>
    <row r="476" spans="1:43" x14ac:dyDescent="0.25">
      <c r="A476" s="346"/>
      <c r="B476" s="346"/>
      <c r="C476" s="346"/>
      <c r="D476" s="346"/>
      <c r="E476" s="346"/>
      <c r="F476" s="346"/>
      <c r="G476" s="346"/>
      <c r="H476" s="346"/>
      <c r="I476" s="346"/>
      <c r="J476" s="346"/>
      <c r="K476" s="346"/>
      <c r="L476" s="346"/>
      <c r="M476" s="346"/>
      <c r="N476" s="346"/>
      <c r="O476" s="346"/>
      <c r="P476" s="346"/>
      <c r="Q476" s="346"/>
      <c r="R476" s="346"/>
      <c r="S476" s="347"/>
      <c r="T476" s="346"/>
      <c r="U476" s="346"/>
      <c r="V476" s="346"/>
      <c r="W476" s="346"/>
      <c r="X476" s="346"/>
      <c r="Y476" s="346"/>
      <c r="Z476" s="346"/>
      <c r="AA476" s="346"/>
      <c r="AB476" s="346"/>
      <c r="AC476" s="346"/>
      <c r="AD476" s="346"/>
      <c r="AE476" s="348"/>
      <c r="AF476" s="348"/>
      <c r="AG476" s="348"/>
      <c r="AH476" s="348"/>
      <c r="AI476" s="348"/>
      <c r="AJ476" s="348"/>
      <c r="AK476" s="346"/>
      <c r="AL476" s="346"/>
      <c r="AM476" s="346"/>
      <c r="AN476" s="346"/>
      <c r="AO476" s="347"/>
      <c r="AP476" s="346"/>
      <c r="AQ476" s="346"/>
    </row>
    <row r="477" spans="1:43" x14ac:dyDescent="0.25">
      <c r="A477" s="346"/>
      <c r="B477" s="346"/>
      <c r="C477" s="346"/>
      <c r="D477" s="346"/>
      <c r="E477" s="346"/>
      <c r="F477" s="346"/>
      <c r="G477" s="346"/>
      <c r="H477" s="346"/>
      <c r="I477" s="346"/>
      <c r="J477" s="346"/>
      <c r="K477" s="346"/>
      <c r="L477" s="346"/>
      <c r="M477" s="346"/>
      <c r="N477" s="346"/>
      <c r="O477" s="346"/>
      <c r="P477" s="346"/>
      <c r="Q477" s="346"/>
      <c r="R477" s="346"/>
      <c r="S477" s="347"/>
      <c r="T477" s="346"/>
      <c r="U477" s="346"/>
      <c r="V477" s="346"/>
      <c r="W477" s="346"/>
      <c r="X477" s="346"/>
      <c r="Y477" s="346"/>
      <c r="Z477" s="346"/>
      <c r="AA477" s="346"/>
      <c r="AB477" s="346"/>
      <c r="AC477" s="346"/>
      <c r="AD477" s="346"/>
      <c r="AE477" s="346" t="s">
        <v>1054</v>
      </c>
      <c r="AF477" s="349">
        <v>45530</v>
      </c>
      <c r="AG477" s="346" t="s">
        <v>1054</v>
      </c>
      <c r="AH477" s="349">
        <v>45534</v>
      </c>
      <c r="AI477" s="346" t="s">
        <v>1054</v>
      </c>
      <c r="AJ477" s="349">
        <v>45539</v>
      </c>
      <c r="AK477" s="346"/>
      <c r="AL477" s="346"/>
      <c r="AM477" s="346"/>
      <c r="AN477" s="346"/>
      <c r="AO477" s="347"/>
      <c r="AP477" s="346"/>
      <c r="AQ477" s="346"/>
    </row>
    <row r="478" spans="1:43" ht="306" x14ac:dyDescent="0.25">
      <c r="A478" s="346"/>
      <c r="B478" s="346"/>
      <c r="C478" s="346"/>
      <c r="D478" s="346"/>
      <c r="E478" s="346"/>
      <c r="F478" s="346"/>
      <c r="G478" s="346"/>
      <c r="H478" s="346"/>
      <c r="I478" s="346"/>
      <c r="J478" s="346"/>
      <c r="K478" s="346"/>
      <c r="L478" s="346"/>
      <c r="M478" s="346"/>
      <c r="N478" s="346"/>
      <c r="O478" s="346"/>
      <c r="P478" s="346"/>
      <c r="Q478" s="346"/>
      <c r="R478" s="346"/>
      <c r="S478" s="347"/>
      <c r="T478" s="346"/>
      <c r="U478" s="346"/>
      <c r="V478" s="346"/>
      <c r="W478" s="346"/>
      <c r="X478" s="346"/>
      <c r="Y478" s="346"/>
      <c r="Z478" s="346"/>
      <c r="AA478" s="346"/>
      <c r="AB478" s="346"/>
      <c r="AC478" s="346"/>
      <c r="AD478" s="346"/>
      <c r="AE478" s="346" t="s">
        <v>1057</v>
      </c>
      <c r="AF478" s="346" t="s">
        <v>1572</v>
      </c>
      <c r="AG478" s="346" t="s">
        <v>1057</v>
      </c>
      <c r="AH478" s="346" t="s">
        <v>1573</v>
      </c>
      <c r="AI478" s="346" t="s">
        <v>1057</v>
      </c>
      <c r="AJ478" s="346" t="s">
        <v>1574</v>
      </c>
      <c r="AK478" s="346"/>
      <c r="AL478" s="346"/>
      <c r="AM478" s="346"/>
      <c r="AN478" s="346"/>
      <c r="AO478" s="347"/>
      <c r="AP478" s="346"/>
      <c r="AQ478" s="346"/>
    </row>
    <row r="479" spans="1:43" x14ac:dyDescent="0.25">
      <c r="A479" s="346"/>
      <c r="B479" s="346"/>
      <c r="C479" s="346"/>
      <c r="D479" s="346"/>
      <c r="E479" s="346"/>
      <c r="F479" s="346"/>
      <c r="G479" s="346"/>
      <c r="H479" s="346"/>
      <c r="I479" s="346"/>
      <c r="J479" s="346"/>
      <c r="K479" s="346"/>
      <c r="L479" s="346"/>
      <c r="M479" s="346"/>
      <c r="N479" s="346"/>
      <c r="O479" s="346"/>
      <c r="P479" s="346"/>
      <c r="Q479" s="346"/>
      <c r="R479" s="346"/>
      <c r="S479" s="347"/>
      <c r="T479" s="346"/>
      <c r="U479" s="346"/>
      <c r="V479" s="346"/>
      <c r="W479" s="346"/>
      <c r="X479" s="346"/>
      <c r="Y479" s="346"/>
      <c r="Z479" s="346"/>
      <c r="AA479" s="346"/>
      <c r="AB479" s="346"/>
      <c r="AC479" s="346"/>
      <c r="AD479" s="346"/>
      <c r="AE479" s="346" t="s">
        <v>1061</v>
      </c>
      <c r="AF479" s="346" t="s">
        <v>1504</v>
      </c>
      <c r="AG479" s="346" t="s">
        <v>1061</v>
      </c>
      <c r="AH479" s="346" t="s">
        <v>1380</v>
      </c>
      <c r="AI479" s="346" t="s">
        <v>1061</v>
      </c>
      <c r="AJ479" s="346" t="s">
        <v>1505</v>
      </c>
      <c r="AK479" s="346"/>
      <c r="AL479" s="346"/>
      <c r="AM479" s="346"/>
      <c r="AN479" s="346"/>
      <c r="AO479" s="347"/>
      <c r="AP479" s="346"/>
      <c r="AQ479" s="346"/>
    </row>
    <row r="480" spans="1:43" ht="127.5" x14ac:dyDescent="0.25">
      <c r="A480" s="346" t="s">
        <v>1511</v>
      </c>
      <c r="B480" s="346">
        <v>26</v>
      </c>
      <c r="C480" s="346">
        <v>1</v>
      </c>
      <c r="D480" s="346" t="s">
        <v>1032</v>
      </c>
      <c r="E480" s="346" t="s">
        <v>1512</v>
      </c>
      <c r="F480" s="346" t="s">
        <v>1513</v>
      </c>
      <c r="G480" s="346" t="s">
        <v>1575</v>
      </c>
      <c r="H480" s="346" t="s">
        <v>1515</v>
      </c>
      <c r="I480" s="346" t="s">
        <v>1037</v>
      </c>
      <c r="J480" s="346" t="s">
        <v>1576</v>
      </c>
      <c r="K480" s="346" t="s">
        <v>1577</v>
      </c>
      <c r="L480" s="346" t="s">
        <v>1094</v>
      </c>
      <c r="M480" s="346" t="s">
        <v>1310</v>
      </c>
      <c r="N480" s="346" t="s">
        <v>1055</v>
      </c>
      <c r="O480" s="346">
        <v>60</v>
      </c>
      <c r="P480" s="346" t="s">
        <v>1311</v>
      </c>
      <c r="Q480" s="346" t="s">
        <v>1204</v>
      </c>
      <c r="R480" s="346">
        <v>40</v>
      </c>
      <c r="S480" s="350" t="s">
        <v>1044</v>
      </c>
      <c r="T480" s="346" t="s">
        <v>1046</v>
      </c>
      <c r="U480" s="346" t="s">
        <v>1578</v>
      </c>
      <c r="V480" s="346" t="s">
        <v>1048</v>
      </c>
      <c r="W480" s="346" t="s">
        <v>1078</v>
      </c>
      <c r="X480" s="346" t="s">
        <v>1050</v>
      </c>
      <c r="Y480" s="346" t="s">
        <v>1051</v>
      </c>
      <c r="Z480" s="346" t="s">
        <v>1052</v>
      </c>
      <c r="AA480" s="346" t="s">
        <v>1053</v>
      </c>
      <c r="AB480" s="348"/>
      <c r="AC480" s="346">
        <v>36</v>
      </c>
      <c r="AD480" s="346">
        <v>40</v>
      </c>
      <c r="AE480" s="346" t="s">
        <v>1054</v>
      </c>
      <c r="AF480" s="349">
        <v>45406</v>
      </c>
      <c r="AG480" s="346" t="s">
        <v>1054</v>
      </c>
      <c r="AH480" s="349">
        <v>45411</v>
      </c>
      <c r="AI480" s="346" t="s">
        <v>1054</v>
      </c>
      <c r="AJ480" s="349">
        <v>45414</v>
      </c>
      <c r="AK480" s="346" t="s">
        <v>1119</v>
      </c>
      <c r="AL480" s="346">
        <v>60</v>
      </c>
      <c r="AM480" s="346" t="s">
        <v>1204</v>
      </c>
      <c r="AN480" s="346">
        <v>40</v>
      </c>
      <c r="AO480" s="350" t="s">
        <v>1044</v>
      </c>
      <c r="AP480" s="346" t="s">
        <v>1046</v>
      </c>
      <c r="AQ480" s="351" t="s">
        <v>1579</v>
      </c>
    </row>
    <row r="481" spans="1:43" ht="409.5" x14ac:dyDescent="0.25">
      <c r="A481" s="346"/>
      <c r="B481" s="346"/>
      <c r="C481" s="346"/>
      <c r="D481" s="346"/>
      <c r="E481" s="346"/>
      <c r="F481" s="346"/>
      <c r="G481" s="346"/>
      <c r="H481" s="346"/>
      <c r="I481" s="346"/>
      <c r="J481" s="346"/>
      <c r="K481" s="346"/>
      <c r="L481" s="346"/>
      <c r="M481" s="346"/>
      <c r="N481" s="346"/>
      <c r="O481" s="346"/>
      <c r="P481" s="346"/>
      <c r="Q481" s="346"/>
      <c r="R481" s="346"/>
      <c r="S481" s="350"/>
      <c r="T481" s="346"/>
      <c r="U481" s="346"/>
      <c r="V481" s="346"/>
      <c r="W481" s="346"/>
      <c r="X481" s="346"/>
      <c r="Y481" s="346"/>
      <c r="Z481" s="346"/>
      <c r="AA481" s="346"/>
      <c r="AB481" s="348"/>
      <c r="AC481" s="346"/>
      <c r="AD481" s="346"/>
      <c r="AE481" s="346" t="s">
        <v>1057</v>
      </c>
      <c r="AF481" s="346" t="s">
        <v>1580</v>
      </c>
      <c r="AG481" s="346" t="s">
        <v>1057</v>
      </c>
      <c r="AH481" s="346" t="s">
        <v>1581</v>
      </c>
      <c r="AI481" s="346" t="s">
        <v>1057</v>
      </c>
      <c r="AJ481" s="346" t="s">
        <v>1582</v>
      </c>
      <c r="AK481" s="346"/>
      <c r="AL481" s="346"/>
      <c r="AM481" s="346"/>
      <c r="AN481" s="346"/>
      <c r="AO481" s="350"/>
      <c r="AP481" s="346"/>
      <c r="AQ481" s="348"/>
    </row>
    <row r="482" spans="1:43" x14ac:dyDescent="0.25">
      <c r="A482" s="346"/>
      <c r="B482" s="346"/>
      <c r="C482" s="346"/>
      <c r="D482" s="346"/>
      <c r="E482" s="346"/>
      <c r="F482" s="346"/>
      <c r="G482" s="346"/>
      <c r="H482" s="346"/>
      <c r="I482" s="346"/>
      <c r="J482" s="346"/>
      <c r="K482" s="346"/>
      <c r="L482" s="346"/>
      <c r="M482" s="346"/>
      <c r="N482" s="346"/>
      <c r="O482" s="346"/>
      <c r="P482" s="346"/>
      <c r="Q482" s="346"/>
      <c r="R482" s="346"/>
      <c r="S482" s="350"/>
      <c r="T482" s="346"/>
      <c r="U482" s="346"/>
      <c r="V482" s="346"/>
      <c r="W482" s="346"/>
      <c r="X482" s="346"/>
      <c r="Y482" s="346"/>
      <c r="Z482" s="346"/>
      <c r="AA482" s="346"/>
      <c r="AB482" s="348"/>
      <c r="AC482" s="346"/>
      <c r="AD482" s="346"/>
      <c r="AE482" s="346" t="s">
        <v>1061</v>
      </c>
      <c r="AF482" s="346" t="s">
        <v>1397</v>
      </c>
      <c r="AG482" s="346" t="s">
        <v>1061</v>
      </c>
      <c r="AH482" s="346" t="s">
        <v>1270</v>
      </c>
      <c r="AI482" s="346" t="s">
        <v>1061</v>
      </c>
      <c r="AJ482" s="346" t="s">
        <v>1505</v>
      </c>
      <c r="AK482" s="346"/>
      <c r="AL482" s="346"/>
      <c r="AM482" s="346"/>
      <c r="AN482" s="346"/>
      <c r="AO482" s="350"/>
      <c r="AP482" s="346"/>
      <c r="AQ482" s="346"/>
    </row>
    <row r="483" spans="1:43" x14ac:dyDescent="0.25">
      <c r="A483" s="346"/>
      <c r="B483" s="346"/>
      <c r="C483" s="346"/>
      <c r="D483" s="346"/>
      <c r="E483" s="346"/>
      <c r="F483" s="346"/>
      <c r="G483" s="346"/>
      <c r="H483" s="346"/>
      <c r="I483" s="346"/>
      <c r="J483" s="346"/>
      <c r="K483" s="346"/>
      <c r="L483" s="346"/>
      <c r="M483" s="346"/>
      <c r="N483" s="346"/>
      <c r="O483" s="346"/>
      <c r="P483" s="346"/>
      <c r="Q483" s="346"/>
      <c r="R483" s="346"/>
      <c r="S483" s="350"/>
      <c r="T483" s="346"/>
      <c r="U483" s="346"/>
      <c r="V483" s="346"/>
      <c r="W483" s="346"/>
      <c r="X483" s="346"/>
      <c r="Y483" s="346"/>
      <c r="Z483" s="346"/>
      <c r="AA483" s="346"/>
      <c r="AB483" s="348"/>
      <c r="AC483" s="346"/>
      <c r="AD483" s="346"/>
      <c r="AE483" s="348"/>
      <c r="AF483" s="348"/>
      <c r="AG483" s="348"/>
      <c r="AH483" s="348"/>
      <c r="AI483" s="348"/>
      <c r="AJ483" s="348"/>
      <c r="AK483" s="346"/>
      <c r="AL483" s="346"/>
      <c r="AM483" s="346"/>
      <c r="AN483" s="346"/>
      <c r="AO483" s="350"/>
      <c r="AP483" s="346"/>
      <c r="AQ483" s="351" t="s">
        <v>1583</v>
      </c>
    </row>
    <row r="484" spans="1:43" x14ac:dyDescent="0.25">
      <c r="A484" s="346"/>
      <c r="B484" s="346"/>
      <c r="C484" s="346"/>
      <c r="D484" s="346"/>
      <c r="E484" s="346"/>
      <c r="F484" s="346"/>
      <c r="G484" s="346"/>
      <c r="H484" s="346"/>
      <c r="I484" s="346"/>
      <c r="J484" s="346"/>
      <c r="K484" s="346"/>
      <c r="L484" s="346"/>
      <c r="M484" s="346"/>
      <c r="N484" s="346"/>
      <c r="O484" s="346"/>
      <c r="P484" s="346"/>
      <c r="Q484" s="346"/>
      <c r="R484" s="346"/>
      <c r="S484" s="350"/>
      <c r="T484" s="346"/>
      <c r="U484" s="346"/>
      <c r="V484" s="346"/>
      <c r="W484" s="346"/>
      <c r="X484" s="346"/>
      <c r="Y484" s="346"/>
      <c r="Z484" s="346"/>
      <c r="AA484" s="346"/>
      <c r="AB484" s="348"/>
      <c r="AC484" s="346"/>
      <c r="AD484" s="346"/>
      <c r="AE484" s="348"/>
      <c r="AF484" s="348"/>
      <c r="AG484" s="348"/>
      <c r="AH484" s="348"/>
      <c r="AI484" s="348"/>
      <c r="AJ484" s="348"/>
      <c r="AK484" s="346"/>
      <c r="AL484" s="346"/>
      <c r="AM484" s="346"/>
      <c r="AN484" s="346"/>
      <c r="AO484" s="350"/>
      <c r="AP484" s="346"/>
      <c r="AQ484" s="346"/>
    </row>
    <row r="485" spans="1:43" x14ac:dyDescent="0.25">
      <c r="A485" s="346"/>
      <c r="B485" s="346"/>
      <c r="C485" s="346"/>
      <c r="D485" s="346"/>
      <c r="E485" s="346"/>
      <c r="F485" s="346"/>
      <c r="G485" s="346"/>
      <c r="H485" s="346"/>
      <c r="I485" s="346"/>
      <c r="J485" s="346"/>
      <c r="K485" s="346"/>
      <c r="L485" s="346"/>
      <c r="M485" s="346"/>
      <c r="N485" s="346"/>
      <c r="O485" s="346"/>
      <c r="P485" s="346"/>
      <c r="Q485" s="346"/>
      <c r="R485" s="346"/>
      <c r="S485" s="350"/>
      <c r="T485" s="346"/>
      <c r="U485" s="346"/>
      <c r="V485" s="346"/>
      <c r="W485" s="346"/>
      <c r="X485" s="346"/>
      <c r="Y485" s="346"/>
      <c r="Z485" s="346"/>
      <c r="AA485" s="346"/>
      <c r="AB485" s="348"/>
      <c r="AC485" s="346"/>
      <c r="AD485" s="346"/>
      <c r="AE485" s="346" t="s">
        <v>1054</v>
      </c>
      <c r="AF485" s="349">
        <v>45530</v>
      </c>
      <c r="AG485" s="346" t="s">
        <v>1054</v>
      </c>
      <c r="AH485" s="349">
        <v>45534</v>
      </c>
      <c r="AI485" s="346" t="s">
        <v>1054</v>
      </c>
      <c r="AJ485" s="349">
        <v>45539</v>
      </c>
      <c r="AK485" s="346"/>
      <c r="AL485" s="346"/>
      <c r="AM485" s="346"/>
      <c r="AN485" s="346"/>
      <c r="AO485" s="350"/>
      <c r="AP485" s="346"/>
      <c r="AQ485" s="346"/>
    </row>
    <row r="486" spans="1:43" ht="409.5" x14ac:dyDescent="0.25">
      <c r="A486" s="346"/>
      <c r="B486" s="346"/>
      <c r="C486" s="346"/>
      <c r="D486" s="346"/>
      <c r="E486" s="346"/>
      <c r="F486" s="346"/>
      <c r="G486" s="346"/>
      <c r="H486" s="346"/>
      <c r="I486" s="346"/>
      <c r="J486" s="346"/>
      <c r="K486" s="346"/>
      <c r="L486" s="346"/>
      <c r="M486" s="346"/>
      <c r="N486" s="346"/>
      <c r="O486" s="346"/>
      <c r="P486" s="346"/>
      <c r="Q486" s="346"/>
      <c r="R486" s="346"/>
      <c r="S486" s="350"/>
      <c r="T486" s="346"/>
      <c r="U486" s="346"/>
      <c r="V486" s="346"/>
      <c r="W486" s="346"/>
      <c r="X486" s="346"/>
      <c r="Y486" s="346"/>
      <c r="Z486" s="346"/>
      <c r="AA486" s="346"/>
      <c r="AB486" s="348"/>
      <c r="AC486" s="346"/>
      <c r="AD486" s="346"/>
      <c r="AE486" s="346" t="s">
        <v>1057</v>
      </c>
      <c r="AF486" s="346" t="s">
        <v>1584</v>
      </c>
      <c r="AG486" s="346" t="s">
        <v>1057</v>
      </c>
      <c r="AH486" s="346" t="s">
        <v>1585</v>
      </c>
      <c r="AI486" s="346" t="s">
        <v>1057</v>
      </c>
      <c r="AJ486" s="346" t="s">
        <v>1586</v>
      </c>
      <c r="AK486" s="346"/>
      <c r="AL486" s="346"/>
      <c r="AM486" s="346"/>
      <c r="AN486" s="346"/>
      <c r="AO486" s="350"/>
      <c r="AP486" s="346"/>
      <c r="AQ486" s="346"/>
    </row>
    <row r="487" spans="1:43" x14ac:dyDescent="0.25">
      <c r="A487" s="346"/>
      <c r="B487" s="346"/>
      <c r="C487" s="346"/>
      <c r="D487" s="346"/>
      <c r="E487" s="346"/>
      <c r="F487" s="346"/>
      <c r="G487" s="346"/>
      <c r="H487" s="346"/>
      <c r="I487" s="346"/>
      <c r="J487" s="346"/>
      <c r="K487" s="346"/>
      <c r="L487" s="346"/>
      <c r="M487" s="346"/>
      <c r="N487" s="346"/>
      <c r="O487" s="346"/>
      <c r="P487" s="346"/>
      <c r="Q487" s="346"/>
      <c r="R487" s="346"/>
      <c r="S487" s="350"/>
      <c r="T487" s="346"/>
      <c r="U487" s="346"/>
      <c r="V487" s="346"/>
      <c r="W487" s="346"/>
      <c r="X487" s="346"/>
      <c r="Y487" s="346"/>
      <c r="Z487" s="346"/>
      <c r="AA487" s="346"/>
      <c r="AB487" s="348"/>
      <c r="AC487" s="346"/>
      <c r="AD487" s="346"/>
      <c r="AE487" s="346" t="s">
        <v>1061</v>
      </c>
      <c r="AF487" s="346" t="s">
        <v>1527</v>
      </c>
      <c r="AG487" s="346" t="s">
        <v>1061</v>
      </c>
      <c r="AH487" s="346" t="s">
        <v>1270</v>
      </c>
      <c r="AI487" s="346" t="s">
        <v>1061</v>
      </c>
      <c r="AJ487" s="346" t="s">
        <v>1505</v>
      </c>
      <c r="AK487" s="346"/>
      <c r="AL487" s="346"/>
      <c r="AM487" s="346"/>
      <c r="AN487" s="346"/>
      <c r="AO487" s="350"/>
      <c r="AP487" s="346"/>
      <c r="AQ487" s="346"/>
    </row>
    <row r="488" spans="1:43" ht="267.75" x14ac:dyDescent="0.25">
      <c r="A488" s="346"/>
      <c r="B488" s="346"/>
      <c r="C488" s="346"/>
      <c r="D488" s="346"/>
      <c r="E488" s="346"/>
      <c r="F488" s="346"/>
      <c r="G488" s="346"/>
      <c r="H488" s="346"/>
      <c r="I488" s="346"/>
      <c r="J488" s="346"/>
      <c r="K488" s="346"/>
      <c r="L488" s="346"/>
      <c r="M488" s="346"/>
      <c r="N488" s="346"/>
      <c r="O488" s="346"/>
      <c r="P488" s="346"/>
      <c r="Q488" s="346"/>
      <c r="R488" s="346"/>
      <c r="S488" s="350"/>
      <c r="T488" s="346"/>
      <c r="U488" s="346" t="s">
        <v>1587</v>
      </c>
      <c r="V488" s="346" t="s">
        <v>1048</v>
      </c>
      <c r="W488" s="346" t="s">
        <v>1078</v>
      </c>
      <c r="X488" s="346" t="s">
        <v>1050</v>
      </c>
      <c r="Y488" s="346" t="s">
        <v>1051</v>
      </c>
      <c r="Z488" s="346" t="s">
        <v>1052</v>
      </c>
      <c r="AA488" s="346" t="s">
        <v>1053</v>
      </c>
      <c r="AB488" s="346">
        <v>50</v>
      </c>
      <c r="AC488" s="346">
        <v>21.6</v>
      </c>
      <c r="AD488" s="346">
        <v>40</v>
      </c>
      <c r="AE488" s="346" t="s">
        <v>1054</v>
      </c>
      <c r="AF488" s="349">
        <v>45406</v>
      </c>
      <c r="AG488" s="346" t="s">
        <v>1054</v>
      </c>
      <c r="AH488" s="349">
        <v>45411</v>
      </c>
      <c r="AI488" s="346" t="s">
        <v>1054</v>
      </c>
      <c r="AJ488" s="349">
        <v>45414</v>
      </c>
      <c r="AK488" s="346"/>
      <c r="AL488" s="346"/>
      <c r="AM488" s="346"/>
      <c r="AN488" s="346"/>
      <c r="AO488" s="350"/>
      <c r="AP488" s="346"/>
      <c r="AQ488" s="346"/>
    </row>
    <row r="489" spans="1:43" ht="140.25" x14ac:dyDescent="0.25">
      <c r="A489" s="346"/>
      <c r="B489" s="346"/>
      <c r="C489" s="346"/>
      <c r="D489" s="346"/>
      <c r="E489" s="346"/>
      <c r="F489" s="346"/>
      <c r="G489" s="346"/>
      <c r="H489" s="346"/>
      <c r="I489" s="346"/>
      <c r="J489" s="346"/>
      <c r="K489" s="346"/>
      <c r="L489" s="346"/>
      <c r="M489" s="346"/>
      <c r="N489" s="346"/>
      <c r="O489" s="346"/>
      <c r="P489" s="346"/>
      <c r="Q489" s="346"/>
      <c r="R489" s="346"/>
      <c r="S489" s="350"/>
      <c r="T489" s="346"/>
      <c r="U489" s="346"/>
      <c r="V489" s="346"/>
      <c r="W489" s="346"/>
      <c r="X489" s="346"/>
      <c r="Y489" s="346"/>
      <c r="Z489" s="346"/>
      <c r="AA489" s="346"/>
      <c r="AB489" s="346"/>
      <c r="AC489" s="346"/>
      <c r="AD489" s="346"/>
      <c r="AE489" s="346" t="s">
        <v>1057</v>
      </c>
      <c r="AF489" s="346" t="s">
        <v>1588</v>
      </c>
      <c r="AG489" s="346" t="s">
        <v>1057</v>
      </c>
      <c r="AH489" s="346" t="s">
        <v>1589</v>
      </c>
      <c r="AI489" s="346" t="s">
        <v>1057</v>
      </c>
      <c r="AJ489" s="346" t="s">
        <v>1590</v>
      </c>
      <c r="AK489" s="346"/>
      <c r="AL489" s="346"/>
      <c r="AM489" s="346"/>
      <c r="AN489" s="346"/>
      <c r="AO489" s="350"/>
      <c r="AP489" s="346"/>
      <c r="AQ489" s="346"/>
    </row>
    <row r="490" spans="1:43" x14ac:dyDescent="0.25">
      <c r="A490" s="346"/>
      <c r="B490" s="346"/>
      <c r="C490" s="346"/>
      <c r="D490" s="346"/>
      <c r="E490" s="346"/>
      <c r="F490" s="346"/>
      <c r="G490" s="346"/>
      <c r="H490" s="346"/>
      <c r="I490" s="346"/>
      <c r="J490" s="346"/>
      <c r="K490" s="346"/>
      <c r="L490" s="346"/>
      <c r="M490" s="346"/>
      <c r="N490" s="346"/>
      <c r="O490" s="346"/>
      <c r="P490" s="346"/>
      <c r="Q490" s="346"/>
      <c r="R490" s="346"/>
      <c r="S490" s="350"/>
      <c r="T490" s="346"/>
      <c r="U490" s="346"/>
      <c r="V490" s="346"/>
      <c r="W490" s="346"/>
      <c r="X490" s="346"/>
      <c r="Y490" s="346"/>
      <c r="Z490" s="346"/>
      <c r="AA490" s="346"/>
      <c r="AB490" s="346"/>
      <c r="AC490" s="346"/>
      <c r="AD490" s="346"/>
      <c r="AE490" s="346" t="s">
        <v>1061</v>
      </c>
      <c r="AF490" s="346" t="s">
        <v>1397</v>
      </c>
      <c r="AG490" s="346" t="s">
        <v>1061</v>
      </c>
      <c r="AH490" s="346" t="s">
        <v>1270</v>
      </c>
      <c r="AI490" s="346" t="s">
        <v>1061</v>
      </c>
      <c r="AJ490" s="346" t="s">
        <v>1505</v>
      </c>
      <c r="AK490" s="346"/>
      <c r="AL490" s="346"/>
      <c r="AM490" s="346"/>
      <c r="AN490" s="346"/>
      <c r="AO490" s="350"/>
      <c r="AP490" s="346"/>
      <c r="AQ490" s="346"/>
    </row>
    <row r="491" spans="1:43" x14ac:dyDescent="0.25">
      <c r="A491" s="346"/>
      <c r="B491" s="346"/>
      <c r="C491" s="346"/>
      <c r="D491" s="346"/>
      <c r="E491" s="346"/>
      <c r="F491" s="346"/>
      <c r="G491" s="346"/>
      <c r="H491" s="346"/>
      <c r="I491" s="346"/>
      <c r="J491" s="346"/>
      <c r="K491" s="346"/>
      <c r="L491" s="346"/>
      <c r="M491" s="346"/>
      <c r="N491" s="346"/>
      <c r="O491" s="346"/>
      <c r="P491" s="346"/>
      <c r="Q491" s="346"/>
      <c r="R491" s="346"/>
      <c r="S491" s="350"/>
      <c r="T491" s="346"/>
      <c r="U491" s="346"/>
      <c r="V491" s="346"/>
      <c r="W491" s="346"/>
      <c r="X491" s="346"/>
      <c r="Y491" s="346"/>
      <c r="Z491" s="346"/>
      <c r="AA491" s="346"/>
      <c r="AB491" s="346"/>
      <c r="AC491" s="346"/>
      <c r="AD491" s="346"/>
      <c r="AE491" s="348"/>
      <c r="AF491" s="348"/>
      <c r="AG491" s="348"/>
      <c r="AH491" s="348"/>
      <c r="AI491" s="348"/>
      <c r="AJ491" s="348"/>
      <c r="AK491" s="346"/>
      <c r="AL491" s="346"/>
      <c r="AM491" s="346"/>
      <c r="AN491" s="346"/>
      <c r="AO491" s="350"/>
      <c r="AP491" s="346"/>
      <c r="AQ491" s="346"/>
    </row>
    <row r="492" spans="1:43" x14ac:dyDescent="0.25">
      <c r="A492" s="346"/>
      <c r="B492" s="346"/>
      <c r="C492" s="346"/>
      <c r="D492" s="346"/>
      <c r="E492" s="346"/>
      <c r="F492" s="346"/>
      <c r="G492" s="346"/>
      <c r="H492" s="346"/>
      <c r="I492" s="346"/>
      <c r="J492" s="346"/>
      <c r="K492" s="346"/>
      <c r="L492" s="346"/>
      <c r="M492" s="346"/>
      <c r="N492" s="346"/>
      <c r="O492" s="346"/>
      <c r="P492" s="346"/>
      <c r="Q492" s="346"/>
      <c r="R492" s="346"/>
      <c r="S492" s="350"/>
      <c r="T492" s="346"/>
      <c r="U492" s="346"/>
      <c r="V492" s="346"/>
      <c r="W492" s="346"/>
      <c r="X492" s="346"/>
      <c r="Y492" s="346"/>
      <c r="Z492" s="346"/>
      <c r="AA492" s="346"/>
      <c r="AB492" s="346"/>
      <c r="AC492" s="346"/>
      <c r="AD492" s="346"/>
      <c r="AE492" s="348"/>
      <c r="AF492" s="348"/>
      <c r="AG492" s="348"/>
      <c r="AH492" s="348"/>
      <c r="AI492" s="348"/>
      <c r="AJ492" s="348"/>
      <c r="AK492" s="346"/>
      <c r="AL492" s="346"/>
      <c r="AM492" s="346"/>
      <c r="AN492" s="346"/>
      <c r="AO492" s="350"/>
      <c r="AP492" s="346"/>
      <c r="AQ492" s="346"/>
    </row>
    <row r="493" spans="1:43" x14ac:dyDescent="0.25">
      <c r="A493" s="346"/>
      <c r="B493" s="346"/>
      <c r="C493" s="346"/>
      <c r="D493" s="346"/>
      <c r="E493" s="346"/>
      <c r="F493" s="346"/>
      <c r="G493" s="346"/>
      <c r="H493" s="346"/>
      <c r="I493" s="346"/>
      <c r="J493" s="346"/>
      <c r="K493" s="346"/>
      <c r="L493" s="346"/>
      <c r="M493" s="346"/>
      <c r="N493" s="346"/>
      <c r="O493" s="346"/>
      <c r="P493" s="346"/>
      <c r="Q493" s="346"/>
      <c r="R493" s="346"/>
      <c r="S493" s="350"/>
      <c r="T493" s="346"/>
      <c r="U493" s="346"/>
      <c r="V493" s="346"/>
      <c r="W493" s="346"/>
      <c r="X493" s="346"/>
      <c r="Y493" s="346"/>
      <c r="Z493" s="346"/>
      <c r="AA493" s="346"/>
      <c r="AB493" s="346"/>
      <c r="AC493" s="346"/>
      <c r="AD493" s="346"/>
      <c r="AE493" s="346" t="s">
        <v>1054</v>
      </c>
      <c r="AF493" s="349">
        <v>45530</v>
      </c>
      <c r="AG493" s="346" t="s">
        <v>1054</v>
      </c>
      <c r="AH493" s="349">
        <v>45534</v>
      </c>
      <c r="AI493" s="346" t="s">
        <v>1054</v>
      </c>
      <c r="AJ493" s="349">
        <v>45539</v>
      </c>
      <c r="AK493" s="346"/>
      <c r="AL493" s="346"/>
      <c r="AM493" s="346"/>
      <c r="AN493" s="346"/>
      <c r="AO493" s="350"/>
      <c r="AP493" s="346"/>
      <c r="AQ493" s="346"/>
    </row>
    <row r="494" spans="1:43" ht="409.5" x14ac:dyDescent="0.25">
      <c r="A494" s="346"/>
      <c r="B494" s="346"/>
      <c r="C494" s="346"/>
      <c r="D494" s="346"/>
      <c r="E494" s="346"/>
      <c r="F494" s="346"/>
      <c r="G494" s="346"/>
      <c r="H494" s="346"/>
      <c r="I494" s="346"/>
      <c r="J494" s="346"/>
      <c r="K494" s="346"/>
      <c r="L494" s="346"/>
      <c r="M494" s="346"/>
      <c r="N494" s="346"/>
      <c r="O494" s="346"/>
      <c r="P494" s="346"/>
      <c r="Q494" s="346"/>
      <c r="R494" s="346"/>
      <c r="S494" s="350"/>
      <c r="T494" s="346"/>
      <c r="U494" s="346"/>
      <c r="V494" s="346"/>
      <c r="W494" s="346"/>
      <c r="X494" s="346"/>
      <c r="Y494" s="346"/>
      <c r="Z494" s="346"/>
      <c r="AA494" s="346"/>
      <c r="AB494" s="346"/>
      <c r="AC494" s="346"/>
      <c r="AD494" s="346"/>
      <c r="AE494" s="346" t="s">
        <v>1057</v>
      </c>
      <c r="AF494" s="346" t="s">
        <v>1591</v>
      </c>
      <c r="AG494" s="346" t="s">
        <v>1057</v>
      </c>
      <c r="AH494" s="346" t="s">
        <v>1592</v>
      </c>
      <c r="AI494" s="346" t="s">
        <v>1057</v>
      </c>
      <c r="AJ494" s="346" t="s">
        <v>1593</v>
      </c>
      <c r="AK494" s="346"/>
      <c r="AL494" s="346"/>
      <c r="AM494" s="346"/>
      <c r="AN494" s="346"/>
      <c r="AO494" s="350"/>
      <c r="AP494" s="346"/>
      <c r="AQ494" s="346"/>
    </row>
    <row r="495" spans="1:43" x14ac:dyDescent="0.25">
      <c r="A495" s="346"/>
      <c r="B495" s="346"/>
      <c r="C495" s="346"/>
      <c r="D495" s="346"/>
      <c r="E495" s="346"/>
      <c r="F495" s="346"/>
      <c r="G495" s="346"/>
      <c r="H495" s="346"/>
      <c r="I495" s="346"/>
      <c r="J495" s="346"/>
      <c r="K495" s="346"/>
      <c r="L495" s="346"/>
      <c r="M495" s="346"/>
      <c r="N495" s="346"/>
      <c r="O495" s="346"/>
      <c r="P495" s="346"/>
      <c r="Q495" s="346"/>
      <c r="R495" s="346"/>
      <c r="S495" s="350"/>
      <c r="T495" s="346"/>
      <c r="U495" s="346"/>
      <c r="V495" s="346"/>
      <c r="W495" s="346"/>
      <c r="X495" s="346"/>
      <c r="Y495" s="346"/>
      <c r="Z495" s="346"/>
      <c r="AA495" s="346"/>
      <c r="AB495" s="346"/>
      <c r="AC495" s="346"/>
      <c r="AD495" s="346"/>
      <c r="AE495" s="346" t="s">
        <v>1061</v>
      </c>
      <c r="AF495" s="346" t="s">
        <v>1527</v>
      </c>
      <c r="AG495" s="346" t="s">
        <v>1061</v>
      </c>
      <c r="AH495" s="346" t="s">
        <v>1270</v>
      </c>
      <c r="AI495" s="346" t="s">
        <v>1061</v>
      </c>
      <c r="AJ495" s="346" t="s">
        <v>1505</v>
      </c>
      <c r="AK495" s="346"/>
      <c r="AL495" s="346"/>
      <c r="AM495" s="346"/>
      <c r="AN495" s="346"/>
      <c r="AO495" s="350"/>
      <c r="AP495" s="346"/>
      <c r="AQ495" s="346"/>
    </row>
    <row r="496" spans="1:43" ht="127.5" x14ac:dyDescent="0.25">
      <c r="A496" s="346" t="s">
        <v>1511</v>
      </c>
      <c r="B496" s="346">
        <v>27</v>
      </c>
      <c r="C496" s="346">
        <v>1</v>
      </c>
      <c r="D496" s="346" t="s">
        <v>1032</v>
      </c>
      <c r="E496" s="346" t="s">
        <v>1512</v>
      </c>
      <c r="F496" s="346" t="s">
        <v>1513</v>
      </c>
      <c r="G496" s="346" t="s">
        <v>1594</v>
      </c>
      <c r="H496" s="346" t="s">
        <v>1515</v>
      </c>
      <c r="I496" s="346" t="s">
        <v>1037</v>
      </c>
      <c r="J496" s="346" t="s">
        <v>1595</v>
      </c>
      <c r="K496" s="346" t="s">
        <v>1596</v>
      </c>
      <c r="L496" s="346" t="s">
        <v>1040</v>
      </c>
      <c r="M496" s="346" t="s">
        <v>1310</v>
      </c>
      <c r="N496" s="346" t="s">
        <v>1055</v>
      </c>
      <c r="O496" s="346">
        <v>60</v>
      </c>
      <c r="P496" s="346" t="s">
        <v>1311</v>
      </c>
      <c r="Q496" s="346" t="s">
        <v>1180</v>
      </c>
      <c r="R496" s="346">
        <v>20</v>
      </c>
      <c r="S496" s="350" t="s">
        <v>1044</v>
      </c>
      <c r="T496" s="346" t="s">
        <v>1046</v>
      </c>
      <c r="U496" s="346" t="s">
        <v>1597</v>
      </c>
      <c r="V496" s="346" t="s">
        <v>1048</v>
      </c>
      <c r="W496" s="346" t="s">
        <v>1078</v>
      </c>
      <c r="X496" s="346" t="s">
        <v>1050</v>
      </c>
      <c r="Y496" s="346" t="s">
        <v>1051</v>
      </c>
      <c r="Z496" s="346" t="s">
        <v>1052</v>
      </c>
      <c r="AA496" s="346" t="s">
        <v>1053</v>
      </c>
      <c r="AB496" s="348"/>
      <c r="AC496" s="346">
        <v>36</v>
      </c>
      <c r="AD496" s="346">
        <v>20</v>
      </c>
      <c r="AE496" s="346" t="s">
        <v>1054</v>
      </c>
      <c r="AF496" s="349">
        <v>45406</v>
      </c>
      <c r="AG496" s="346" t="s">
        <v>1054</v>
      </c>
      <c r="AH496" s="349">
        <v>45411</v>
      </c>
      <c r="AI496" s="346" t="s">
        <v>1054</v>
      </c>
      <c r="AJ496" s="349">
        <v>45414</v>
      </c>
      <c r="AK496" s="346" t="s">
        <v>1119</v>
      </c>
      <c r="AL496" s="346">
        <v>60</v>
      </c>
      <c r="AM496" s="346" t="s">
        <v>1180</v>
      </c>
      <c r="AN496" s="346">
        <v>20</v>
      </c>
      <c r="AO496" s="353" t="s">
        <v>1181</v>
      </c>
      <c r="AP496" s="346" t="s">
        <v>1182</v>
      </c>
      <c r="AQ496" s="351" t="s">
        <v>1598</v>
      </c>
    </row>
    <row r="497" spans="1:43" ht="165.75" x14ac:dyDescent="0.25">
      <c r="A497" s="346"/>
      <c r="B497" s="346"/>
      <c r="C497" s="346"/>
      <c r="D497" s="346"/>
      <c r="E497" s="346"/>
      <c r="F497" s="346"/>
      <c r="G497" s="346"/>
      <c r="H497" s="346"/>
      <c r="I497" s="346"/>
      <c r="J497" s="346"/>
      <c r="K497" s="346"/>
      <c r="L497" s="346"/>
      <c r="M497" s="346"/>
      <c r="N497" s="346"/>
      <c r="O497" s="346"/>
      <c r="P497" s="346"/>
      <c r="Q497" s="346"/>
      <c r="R497" s="346"/>
      <c r="S497" s="350"/>
      <c r="T497" s="346"/>
      <c r="U497" s="346"/>
      <c r="V497" s="346"/>
      <c r="W497" s="346"/>
      <c r="X497" s="346"/>
      <c r="Y497" s="346"/>
      <c r="Z497" s="346"/>
      <c r="AA497" s="346"/>
      <c r="AB497" s="348"/>
      <c r="AC497" s="346"/>
      <c r="AD497" s="346"/>
      <c r="AE497" s="346" t="s">
        <v>1057</v>
      </c>
      <c r="AF497" s="346" t="s">
        <v>1599</v>
      </c>
      <c r="AG497" s="346" t="s">
        <v>1057</v>
      </c>
      <c r="AH497" s="346" t="s">
        <v>1600</v>
      </c>
      <c r="AI497" s="346" t="s">
        <v>1057</v>
      </c>
      <c r="AJ497" s="346" t="s">
        <v>1601</v>
      </c>
      <c r="AK497" s="346"/>
      <c r="AL497" s="346"/>
      <c r="AM497" s="346"/>
      <c r="AN497" s="346"/>
      <c r="AO497" s="353"/>
      <c r="AP497" s="346"/>
      <c r="AQ497" s="348"/>
    </row>
    <row r="498" spans="1:43" x14ac:dyDescent="0.25">
      <c r="A498" s="346"/>
      <c r="B498" s="346"/>
      <c r="C498" s="346"/>
      <c r="D498" s="346"/>
      <c r="E498" s="346"/>
      <c r="F498" s="346"/>
      <c r="G498" s="346"/>
      <c r="H498" s="346"/>
      <c r="I498" s="346"/>
      <c r="J498" s="346"/>
      <c r="K498" s="346"/>
      <c r="L498" s="346"/>
      <c r="M498" s="346"/>
      <c r="N498" s="346"/>
      <c r="O498" s="346"/>
      <c r="P498" s="346"/>
      <c r="Q498" s="346"/>
      <c r="R498" s="346"/>
      <c r="S498" s="350"/>
      <c r="T498" s="346"/>
      <c r="U498" s="346"/>
      <c r="V498" s="346"/>
      <c r="W498" s="346"/>
      <c r="X498" s="346"/>
      <c r="Y498" s="346"/>
      <c r="Z498" s="346"/>
      <c r="AA498" s="346"/>
      <c r="AB498" s="348"/>
      <c r="AC498" s="346"/>
      <c r="AD498" s="346"/>
      <c r="AE498" s="346" t="s">
        <v>1061</v>
      </c>
      <c r="AF498" s="346" t="s">
        <v>1397</v>
      </c>
      <c r="AG498" s="346" t="s">
        <v>1061</v>
      </c>
      <c r="AH498" s="346" t="s">
        <v>1270</v>
      </c>
      <c r="AI498" s="346" t="s">
        <v>1061</v>
      </c>
      <c r="AJ498" s="346" t="s">
        <v>1505</v>
      </c>
      <c r="AK498" s="346"/>
      <c r="AL498" s="346"/>
      <c r="AM498" s="346"/>
      <c r="AN498" s="346"/>
      <c r="AO498" s="353"/>
      <c r="AP498" s="346"/>
      <c r="AQ498" s="346"/>
    </row>
    <row r="499" spans="1:43" x14ac:dyDescent="0.25">
      <c r="A499" s="346"/>
      <c r="B499" s="346"/>
      <c r="C499" s="346"/>
      <c r="D499" s="346"/>
      <c r="E499" s="346"/>
      <c r="F499" s="346"/>
      <c r="G499" s="346"/>
      <c r="H499" s="346"/>
      <c r="I499" s="346"/>
      <c r="J499" s="346"/>
      <c r="K499" s="346"/>
      <c r="L499" s="346"/>
      <c r="M499" s="346"/>
      <c r="N499" s="346"/>
      <c r="O499" s="346"/>
      <c r="P499" s="346"/>
      <c r="Q499" s="346"/>
      <c r="R499" s="346"/>
      <c r="S499" s="350"/>
      <c r="T499" s="346"/>
      <c r="U499" s="346"/>
      <c r="V499" s="346"/>
      <c r="W499" s="346"/>
      <c r="X499" s="346"/>
      <c r="Y499" s="346"/>
      <c r="Z499" s="346"/>
      <c r="AA499" s="346"/>
      <c r="AB499" s="348"/>
      <c r="AC499" s="346"/>
      <c r="AD499" s="346"/>
      <c r="AE499" s="348"/>
      <c r="AF499" s="348"/>
      <c r="AG499" s="348"/>
      <c r="AH499" s="348"/>
      <c r="AI499" s="348"/>
      <c r="AJ499" s="348"/>
      <c r="AK499" s="346"/>
      <c r="AL499" s="346"/>
      <c r="AM499" s="346"/>
      <c r="AN499" s="346"/>
      <c r="AO499" s="353"/>
      <c r="AP499" s="346"/>
      <c r="AQ499" s="351" t="s">
        <v>1602</v>
      </c>
    </row>
    <row r="500" spans="1:43" x14ac:dyDescent="0.25">
      <c r="A500" s="346"/>
      <c r="B500" s="346"/>
      <c r="C500" s="346"/>
      <c r="D500" s="346"/>
      <c r="E500" s="346"/>
      <c r="F500" s="346"/>
      <c r="G500" s="346"/>
      <c r="H500" s="346"/>
      <c r="I500" s="346"/>
      <c r="J500" s="346"/>
      <c r="K500" s="346"/>
      <c r="L500" s="346"/>
      <c r="M500" s="346"/>
      <c r="N500" s="346"/>
      <c r="O500" s="346"/>
      <c r="P500" s="346"/>
      <c r="Q500" s="346"/>
      <c r="R500" s="346"/>
      <c r="S500" s="350"/>
      <c r="T500" s="346"/>
      <c r="U500" s="346"/>
      <c r="V500" s="346"/>
      <c r="W500" s="346"/>
      <c r="X500" s="346"/>
      <c r="Y500" s="346"/>
      <c r="Z500" s="346"/>
      <c r="AA500" s="346"/>
      <c r="AB500" s="348"/>
      <c r="AC500" s="346"/>
      <c r="AD500" s="346"/>
      <c r="AE500" s="348"/>
      <c r="AF500" s="348"/>
      <c r="AG500" s="348"/>
      <c r="AH500" s="348"/>
      <c r="AI500" s="348"/>
      <c r="AJ500" s="348"/>
      <c r="AK500" s="346"/>
      <c r="AL500" s="346"/>
      <c r="AM500" s="346"/>
      <c r="AN500" s="346"/>
      <c r="AO500" s="353"/>
      <c r="AP500" s="346"/>
      <c r="AQ500" s="346"/>
    </row>
    <row r="501" spans="1:43" x14ac:dyDescent="0.25">
      <c r="A501" s="346"/>
      <c r="B501" s="346"/>
      <c r="C501" s="346"/>
      <c r="D501" s="346"/>
      <c r="E501" s="346"/>
      <c r="F501" s="346"/>
      <c r="G501" s="346"/>
      <c r="H501" s="346"/>
      <c r="I501" s="346"/>
      <c r="J501" s="346"/>
      <c r="K501" s="346"/>
      <c r="L501" s="346"/>
      <c r="M501" s="346"/>
      <c r="N501" s="346"/>
      <c r="O501" s="346"/>
      <c r="P501" s="346"/>
      <c r="Q501" s="346"/>
      <c r="R501" s="346"/>
      <c r="S501" s="350"/>
      <c r="T501" s="346"/>
      <c r="U501" s="346"/>
      <c r="V501" s="346"/>
      <c r="W501" s="346"/>
      <c r="X501" s="346"/>
      <c r="Y501" s="346"/>
      <c r="Z501" s="346"/>
      <c r="AA501" s="346"/>
      <c r="AB501" s="348"/>
      <c r="AC501" s="346"/>
      <c r="AD501" s="346"/>
      <c r="AE501" s="346" t="s">
        <v>1054</v>
      </c>
      <c r="AF501" s="349">
        <v>45531</v>
      </c>
      <c r="AG501" s="346" t="s">
        <v>1054</v>
      </c>
      <c r="AH501" s="349">
        <v>45534</v>
      </c>
      <c r="AI501" s="346" t="s">
        <v>1054</v>
      </c>
      <c r="AJ501" s="349">
        <v>45539</v>
      </c>
      <c r="AK501" s="346"/>
      <c r="AL501" s="346"/>
      <c r="AM501" s="346"/>
      <c r="AN501" s="346"/>
      <c r="AO501" s="353"/>
      <c r="AP501" s="346"/>
      <c r="AQ501" s="346"/>
    </row>
    <row r="502" spans="1:43" ht="318.75" x14ac:dyDescent="0.25">
      <c r="A502" s="346"/>
      <c r="B502" s="346"/>
      <c r="C502" s="346"/>
      <c r="D502" s="346"/>
      <c r="E502" s="346"/>
      <c r="F502" s="346"/>
      <c r="G502" s="346"/>
      <c r="H502" s="346"/>
      <c r="I502" s="346"/>
      <c r="J502" s="346"/>
      <c r="K502" s="346"/>
      <c r="L502" s="346"/>
      <c r="M502" s="346"/>
      <c r="N502" s="346"/>
      <c r="O502" s="346"/>
      <c r="P502" s="346"/>
      <c r="Q502" s="346"/>
      <c r="R502" s="346"/>
      <c r="S502" s="350"/>
      <c r="T502" s="346"/>
      <c r="U502" s="346"/>
      <c r="V502" s="346"/>
      <c r="W502" s="346"/>
      <c r="X502" s="346"/>
      <c r="Y502" s="346"/>
      <c r="Z502" s="346"/>
      <c r="AA502" s="346"/>
      <c r="AB502" s="348"/>
      <c r="AC502" s="346"/>
      <c r="AD502" s="346"/>
      <c r="AE502" s="346" t="s">
        <v>1057</v>
      </c>
      <c r="AF502" s="346" t="s">
        <v>1603</v>
      </c>
      <c r="AG502" s="346" t="s">
        <v>1057</v>
      </c>
      <c r="AH502" s="346" t="s">
        <v>1604</v>
      </c>
      <c r="AI502" s="346" t="s">
        <v>1057</v>
      </c>
      <c r="AJ502" s="346" t="s">
        <v>1605</v>
      </c>
      <c r="AK502" s="346"/>
      <c r="AL502" s="346"/>
      <c r="AM502" s="346"/>
      <c r="AN502" s="346"/>
      <c r="AO502" s="353"/>
      <c r="AP502" s="346"/>
      <c r="AQ502" s="346"/>
    </row>
    <row r="503" spans="1:43" x14ac:dyDescent="0.25">
      <c r="A503" s="346"/>
      <c r="B503" s="346"/>
      <c r="C503" s="346"/>
      <c r="D503" s="346"/>
      <c r="E503" s="346"/>
      <c r="F503" s="346"/>
      <c r="G503" s="346"/>
      <c r="H503" s="346"/>
      <c r="I503" s="346"/>
      <c r="J503" s="346"/>
      <c r="K503" s="346"/>
      <c r="L503" s="346"/>
      <c r="M503" s="346"/>
      <c r="N503" s="346"/>
      <c r="O503" s="346"/>
      <c r="P503" s="346"/>
      <c r="Q503" s="346"/>
      <c r="R503" s="346"/>
      <c r="S503" s="350"/>
      <c r="T503" s="346"/>
      <c r="U503" s="346"/>
      <c r="V503" s="346"/>
      <c r="W503" s="346"/>
      <c r="X503" s="346"/>
      <c r="Y503" s="346"/>
      <c r="Z503" s="346"/>
      <c r="AA503" s="346"/>
      <c r="AB503" s="348"/>
      <c r="AC503" s="346"/>
      <c r="AD503" s="346"/>
      <c r="AE503" s="346" t="s">
        <v>1061</v>
      </c>
      <c r="AF503" s="346" t="s">
        <v>1527</v>
      </c>
      <c r="AG503" s="346" t="s">
        <v>1061</v>
      </c>
      <c r="AH503" s="346" t="s">
        <v>1270</v>
      </c>
      <c r="AI503" s="346" t="s">
        <v>1061</v>
      </c>
      <c r="AJ503" s="346" t="s">
        <v>1505</v>
      </c>
      <c r="AK503" s="346"/>
      <c r="AL503" s="346"/>
      <c r="AM503" s="346"/>
      <c r="AN503" s="346"/>
      <c r="AO503" s="353"/>
      <c r="AP503" s="346"/>
      <c r="AQ503" s="346"/>
    </row>
    <row r="504" spans="1:43" ht="127.5" x14ac:dyDescent="0.25">
      <c r="A504" s="346" t="s">
        <v>1606</v>
      </c>
      <c r="B504" s="346">
        <v>15</v>
      </c>
      <c r="C504" s="346">
        <v>1</v>
      </c>
      <c r="D504" s="346" t="s">
        <v>1032</v>
      </c>
      <c r="E504" s="346" t="s">
        <v>1607</v>
      </c>
      <c r="F504" s="346" t="s">
        <v>1608</v>
      </c>
      <c r="G504" s="346" t="s">
        <v>1609</v>
      </c>
      <c r="H504" s="346" t="s">
        <v>1610</v>
      </c>
      <c r="I504" s="346" t="s">
        <v>1037</v>
      </c>
      <c r="J504" s="346" t="s">
        <v>1611</v>
      </c>
      <c r="K504" s="346" t="s">
        <v>1612</v>
      </c>
      <c r="L504" s="346" t="s">
        <v>1094</v>
      </c>
      <c r="M504" s="346" t="s">
        <v>1202</v>
      </c>
      <c r="N504" s="346" t="s">
        <v>1184</v>
      </c>
      <c r="O504" s="346">
        <v>20</v>
      </c>
      <c r="P504" s="346" t="s">
        <v>1203</v>
      </c>
      <c r="Q504" s="346" t="s">
        <v>1180</v>
      </c>
      <c r="R504" s="346">
        <v>20</v>
      </c>
      <c r="S504" s="353" t="s">
        <v>1181</v>
      </c>
      <c r="T504" s="346" t="s">
        <v>1182</v>
      </c>
      <c r="U504" s="346" t="s">
        <v>1613</v>
      </c>
      <c r="V504" s="346" t="s">
        <v>1048</v>
      </c>
      <c r="W504" s="346" t="s">
        <v>1078</v>
      </c>
      <c r="X504" s="346" t="s">
        <v>1050</v>
      </c>
      <c r="Y504" s="346" t="s">
        <v>1051</v>
      </c>
      <c r="Z504" s="346" t="s">
        <v>1052</v>
      </c>
      <c r="AA504" s="346" t="s">
        <v>1053</v>
      </c>
      <c r="AB504" s="348"/>
      <c r="AC504" s="346">
        <v>12</v>
      </c>
      <c r="AD504" s="346">
        <v>20</v>
      </c>
      <c r="AE504" s="346" t="s">
        <v>1054</v>
      </c>
      <c r="AF504" s="349">
        <v>45403</v>
      </c>
      <c r="AG504" s="346" t="s">
        <v>1054</v>
      </c>
      <c r="AH504" s="349">
        <v>45411</v>
      </c>
      <c r="AI504" s="346" t="s">
        <v>1054</v>
      </c>
      <c r="AJ504" s="349">
        <v>45415</v>
      </c>
      <c r="AK504" s="346" t="s">
        <v>1184</v>
      </c>
      <c r="AL504" s="346">
        <v>20</v>
      </c>
      <c r="AM504" s="346" t="s">
        <v>1180</v>
      </c>
      <c r="AN504" s="346">
        <v>20</v>
      </c>
      <c r="AO504" s="353" t="s">
        <v>1181</v>
      </c>
      <c r="AP504" s="346" t="s">
        <v>1182</v>
      </c>
      <c r="AQ504" s="351" t="s">
        <v>1614</v>
      </c>
    </row>
    <row r="505" spans="1:43" ht="204" x14ac:dyDescent="0.25">
      <c r="A505" s="346"/>
      <c r="B505" s="346"/>
      <c r="C505" s="346"/>
      <c r="D505" s="346"/>
      <c r="E505" s="346"/>
      <c r="F505" s="346"/>
      <c r="G505" s="346"/>
      <c r="H505" s="346"/>
      <c r="I505" s="346"/>
      <c r="J505" s="346"/>
      <c r="K505" s="346"/>
      <c r="L505" s="346"/>
      <c r="M505" s="346"/>
      <c r="N505" s="346"/>
      <c r="O505" s="346"/>
      <c r="P505" s="346"/>
      <c r="Q505" s="346"/>
      <c r="R505" s="346"/>
      <c r="S505" s="353"/>
      <c r="T505" s="346"/>
      <c r="U505" s="346"/>
      <c r="V505" s="346"/>
      <c r="W505" s="346"/>
      <c r="X505" s="346"/>
      <c r="Y505" s="346"/>
      <c r="Z505" s="346"/>
      <c r="AA505" s="346"/>
      <c r="AB505" s="348"/>
      <c r="AC505" s="346"/>
      <c r="AD505" s="346"/>
      <c r="AE505" s="346" t="s">
        <v>1057</v>
      </c>
      <c r="AF505" s="346" t="s">
        <v>1615</v>
      </c>
      <c r="AG505" s="346" t="s">
        <v>1057</v>
      </c>
      <c r="AH505" s="346" t="s">
        <v>1616</v>
      </c>
      <c r="AI505" s="346" t="s">
        <v>1057</v>
      </c>
      <c r="AJ505" s="346" t="s">
        <v>1617</v>
      </c>
      <c r="AK505" s="346"/>
      <c r="AL505" s="346"/>
      <c r="AM505" s="346"/>
      <c r="AN505" s="346"/>
      <c r="AO505" s="353"/>
      <c r="AP505" s="346"/>
      <c r="AQ505" s="351"/>
    </row>
    <row r="506" spans="1:43" x14ac:dyDescent="0.25">
      <c r="A506" s="346"/>
      <c r="B506" s="346"/>
      <c r="C506" s="346"/>
      <c r="D506" s="346"/>
      <c r="E506" s="346"/>
      <c r="F506" s="346"/>
      <c r="G506" s="346"/>
      <c r="H506" s="346"/>
      <c r="I506" s="346"/>
      <c r="J506" s="346"/>
      <c r="K506" s="346"/>
      <c r="L506" s="346"/>
      <c r="M506" s="346"/>
      <c r="N506" s="346"/>
      <c r="O506" s="346"/>
      <c r="P506" s="346"/>
      <c r="Q506" s="346"/>
      <c r="R506" s="346"/>
      <c r="S506" s="353"/>
      <c r="T506" s="346"/>
      <c r="U506" s="346"/>
      <c r="V506" s="346"/>
      <c r="W506" s="346"/>
      <c r="X506" s="346"/>
      <c r="Y506" s="346"/>
      <c r="Z506" s="346"/>
      <c r="AA506" s="346"/>
      <c r="AB506" s="348"/>
      <c r="AC506" s="346"/>
      <c r="AD506" s="346"/>
      <c r="AE506" s="346" t="s">
        <v>1061</v>
      </c>
      <c r="AF506" s="346" t="s">
        <v>1126</v>
      </c>
      <c r="AG506" s="346" t="s">
        <v>1061</v>
      </c>
      <c r="AH506" s="346" t="s">
        <v>1380</v>
      </c>
      <c r="AI506" s="346" t="s">
        <v>1061</v>
      </c>
      <c r="AJ506" s="346" t="s">
        <v>1174</v>
      </c>
      <c r="AK506" s="346"/>
      <c r="AL506" s="346"/>
      <c r="AM506" s="346"/>
      <c r="AN506" s="346"/>
      <c r="AO506" s="353"/>
      <c r="AP506" s="346"/>
      <c r="AQ506" s="351"/>
    </row>
    <row r="507" spans="1:43" x14ac:dyDescent="0.25">
      <c r="A507" s="346"/>
      <c r="B507" s="346"/>
      <c r="C507" s="346"/>
      <c r="D507" s="346"/>
      <c r="E507" s="346"/>
      <c r="F507" s="346"/>
      <c r="G507" s="346"/>
      <c r="H507" s="346"/>
      <c r="I507" s="346"/>
      <c r="J507" s="346"/>
      <c r="K507" s="346"/>
      <c r="L507" s="346"/>
      <c r="M507" s="346"/>
      <c r="N507" s="346"/>
      <c r="O507" s="346"/>
      <c r="P507" s="346"/>
      <c r="Q507" s="346"/>
      <c r="R507" s="346"/>
      <c r="S507" s="353"/>
      <c r="T507" s="346"/>
      <c r="U507" s="346"/>
      <c r="V507" s="346"/>
      <c r="W507" s="346"/>
      <c r="X507" s="346"/>
      <c r="Y507" s="346"/>
      <c r="Z507" s="346"/>
      <c r="AA507" s="346"/>
      <c r="AB507" s="348"/>
      <c r="AC507" s="346"/>
      <c r="AD507" s="346"/>
      <c r="AE507" s="348"/>
      <c r="AF507" s="348"/>
      <c r="AG507" s="348"/>
      <c r="AH507" s="348"/>
      <c r="AI507" s="348"/>
      <c r="AJ507" s="348"/>
      <c r="AK507" s="346"/>
      <c r="AL507" s="346"/>
      <c r="AM507" s="346"/>
      <c r="AN507" s="346"/>
      <c r="AO507" s="353"/>
      <c r="AP507" s="346"/>
      <c r="AQ507" s="351"/>
    </row>
    <row r="508" spans="1:43" x14ac:dyDescent="0.25">
      <c r="A508" s="346"/>
      <c r="B508" s="346"/>
      <c r="C508" s="346"/>
      <c r="D508" s="346"/>
      <c r="E508" s="346"/>
      <c r="F508" s="346"/>
      <c r="G508" s="346"/>
      <c r="H508" s="346"/>
      <c r="I508" s="346"/>
      <c r="J508" s="346"/>
      <c r="K508" s="346"/>
      <c r="L508" s="346"/>
      <c r="M508" s="346"/>
      <c r="N508" s="346"/>
      <c r="O508" s="346"/>
      <c r="P508" s="346"/>
      <c r="Q508" s="346"/>
      <c r="R508" s="346"/>
      <c r="S508" s="353"/>
      <c r="T508" s="346"/>
      <c r="U508" s="346"/>
      <c r="V508" s="346"/>
      <c r="W508" s="346"/>
      <c r="X508" s="346"/>
      <c r="Y508" s="346"/>
      <c r="Z508" s="346"/>
      <c r="AA508" s="346"/>
      <c r="AB508" s="348"/>
      <c r="AC508" s="346"/>
      <c r="AD508" s="346"/>
      <c r="AE508" s="348"/>
      <c r="AF508" s="348"/>
      <c r="AG508" s="348"/>
      <c r="AH508" s="348"/>
      <c r="AI508" s="348"/>
      <c r="AJ508" s="348"/>
      <c r="AK508" s="346"/>
      <c r="AL508" s="346"/>
      <c r="AM508" s="346"/>
      <c r="AN508" s="346"/>
      <c r="AO508" s="353"/>
      <c r="AP508" s="346"/>
      <c r="AQ508" s="351"/>
    </row>
    <row r="509" spans="1:43" x14ac:dyDescent="0.25">
      <c r="A509" s="346"/>
      <c r="B509" s="346"/>
      <c r="C509" s="346"/>
      <c r="D509" s="346"/>
      <c r="E509" s="346"/>
      <c r="F509" s="346"/>
      <c r="G509" s="346"/>
      <c r="H509" s="346"/>
      <c r="I509" s="346"/>
      <c r="J509" s="346"/>
      <c r="K509" s="346"/>
      <c r="L509" s="346"/>
      <c r="M509" s="346"/>
      <c r="N509" s="346"/>
      <c r="O509" s="346"/>
      <c r="P509" s="346"/>
      <c r="Q509" s="346"/>
      <c r="R509" s="346"/>
      <c r="S509" s="353"/>
      <c r="T509" s="346"/>
      <c r="U509" s="346"/>
      <c r="V509" s="346"/>
      <c r="W509" s="346"/>
      <c r="X509" s="346"/>
      <c r="Y509" s="346"/>
      <c r="Z509" s="346"/>
      <c r="AA509" s="346"/>
      <c r="AB509" s="348"/>
      <c r="AC509" s="346"/>
      <c r="AD509" s="346"/>
      <c r="AE509" s="346" t="s">
        <v>1054</v>
      </c>
      <c r="AF509" s="349">
        <v>45527</v>
      </c>
      <c r="AG509" s="346" t="s">
        <v>1054</v>
      </c>
      <c r="AH509" s="349">
        <v>45533</v>
      </c>
      <c r="AI509" s="346" t="s">
        <v>1054</v>
      </c>
      <c r="AJ509" s="349">
        <v>45539</v>
      </c>
      <c r="AK509" s="346"/>
      <c r="AL509" s="346"/>
      <c r="AM509" s="346"/>
      <c r="AN509" s="346"/>
      <c r="AO509" s="353"/>
      <c r="AP509" s="346"/>
      <c r="AQ509" s="351"/>
    </row>
    <row r="510" spans="1:43" ht="216.75" x14ac:dyDescent="0.25">
      <c r="A510" s="346"/>
      <c r="B510" s="346"/>
      <c r="C510" s="346"/>
      <c r="D510" s="346"/>
      <c r="E510" s="346"/>
      <c r="F510" s="346"/>
      <c r="G510" s="346"/>
      <c r="H510" s="346"/>
      <c r="I510" s="346"/>
      <c r="J510" s="346"/>
      <c r="K510" s="346"/>
      <c r="L510" s="346"/>
      <c r="M510" s="346"/>
      <c r="N510" s="346"/>
      <c r="O510" s="346"/>
      <c r="P510" s="346"/>
      <c r="Q510" s="346"/>
      <c r="R510" s="346"/>
      <c r="S510" s="353"/>
      <c r="T510" s="346"/>
      <c r="U510" s="346"/>
      <c r="V510" s="346"/>
      <c r="W510" s="346"/>
      <c r="X510" s="346"/>
      <c r="Y510" s="346"/>
      <c r="Z510" s="346"/>
      <c r="AA510" s="346"/>
      <c r="AB510" s="348"/>
      <c r="AC510" s="346"/>
      <c r="AD510" s="346"/>
      <c r="AE510" s="346" t="s">
        <v>1057</v>
      </c>
      <c r="AF510" s="346" t="s">
        <v>1618</v>
      </c>
      <c r="AG510" s="346" t="s">
        <v>1057</v>
      </c>
      <c r="AH510" s="346" t="s">
        <v>1619</v>
      </c>
      <c r="AI510" s="346" t="s">
        <v>1057</v>
      </c>
      <c r="AJ510" s="346" t="s">
        <v>1620</v>
      </c>
      <c r="AK510" s="346"/>
      <c r="AL510" s="346"/>
      <c r="AM510" s="346"/>
      <c r="AN510" s="346"/>
      <c r="AO510" s="353"/>
      <c r="AP510" s="346"/>
      <c r="AQ510" s="351"/>
    </row>
    <row r="511" spans="1:43" x14ac:dyDescent="0.25">
      <c r="A511" s="346"/>
      <c r="B511" s="346"/>
      <c r="C511" s="346"/>
      <c r="D511" s="346"/>
      <c r="E511" s="346"/>
      <c r="F511" s="346"/>
      <c r="G511" s="346"/>
      <c r="H511" s="346"/>
      <c r="I511" s="346"/>
      <c r="J511" s="346"/>
      <c r="K511" s="346"/>
      <c r="L511" s="346"/>
      <c r="M511" s="346"/>
      <c r="N511" s="346"/>
      <c r="O511" s="346"/>
      <c r="P511" s="346"/>
      <c r="Q511" s="346"/>
      <c r="R511" s="346"/>
      <c r="S511" s="353"/>
      <c r="T511" s="346"/>
      <c r="U511" s="346"/>
      <c r="V511" s="346"/>
      <c r="W511" s="346"/>
      <c r="X511" s="346"/>
      <c r="Y511" s="346"/>
      <c r="Z511" s="346"/>
      <c r="AA511" s="346"/>
      <c r="AB511" s="348"/>
      <c r="AC511" s="346"/>
      <c r="AD511" s="346"/>
      <c r="AE511" s="346" t="s">
        <v>1061</v>
      </c>
      <c r="AF511" s="346" t="s">
        <v>1126</v>
      </c>
      <c r="AG511" s="346" t="s">
        <v>1061</v>
      </c>
      <c r="AH511" s="346" t="s">
        <v>1380</v>
      </c>
      <c r="AI511" s="346" t="s">
        <v>1061</v>
      </c>
      <c r="AJ511" s="346" t="s">
        <v>1621</v>
      </c>
      <c r="AK511" s="346"/>
      <c r="AL511" s="346"/>
      <c r="AM511" s="346"/>
      <c r="AN511" s="346"/>
      <c r="AO511" s="353"/>
      <c r="AP511" s="346"/>
      <c r="AQ511" s="351"/>
    </row>
    <row r="512" spans="1:43" ht="127.5" x14ac:dyDescent="0.25">
      <c r="A512" s="346" t="s">
        <v>1606</v>
      </c>
      <c r="B512" s="346">
        <v>16</v>
      </c>
      <c r="C512" s="346">
        <v>1</v>
      </c>
      <c r="D512" s="346" t="s">
        <v>1032</v>
      </c>
      <c r="E512" s="346" t="s">
        <v>1607</v>
      </c>
      <c r="F512" s="346" t="s">
        <v>1608</v>
      </c>
      <c r="G512" s="346" t="s">
        <v>1622</v>
      </c>
      <c r="H512" s="346" t="s">
        <v>1610</v>
      </c>
      <c r="I512" s="346" t="s">
        <v>1199</v>
      </c>
      <c r="J512" s="346" t="s">
        <v>1623</v>
      </c>
      <c r="K512" s="346" t="s">
        <v>1624</v>
      </c>
      <c r="L512" s="346" t="s">
        <v>1094</v>
      </c>
      <c r="M512" s="346" t="s">
        <v>1310</v>
      </c>
      <c r="N512" s="346" t="s">
        <v>1055</v>
      </c>
      <c r="O512" s="346">
        <v>60</v>
      </c>
      <c r="P512" s="346" t="s">
        <v>1311</v>
      </c>
      <c r="Q512" s="346" t="s">
        <v>1204</v>
      </c>
      <c r="R512" s="346">
        <v>40</v>
      </c>
      <c r="S512" s="350" t="s">
        <v>1044</v>
      </c>
      <c r="T512" s="346" t="s">
        <v>1046</v>
      </c>
      <c r="U512" s="346" t="s">
        <v>1625</v>
      </c>
      <c r="V512" s="346" t="s">
        <v>1048</v>
      </c>
      <c r="W512" s="346" t="s">
        <v>1078</v>
      </c>
      <c r="X512" s="346" t="s">
        <v>1050</v>
      </c>
      <c r="Y512" s="346" t="s">
        <v>1051</v>
      </c>
      <c r="Z512" s="346" t="s">
        <v>1052</v>
      </c>
      <c r="AA512" s="346" t="s">
        <v>1053</v>
      </c>
      <c r="AB512" s="348"/>
      <c r="AC512" s="346">
        <v>36</v>
      </c>
      <c r="AD512" s="346">
        <v>40</v>
      </c>
      <c r="AE512" s="346" t="s">
        <v>1054</v>
      </c>
      <c r="AF512" s="349">
        <v>45406</v>
      </c>
      <c r="AG512" s="346" t="s">
        <v>1054</v>
      </c>
      <c r="AH512" s="349">
        <v>45411</v>
      </c>
      <c r="AI512" s="346" t="s">
        <v>1054</v>
      </c>
      <c r="AJ512" s="349">
        <v>45415</v>
      </c>
      <c r="AK512" s="346" t="s">
        <v>1119</v>
      </c>
      <c r="AL512" s="346">
        <v>60</v>
      </c>
      <c r="AM512" s="346" t="s">
        <v>1204</v>
      </c>
      <c r="AN512" s="346">
        <v>40</v>
      </c>
      <c r="AO512" s="350" t="s">
        <v>1044</v>
      </c>
      <c r="AP512" s="346" t="s">
        <v>1046</v>
      </c>
      <c r="AQ512" s="351" t="s">
        <v>1626</v>
      </c>
    </row>
    <row r="513" spans="1:43" ht="409.5" x14ac:dyDescent="0.25">
      <c r="A513" s="346"/>
      <c r="B513" s="346"/>
      <c r="C513" s="346"/>
      <c r="D513" s="346"/>
      <c r="E513" s="346"/>
      <c r="F513" s="346"/>
      <c r="G513" s="346"/>
      <c r="H513" s="346"/>
      <c r="I513" s="346"/>
      <c r="J513" s="346"/>
      <c r="K513" s="346"/>
      <c r="L513" s="346"/>
      <c r="M513" s="346"/>
      <c r="N513" s="346"/>
      <c r="O513" s="346"/>
      <c r="P513" s="346"/>
      <c r="Q513" s="346"/>
      <c r="R513" s="346"/>
      <c r="S513" s="350"/>
      <c r="T513" s="346"/>
      <c r="U513" s="346"/>
      <c r="V513" s="346"/>
      <c r="W513" s="346"/>
      <c r="X513" s="346"/>
      <c r="Y513" s="346"/>
      <c r="Z513" s="346"/>
      <c r="AA513" s="346"/>
      <c r="AB513" s="348"/>
      <c r="AC513" s="346"/>
      <c r="AD513" s="346"/>
      <c r="AE513" s="346" t="s">
        <v>1057</v>
      </c>
      <c r="AF513" s="346" t="s">
        <v>1627</v>
      </c>
      <c r="AG513" s="346" t="s">
        <v>1057</v>
      </c>
      <c r="AH513" s="346" t="s">
        <v>1628</v>
      </c>
      <c r="AI513" s="346" t="s">
        <v>1057</v>
      </c>
      <c r="AJ513" s="346" t="s">
        <v>1629</v>
      </c>
      <c r="AK513" s="346"/>
      <c r="AL513" s="346"/>
      <c r="AM513" s="346"/>
      <c r="AN513" s="346"/>
      <c r="AO513" s="350"/>
      <c r="AP513" s="346"/>
      <c r="AQ513" s="348"/>
    </row>
    <row r="514" spans="1:43" x14ac:dyDescent="0.25">
      <c r="A514" s="346"/>
      <c r="B514" s="346"/>
      <c r="C514" s="346"/>
      <c r="D514" s="346"/>
      <c r="E514" s="346"/>
      <c r="F514" s="346"/>
      <c r="G514" s="346"/>
      <c r="H514" s="346"/>
      <c r="I514" s="346"/>
      <c r="J514" s="346"/>
      <c r="K514" s="346"/>
      <c r="L514" s="346"/>
      <c r="M514" s="346"/>
      <c r="N514" s="346"/>
      <c r="O514" s="346"/>
      <c r="P514" s="346"/>
      <c r="Q514" s="346"/>
      <c r="R514" s="346"/>
      <c r="S514" s="350"/>
      <c r="T514" s="346"/>
      <c r="U514" s="346"/>
      <c r="V514" s="346"/>
      <c r="W514" s="346"/>
      <c r="X514" s="346"/>
      <c r="Y514" s="346"/>
      <c r="Z514" s="346"/>
      <c r="AA514" s="346"/>
      <c r="AB514" s="348"/>
      <c r="AC514" s="346"/>
      <c r="AD514" s="346"/>
      <c r="AE514" s="346" t="s">
        <v>1061</v>
      </c>
      <c r="AF514" s="346" t="s">
        <v>1126</v>
      </c>
      <c r="AG514" s="346" t="s">
        <v>1061</v>
      </c>
      <c r="AH514" s="346" t="s">
        <v>1380</v>
      </c>
      <c r="AI514" s="346" t="s">
        <v>1061</v>
      </c>
      <c r="AJ514" s="346" t="s">
        <v>1174</v>
      </c>
      <c r="AK514" s="346"/>
      <c r="AL514" s="346"/>
      <c r="AM514" s="346"/>
      <c r="AN514" s="346"/>
      <c r="AO514" s="350"/>
      <c r="AP514" s="346"/>
      <c r="AQ514" s="346"/>
    </row>
    <row r="515" spans="1:43" x14ac:dyDescent="0.25">
      <c r="A515" s="346"/>
      <c r="B515" s="346"/>
      <c r="C515" s="346"/>
      <c r="D515" s="346"/>
      <c r="E515" s="346"/>
      <c r="F515" s="346"/>
      <c r="G515" s="346"/>
      <c r="H515" s="346"/>
      <c r="I515" s="346"/>
      <c r="J515" s="346"/>
      <c r="K515" s="346"/>
      <c r="L515" s="346"/>
      <c r="M515" s="346"/>
      <c r="N515" s="346"/>
      <c r="O515" s="346"/>
      <c r="P515" s="346"/>
      <c r="Q515" s="346"/>
      <c r="R515" s="346"/>
      <c r="S515" s="350"/>
      <c r="T515" s="346"/>
      <c r="U515" s="346"/>
      <c r="V515" s="346"/>
      <c r="W515" s="346"/>
      <c r="X515" s="346"/>
      <c r="Y515" s="346"/>
      <c r="Z515" s="346"/>
      <c r="AA515" s="346"/>
      <c r="AB515" s="348"/>
      <c r="AC515" s="346"/>
      <c r="AD515" s="346"/>
      <c r="AE515" s="348"/>
      <c r="AF515" s="348"/>
      <c r="AG515" s="348"/>
      <c r="AH515" s="348"/>
      <c r="AI515" s="348"/>
      <c r="AJ515" s="348"/>
      <c r="AK515" s="346"/>
      <c r="AL515" s="346"/>
      <c r="AM515" s="346"/>
      <c r="AN515" s="346"/>
      <c r="AO515" s="350"/>
      <c r="AP515" s="346"/>
      <c r="AQ515" s="351" t="s">
        <v>1630</v>
      </c>
    </row>
    <row r="516" spans="1:43" x14ac:dyDescent="0.25">
      <c r="A516" s="346"/>
      <c r="B516" s="346"/>
      <c r="C516" s="346"/>
      <c r="D516" s="346"/>
      <c r="E516" s="346"/>
      <c r="F516" s="346"/>
      <c r="G516" s="346"/>
      <c r="H516" s="346"/>
      <c r="I516" s="346"/>
      <c r="J516" s="346"/>
      <c r="K516" s="346"/>
      <c r="L516" s="346"/>
      <c r="M516" s="346"/>
      <c r="N516" s="346"/>
      <c r="O516" s="346"/>
      <c r="P516" s="346"/>
      <c r="Q516" s="346"/>
      <c r="R516" s="346"/>
      <c r="S516" s="350"/>
      <c r="T516" s="346"/>
      <c r="U516" s="346"/>
      <c r="V516" s="346"/>
      <c r="W516" s="346"/>
      <c r="X516" s="346"/>
      <c r="Y516" s="346"/>
      <c r="Z516" s="346"/>
      <c r="AA516" s="346"/>
      <c r="AB516" s="348"/>
      <c r="AC516" s="346"/>
      <c r="AD516" s="346"/>
      <c r="AE516" s="348"/>
      <c r="AF516" s="348"/>
      <c r="AG516" s="348"/>
      <c r="AH516" s="348"/>
      <c r="AI516" s="348"/>
      <c r="AJ516" s="348"/>
      <c r="AK516" s="346"/>
      <c r="AL516" s="346"/>
      <c r="AM516" s="346"/>
      <c r="AN516" s="346"/>
      <c r="AO516" s="350"/>
      <c r="AP516" s="346"/>
      <c r="AQ516" s="346"/>
    </row>
    <row r="517" spans="1:43" x14ac:dyDescent="0.25">
      <c r="A517" s="346"/>
      <c r="B517" s="346"/>
      <c r="C517" s="346"/>
      <c r="D517" s="346"/>
      <c r="E517" s="346"/>
      <c r="F517" s="346"/>
      <c r="G517" s="346"/>
      <c r="H517" s="346"/>
      <c r="I517" s="346"/>
      <c r="J517" s="346"/>
      <c r="K517" s="346"/>
      <c r="L517" s="346"/>
      <c r="M517" s="346"/>
      <c r="N517" s="346"/>
      <c r="O517" s="346"/>
      <c r="P517" s="346"/>
      <c r="Q517" s="346"/>
      <c r="R517" s="346"/>
      <c r="S517" s="350"/>
      <c r="T517" s="346"/>
      <c r="U517" s="346"/>
      <c r="V517" s="346"/>
      <c r="W517" s="346"/>
      <c r="X517" s="346"/>
      <c r="Y517" s="346"/>
      <c r="Z517" s="346"/>
      <c r="AA517" s="346"/>
      <c r="AB517" s="348"/>
      <c r="AC517" s="346"/>
      <c r="AD517" s="346"/>
      <c r="AE517" s="346" t="s">
        <v>1054</v>
      </c>
      <c r="AF517" s="349">
        <v>45531</v>
      </c>
      <c r="AG517" s="346" t="s">
        <v>1054</v>
      </c>
      <c r="AH517" s="349">
        <v>45533</v>
      </c>
      <c r="AI517" s="346" t="s">
        <v>1054</v>
      </c>
      <c r="AJ517" s="349">
        <v>45538</v>
      </c>
      <c r="AK517" s="346"/>
      <c r="AL517" s="346"/>
      <c r="AM517" s="346"/>
      <c r="AN517" s="346"/>
      <c r="AO517" s="350"/>
      <c r="AP517" s="346"/>
      <c r="AQ517" s="346"/>
    </row>
    <row r="518" spans="1:43" ht="293.25" x14ac:dyDescent="0.25">
      <c r="A518" s="346"/>
      <c r="B518" s="346"/>
      <c r="C518" s="346"/>
      <c r="D518" s="346"/>
      <c r="E518" s="346"/>
      <c r="F518" s="346"/>
      <c r="G518" s="346"/>
      <c r="H518" s="346"/>
      <c r="I518" s="346"/>
      <c r="J518" s="346"/>
      <c r="K518" s="346"/>
      <c r="L518" s="346"/>
      <c r="M518" s="346"/>
      <c r="N518" s="346"/>
      <c r="O518" s="346"/>
      <c r="P518" s="346"/>
      <c r="Q518" s="346"/>
      <c r="R518" s="346"/>
      <c r="S518" s="350"/>
      <c r="T518" s="346"/>
      <c r="U518" s="346"/>
      <c r="V518" s="346"/>
      <c r="W518" s="346"/>
      <c r="X518" s="346"/>
      <c r="Y518" s="346"/>
      <c r="Z518" s="346"/>
      <c r="AA518" s="346"/>
      <c r="AB518" s="348"/>
      <c r="AC518" s="346"/>
      <c r="AD518" s="346"/>
      <c r="AE518" s="346" t="s">
        <v>1057</v>
      </c>
      <c r="AF518" s="346" t="s">
        <v>1631</v>
      </c>
      <c r="AG518" s="346" t="s">
        <v>1057</v>
      </c>
      <c r="AH518" s="346" t="s">
        <v>1632</v>
      </c>
      <c r="AI518" s="346" t="s">
        <v>1057</v>
      </c>
      <c r="AJ518" s="346" t="s">
        <v>1633</v>
      </c>
      <c r="AK518" s="346"/>
      <c r="AL518" s="346"/>
      <c r="AM518" s="346"/>
      <c r="AN518" s="346"/>
      <c r="AO518" s="350"/>
      <c r="AP518" s="346"/>
      <c r="AQ518" s="346"/>
    </row>
    <row r="519" spans="1:43" x14ac:dyDescent="0.25">
      <c r="A519" s="346"/>
      <c r="B519" s="346"/>
      <c r="C519" s="346"/>
      <c r="D519" s="346"/>
      <c r="E519" s="346"/>
      <c r="F519" s="346"/>
      <c r="G519" s="346"/>
      <c r="H519" s="346"/>
      <c r="I519" s="346"/>
      <c r="J519" s="346"/>
      <c r="K519" s="346"/>
      <c r="L519" s="346"/>
      <c r="M519" s="346"/>
      <c r="N519" s="346"/>
      <c r="O519" s="346"/>
      <c r="P519" s="346"/>
      <c r="Q519" s="346"/>
      <c r="R519" s="346"/>
      <c r="S519" s="350"/>
      <c r="T519" s="346"/>
      <c r="U519" s="346"/>
      <c r="V519" s="346"/>
      <c r="W519" s="346"/>
      <c r="X519" s="346"/>
      <c r="Y519" s="346"/>
      <c r="Z519" s="346"/>
      <c r="AA519" s="346"/>
      <c r="AB519" s="348"/>
      <c r="AC519" s="346"/>
      <c r="AD519" s="346"/>
      <c r="AE519" s="346" t="s">
        <v>1061</v>
      </c>
      <c r="AF519" s="346" t="s">
        <v>1126</v>
      </c>
      <c r="AG519" s="346" t="s">
        <v>1061</v>
      </c>
      <c r="AH519" s="346" t="s">
        <v>1380</v>
      </c>
      <c r="AI519" s="346" t="s">
        <v>1061</v>
      </c>
      <c r="AJ519" s="346" t="s">
        <v>1621</v>
      </c>
      <c r="AK519" s="346"/>
      <c r="AL519" s="346"/>
      <c r="AM519" s="346"/>
      <c r="AN519" s="346"/>
      <c r="AO519" s="350"/>
      <c r="AP519" s="346"/>
      <c r="AQ519" s="346"/>
    </row>
    <row r="520" spans="1:43" x14ac:dyDescent="0.25">
      <c r="A520" s="346"/>
      <c r="B520" s="346"/>
      <c r="C520" s="346"/>
      <c r="D520" s="346"/>
      <c r="E520" s="346"/>
      <c r="F520" s="346"/>
      <c r="G520" s="346"/>
      <c r="H520" s="346"/>
      <c r="I520" s="346"/>
      <c r="J520" s="346"/>
      <c r="K520" s="346"/>
      <c r="L520" s="346"/>
      <c r="M520" s="346"/>
      <c r="N520" s="346"/>
      <c r="O520" s="346"/>
      <c r="P520" s="346"/>
      <c r="Q520" s="346"/>
      <c r="R520" s="346"/>
      <c r="S520" s="350"/>
      <c r="T520" s="346"/>
      <c r="U520" s="346"/>
      <c r="V520" s="346"/>
      <c r="W520" s="346"/>
      <c r="X520" s="346"/>
      <c r="Y520" s="346"/>
      <c r="Z520" s="346"/>
      <c r="AA520" s="346"/>
      <c r="AB520" s="348"/>
      <c r="AC520" s="346"/>
      <c r="AD520" s="346"/>
      <c r="AE520" s="348"/>
      <c r="AF520" s="348"/>
      <c r="AG520" s="348"/>
      <c r="AH520" s="348"/>
      <c r="AI520" s="348"/>
      <c r="AJ520" s="348"/>
      <c r="AK520" s="346"/>
      <c r="AL520" s="346"/>
      <c r="AM520" s="346"/>
      <c r="AN520" s="346"/>
      <c r="AO520" s="350"/>
      <c r="AP520" s="346"/>
      <c r="AQ520" s="346"/>
    </row>
    <row r="521" spans="1:43" x14ac:dyDescent="0.25">
      <c r="A521" s="346"/>
      <c r="B521" s="346"/>
      <c r="C521" s="346"/>
      <c r="D521" s="346"/>
      <c r="E521" s="346"/>
      <c r="F521" s="346"/>
      <c r="G521" s="346"/>
      <c r="H521" s="346"/>
      <c r="I521" s="346"/>
      <c r="J521" s="346"/>
      <c r="K521" s="346"/>
      <c r="L521" s="346"/>
      <c r="M521" s="346"/>
      <c r="N521" s="346"/>
      <c r="O521" s="346"/>
      <c r="P521" s="346"/>
      <c r="Q521" s="346"/>
      <c r="R521" s="346"/>
      <c r="S521" s="350"/>
      <c r="T521" s="346"/>
      <c r="U521" s="346"/>
      <c r="V521" s="346"/>
      <c r="W521" s="346"/>
      <c r="X521" s="346"/>
      <c r="Y521" s="346"/>
      <c r="Z521" s="346"/>
      <c r="AA521" s="346"/>
      <c r="AB521" s="348"/>
      <c r="AC521" s="346"/>
      <c r="AD521" s="346"/>
      <c r="AE521" s="348"/>
      <c r="AF521" s="348"/>
      <c r="AG521" s="348"/>
      <c r="AH521" s="348"/>
      <c r="AI521" s="348"/>
      <c r="AJ521" s="348"/>
      <c r="AK521" s="346"/>
      <c r="AL521" s="346"/>
      <c r="AM521" s="346"/>
      <c r="AN521" s="346"/>
      <c r="AO521" s="350"/>
      <c r="AP521" s="346"/>
      <c r="AQ521" s="346"/>
    </row>
    <row r="522" spans="1:43" x14ac:dyDescent="0.25">
      <c r="A522" s="346"/>
      <c r="B522" s="346"/>
      <c r="C522" s="346"/>
      <c r="D522" s="346"/>
      <c r="E522" s="346"/>
      <c r="F522" s="346"/>
      <c r="G522" s="346"/>
      <c r="H522" s="346"/>
      <c r="I522" s="346"/>
      <c r="J522" s="346"/>
      <c r="K522" s="346"/>
      <c r="L522" s="346"/>
      <c r="M522" s="346"/>
      <c r="N522" s="346"/>
      <c r="O522" s="346"/>
      <c r="P522" s="346"/>
      <c r="Q522" s="346"/>
      <c r="R522" s="346"/>
      <c r="S522" s="350"/>
      <c r="T522" s="346"/>
      <c r="U522" s="346"/>
      <c r="V522" s="346"/>
      <c r="W522" s="346"/>
      <c r="X522" s="346"/>
      <c r="Y522" s="346"/>
      <c r="Z522" s="346"/>
      <c r="AA522" s="346"/>
      <c r="AB522" s="348"/>
      <c r="AC522" s="346"/>
      <c r="AD522" s="346"/>
      <c r="AE522" s="348"/>
      <c r="AF522" s="348"/>
      <c r="AG522" s="348"/>
      <c r="AH522" s="348"/>
      <c r="AI522" s="346" t="s">
        <v>1054</v>
      </c>
      <c r="AJ522" s="349">
        <v>45538</v>
      </c>
      <c r="AK522" s="346"/>
      <c r="AL522" s="346"/>
      <c r="AM522" s="346"/>
      <c r="AN522" s="346"/>
      <c r="AO522" s="350"/>
      <c r="AP522" s="346"/>
      <c r="AQ522" s="346"/>
    </row>
    <row r="523" spans="1:43" ht="306" x14ac:dyDescent="0.25">
      <c r="A523" s="346"/>
      <c r="B523" s="346"/>
      <c r="C523" s="346"/>
      <c r="D523" s="346"/>
      <c r="E523" s="346"/>
      <c r="F523" s="346"/>
      <c r="G523" s="346"/>
      <c r="H523" s="346"/>
      <c r="I523" s="346"/>
      <c r="J523" s="346"/>
      <c r="K523" s="346"/>
      <c r="L523" s="346"/>
      <c r="M523" s="346"/>
      <c r="N523" s="346"/>
      <c r="O523" s="346"/>
      <c r="P523" s="346"/>
      <c r="Q523" s="346"/>
      <c r="R523" s="346"/>
      <c r="S523" s="350"/>
      <c r="T523" s="346"/>
      <c r="U523" s="346"/>
      <c r="V523" s="346"/>
      <c r="W523" s="346"/>
      <c r="X523" s="346"/>
      <c r="Y523" s="346"/>
      <c r="Z523" s="346"/>
      <c r="AA523" s="346"/>
      <c r="AB523" s="348"/>
      <c r="AC523" s="346"/>
      <c r="AD523" s="346"/>
      <c r="AE523" s="348"/>
      <c r="AF523" s="348"/>
      <c r="AG523" s="348"/>
      <c r="AH523" s="348"/>
      <c r="AI523" s="346" t="s">
        <v>1057</v>
      </c>
      <c r="AJ523" s="346" t="s">
        <v>1634</v>
      </c>
      <c r="AK523" s="346"/>
      <c r="AL523" s="346"/>
      <c r="AM523" s="346"/>
      <c r="AN523" s="346"/>
      <c r="AO523" s="350"/>
      <c r="AP523" s="346"/>
      <c r="AQ523" s="346"/>
    </row>
    <row r="524" spans="1:43" x14ac:dyDescent="0.25">
      <c r="A524" s="346"/>
      <c r="B524" s="346"/>
      <c r="C524" s="346"/>
      <c r="D524" s="346"/>
      <c r="E524" s="346"/>
      <c r="F524" s="346"/>
      <c r="G524" s="346"/>
      <c r="H524" s="346"/>
      <c r="I524" s="346"/>
      <c r="J524" s="346"/>
      <c r="K524" s="346"/>
      <c r="L524" s="346"/>
      <c r="M524" s="346"/>
      <c r="N524" s="346"/>
      <c r="O524" s="346"/>
      <c r="P524" s="346"/>
      <c r="Q524" s="346"/>
      <c r="R524" s="346"/>
      <c r="S524" s="350"/>
      <c r="T524" s="346"/>
      <c r="U524" s="346"/>
      <c r="V524" s="346"/>
      <c r="W524" s="346"/>
      <c r="X524" s="346"/>
      <c r="Y524" s="346"/>
      <c r="Z524" s="346"/>
      <c r="AA524" s="346"/>
      <c r="AB524" s="348"/>
      <c r="AC524" s="346"/>
      <c r="AD524" s="346"/>
      <c r="AE524" s="348"/>
      <c r="AF524" s="348"/>
      <c r="AG524" s="348"/>
      <c r="AH524" s="348"/>
      <c r="AI524" s="346" t="s">
        <v>1061</v>
      </c>
      <c r="AJ524" s="346" t="s">
        <v>1621</v>
      </c>
      <c r="AK524" s="346"/>
      <c r="AL524" s="346"/>
      <c r="AM524" s="346"/>
      <c r="AN524" s="346"/>
      <c r="AO524" s="350"/>
      <c r="AP524" s="346"/>
      <c r="AQ524" s="346"/>
    </row>
    <row r="525" spans="1:43" ht="127.5" x14ac:dyDescent="0.25">
      <c r="A525" s="346" t="s">
        <v>1606</v>
      </c>
      <c r="B525" s="346">
        <v>17</v>
      </c>
      <c r="C525" s="346">
        <v>1</v>
      </c>
      <c r="D525" s="346" t="s">
        <v>1032</v>
      </c>
      <c r="E525" s="346" t="s">
        <v>1607</v>
      </c>
      <c r="F525" s="346" t="s">
        <v>1608</v>
      </c>
      <c r="G525" s="346" t="s">
        <v>1635</v>
      </c>
      <c r="H525" s="346" t="s">
        <v>1610</v>
      </c>
      <c r="I525" s="346" t="s">
        <v>1199</v>
      </c>
      <c r="J525" s="346" t="s">
        <v>1636</v>
      </c>
      <c r="K525" s="346" t="s">
        <v>1637</v>
      </c>
      <c r="L525" s="346" t="s">
        <v>1117</v>
      </c>
      <c r="M525" s="346" t="s">
        <v>1202</v>
      </c>
      <c r="N525" s="346" t="s">
        <v>1184</v>
      </c>
      <c r="O525" s="346">
        <v>20</v>
      </c>
      <c r="P525" s="346" t="s">
        <v>1203</v>
      </c>
      <c r="Q525" s="346" t="s">
        <v>1204</v>
      </c>
      <c r="R525" s="346">
        <v>40</v>
      </c>
      <c r="S525" s="353" t="s">
        <v>1181</v>
      </c>
      <c r="T525" s="346" t="s">
        <v>1182</v>
      </c>
      <c r="U525" s="346" t="s">
        <v>1638</v>
      </c>
      <c r="V525" s="346" t="s">
        <v>1048</v>
      </c>
      <c r="W525" s="346" t="s">
        <v>1049</v>
      </c>
      <c r="X525" s="346" t="s">
        <v>1050</v>
      </c>
      <c r="Y525" s="346" t="s">
        <v>1051</v>
      </c>
      <c r="Z525" s="346" t="s">
        <v>1052</v>
      </c>
      <c r="AA525" s="346" t="s">
        <v>1053</v>
      </c>
      <c r="AB525" s="348"/>
      <c r="AC525" s="346">
        <v>14</v>
      </c>
      <c r="AD525" s="346">
        <v>40</v>
      </c>
      <c r="AE525" s="346" t="s">
        <v>1054</v>
      </c>
      <c r="AF525" s="349">
        <v>45406</v>
      </c>
      <c r="AG525" s="346" t="s">
        <v>1054</v>
      </c>
      <c r="AH525" s="349">
        <v>45411</v>
      </c>
      <c r="AI525" s="346" t="s">
        <v>1054</v>
      </c>
      <c r="AJ525" s="349">
        <v>45415</v>
      </c>
      <c r="AK525" s="346" t="s">
        <v>1184</v>
      </c>
      <c r="AL525" s="346">
        <v>20</v>
      </c>
      <c r="AM525" s="346" t="s">
        <v>1204</v>
      </c>
      <c r="AN525" s="346">
        <v>40</v>
      </c>
      <c r="AO525" s="353" t="s">
        <v>1181</v>
      </c>
      <c r="AP525" s="346" t="s">
        <v>1182</v>
      </c>
      <c r="AQ525" s="351" t="s">
        <v>1639</v>
      </c>
    </row>
    <row r="526" spans="1:43" ht="409.5" x14ac:dyDescent="0.25">
      <c r="A526" s="346"/>
      <c r="B526" s="346"/>
      <c r="C526" s="346"/>
      <c r="D526" s="346"/>
      <c r="E526" s="346"/>
      <c r="F526" s="346"/>
      <c r="G526" s="346"/>
      <c r="H526" s="346"/>
      <c r="I526" s="346"/>
      <c r="J526" s="346"/>
      <c r="K526" s="346"/>
      <c r="L526" s="346"/>
      <c r="M526" s="346"/>
      <c r="N526" s="346"/>
      <c r="O526" s="346"/>
      <c r="P526" s="346"/>
      <c r="Q526" s="346"/>
      <c r="R526" s="346"/>
      <c r="S526" s="353"/>
      <c r="T526" s="346"/>
      <c r="U526" s="346"/>
      <c r="V526" s="346"/>
      <c r="W526" s="346"/>
      <c r="X526" s="346"/>
      <c r="Y526" s="346"/>
      <c r="Z526" s="346"/>
      <c r="AA526" s="346"/>
      <c r="AB526" s="348"/>
      <c r="AC526" s="346"/>
      <c r="AD526" s="346"/>
      <c r="AE526" s="346" t="s">
        <v>1057</v>
      </c>
      <c r="AF526" s="346" t="s">
        <v>1640</v>
      </c>
      <c r="AG526" s="346" t="s">
        <v>1057</v>
      </c>
      <c r="AH526" s="346" t="s">
        <v>1641</v>
      </c>
      <c r="AI526" s="346" t="s">
        <v>1057</v>
      </c>
      <c r="AJ526" s="346" t="s">
        <v>1642</v>
      </c>
      <c r="AK526" s="346"/>
      <c r="AL526" s="346"/>
      <c r="AM526" s="346"/>
      <c r="AN526" s="346"/>
      <c r="AO526" s="353"/>
      <c r="AP526" s="346"/>
      <c r="AQ526" s="351"/>
    </row>
    <row r="527" spans="1:43" x14ac:dyDescent="0.25">
      <c r="A527" s="346"/>
      <c r="B527" s="346"/>
      <c r="C527" s="346"/>
      <c r="D527" s="346"/>
      <c r="E527" s="346"/>
      <c r="F527" s="346"/>
      <c r="G527" s="346"/>
      <c r="H527" s="346"/>
      <c r="I527" s="346"/>
      <c r="J527" s="346"/>
      <c r="K527" s="346"/>
      <c r="L527" s="346"/>
      <c r="M527" s="346"/>
      <c r="N527" s="346"/>
      <c r="O527" s="346"/>
      <c r="P527" s="346"/>
      <c r="Q527" s="346"/>
      <c r="R527" s="346"/>
      <c r="S527" s="353"/>
      <c r="T527" s="346"/>
      <c r="U527" s="346"/>
      <c r="V527" s="346"/>
      <c r="W527" s="346"/>
      <c r="X527" s="346"/>
      <c r="Y527" s="346"/>
      <c r="Z527" s="346"/>
      <c r="AA527" s="346"/>
      <c r="AB527" s="348"/>
      <c r="AC527" s="346"/>
      <c r="AD527" s="346"/>
      <c r="AE527" s="346" t="s">
        <v>1061</v>
      </c>
      <c r="AF527" s="346" t="s">
        <v>1126</v>
      </c>
      <c r="AG527" s="346" t="s">
        <v>1061</v>
      </c>
      <c r="AH527" s="346" t="s">
        <v>1380</v>
      </c>
      <c r="AI527" s="346" t="s">
        <v>1061</v>
      </c>
      <c r="AJ527" s="346" t="s">
        <v>1174</v>
      </c>
      <c r="AK527" s="346"/>
      <c r="AL527" s="346"/>
      <c r="AM527" s="346"/>
      <c r="AN527" s="346"/>
      <c r="AO527" s="353"/>
      <c r="AP527" s="346"/>
      <c r="AQ527" s="351"/>
    </row>
    <row r="528" spans="1:43" x14ac:dyDescent="0.25">
      <c r="A528" s="346"/>
      <c r="B528" s="346"/>
      <c r="C528" s="346"/>
      <c r="D528" s="346"/>
      <c r="E528" s="346"/>
      <c r="F528" s="346"/>
      <c r="G528" s="346"/>
      <c r="H528" s="346"/>
      <c r="I528" s="346"/>
      <c r="J528" s="346"/>
      <c r="K528" s="346"/>
      <c r="L528" s="346"/>
      <c r="M528" s="346"/>
      <c r="N528" s="346"/>
      <c r="O528" s="346"/>
      <c r="P528" s="346"/>
      <c r="Q528" s="346"/>
      <c r="R528" s="346"/>
      <c r="S528" s="353"/>
      <c r="T528" s="346"/>
      <c r="U528" s="346"/>
      <c r="V528" s="346"/>
      <c r="W528" s="346"/>
      <c r="X528" s="346"/>
      <c r="Y528" s="346"/>
      <c r="Z528" s="346"/>
      <c r="AA528" s="346"/>
      <c r="AB528" s="348"/>
      <c r="AC528" s="346"/>
      <c r="AD528" s="346"/>
      <c r="AE528" s="348"/>
      <c r="AF528" s="348"/>
      <c r="AG528" s="348"/>
      <c r="AH528" s="348"/>
      <c r="AI528" s="348"/>
      <c r="AJ528" s="348"/>
      <c r="AK528" s="346"/>
      <c r="AL528" s="346"/>
      <c r="AM528" s="346"/>
      <c r="AN528" s="346"/>
      <c r="AO528" s="353"/>
      <c r="AP528" s="346"/>
      <c r="AQ528" s="351"/>
    </row>
    <row r="529" spans="1:43" x14ac:dyDescent="0.25">
      <c r="A529" s="346"/>
      <c r="B529" s="346"/>
      <c r="C529" s="346"/>
      <c r="D529" s="346"/>
      <c r="E529" s="346"/>
      <c r="F529" s="346"/>
      <c r="G529" s="346"/>
      <c r="H529" s="346"/>
      <c r="I529" s="346"/>
      <c r="J529" s="346"/>
      <c r="K529" s="346"/>
      <c r="L529" s="346"/>
      <c r="M529" s="346"/>
      <c r="N529" s="346"/>
      <c r="O529" s="346"/>
      <c r="P529" s="346"/>
      <c r="Q529" s="346"/>
      <c r="R529" s="346"/>
      <c r="S529" s="353"/>
      <c r="T529" s="346"/>
      <c r="U529" s="346"/>
      <c r="V529" s="346"/>
      <c r="W529" s="346"/>
      <c r="X529" s="346"/>
      <c r="Y529" s="346"/>
      <c r="Z529" s="346"/>
      <c r="AA529" s="346"/>
      <c r="AB529" s="348"/>
      <c r="AC529" s="346"/>
      <c r="AD529" s="346"/>
      <c r="AE529" s="348"/>
      <c r="AF529" s="348"/>
      <c r="AG529" s="348"/>
      <c r="AH529" s="348"/>
      <c r="AI529" s="348"/>
      <c r="AJ529" s="348"/>
      <c r="AK529" s="346"/>
      <c r="AL529" s="346"/>
      <c r="AM529" s="346"/>
      <c r="AN529" s="346"/>
      <c r="AO529" s="353"/>
      <c r="AP529" s="346"/>
      <c r="AQ529" s="351"/>
    </row>
    <row r="530" spans="1:43" x14ac:dyDescent="0.25">
      <c r="A530" s="346"/>
      <c r="B530" s="346"/>
      <c r="C530" s="346"/>
      <c r="D530" s="346"/>
      <c r="E530" s="346"/>
      <c r="F530" s="346"/>
      <c r="G530" s="346"/>
      <c r="H530" s="346"/>
      <c r="I530" s="346"/>
      <c r="J530" s="346"/>
      <c r="K530" s="346"/>
      <c r="L530" s="346"/>
      <c r="M530" s="346"/>
      <c r="N530" s="346"/>
      <c r="O530" s="346"/>
      <c r="P530" s="346"/>
      <c r="Q530" s="346"/>
      <c r="R530" s="346"/>
      <c r="S530" s="353"/>
      <c r="T530" s="346"/>
      <c r="U530" s="346"/>
      <c r="V530" s="346"/>
      <c r="W530" s="346"/>
      <c r="X530" s="346"/>
      <c r="Y530" s="346"/>
      <c r="Z530" s="346"/>
      <c r="AA530" s="346"/>
      <c r="AB530" s="348"/>
      <c r="AC530" s="346"/>
      <c r="AD530" s="346"/>
      <c r="AE530" s="346" t="s">
        <v>1054</v>
      </c>
      <c r="AF530" s="349">
        <v>45531</v>
      </c>
      <c r="AG530" s="346" t="s">
        <v>1054</v>
      </c>
      <c r="AH530" s="349">
        <v>45533</v>
      </c>
      <c r="AI530" s="346" t="s">
        <v>1054</v>
      </c>
      <c r="AJ530" s="349">
        <v>45539</v>
      </c>
      <c r="AK530" s="346"/>
      <c r="AL530" s="346"/>
      <c r="AM530" s="346"/>
      <c r="AN530" s="346"/>
      <c r="AO530" s="353"/>
      <c r="AP530" s="346"/>
      <c r="AQ530" s="351"/>
    </row>
    <row r="531" spans="1:43" ht="382.5" x14ac:dyDescent="0.25">
      <c r="A531" s="346"/>
      <c r="B531" s="346"/>
      <c r="C531" s="346"/>
      <c r="D531" s="346"/>
      <c r="E531" s="346"/>
      <c r="F531" s="346"/>
      <c r="G531" s="346"/>
      <c r="H531" s="346"/>
      <c r="I531" s="346"/>
      <c r="J531" s="346"/>
      <c r="K531" s="346"/>
      <c r="L531" s="346"/>
      <c r="M531" s="346"/>
      <c r="N531" s="346"/>
      <c r="O531" s="346"/>
      <c r="P531" s="346"/>
      <c r="Q531" s="346"/>
      <c r="R531" s="346"/>
      <c r="S531" s="353"/>
      <c r="T531" s="346"/>
      <c r="U531" s="346"/>
      <c r="V531" s="346"/>
      <c r="W531" s="346"/>
      <c r="X531" s="346"/>
      <c r="Y531" s="346"/>
      <c r="Z531" s="346"/>
      <c r="AA531" s="346"/>
      <c r="AB531" s="348"/>
      <c r="AC531" s="346"/>
      <c r="AD531" s="346"/>
      <c r="AE531" s="346" t="s">
        <v>1057</v>
      </c>
      <c r="AF531" s="346" t="s">
        <v>1643</v>
      </c>
      <c r="AG531" s="346" t="s">
        <v>1057</v>
      </c>
      <c r="AH531" s="346" t="s">
        <v>1644</v>
      </c>
      <c r="AI531" s="346" t="s">
        <v>1057</v>
      </c>
      <c r="AJ531" s="346" t="s">
        <v>1645</v>
      </c>
      <c r="AK531" s="346"/>
      <c r="AL531" s="346"/>
      <c r="AM531" s="346"/>
      <c r="AN531" s="346"/>
      <c r="AO531" s="353"/>
      <c r="AP531" s="346"/>
      <c r="AQ531" s="351"/>
    </row>
    <row r="532" spans="1:43" x14ac:dyDescent="0.25">
      <c r="A532" s="346"/>
      <c r="B532" s="346"/>
      <c r="C532" s="346"/>
      <c r="D532" s="346"/>
      <c r="E532" s="346"/>
      <c r="F532" s="346"/>
      <c r="G532" s="346"/>
      <c r="H532" s="346"/>
      <c r="I532" s="346"/>
      <c r="J532" s="346"/>
      <c r="K532" s="346"/>
      <c r="L532" s="346"/>
      <c r="M532" s="346"/>
      <c r="N532" s="346"/>
      <c r="O532" s="346"/>
      <c r="P532" s="346"/>
      <c r="Q532" s="346"/>
      <c r="R532" s="346"/>
      <c r="S532" s="353"/>
      <c r="T532" s="346"/>
      <c r="U532" s="346"/>
      <c r="V532" s="346"/>
      <c r="W532" s="346"/>
      <c r="X532" s="346"/>
      <c r="Y532" s="346"/>
      <c r="Z532" s="346"/>
      <c r="AA532" s="346"/>
      <c r="AB532" s="348"/>
      <c r="AC532" s="346"/>
      <c r="AD532" s="346"/>
      <c r="AE532" s="346" t="s">
        <v>1061</v>
      </c>
      <c r="AF532" s="346" t="s">
        <v>1126</v>
      </c>
      <c r="AG532" s="346" t="s">
        <v>1061</v>
      </c>
      <c r="AH532" s="346" t="s">
        <v>1380</v>
      </c>
      <c r="AI532" s="346" t="s">
        <v>1061</v>
      </c>
      <c r="AJ532" s="346" t="s">
        <v>1621</v>
      </c>
      <c r="AK532" s="346"/>
      <c r="AL532" s="346"/>
      <c r="AM532" s="346"/>
      <c r="AN532" s="346"/>
      <c r="AO532" s="353"/>
      <c r="AP532" s="346"/>
      <c r="AQ532" s="351"/>
    </row>
    <row r="533" spans="1:43" ht="89.25" x14ac:dyDescent="0.25">
      <c r="A533" s="346"/>
      <c r="B533" s="346"/>
      <c r="C533" s="346"/>
      <c r="D533" s="346"/>
      <c r="E533" s="346"/>
      <c r="F533" s="346"/>
      <c r="G533" s="346"/>
      <c r="H533" s="346"/>
      <c r="I533" s="346"/>
      <c r="J533" s="346"/>
      <c r="K533" s="346"/>
      <c r="L533" s="346"/>
      <c r="M533" s="346"/>
      <c r="N533" s="346"/>
      <c r="O533" s="346"/>
      <c r="P533" s="346"/>
      <c r="Q533" s="346"/>
      <c r="R533" s="346"/>
      <c r="S533" s="353"/>
      <c r="T533" s="346"/>
      <c r="U533" s="346" t="s">
        <v>1646</v>
      </c>
      <c r="V533" s="346" t="s">
        <v>1048</v>
      </c>
      <c r="W533" s="346" t="s">
        <v>1078</v>
      </c>
      <c r="X533" s="346" t="s">
        <v>1050</v>
      </c>
      <c r="Y533" s="346" t="s">
        <v>1051</v>
      </c>
      <c r="Z533" s="346" t="s">
        <v>1052</v>
      </c>
      <c r="AA533" s="346" t="s">
        <v>1053</v>
      </c>
      <c r="AB533" s="346">
        <v>50</v>
      </c>
      <c r="AC533" s="346">
        <v>8.4</v>
      </c>
      <c r="AD533" s="346">
        <v>40</v>
      </c>
      <c r="AE533" s="346" t="s">
        <v>1054</v>
      </c>
      <c r="AF533" s="349">
        <v>45406</v>
      </c>
      <c r="AG533" s="346" t="s">
        <v>1054</v>
      </c>
      <c r="AH533" s="349">
        <v>45411</v>
      </c>
      <c r="AI533" s="346" t="s">
        <v>1054</v>
      </c>
      <c r="AJ533" s="349">
        <v>45415</v>
      </c>
      <c r="AK533" s="346"/>
      <c r="AL533" s="346"/>
      <c r="AM533" s="346"/>
      <c r="AN533" s="346"/>
      <c r="AO533" s="353"/>
      <c r="AP533" s="346"/>
      <c r="AQ533" s="351"/>
    </row>
    <row r="534" spans="1:43" ht="409.5" x14ac:dyDescent="0.25">
      <c r="A534" s="346"/>
      <c r="B534" s="346"/>
      <c r="C534" s="346"/>
      <c r="D534" s="346"/>
      <c r="E534" s="346"/>
      <c r="F534" s="346"/>
      <c r="G534" s="346"/>
      <c r="H534" s="346"/>
      <c r="I534" s="346"/>
      <c r="J534" s="346"/>
      <c r="K534" s="346"/>
      <c r="L534" s="346"/>
      <c r="M534" s="346"/>
      <c r="N534" s="346"/>
      <c r="O534" s="346"/>
      <c r="P534" s="346"/>
      <c r="Q534" s="346"/>
      <c r="R534" s="346"/>
      <c r="S534" s="353"/>
      <c r="T534" s="346"/>
      <c r="U534" s="346"/>
      <c r="V534" s="346"/>
      <c r="W534" s="346"/>
      <c r="X534" s="346"/>
      <c r="Y534" s="346"/>
      <c r="Z534" s="346"/>
      <c r="AA534" s="346"/>
      <c r="AB534" s="346"/>
      <c r="AC534" s="346"/>
      <c r="AD534" s="346"/>
      <c r="AE534" s="346" t="s">
        <v>1057</v>
      </c>
      <c r="AF534" s="346" t="s">
        <v>1647</v>
      </c>
      <c r="AG534" s="346" t="s">
        <v>1057</v>
      </c>
      <c r="AH534" s="346" t="s">
        <v>1648</v>
      </c>
      <c r="AI534" s="346" t="s">
        <v>1057</v>
      </c>
      <c r="AJ534" s="346" t="s">
        <v>1649</v>
      </c>
      <c r="AK534" s="346"/>
      <c r="AL534" s="346"/>
      <c r="AM534" s="346"/>
      <c r="AN534" s="346"/>
      <c r="AO534" s="353"/>
      <c r="AP534" s="346"/>
      <c r="AQ534" s="351"/>
    </row>
    <row r="535" spans="1:43" x14ac:dyDescent="0.25">
      <c r="A535" s="346"/>
      <c r="B535" s="346"/>
      <c r="C535" s="346"/>
      <c r="D535" s="346"/>
      <c r="E535" s="346"/>
      <c r="F535" s="346"/>
      <c r="G535" s="346"/>
      <c r="H535" s="346"/>
      <c r="I535" s="346"/>
      <c r="J535" s="346"/>
      <c r="K535" s="346"/>
      <c r="L535" s="346"/>
      <c r="M535" s="346"/>
      <c r="N535" s="346"/>
      <c r="O535" s="346"/>
      <c r="P535" s="346"/>
      <c r="Q535" s="346"/>
      <c r="R535" s="346"/>
      <c r="S535" s="353"/>
      <c r="T535" s="346"/>
      <c r="U535" s="346"/>
      <c r="V535" s="346"/>
      <c r="W535" s="346"/>
      <c r="X535" s="346"/>
      <c r="Y535" s="346"/>
      <c r="Z535" s="346"/>
      <c r="AA535" s="346"/>
      <c r="AB535" s="346"/>
      <c r="AC535" s="346"/>
      <c r="AD535" s="346"/>
      <c r="AE535" s="346" t="s">
        <v>1061</v>
      </c>
      <c r="AF535" s="346" t="s">
        <v>1126</v>
      </c>
      <c r="AG535" s="346" t="s">
        <v>1061</v>
      </c>
      <c r="AH535" s="346" t="s">
        <v>1380</v>
      </c>
      <c r="AI535" s="346" t="s">
        <v>1061</v>
      </c>
      <c r="AJ535" s="346" t="s">
        <v>1174</v>
      </c>
      <c r="AK535" s="346"/>
      <c r="AL535" s="346"/>
      <c r="AM535" s="346"/>
      <c r="AN535" s="346"/>
      <c r="AO535" s="353"/>
      <c r="AP535" s="346"/>
      <c r="AQ535" s="351"/>
    </row>
    <row r="536" spans="1:43" x14ac:dyDescent="0.25">
      <c r="A536" s="346"/>
      <c r="B536" s="346"/>
      <c r="C536" s="346"/>
      <c r="D536" s="346"/>
      <c r="E536" s="346"/>
      <c r="F536" s="346"/>
      <c r="G536" s="346"/>
      <c r="H536" s="346"/>
      <c r="I536" s="346"/>
      <c r="J536" s="346"/>
      <c r="K536" s="346"/>
      <c r="L536" s="346"/>
      <c r="M536" s="346"/>
      <c r="N536" s="346"/>
      <c r="O536" s="346"/>
      <c r="P536" s="346"/>
      <c r="Q536" s="346"/>
      <c r="R536" s="346"/>
      <c r="S536" s="353"/>
      <c r="T536" s="346"/>
      <c r="U536" s="346"/>
      <c r="V536" s="346"/>
      <c r="W536" s="346"/>
      <c r="X536" s="346"/>
      <c r="Y536" s="346"/>
      <c r="Z536" s="346"/>
      <c r="AA536" s="346"/>
      <c r="AB536" s="346"/>
      <c r="AC536" s="346"/>
      <c r="AD536" s="346"/>
      <c r="AE536" s="348"/>
      <c r="AF536" s="348"/>
      <c r="AG536" s="348"/>
      <c r="AH536" s="348"/>
      <c r="AI536" s="348"/>
      <c r="AJ536" s="348"/>
      <c r="AK536" s="346"/>
      <c r="AL536" s="346"/>
      <c r="AM536" s="346"/>
      <c r="AN536" s="346"/>
      <c r="AO536" s="353"/>
      <c r="AP536" s="346"/>
      <c r="AQ536" s="351"/>
    </row>
    <row r="537" spans="1:43" x14ac:dyDescent="0.25">
      <c r="A537" s="346"/>
      <c r="B537" s="346"/>
      <c r="C537" s="346"/>
      <c r="D537" s="346"/>
      <c r="E537" s="346"/>
      <c r="F537" s="346"/>
      <c r="G537" s="346"/>
      <c r="H537" s="346"/>
      <c r="I537" s="346"/>
      <c r="J537" s="346"/>
      <c r="K537" s="346"/>
      <c r="L537" s="346"/>
      <c r="M537" s="346"/>
      <c r="N537" s="346"/>
      <c r="O537" s="346"/>
      <c r="P537" s="346"/>
      <c r="Q537" s="346"/>
      <c r="R537" s="346"/>
      <c r="S537" s="353"/>
      <c r="T537" s="346"/>
      <c r="U537" s="346"/>
      <c r="V537" s="346"/>
      <c r="W537" s="346"/>
      <c r="X537" s="346"/>
      <c r="Y537" s="346"/>
      <c r="Z537" s="346"/>
      <c r="AA537" s="346"/>
      <c r="AB537" s="346"/>
      <c r="AC537" s="346"/>
      <c r="AD537" s="346"/>
      <c r="AE537" s="348"/>
      <c r="AF537" s="348"/>
      <c r="AG537" s="348"/>
      <c r="AH537" s="348"/>
      <c r="AI537" s="348"/>
      <c r="AJ537" s="348"/>
      <c r="AK537" s="346"/>
      <c r="AL537" s="346"/>
      <c r="AM537" s="346"/>
      <c r="AN537" s="346"/>
      <c r="AO537" s="353"/>
      <c r="AP537" s="346"/>
      <c r="AQ537" s="351"/>
    </row>
    <row r="538" spans="1:43" x14ac:dyDescent="0.25">
      <c r="A538" s="346"/>
      <c r="B538" s="346"/>
      <c r="C538" s="346"/>
      <c r="D538" s="346"/>
      <c r="E538" s="346"/>
      <c r="F538" s="346"/>
      <c r="G538" s="346"/>
      <c r="H538" s="346"/>
      <c r="I538" s="346"/>
      <c r="J538" s="346"/>
      <c r="K538" s="346"/>
      <c r="L538" s="346"/>
      <c r="M538" s="346"/>
      <c r="N538" s="346"/>
      <c r="O538" s="346"/>
      <c r="P538" s="346"/>
      <c r="Q538" s="346"/>
      <c r="R538" s="346"/>
      <c r="S538" s="353"/>
      <c r="T538" s="346"/>
      <c r="U538" s="346"/>
      <c r="V538" s="346"/>
      <c r="W538" s="346"/>
      <c r="X538" s="346"/>
      <c r="Y538" s="346"/>
      <c r="Z538" s="346"/>
      <c r="AA538" s="346"/>
      <c r="AB538" s="346"/>
      <c r="AC538" s="346"/>
      <c r="AD538" s="346"/>
      <c r="AE538" s="346" t="s">
        <v>1054</v>
      </c>
      <c r="AF538" s="349">
        <v>45531</v>
      </c>
      <c r="AG538" s="346" t="s">
        <v>1054</v>
      </c>
      <c r="AH538" s="349">
        <v>45534</v>
      </c>
      <c r="AI538" s="346" t="s">
        <v>1054</v>
      </c>
      <c r="AJ538" s="349">
        <v>45539</v>
      </c>
      <c r="AK538" s="346"/>
      <c r="AL538" s="346"/>
      <c r="AM538" s="346"/>
      <c r="AN538" s="346"/>
      <c r="AO538" s="353"/>
      <c r="AP538" s="346"/>
      <c r="AQ538" s="351"/>
    </row>
    <row r="539" spans="1:43" ht="242.25" x14ac:dyDescent="0.25">
      <c r="A539" s="346"/>
      <c r="B539" s="346"/>
      <c r="C539" s="346"/>
      <c r="D539" s="346"/>
      <c r="E539" s="346"/>
      <c r="F539" s="346"/>
      <c r="G539" s="346"/>
      <c r="H539" s="346"/>
      <c r="I539" s="346"/>
      <c r="J539" s="346"/>
      <c r="K539" s="346"/>
      <c r="L539" s="346"/>
      <c r="M539" s="346"/>
      <c r="N539" s="346"/>
      <c r="O539" s="346"/>
      <c r="P539" s="346"/>
      <c r="Q539" s="346"/>
      <c r="R539" s="346"/>
      <c r="S539" s="353"/>
      <c r="T539" s="346"/>
      <c r="U539" s="346"/>
      <c r="V539" s="346"/>
      <c r="W539" s="346"/>
      <c r="X539" s="346"/>
      <c r="Y539" s="346"/>
      <c r="Z539" s="346"/>
      <c r="AA539" s="346"/>
      <c r="AB539" s="346"/>
      <c r="AC539" s="346"/>
      <c r="AD539" s="346"/>
      <c r="AE539" s="346" t="s">
        <v>1057</v>
      </c>
      <c r="AF539" s="346" t="s">
        <v>1650</v>
      </c>
      <c r="AG539" s="346" t="s">
        <v>1057</v>
      </c>
      <c r="AH539" s="346" t="s">
        <v>1651</v>
      </c>
      <c r="AI539" s="346" t="s">
        <v>1057</v>
      </c>
      <c r="AJ539" s="346" t="s">
        <v>1652</v>
      </c>
      <c r="AK539" s="346"/>
      <c r="AL539" s="346"/>
      <c r="AM539" s="346"/>
      <c r="AN539" s="346"/>
      <c r="AO539" s="353"/>
      <c r="AP539" s="346"/>
      <c r="AQ539" s="351"/>
    </row>
    <row r="540" spans="1:43" x14ac:dyDescent="0.25">
      <c r="A540" s="346"/>
      <c r="B540" s="346"/>
      <c r="C540" s="346"/>
      <c r="D540" s="346"/>
      <c r="E540" s="346"/>
      <c r="F540" s="346"/>
      <c r="G540" s="346"/>
      <c r="H540" s="346"/>
      <c r="I540" s="346"/>
      <c r="J540" s="346"/>
      <c r="K540" s="346"/>
      <c r="L540" s="346"/>
      <c r="M540" s="346"/>
      <c r="N540" s="346"/>
      <c r="O540" s="346"/>
      <c r="P540" s="346"/>
      <c r="Q540" s="346"/>
      <c r="R540" s="346"/>
      <c r="S540" s="353"/>
      <c r="T540" s="346"/>
      <c r="U540" s="346"/>
      <c r="V540" s="346"/>
      <c r="W540" s="346"/>
      <c r="X540" s="346"/>
      <c r="Y540" s="346"/>
      <c r="Z540" s="346"/>
      <c r="AA540" s="346"/>
      <c r="AB540" s="346"/>
      <c r="AC540" s="346"/>
      <c r="AD540" s="346"/>
      <c r="AE540" s="346" t="s">
        <v>1061</v>
      </c>
      <c r="AF540" s="346" t="s">
        <v>1126</v>
      </c>
      <c r="AG540" s="346" t="s">
        <v>1061</v>
      </c>
      <c r="AH540" s="346" t="s">
        <v>1380</v>
      </c>
      <c r="AI540" s="346" t="s">
        <v>1061</v>
      </c>
      <c r="AJ540" s="346" t="s">
        <v>1621</v>
      </c>
      <c r="AK540" s="346"/>
      <c r="AL540" s="346"/>
      <c r="AM540" s="346"/>
      <c r="AN540" s="346"/>
      <c r="AO540" s="353"/>
      <c r="AP540" s="346"/>
      <c r="AQ540" s="351"/>
    </row>
    <row r="541" spans="1:43" ht="140.25" x14ac:dyDescent="0.25">
      <c r="A541" s="346" t="s">
        <v>1653</v>
      </c>
      <c r="B541" s="346">
        <v>18</v>
      </c>
      <c r="C541" s="346">
        <v>1</v>
      </c>
      <c r="D541" s="346" t="s">
        <v>1032</v>
      </c>
      <c r="E541" s="346" t="s">
        <v>1654</v>
      </c>
      <c r="F541" s="346" t="s">
        <v>1655</v>
      </c>
      <c r="G541" s="346" t="s">
        <v>1656</v>
      </c>
      <c r="H541" s="346" t="s">
        <v>1657</v>
      </c>
      <c r="I541" s="346" t="s">
        <v>1037</v>
      </c>
      <c r="J541" s="346" t="s">
        <v>1658</v>
      </c>
      <c r="K541" s="346" t="s">
        <v>1659</v>
      </c>
      <c r="L541" s="346" t="s">
        <v>1094</v>
      </c>
      <c r="M541" s="346" t="s">
        <v>1310</v>
      </c>
      <c r="N541" s="346" t="s">
        <v>1055</v>
      </c>
      <c r="O541" s="346">
        <v>60</v>
      </c>
      <c r="P541" s="346" t="s">
        <v>1311</v>
      </c>
      <c r="Q541" s="346" t="s">
        <v>1095</v>
      </c>
      <c r="R541" s="346">
        <v>80</v>
      </c>
      <c r="S541" s="347" t="s">
        <v>1045</v>
      </c>
      <c r="T541" s="346" t="s">
        <v>1046</v>
      </c>
      <c r="U541" s="346" t="s">
        <v>1660</v>
      </c>
      <c r="V541" s="346" t="s">
        <v>1048</v>
      </c>
      <c r="W541" s="346" t="s">
        <v>1078</v>
      </c>
      <c r="X541" s="346" t="s">
        <v>1050</v>
      </c>
      <c r="Y541" s="346" t="s">
        <v>1051</v>
      </c>
      <c r="Z541" s="346" t="s">
        <v>1052</v>
      </c>
      <c r="AA541" s="346" t="s">
        <v>1661</v>
      </c>
      <c r="AB541" s="348"/>
      <c r="AC541" s="346">
        <v>36</v>
      </c>
      <c r="AD541" s="346">
        <v>80</v>
      </c>
      <c r="AE541" s="346" t="s">
        <v>1054</v>
      </c>
      <c r="AF541" s="349">
        <v>45406</v>
      </c>
      <c r="AG541" s="346" t="s">
        <v>1054</v>
      </c>
      <c r="AH541" s="349">
        <v>45411</v>
      </c>
      <c r="AI541" s="346" t="s">
        <v>1054</v>
      </c>
      <c r="AJ541" s="349">
        <v>45415</v>
      </c>
      <c r="AK541" s="346" t="s">
        <v>1119</v>
      </c>
      <c r="AL541" s="346">
        <v>60</v>
      </c>
      <c r="AM541" s="346" t="s">
        <v>1095</v>
      </c>
      <c r="AN541" s="346">
        <v>80</v>
      </c>
      <c r="AO541" s="347" t="s">
        <v>1045</v>
      </c>
      <c r="AP541" s="346" t="s">
        <v>1046</v>
      </c>
      <c r="AQ541" s="351" t="s">
        <v>1662</v>
      </c>
    </row>
    <row r="542" spans="1:43" ht="216.75" x14ac:dyDescent="0.25">
      <c r="A542" s="346"/>
      <c r="B542" s="346"/>
      <c r="C542" s="346"/>
      <c r="D542" s="346"/>
      <c r="E542" s="346"/>
      <c r="F542" s="346"/>
      <c r="G542" s="346"/>
      <c r="H542" s="346"/>
      <c r="I542" s="346"/>
      <c r="J542" s="346"/>
      <c r="K542" s="346"/>
      <c r="L542" s="346"/>
      <c r="M542" s="346"/>
      <c r="N542" s="346"/>
      <c r="O542" s="346"/>
      <c r="P542" s="346"/>
      <c r="Q542" s="346"/>
      <c r="R542" s="346"/>
      <c r="S542" s="347"/>
      <c r="T542" s="346"/>
      <c r="U542" s="346"/>
      <c r="V542" s="346"/>
      <c r="W542" s="346"/>
      <c r="X542" s="346"/>
      <c r="Y542" s="346"/>
      <c r="Z542" s="346"/>
      <c r="AA542" s="346"/>
      <c r="AB542" s="348"/>
      <c r="AC542" s="346"/>
      <c r="AD542" s="346"/>
      <c r="AE542" s="346" t="s">
        <v>1057</v>
      </c>
      <c r="AF542" s="346" t="s">
        <v>1663</v>
      </c>
      <c r="AG542" s="346" t="s">
        <v>1057</v>
      </c>
      <c r="AH542" s="346" t="s">
        <v>1664</v>
      </c>
      <c r="AI542" s="346" t="s">
        <v>1057</v>
      </c>
      <c r="AJ542" s="346" t="s">
        <v>1665</v>
      </c>
      <c r="AK542" s="346"/>
      <c r="AL542" s="346"/>
      <c r="AM542" s="346"/>
      <c r="AN542" s="346"/>
      <c r="AO542" s="347"/>
      <c r="AP542" s="346"/>
      <c r="AQ542" s="348"/>
    </row>
    <row r="543" spans="1:43" x14ac:dyDescent="0.25">
      <c r="A543" s="346"/>
      <c r="B543" s="346"/>
      <c r="C543" s="346"/>
      <c r="D543" s="346"/>
      <c r="E543" s="346"/>
      <c r="F543" s="346"/>
      <c r="G543" s="346"/>
      <c r="H543" s="346"/>
      <c r="I543" s="346"/>
      <c r="J543" s="346"/>
      <c r="K543" s="346"/>
      <c r="L543" s="346"/>
      <c r="M543" s="346"/>
      <c r="N543" s="346"/>
      <c r="O543" s="346"/>
      <c r="P543" s="346"/>
      <c r="Q543" s="346"/>
      <c r="R543" s="346"/>
      <c r="S543" s="347"/>
      <c r="T543" s="346"/>
      <c r="U543" s="346"/>
      <c r="V543" s="346"/>
      <c r="W543" s="346"/>
      <c r="X543" s="346"/>
      <c r="Y543" s="346"/>
      <c r="Z543" s="346"/>
      <c r="AA543" s="346"/>
      <c r="AB543" s="348"/>
      <c r="AC543" s="346"/>
      <c r="AD543" s="346"/>
      <c r="AE543" s="346" t="s">
        <v>1061</v>
      </c>
      <c r="AF543" s="346" t="s">
        <v>1666</v>
      </c>
      <c r="AG543" s="346" t="s">
        <v>1061</v>
      </c>
      <c r="AH543" s="346" t="s">
        <v>1380</v>
      </c>
      <c r="AI543" s="346" t="s">
        <v>1061</v>
      </c>
      <c r="AJ543" s="346" t="s">
        <v>1064</v>
      </c>
      <c r="AK543" s="346"/>
      <c r="AL543" s="346"/>
      <c r="AM543" s="346"/>
      <c r="AN543" s="346"/>
      <c r="AO543" s="347"/>
      <c r="AP543" s="346"/>
      <c r="AQ543" s="346"/>
    </row>
    <row r="544" spans="1:43" x14ac:dyDescent="0.25">
      <c r="A544" s="346"/>
      <c r="B544" s="346"/>
      <c r="C544" s="346"/>
      <c r="D544" s="346"/>
      <c r="E544" s="346"/>
      <c r="F544" s="346"/>
      <c r="G544" s="346"/>
      <c r="H544" s="346"/>
      <c r="I544" s="346"/>
      <c r="J544" s="346"/>
      <c r="K544" s="346"/>
      <c r="L544" s="346"/>
      <c r="M544" s="346"/>
      <c r="N544" s="346"/>
      <c r="O544" s="346"/>
      <c r="P544" s="346"/>
      <c r="Q544" s="346"/>
      <c r="R544" s="346"/>
      <c r="S544" s="347"/>
      <c r="T544" s="346"/>
      <c r="U544" s="346"/>
      <c r="V544" s="346"/>
      <c r="W544" s="346"/>
      <c r="X544" s="346"/>
      <c r="Y544" s="346"/>
      <c r="Z544" s="346"/>
      <c r="AA544" s="346"/>
      <c r="AB544" s="348"/>
      <c r="AC544" s="346"/>
      <c r="AD544" s="346"/>
      <c r="AE544" s="348"/>
      <c r="AF544" s="348"/>
      <c r="AG544" s="348"/>
      <c r="AH544" s="348"/>
      <c r="AI544" s="348"/>
      <c r="AJ544" s="348"/>
      <c r="AK544" s="346"/>
      <c r="AL544" s="346"/>
      <c r="AM544" s="346"/>
      <c r="AN544" s="346"/>
      <c r="AO544" s="347"/>
      <c r="AP544" s="346"/>
      <c r="AQ544" s="351" t="s">
        <v>1667</v>
      </c>
    </row>
    <row r="545" spans="1:43" x14ac:dyDescent="0.25">
      <c r="A545" s="346"/>
      <c r="B545" s="346"/>
      <c r="C545" s="346"/>
      <c r="D545" s="346"/>
      <c r="E545" s="346"/>
      <c r="F545" s="346"/>
      <c r="G545" s="346"/>
      <c r="H545" s="346"/>
      <c r="I545" s="346"/>
      <c r="J545" s="346"/>
      <c r="K545" s="346"/>
      <c r="L545" s="346"/>
      <c r="M545" s="346"/>
      <c r="N545" s="346"/>
      <c r="O545" s="346"/>
      <c r="P545" s="346"/>
      <c r="Q545" s="346"/>
      <c r="R545" s="346"/>
      <c r="S545" s="347"/>
      <c r="T545" s="346"/>
      <c r="U545" s="346"/>
      <c r="V545" s="346"/>
      <c r="W545" s="346"/>
      <c r="X545" s="346"/>
      <c r="Y545" s="346"/>
      <c r="Z545" s="346"/>
      <c r="AA545" s="346"/>
      <c r="AB545" s="348"/>
      <c r="AC545" s="346"/>
      <c r="AD545" s="346"/>
      <c r="AE545" s="348"/>
      <c r="AF545" s="348"/>
      <c r="AG545" s="348"/>
      <c r="AH545" s="348"/>
      <c r="AI545" s="348"/>
      <c r="AJ545" s="348"/>
      <c r="AK545" s="346"/>
      <c r="AL545" s="346"/>
      <c r="AM545" s="346"/>
      <c r="AN545" s="346"/>
      <c r="AO545" s="347"/>
      <c r="AP545" s="346"/>
      <c r="AQ545" s="346"/>
    </row>
    <row r="546" spans="1:43" x14ac:dyDescent="0.25">
      <c r="A546" s="346"/>
      <c r="B546" s="346"/>
      <c r="C546" s="346"/>
      <c r="D546" s="346"/>
      <c r="E546" s="346"/>
      <c r="F546" s="346"/>
      <c r="G546" s="346"/>
      <c r="H546" s="346"/>
      <c r="I546" s="346"/>
      <c r="J546" s="346"/>
      <c r="K546" s="346"/>
      <c r="L546" s="346"/>
      <c r="M546" s="346"/>
      <c r="N546" s="346"/>
      <c r="O546" s="346"/>
      <c r="P546" s="346"/>
      <c r="Q546" s="346"/>
      <c r="R546" s="346"/>
      <c r="S546" s="347"/>
      <c r="T546" s="346"/>
      <c r="U546" s="346"/>
      <c r="V546" s="346"/>
      <c r="W546" s="346"/>
      <c r="X546" s="346"/>
      <c r="Y546" s="346"/>
      <c r="Z546" s="346"/>
      <c r="AA546" s="346"/>
      <c r="AB546" s="348"/>
      <c r="AC546" s="346"/>
      <c r="AD546" s="346"/>
      <c r="AE546" s="346" t="s">
        <v>1054</v>
      </c>
      <c r="AF546" s="349">
        <v>45531</v>
      </c>
      <c r="AG546" s="346" t="s">
        <v>1054</v>
      </c>
      <c r="AH546" s="349">
        <v>45534</v>
      </c>
      <c r="AI546" s="346" t="s">
        <v>1054</v>
      </c>
      <c r="AJ546" s="349">
        <v>45415</v>
      </c>
      <c r="AK546" s="346"/>
      <c r="AL546" s="346"/>
      <c r="AM546" s="346"/>
      <c r="AN546" s="346"/>
      <c r="AO546" s="347"/>
      <c r="AP546" s="346"/>
      <c r="AQ546" s="346"/>
    </row>
    <row r="547" spans="1:43" ht="153" x14ac:dyDescent="0.25">
      <c r="A547" s="346"/>
      <c r="B547" s="346"/>
      <c r="C547" s="346"/>
      <c r="D547" s="346"/>
      <c r="E547" s="346"/>
      <c r="F547" s="346"/>
      <c r="G547" s="346"/>
      <c r="H547" s="346"/>
      <c r="I547" s="346"/>
      <c r="J547" s="346"/>
      <c r="K547" s="346"/>
      <c r="L547" s="346"/>
      <c r="M547" s="346"/>
      <c r="N547" s="346"/>
      <c r="O547" s="346"/>
      <c r="P547" s="346"/>
      <c r="Q547" s="346"/>
      <c r="R547" s="346"/>
      <c r="S547" s="347"/>
      <c r="T547" s="346"/>
      <c r="U547" s="346"/>
      <c r="V547" s="346"/>
      <c r="W547" s="346"/>
      <c r="X547" s="346"/>
      <c r="Y547" s="346"/>
      <c r="Z547" s="346"/>
      <c r="AA547" s="346"/>
      <c r="AB547" s="348"/>
      <c r="AC547" s="346"/>
      <c r="AD547" s="346"/>
      <c r="AE547" s="346" t="s">
        <v>1057</v>
      </c>
      <c r="AF547" s="346" t="s">
        <v>1668</v>
      </c>
      <c r="AG547" s="346" t="s">
        <v>1057</v>
      </c>
      <c r="AH547" s="346" t="s">
        <v>1669</v>
      </c>
      <c r="AI547" s="346" t="s">
        <v>1057</v>
      </c>
      <c r="AJ547" s="346" t="s">
        <v>1670</v>
      </c>
      <c r="AK547" s="346"/>
      <c r="AL547" s="346"/>
      <c r="AM547" s="346"/>
      <c r="AN547" s="346"/>
      <c r="AO547" s="347"/>
      <c r="AP547" s="346"/>
      <c r="AQ547" s="346"/>
    </row>
    <row r="548" spans="1:43" x14ac:dyDescent="0.25">
      <c r="A548" s="346"/>
      <c r="B548" s="346"/>
      <c r="C548" s="346"/>
      <c r="D548" s="346"/>
      <c r="E548" s="346"/>
      <c r="F548" s="346"/>
      <c r="G548" s="346"/>
      <c r="H548" s="346"/>
      <c r="I548" s="346"/>
      <c r="J548" s="346"/>
      <c r="K548" s="346"/>
      <c r="L548" s="346"/>
      <c r="M548" s="346"/>
      <c r="N548" s="346"/>
      <c r="O548" s="346"/>
      <c r="P548" s="346"/>
      <c r="Q548" s="346"/>
      <c r="R548" s="346"/>
      <c r="S548" s="347"/>
      <c r="T548" s="346"/>
      <c r="U548" s="346"/>
      <c r="V548" s="346"/>
      <c r="W548" s="346"/>
      <c r="X548" s="346"/>
      <c r="Y548" s="346"/>
      <c r="Z548" s="346"/>
      <c r="AA548" s="346"/>
      <c r="AB548" s="348"/>
      <c r="AC548" s="346"/>
      <c r="AD548" s="346"/>
      <c r="AE548" s="346" t="s">
        <v>1061</v>
      </c>
      <c r="AF548" s="346" t="s">
        <v>1666</v>
      </c>
      <c r="AG548" s="346" t="s">
        <v>1061</v>
      </c>
      <c r="AH548" s="346" t="s">
        <v>1380</v>
      </c>
      <c r="AI548" s="346" t="s">
        <v>1061</v>
      </c>
      <c r="AJ548" s="346" t="s">
        <v>1064</v>
      </c>
      <c r="AK548" s="346"/>
      <c r="AL548" s="346"/>
      <c r="AM548" s="346"/>
      <c r="AN548" s="346"/>
      <c r="AO548" s="347"/>
      <c r="AP548" s="346"/>
      <c r="AQ548" s="346"/>
    </row>
    <row r="549" spans="1:43" x14ac:dyDescent="0.25">
      <c r="A549" s="346"/>
      <c r="B549" s="346"/>
      <c r="C549" s="346"/>
      <c r="D549" s="346"/>
      <c r="E549" s="346"/>
      <c r="F549" s="346"/>
      <c r="G549" s="346"/>
      <c r="H549" s="346"/>
      <c r="I549" s="346"/>
      <c r="J549" s="346"/>
      <c r="K549" s="346"/>
      <c r="L549" s="346"/>
      <c r="M549" s="346"/>
      <c r="N549" s="346"/>
      <c r="O549" s="346"/>
      <c r="P549" s="346"/>
      <c r="Q549" s="346"/>
      <c r="R549" s="346"/>
      <c r="S549" s="347"/>
      <c r="T549" s="346"/>
      <c r="U549" s="346"/>
      <c r="V549" s="346"/>
      <c r="W549" s="346"/>
      <c r="X549" s="346"/>
      <c r="Y549" s="346"/>
      <c r="Z549" s="346"/>
      <c r="AA549" s="346"/>
      <c r="AB549" s="348"/>
      <c r="AC549" s="346"/>
      <c r="AD549" s="346"/>
      <c r="AE549" s="348"/>
      <c r="AF549" s="348"/>
      <c r="AG549" s="348"/>
      <c r="AH549" s="348"/>
      <c r="AI549" s="348"/>
      <c r="AJ549" s="348"/>
      <c r="AK549" s="346"/>
      <c r="AL549" s="346"/>
      <c r="AM549" s="346"/>
      <c r="AN549" s="346"/>
      <c r="AO549" s="347"/>
      <c r="AP549" s="346"/>
      <c r="AQ549" s="346"/>
    </row>
    <row r="550" spans="1:43" x14ac:dyDescent="0.25">
      <c r="A550" s="346"/>
      <c r="B550" s="346"/>
      <c r="C550" s="346"/>
      <c r="D550" s="346"/>
      <c r="E550" s="346"/>
      <c r="F550" s="346"/>
      <c r="G550" s="346"/>
      <c r="H550" s="346"/>
      <c r="I550" s="346"/>
      <c r="J550" s="346"/>
      <c r="K550" s="346"/>
      <c r="L550" s="346"/>
      <c r="M550" s="346"/>
      <c r="N550" s="346"/>
      <c r="O550" s="346"/>
      <c r="P550" s="346"/>
      <c r="Q550" s="346"/>
      <c r="R550" s="346"/>
      <c r="S550" s="347"/>
      <c r="T550" s="346"/>
      <c r="U550" s="346"/>
      <c r="V550" s="346"/>
      <c r="W550" s="346"/>
      <c r="X550" s="346"/>
      <c r="Y550" s="346"/>
      <c r="Z550" s="346"/>
      <c r="AA550" s="346"/>
      <c r="AB550" s="348"/>
      <c r="AC550" s="346"/>
      <c r="AD550" s="346"/>
      <c r="AE550" s="348"/>
      <c r="AF550" s="348"/>
      <c r="AG550" s="348"/>
      <c r="AH550" s="348"/>
      <c r="AI550" s="348"/>
      <c r="AJ550" s="348"/>
      <c r="AK550" s="346"/>
      <c r="AL550" s="346"/>
      <c r="AM550" s="346"/>
      <c r="AN550" s="346"/>
      <c r="AO550" s="347"/>
      <c r="AP550" s="346"/>
      <c r="AQ550" s="346"/>
    </row>
    <row r="551" spans="1:43" x14ac:dyDescent="0.25">
      <c r="A551" s="346"/>
      <c r="B551" s="346"/>
      <c r="C551" s="346"/>
      <c r="D551" s="346"/>
      <c r="E551" s="346"/>
      <c r="F551" s="346"/>
      <c r="G551" s="346"/>
      <c r="H551" s="346"/>
      <c r="I551" s="346"/>
      <c r="J551" s="346"/>
      <c r="K551" s="346"/>
      <c r="L551" s="346"/>
      <c r="M551" s="346"/>
      <c r="N551" s="346"/>
      <c r="O551" s="346"/>
      <c r="P551" s="346"/>
      <c r="Q551" s="346"/>
      <c r="R551" s="346"/>
      <c r="S551" s="347"/>
      <c r="T551" s="346"/>
      <c r="U551" s="346"/>
      <c r="V551" s="346"/>
      <c r="W551" s="346"/>
      <c r="X551" s="346"/>
      <c r="Y551" s="346"/>
      <c r="Z551" s="346"/>
      <c r="AA551" s="346"/>
      <c r="AB551" s="348"/>
      <c r="AC551" s="346"/>
      <c r="AD551" s="346"/>
      <c r="AE551" s="348"/>
      <c r="AF551" s="348"/>
      <c r="AG551" s="348"/>
      <c r="AH551" s="348"/>
      <c r="AI551" s="346" t="s">
        <v>1054</v>
      </c>
      <c r="AJ551" s="349">
        <v>45538</v>
      </c>
      <c r="AK551" s="346"/>
      <c r="AL551" s="346"/>
      <c r="AM551" s="346"/>
      <c r="AN551" s="346"/>
      <c r="AO551" s="347"/>
      <c r="AP551" s="346"/>
      <c r="AQ551" s="346"/>
    </row>
    <row r="552" spans="1:43" ht="127.5" x14ac:dyDescent="0.25">
      <c r="A552" s="346"/>
      <c r="B552" s="346"/>
      <c r="C552" s="346"/>
      <c r="D552" s="346"/>
      <c r="E552" s="346"/>
      <c r="F552" s="346"/>
      <c r="G552" s="346"/>
      <c r="H552" s="346"/>
      <c r="I552" s="346"/>
      <c r="J552" s="346"/>
      <c r="K552" s="346"/>
      <c r="L552" s="346"/>
      <c r="M552" s="346"/>
      <c r="N552" s="346"/>
      <c r="O552" s="346"/>
      <c r="P552" s="346"/>
      <c r="Q552" s="346"/>
      <c r="R552" s="346"/>
      <c r="S552" s="347"/>
      <c r="T552" s="346"/>
      <c r="U552" s="346"/>
      <c r="V552" s="346"/>
      <c r="W552" s="346"/>
      <c r="X552" s="346"/>
      <c r="Y552" s="346"/>
      <c r="Z552" s="346"/>
      <c r="AA552" s="346"/>
      <c r="AB552" s="348"/>
      <c r="AC552" s="346"/>
      <c r="AD552" s="346"/>
      <c r="AE552" s="348"/>
      <c r="AF552" s="348"/>
      <c r="AG552" s="348"/>
      <c r="AH552" s="348"/>
      <c r="AI552" s="346" t="s">
        <v>1057</v>
      </c>
      <c r="AJ552" s="346" t="s">
        <v>1671</v>
      </c>
      <c r="AK552" s="346"/>
      <c r="AL552" s="346"/>
      <c r="AM552" s="346"/>
      <c r="AN552" s="346"/>
      <c r="AO552" s="347"/>
      <c r="AP552" s="346"/>
      <c r="AQ552" s="346"/>
    </row>
    <row r="553" spans="1:43" x14ac:dyDescent="0.25">
      <c r="A553" s="346"/>
      <c r="B553" s="346"/>
      <c r="C553" s="346"/>
      <c r="D553" s="346"/>
      <c r="E553" s="346"/>
      <c r="F553" s="346"/>
      <c r="G553" s="346"/>
      <c r="H553" s="346"/>
      <c r="I553" s="346"/>
      <c r="J553" s="346"/>
      <c r="K553" s="346"/>
      <c r="L553" s="346"/>
      <c r="M553" s="346"/>
      <c r="N553" s="346"/>
      <c r="O553" s="346"/>
      <c r="P553" s="346"/>
      <c r="Q553" s="346"/>
      <c r="R553" s="346"/>
      <c r="S553" s="347"/>
      <c r="T553" s="346"/>
      <c r="U553" s="346"/>
      <c r="V553" s="346"/>
      <c r="W553" s="346"/>
      <c r="X553" s="346"/>
      <c r="Y553" s="346"/>
      <c r="Z553" s="346"/>
      <c r="AA553" s="346"/>
      <c r="AB553" s="348"/>
      <c r="AC553" s="346"/>
      <c r="AD553" s="346"/>
      <c r="AE553" s="348"/>
      <c r="AF553" s="348"/>
      <c r="AG553" s="348"/>
      <c r="AH553" s="348"/>
      <c r="AI553" s="346" t="s">
        <v>1061</v>
      </c>
      <c r="AJ553" s="346" t="s">
        <v>1127</v>
      </c>
      <c r="AK553" s="346"/>
      <c r="AL553" s="346"/>
      <c r="AM553" s="346"/>
      <c r="AN553" s="346"/>
      <c r="AO553" s="347"/>
      <c r="AP553" s="346"/>
      <c r="AQ553" s="346"/>
    </row>
    <row r="554" spans="1:43" ht="51" x14ac:dyDescent="0.25">
      <c r="A554" s="346"/>
      <c r="B554" s="346"/>
      <c r="C554" s="346"/>
      <c r="D554" s="346"/>
      <c r="E554" s="346"/>
      <c r="F554" s="346"/>
      <c r="G554" s="346"/>
      <c r="H554" s="346"/>
      <c r="I554" s="346"/>
      <c r="J554" s="346"/>
      <c r="K554" s="346"/>
      <c r="L554" s="346"/>
      <c r="M554" s="346"/>
      <c r="N554" s="346"/>
      <c r="O554" s="346"/>
      <c r="P554" s="346"/>
      <c r="Q554" s="346"/>
      <c r="R554" s="346"/>
      <c r="S554" s="347"/>
      <c r="T554" s="346"/>
      <c r="U554" s="346" t="s">
        <v>1672</v>
      </c>
      <c r="V554" s="346" t="s">
        <v>1048</v>
      </c>
      <c r="W554" s="346" t="s">
        <v>1078</v>
      </c>
      <c r="X554" s="346" t="s">
        <v>1050</v>
      </c>
      <c r="Y554" s="346" t="s">
        <v>1051</v>
      </c>
      <c r="Z554" s="346" t="s">
        <v>1052</v>
      </c>
      <c r="AA554" s="346" t="s">
        <v>1661</v>
      </c>
      <c r="AB554" s="346">
        <v>50</v>
      </c>
      <c r="AC554" s="346">
        <v>21.6</v>
      </c>
      <c r="AD554" s="346">
        <v>80</v>
      </c>
      <c r="AE554" s="346" t="s">
        <v>1054</v>
      </c>
      <c r="AF554" s="349">
        <v>45406</v>
      </c>
      <c r="AG554" s="346" t="s">
        <v>1054</v>
      </c>
      <c r="AH554" s="349">
        <v>45411</v>
      </c>
      <c r="AI554" s="346" t="s">
        <v>1054</v>
      </c>
      <c r="AJ554" s="349">
        <v>45415</v>
      </c>
      <c r="AK554" s="346"/>
      <c r="AL554" s="346"/>
      <c r="AM554" s="346"/>
      <c r="AN554" s="346"/>
      <c r="AO554" s="347"/>
      <c r="AP554" s="346"/>
      <c r="AQ554" s="346"/>
    </row>
    <row r="555" spans="1:43" ht="178.5" x14ac:dyDescent="0.25">
      <c r="A555" s="346"/>
      <c r="B555" s="346"/>
      <c r="C555" s="346"/>
      <c r="D555" s="346"/>
      <c r="E555" s="346"/>
      <c r="F555" s="346"/>
      <c r="G555" s="346"/>
      <c r="H555" s="346"/>
      <c r="I555" s="346"/>
      <c r="J555" s="346"/>
      <c r="K555" s="346"/>
      <c r="L555" s="346"/>
      <c r="M555" s="346"/>
      <c r="N555" s="346"/>
      <c r="O555" s="346"/>
      <c r="P555" s="346"/>
      <c r="Q555" s="346"/>
      <c r="R555" s="346"/>
      <c r="S555" s="347"/>
      <c r="T555" s="346"/>
      <c r="U555" s="346"/>
      <c r="V555" s="346"/>
      <c r="W555" s="346"/>
      <c r="X555" s="346"/>
      <c r="Y555" s="346"/>
      <c r="Z555" s="346"/>
      <c r="AA555" s="346"/>
      <c r="AB555" s="346"/>
      <c r="AC555" s="346"/>
      <c r="AD555" s="346"/>
      <c r="AE555" s="346" t="s">
        <v>1057</v>
      </c>
      <c r="AF555" s="346" t="s">
        <v>1673</v>
      </c>
      <c r="AG555" s="346" t="s">
        <v>1057</v>
      </c>
      <c r="AH555" s="346" t="s">
        <v>1674</v>
      </c>
      <c r="AI555" s="346" t="s">
        <v>1057</v>
      </c>
      <c r="AJ555" s="346" t="s">
        <v>1675</v>
      </c>
      <c r="AK555" s="346"/>
      <c r="AL555" s="346"/>
      <c r="AM555" s="346"/>
      <c r="AN555" s="346"/>
      <c r="AO555" s="347"/>
      <c r="AP555" s="346"/>
      <c r="AQ555" s="346"/>
    </row>
    <row r="556" spans="1:43" x14ac:dyDescent="0.25">
      <c r="A556" s="346"/>
      <c r="B556" s="346"/>
      <c r="C556" s="346"/>
      <c r="D556" s="346"/>
      <c r="E556" s="346"/>
      <c r="F556" s="346"/>
      <c r="G556" s="346"/>
      <c r="H556" s="346"/>
      <c r="I556" s="346"/>
      <c r="J556" s="346"/>
      <c r="K556" s="346"/>
      <c r="L556" s="346"/>
      <c r="M556" s="346"/>
      <c r="N556" s="346"/>
      <c r="O556" s="346"/>
      <c r="P556" s="346"/>
      <c r="Q556" s="346"/>
      <c r="R556" s="346"/>
      <c r="S556" s="347"/>
      <c r="T556" s="346"/>
      <c r="U556" s="346"/>
      <c r="V556" s="346"/>
      <c r="W556" s="346"/>
      <c r="X556" s="346"/>
      <c r="Y556" s="346"/>
      <c r="Z556" s="346"/>
      <c r="AA556" s="346"/>
      <c r="AB556" s="346"/>
      <c r="AC556" s="346"/>
      <c r="AD556" s="346"/>
      <c r="AE556" s="346" t="s">
        <v>1061</v>
      </c>
      <c r="AF556" s="346" t="s">
        <v>1666</v>
      </c>
      <c r="AG556" s="346" t="s">
        <v>1061</v>
      </c>
      <c r="AH556" s="346" t="s">
        <v>1380</v>
      </c>
      <c r="AI556" s="346" t="s">
        <v>1061</v>
      </c>
      <c r="AJ556" s="346" t="s">
        <v>1064</v>
      </c>
      <c r="AK556" s="346"/>
      <c r="AL556" s="346"/>
      <c r="AM556" s="346"/>
      <c r="AN556" s="346"/>
      <c r="AO556" s="347"/>
      <c r="AP556" s="346"/>
      <c r="AQ556" s="346"/>
    </row>
    <row r="557" spans="1:43" x14ac:dyDescent="0.25">
      <c r="A557" s="346"/>
      <c r="B557" s="346"/>
      <c r="C557" s="346"/>
      <c r="D557" s="346"/>
      <c r="E557" s="346"/>
      <c r="F557" s="346"/>
      <c r="G557" s="346"/>
      <c r="H557" s="346"/>
      <c r="I557" s="346"/>
      <c r="J557" s="346"/>
      <c r="K557" s="346"/>
      <c r="L557" s="346"/>
      <c r="M557" s="346"/>
      <c r="N557" s="346"/>
      <c r="O557" s="346"/>
      <c r="P557" s="346"/>
      <c r="Q557" s="346"/>
      <c r="R557" s="346"/>
      <c r="S557" s="347"/>
      <c r="T557" s="346"/>
      <c r="U557" s="346"/>
      <c r="V557" s="346"/>
      <c r="W557" s="346"/>
      <c r="X557" s="346"/>
      <c r="Y557" s="346"/>
      <c r="Z557" s="346"/>
      <c r="AA557" s="346"/>
      <c r="AB557" s="346"/>
      <c r="AC557" s="346"/>
      <c r="AD557" s="346"/>
      <c r="AE557" s="348"/>
      <c r="AF557" s="348"/>
      <c r="AG557" s="348"/>
      <c r="AH557" s="348"/>
      <c r="AI557" s="348"/>
      <c r="AJ557" s="348"/>
      <c r="AK557" s="346"/>
      <c r="AL557" s="346"/>
      <c r="AM557" s="346"/>
      <c r="AN557" s="346"/>
      <c r="AO557" s="347"/>
      <c r="AP557" s="346"/>
      <c r="AQ557" s="346"/>
    </row>
    <row r="558" spans="1:43" x14ac:dyDescent="0.25">
      <c r="A558" s="346"/>
      <c r="B558" s="346"/>
      <c r="C558" s="346"/>
      <c r="D558" s="346"/>
      <c r="E558" s="346"/>
      <c r="F558" s="346"/>
      <c r="G558" s="346"/>
      <c r="H558" s="346"/>
      <c r="I558" s="346"/>
      <c r="J558" s="346"/>
      <c r="K558" s="346"/>
      <c r="L558" s="346"/>
      <c r="M558" s="346"/>
      <c r="N558" s="346"/>
      <c r="O558" s="346"/>
      <c r="P558" s="346"/>
      <c r="Q558" s="346"/>
      <c r="R558" s="346"/>
      <c r="S558" s="347"/>
      <c r="T558" s="346"/>
      <c r="U558" s="346"/>
      <c r="V558" s="346"/>
      <c r="W558" s="346"/>
      <c r="X558" s="346"/>
      <c r="Y558" s="346"/>
      <c r="Z558" s="346"/>
      <c r="AA558" s="346"/>
      <c r="AB558" s="346"/>
      <c r="AC558" s="346"/>
      <c r="AD558" s="346"/>
      <c r="AE558" s="348"/>
      <c r="AF558" s="348"/>
      <c r="AG558" s="348"/>
      <c r="AH558" s="348"/>
      <c r="AI558" s="348"/>
      <c r="AJ558" s="348"/>
      <c r="AK558" s="346"/>
      <c r="AL558" s="346"/>
      <c r="AM558" s="346"/>
      <c r="AN558" s="346"/>
      <c r="AO558" s="347"/>
      <c r="AP558" s="346"/>
      <c r="AQ558" s="346"/>
    </row>
    <row r="559" spans="1:43" x14ac:dyDescent="0.25">
      <c r="A559" s="346"/>
      <c r="B559" s="346"/>
      <c r="C559" s="346"/>
      <c r="D559" s="346"/>
      <c r="E559" s="346"/>
      <c r="F559" s="346"/>
      <c r="G559" s="346"/>
      <c r="H559" s="346"/>
      <c r="I559" s="346"/>
      <c r="J559" s="346"/>
      <c r="K559" s="346"/>
      <c r="L559" s="346"/>
      <c r="M559" s="346"/>
      <c r="N559" s="346"/>
      <c r="O559" s="346"/>
      <c r="P559" s="346"/>
      <c r="Q559" s="346"/>
      <c r="R559" s="346"/>
      <c r="S559" s="347"/>
      <c r="T559" s="346"/>
      <c r="U559" s="346"/>
      <c r="V559" s="346"/>
      <c r="W559" s="346"/>
      <c r="X559" s="346"/>
      <c r="Y559" s="346"/>
      <c r="Z559" s="346"/>
      <c r="AA559" s="346"/>
      <c r="AB559" s="346"/>
      <c r="AC559" s="346"/>
      <c r="AD559" s="346"/>
      <c r="AE559" s="348"/>
      <c r="AF559" s="348"/>
      <c r="AG559" s="346" t="s">
        <v>1054</v>
      </c>
      <c r="AH559" s="349">
        <v>45534</v>
      </c>
      <c r="AI559" s="346" t="s">
        <v>1054</v>
      </c>
      <c r="AJ559" s="349">
        <v>45415</v>
      </c>
      <c r="AK559" s="346"/>
      <c r="AL559" s="346"/>
      <c r="AM559" s="346"/>
      <c r="AN559" s="346"/>
      <c r="AO559" s="347"/>
      <c r="AP559" s="346"/>
      <c r="AQ559" s="346"/>
    </row>
    <row r="560" spans="1:43" ht="165.75" x14ac:dyDescent="0.25">
      <c r="A560" s="346"/>
      <c r="B560" s="346"/>
      <c r="C560" s="346"/>
      <c r="D560" s="346"/>
      <c r="E560" s="346"/>
      <c r="F560" s="346"/>
      <c r="G560" s="346"/>
      <c r="H560" s="346"/>
      <c r="I560" s="346"/>
      <c r="J560" s="346"/>
      <c r="K560" s="346"/>
      <c r="L560" s="346"/>
      <c r="M560" s="346"/>
      <c r="N560" s="346"/>
      <c r="O560" s="346"/>
      <c r="P560" s="346"/>
      <c r="Q560" s="346"/>
      <c r="R560" s="346"/>
      <c r="S560" s="347"/>
      <c r="T560" s="346"/>
      <c r="U560" s="346"/>
      <c r="V560" s="346"/>
      <c r="W560" s="346"/>
      <c r="X560" s="346"/>
      <c r="Y560" s="346"/>
      <c r="Z560" s="346"/>
      <c r="AA560" s="346"/>
      <c r="AB560" s="346"/>
      <c r="AC560" s="346"/>
      <c r="AD560" s="346"/>
      <c r="AE560" s="348"/>
      <c r="AF560" s="348"/>
      <c r="AG560" s="346" t="s">
        <v>1057</v>
      </c>
      <c r="AH560" s="346" t="s">
        <v>1676</v>
      </c>
      <c r="AI560" s="346" t="s">
        <v>1057</v>
      </c>
      <c r="AJ560" s="346" t="s">
        <v>1677</v>
      </c>
      <c r="AK560" s="346"/>
      <c r="AL560" s="346"/>
      <c r="AM560" s="346"/>
      <c r="AN560" s="346"/>
      <c r="AO560" s="347"/>
      <c r="AP560" s="346"/>
      <c r="AQ560" s="346"/>
    </row>
    <row r="561" spans="1:43" x14ac:dyDescent="0.25">
      <c r="A561" s="346"/>
      <c r="B561" s="346"/>
      <c r="C561" s="346"/>
      <c r="D561" s="346"/>
      <c r="E561" s="346"/>
      <c r="F561" s="346"/>
      <c r="G561" s="346"/>
      <c r="H561" s="346"/>
      <c r="I561" s="346"/>
      <c r="J561" s="346"/>
      <c r="K561" s="346"/>
      <c r="L561" s="346"/>
      <c r="M561" s="346"/>
      <c r="N561" s="346"/>
      <c r="O561" s="346"/>
      <c r="P561" s="346"/>
      <c r="Q561" s="346"/>
      <c r="R561" s="346"/>
      <c r="S561" s="347"/>
      <c r="T561" s="346"/>
      <c r="U561" s="346"/>
      <c r="V561" s="346"/>
      <c r="W561" s="346"/>
      <c r="X561" s="346"/>
      <c r="Y561" s="346"/>
      <c r="Z561" s="346"/>
      <c r="AA561" s="346"/>
      <c r="AB561" s="346"/>
      <c r="AC561" s="346"/>
      <c r="AD561" s="346"/>
      <c r="AE561" s="348"/>
      <c r="AF561" s="348"/>
      <c r="AG561" s="346" t="s">
        <v>1061</v>
      </c>
      <c r="AH561" s="346" t="s">
        <v>1380</v>
      </c>
      <c r="AI561" s="346" t="s">
        <v>1061</v>
      </c>
      <c r="AJ561" s="346" t="s">
        <v>1064</v>
      </c>
      <c r="AK561" s="346"/>
      <c r="AL561" s="346"/>
      <c r="AM561" s="346"/>
      <c r="AN561" s="346"/>
      <c r="AO561" s="347"/>
      <c r="AP561" s="346"/>
      <c r="AQ561" s="346"/>
    </row>
    <row r="562" spans="1:43" x14ac:dyDescent="0.25">
      <c r="A562" s="346"/>
      <c r="B562" s="346"/>
      <c r="C562" s="346"/>
      <c r="D562" s="346"/>
      <c r="E562" s="346"/>
      <c r="F562" s="346"/>
      <c r="G562" s="346"/>
      <c r="H562" s="346"/>
      <c r="I562" s="346"/>
      <c r="J562" s="346"/>
      <c r="K562" s="346"/>
      <c r="L562" s="346"/>
      <c r="M562" s="346"/>
      <c r="N562" s="346"/>
      <c r="O562" s="346"/>
      <c r="P562" s="346"/>
      <c r="Q562" s="346"/>
      <c r="R562" s="346"/>
      <c r="S562" s="347"/>
      <c r="T562" s="346"/>
      <c r="U562" s="346"/>
      <c r="V562" s="346"/>
      <c r="W562" s="346"/>
      <c r="X562" s="346"/>
      <c r="Y562" s="346"/>
      <c r="Z562" s="346"/>
      <c r="AA562" s="346"/>
      <c r="AB562" s="346"/>
      <c r="AC562" s="346"/>
      <c r="AD562" s="346"/>
      <c r="AE562" s="348"/>
      <c r="AF562" s="348"/>
      <c r="AG562" s="348"/>
      <c r="AH562" s="348"/>
      <c r="AI562" s="348"/>
      <c r="AJ562" s="348"/>
      <c r="AK562" s="346"/>
      <c r="AL562" s="346"/>
      <c r="AM562" s="346"/>
      <c r="AN562" s="346"/>
      <c r="AO562" s="347"/>
      <c r="AP562" s="346"/>
      <c r="AQ562" s="346"/>
    </row>
    <row r="563" spans="1:43" x14ac:dyDescent="0.25">
      <c r="A563" s="346"/>
      <c r="B563" s="346"/>
      <c r="C563" s="346"/>
      <c r="D563" s="346"/>
      <c r="E563" s="346"/>
      <c r="F563" s="346"/>
      <c r="G563" s="346"/>
      <c r="H563" s="346"/>
      <c r="I563" s="346"/>
      <c r="J563" s="346"/>
      <c r="K563" s="346"/>
      <c r="L563" s="346"/>
      <c r="M563" s="346"/>
      <c r="N563" s="346"/>
      <c r="O563" s="346"/>
      <c r="P563" s="346"/>
      <c r="Q563" s="346"/>
      <c r="R563" s="346"/>
      <c r="S563" s="347"/>
      <c r="T563" s="346"/>
      <c r="U563" s="346"/>
      <c r="V563" s="346"/>
      <c r="W563" s="346"/>
      <c r="X563" s="346"/>
      <c r="Y563" s="346"/>
      <c r="Z563" s="346"/>
      <c r="AA563" s="346"/>
      <c r="AB563" s="346"/>
      <c r="AC563" s="346"/>
      <c r="AD563" s="346"/>
      <c r="AE563" s="348"/>
      <c r="AF563" s="348"/>
      <c r="AG563" s="348"/>
      <c r="AH563" s="348"/>
      <c r="AI563" s="348"/>
      <c r="AJ563" s="348"/>
      <c r="AK563" s="346"/>
      <c r="AL563" s="346"/>
      <c r="AM563" s="346"/>
      <c r="AN563" s="346"/>
      <c r="AO563" s="347"/>
      <c r="AP563" s="346"/>
      <c r="AQ563" s="346"/>
    </row>
    <row r="564" spans="1:43" x14ac:dyDescent="0.25">
      <c r="A564" s="346"/>
      <c r="B564" s="346"/>
      <c r="C564" s="346"/>
      <c r="D564" s="346"/>
      <c r="E564" s="346"/>
      <c r="F564" s="346"/>
      <c r="G564" s="346"/>
      <c r="H564" s="346"/>
      <c r="I564" s="346"/>
      <c r="J564" s="346"/>
      <c r="K564" s="346"/>
      <c r="L564" s="346"/>
      <c r="M564" s="346"/>
      <c r="N564" s="346"/>
      <c r="O564" s="346"/>
      <c r="P564" s="346"/>
      <c r="Q564" s="346"/>
      <c r="R564" s="346"/>
      <c r="S564" s="347"/>
      <c r="T564" s="346"/>
      <c r="U564" s="346"/>
      <c r="V564" s="346"/>
      <c r="W564" s="346"/>
      <c r="X564" s="346"/>
      <c r="Y564" s="346"/>
      <c r="Z564" s="346"/>
      <c r="AA564" s="346"/>
      <c r="AB564" s="346"/>
      <c r="AC564" s="346"/>
      <c r="AD564" s="346"/>
      <c r="AE564" s="348"/>
      <c r="AF564" s="348"/>
      <c r="AG564" s="348"/>
      <c r="AH564" s="348"/>
      <c r="AI564" s="346" t="s">
        <v>1054</v>
      </c>
      <c r="AJ564" s="349">
        <v>45538</v>
      </c>
      <c r="AK564" s="346"/>
      <c r="AL564" s="346"/>
      <c r="AM564" s="346"/>
      <c r="AN564" s="346"/>
      <c r="AO564" s="347"/>
      <c r="AP564" s="346"/>
      <c r="AQ564" s="346"/>
    </row>
    <row r="565" spans="1:43" ht="63.75" x14ac:dyDescent="0.25">
      <c r="A565" s="346"/>
      <c r="B565" s="346"/>
      <c r="C565" s="346"/>
      <c r="D565" s="346"/>
      <c r="E565" s="346"/>
      <c r="F565" s="346"/>
      <c r="G565" s="346"/>
      <c r="H565" s="346"/>
      <c r="I565" s="346"/>
      <c r="J565" s="346"/>
      <c r="K565" s="346"/>
      <c r="L565" s="346"/>
      <c r="M565" s="346"/>
      <c r="N565" s="346"/>
      <c r="O565" s="346"/>
      <c r="P565" s="346"/>
      <c r="Q565" s="346"/>
      <c r="R565" s="346"/>
      <c r="S565" s="347"/>
      <c r="T565" s="346"/>
      <c r="U565" s="346"/>
      <c r="V565" s="346"/>
      <c r="W565" s="346"/>
      <c r="X565" s="346"/>
      <c r="Y565" s="346"/>
      <c r="Z565" s="346"/>
      <c r="AA565" s="346"/>
      <c r="AB565" s="346"/>
      <c r="AC565" s="346"/>
      <c r="AD565" s="346"/>
      <c r="AE565" s="348"/>
      <c r="AF565" s="348"/>
      <c r="AG565" s="348"/>
      <c r="AH565" s="348"/>
      <c r="AI565" s="346" t="s">
        <v>1057</v>
      </c>
      <c r="AJ565" s="346" t="s">
        <v>1678</v>
      </c>
      <c r="AK565" s="346"/>
      <c r="AL565" s="346"/>
      <c r="AM565" s="346"/>
      <c r="AN565" s="346"/>
      <c r="AO565" s="347"/>
      <c r="AP565" s="346"/>
      <c r="AQ565" s="346"/>
    </row>
    <row r="566" spans="1:43" x14ac:dyDescent="0.25">
      <c r="A566" s="346"/>
      <c r="B566" s="346"/>
      <c r="C566" s="346"/>
      <c r="D566" s="346"/>
      <c r="E566" s="346"/>
      <c r="F566" s="346"/>
      <c r="G566" s="346"/>
      <c r="H566" s="346"/>
      <c r="I566" s="346"/>
      <c r="J566" s="346"/>
      <c r="K566" s="346"/>
      <c r="L566" s="346"/>
      <c r="M566" s="346"/>
      <c r="N566" s="346"/>
      <c r="O566" s="346"/>
      <c r="P566" s="346"/>
      <c r="Q566" s="346"/>
      <c r="R566" s="346"/>
      <c r="S566" s="347"/>
      <c r="T566" s="346"/>
      <c r="U566" s="346"/>
      <c r="V566" s="346"/>
      <c r="W566" s="346"/>
      <c r="X566" s="346"/>
      <c r="Y566" s="346"/>
      <c r="Z566" s="346"/>
      <c r="AA566" s="346"/>
      <c r="AB566" s="346"/>
      <c r="AC566" s="346"/>
      <c r="AD566" s="346"/>
      <c r="AE566" s="348"/>
      <c r="AF566" s="348"/>
      <c r="AG566" s="348"/>
      <c r="AH566" s="348"/>
      <c r="AI566" s="346" t="s">
        <v>1061</v>
      </c>
      <c r="AJ566" s="346" t="s">
        <v>1127</v>
      </c>
      <c r="AK566" s="346"/>
      <c r="AL566" s="346"/>
      <c r="AM566" s="346"/>
      <c r="AN566" s="346"/>
      <c r="AO566" s="347"/>
      <c r="AP566" s="346"/>
      <c r="AQ566" s="346"/>
    </row>
    <row r="567" spans="1:43" ht="140.25" x14ac:dyDescent="0.25">
      <c r="A567" s="346" t="s">
        <v>1653</v>
      </c>
      <c r="B567" s="346">
        <v>19</v>
      </c>
      <c r="C567" s="346">
        <v>1</v>
      </c>
      <c r="D567" s="346" t="s">
        <v>1032</v>
      </c>
      <c r="E567" s="346" t="s">
        <v>1654</v>
      </c>
      <c r="F567" s="346" t="s">
        <v>1655</v>
      </c>
      <c r="G567" s="346" t="s">
        <v>1679</v>
      </c>
      <c r="H567" s="346" t="s">
        <v>1657</v>
      </c>
      <c r="I567" s="346" t="s">
        <v>1199</v>
      </c>
      <c r="J567" s="346" t="s">
        <v>1680</v>
      </c>
      <c r="K567" s="346" t="s">
        <v>1681</v>
      </c>
      <c r="L567" s="346" t="s">
        <v>1094</v>
      </c>
      <c r="M567" s="346" t="s">
        <v>1041</v>
      </c>
      <c r="N567" s="346" t="s">
        <v>1042</v>
      </c>
      <c r="O567" s="346">
        <v>80</v>
      </c>
      <c r="P567" s="346" t="s">
        <v>1043</v>
      </c>
      <c r="Q567" s="346" t="s">
        <v>1204</v>
      </c>
      <c r="R567" s="346">
        <v>40</v>
      </c>
      <c r="S567" s="350" t="s">
        <v>1044</v>
      </c>
      <c r="T567" s="346" t="s">
        <v>1046</v>
      </c>
      <c r="U567" s="346" t="s">
        <v>1682</v>
      </c>
      <c r="V567" s="346" t="s">
        <v>1048</v>
      </c>
      <c r="W567" s="346" t="s">
        <v>1078</v>
      </c>
      <c r="X567" s="346" t="s">
        <v>1050</v>
      </c>
      <c r="Y567" s="346" t="s">
        <v>1051</v>
      </c>
      <c r="Z567" s="346" t="s">
        <v>1052</v>
      </c>
      <c r="AA567" s="346" t="s">
        <v>1053</v>
      </c>
      <c r="AB567" s="348"/>
      <c r="AC567" s="346">
        <v>48</v>
      </c>
      <c r="AD567" s="346">
        <v>40</v>
      </c>
      <c r="AE567" s="346" t="s">
        <v>1054</v>
      </c>
      <c r="AF567" s="349">
        <v>45406</v>
      </c>
      <c r="AG567" s="346" t="s">
        <v>1054</v>
      </c>
      <c r="AH567" s="349">
        <v>45411</v>
      </c>
      <c r="AI567" s="346" t="s">
        <v>1054</v>
      </c>
      <c r="AJ567" s="349">
        <v>45415</v>
      </c>
      <c r="AK567" s="346" t="s">
        <v>1055</v>
      </c>
      <c r="AL567" s="346">
        <v>80</v>
      </c>
      <c r="AM567" s="346" t="s">
        <v>1204</v>
      </c>
      <c r="AN567" s="346">
        <v>40</v>
      </c>
      <c r="AO567" s="350" t="s">
        <v>1044</v>
      </c>
      <c r="AP567" s="346" t="s">
        <v>1046</v>
      </c>
      <c r="AQ567" s="351" t="s">
        <v>1683</v>
      </c>
    </row>
    <row r="568" spans="1:43" ht="242.25" x14ac:dyDescent="0.25">
      <c r="A568" s="346"/>
      <c r="B568" s="346"/>
      <c r="C568" s="346"/>
      <c r="D568" s="346"/>
      <c r="E568" s="346"/>
      <c r="F568" s="346"/>
      <c r="G568" s="346"/>
      <c r="H568" s="346"/>
      <c r="I568" s="346"/>
      <c r="J568" s="346"/>
      <c r="K568" s="346"/>
      <c r="L568" s="346"/>
      <c r="M568" s="346"/>
      <c r="N568" s="346"/>
      <c r="O568" s="346"/>
      <c r="P568" s="346"/>
      <c r="Q568" s="346"/>
      <c r="R568" s="346"/>
      <c r="S568" s="350"/>
      <c r="T568" s="346"/>
      <c r="U568" s="346"/>
      <c r="V568" s="346"/>
      <c r="W568" s="346"/>
      <c r="X568" s="346"/>
      <c r="Y568" s="346"/>
      <c r="Z568" s="346"/>
      <c r="AA568" s="346"/>
      <c r="AB568" s="348"/>
      <c r="AC568" s="346"/>
      <c r="AD568" s="346"/>
      <c r="AE568" s="346" t="s">
        <v>1057</v>
      </c>
      <c r="AF568" s="346" t="s">
        <v>1684</v>
      </c>
      <c r="AG568" s="346" t="s">
        <v>1057</v>
      </c>
      <c r="AH568" s="346" t="s">
        <v>1685</v>
      </c>
      <c r="AI568" s="346" t="s">
        <v>1057</v>
      </c>
      <c r="AJ568" s="346" t="s">
        <v>1686</v>
      </c>
      <c r="AK568" s="346"/>
      <c r="AL568" s="346"/>
      <c r="AM568" s="346"/>
      <c r="AN568" s="346"/>
      <c r="AO568" s="350"/>
      <c r="AP568" s="346"/>
      <c r="AQ568" s="348"/>
    </row>
    <row r="569" spans="1:43" x14ac:dyDescent="0.25">
      <c r="A569" s="346"/>
      <c r="B569" s="346"/>
      <c r="C569" s="346"/>
      <c r="D569" s="346"/>
      <c r="E569" s="346"/>
      <c r="F569" s="346"/>
      <c r="G569" s="346"/>
      <c r="H569" s="346"/>
      <c r="I569" s="346"/>
      <c r="J569" s="346"/>
      <c r="K569" s="346"/>
      <c r="L569" s="346"/>
      <c r="M569" s="346"/>
      <c r="N569" s="346"/>
      <c r="O569" s="346"/>
      <c r="P569" s="346"/>
      <c r="Q569" s="346"/>
      <c r="R569" s="346"/>
      <c r="S569" s="350"/>
      <c r="T569" s="346"/>
      <c r="U569" s="346"/>
      <c r="V569" s="346"/>
      <c r="W569" s="346"/>
      <c r="X569" s="346"/>
      <c r="Y569" s="346"/>
      <c r="Z569" s="346"/>
      <c r="AA569" s="346"/>
      <c r="AB569" s="348"/>
      <c r="AC569" s="346"/>
      <c r="AD569" s="346"/>
      <c r="AE569" s="346" t="s">
        <v>1061</v>
      </c>
      <c r="AF569" s="346" t="s">
        <v>1666</v>
      </c>
      <c r="AG569" s="346" t="s">
        <v>1061</v>
      </c>
      <c r="AH569" s="346" t="s">
        <v>1380</v>
      </c>
      <c r="AI569" s="346" t="s">
        <v>1061</v>
      </c>
      <c r="AJ569" s="346" t="s">
        <v>1064</v>
      </c>
      <c r="AK569" s="346"/>
      <c r="AL569" s="346"/>
      <c r="AM569" s="346"/>
      <c r="AN569" s="346"/>
      <c r="AO569" s="350"/>
      <c r="AP569" s="346"/>
      <c r="AQ569" s="346"/>
    </row>
    <row r="570" spans="1:43" x14ac:dyDescent="0.25">
      <c r="A570" s="346"/>
      <c r="B570" s="346"/>
      <c r="C570" s="346"/>
      <c r="D570" s="346"/>
      <c r="E570" s="346"/>
      <c r="F570" s="346"/>
      <c r="G570" s="346"/>
      <c r="H570" s="346"/>
      <c r="I570" s="346"/>
      <c r="J570" s="346"/>
      <c r="K570" s="346"/>
      <c r="L570" s="346"/>
      <c r="M570" s="346"/>
      <c r="N570" s="346"/>
      <c r="O570" s="346"/>
      <c r="P570" s="346"/>
      <c r="Q570" s="346"/>
      <c r="R570" s="346"/>
      <c r="S570" s="350"/>
      <c r="T570" s="346"/>
      <c r="U570" s="346"/>
      <c r="V570" s="346"/>
      <c r="W570" s="346"/>
      <c r="X570" s="346"/>
      <c r="Y570" s="346"/>
      <c r="Z570" s="346"/>
      <c r="AA570" s="346"/>
      <c r="AB570" s="348"/>
      <c r="AC570" s="346"/>
      <c r="AD570" s="346"/>
      <c r="AE570" s="348"/>
      <c r="AF570" s="348"/>
      <c r="AG570" s="348"/>
      <c r="AH570" s="348"/>
      <c r="AI570" s="348"/>
      <c r="AJ570" s="348"/>
      <c r="AK570" s="346"/>
      <c r="AL570" s="346"/>
      <c r="AM570" s="346"/>
      <c r="AN570" s="346"/>
      <c r="AO570" s="350"/>
      <c r="AP570" s="346"/>
      <c r="AQ570" s="351" t="s">
        <v>1687</v>
      </c>
    </row>
    <row r="571" spans="1:43" x14ac:dyDescent="0.25">
      <c r="A571" s="346"/>
      <c r="B571" s="346"/>
      <c r="C571" s="346"/>
      <c r="D571" s="346"/>
      <c r="E571" s="346"/>
      <c r="F571" s="346"/>
      <c r="G571" s="346"/>
      <c r="H571" s="346"/>
      <c r="I571" s="346"/>
      <c r="J571" s="346"/>
      <c r="K571" s="346"/>
      <c r="L571" s="346"/>
      <c r="M571" s="346"/>
      <c r="N571" s="346"/>
      <c r="O571" s="346"/>
      <c r="P571" s="346"/>
      <c r="Q571" s="346"/>
      <c r="R571" s="346"/>
      <c r="S571" s="350"/>
      <c r="T571" s="346"/>
      <c r="U571" s="346"/>
      <c r="V571" s="346"/>
      <c r="W571" s="346"/>
      <c r="X571" s="346"/>
      <c r="Y571" s="346"/>
      <c r="Z571" s="346"/>
      <c r="AA571" s="346"/>
      <c r="AB571" s="348"/>
      <c r="AC571" s="346"/>
      <c r="AD571" s="346"/>
      <c r="AE571" s="348"/>
      <c r="AF571" s="348"/>
      <c r="AG571" s="348"/>
      <c r="AH571" s="348"/>
      <c r="AI571" s="348"/>
      <c r="AJ571" s="348"/>
      <c r="AK571" s="346"/>
      <c r="AL571" s="346"/>
      <c r="AM571" s="346"/>
      <c r="AN571" s="346"/>
      <c r="AO571" s="350"/>
      <c r="AP571" s="346"/>
      <c r="AQ571" s="346"/>
    </row>
    <row r="572" spans="1:43" x14ac:dyDescent="0.25">
      <c r="A572" s="346"/>
      <c r="B572" s="346"/>
      <c r="C572" s="346"/>
      <c r="D572" s="346"/>
      <c r="E572" s="346"/>
      <c r="F572" s="346"/>
      <c r="G572" s="346"/>
      <c r="H572" s="346"/>
      <c r="I572" s="346"/>
      <c r="J572" s="346"/>
      <c r="K572" s="346"/>
      <c r="L572" s="346"/>
      <c r="M572" s="346"/>
      <c r="N572" s="346"/>
      <c r="O572" s="346"/>
      <c r="P572" s="346"/>
      <c r="Q572" s="346"/>
      <c r="R572" s="346"/>
      <c r="S572" s="350"/>
      <c r="T572" s="346"/>
      <c r="U572" s="346"/>
      <c r="V572" s="346"/>
      <c r="W572" s="346"/>
      <c r="X572" s="346"/>
      <c r="Y572" s="346"/>
      <c r="Z572" s="346"/>
      <c r="AA572" s="346"/>
      <c r="AB572" s="348"/>
      <c r="AC572" s="346"/>
      <c r="AD572" s="346"/>
      <c r="AE572" s="346" t="s">
        <v>1054</v>
      </c>
      <c r="AF572" s="349">
        <v>45531</v>
      </c>
      <c r="AG572" s="346" t="s">
        <v>1054</v>
      </c>
      <c r="AH572" s="349">
        <v>45534</v>
      </c>
      <c r="AI572" s="346" t="s">
        <v>1054</v>
      </c>
      <c r="AJ572" s="349">
        <v>45415</v>
      </c>
      <c r="AK572" s="346"/>
      <c r="AL572" s="346"/>
      <c r="AM572" s="346"/>
      <c r="AN572" s="346"/>
      <c r="AO572" s="350"/>
      <c r="AP572" s="346"/>
      <c r="AQ572" s="346"/>
    </row>
    <row r="573" spans="1:43" ht="242.25" x14ac:dyDescent="0.25">
      <c r="A573" s="346"/>
      <c r="B573" s="346"/>
      <c r="C573" s="346"/>
      <c r="D573" s="346"/>
      <c r="E573" s="346"/>
      <c r="F573" s="346"/>
      <c r="G573" s="346"/>
      <c r="H573" s="346"/>
      <c r="I573" s="346"/>
      <c r="J573" s="346"/>
      <c r="K573" s="346"/>
      <c r="L573" s="346"/>
      <c r="M573" s="346"/>
      <c r="N573" s="346"/>
      <c r="O573" s="346"/>
      <c r="P573" s="346"/>
      <c r="Q573" s="346"/>
      <c r="R573" s="346"/>
      <c r="S573" s="350"/>
      <c r="T573" s="346"/>
      <c r="U573" s="346"/>
      <c r="V573" s="346"/>
      <c r="W573" s="346"/>
      <c r="X573" s="346"/>
      <c r="Y573" s="346"/>
      <c r="Z573" s="346"/>
      <c r="AA573" s="346"/>
      <c r="AB573" s="348"/>
      <c r="AC573" s="346"/>
      <c r="AD573" s="346"/>
      <c r="AE573" s="346" t="s">
        <v>1057</v>
      </c>
      <c r="AF573" s="346" t="s">
        <v>1688</v>
      </c>
      <c r="AG573" s="346" t="s">
        <v>1057</v>
      </c>
      <c r="AH573" s="346" t="s">
        <v>1689</v>
      </c>
      <c r="AI573" s="346" t="s">
        <v>1057</v>
      </c>
      <c r="AJ573" s="346" t="s">
        <v>1670</v>
      </c>
      <c r="AK573" s="346"/>
      <c r="AL573" s="346"/>
      <c r="AM573" s="346"/>
      <c r="AN573" s="346"/>
      <c r="AO573" s="350"/>
      <c r="AP573" s="346"/>
      <c r="AQ573" s="346"/>
    </row>
    <row r="574" spans="1:43" x14ac:dyDescent="0.25">
      <c r="A574" s="346"/>
      <c r="B574" s="346"/>
      <c r="C574" s="346"/>
      <c r="D574" s="346"/>
      <c r="E574" s="346"/>
      <c r="F574" s="346"/>
      <c r="G574" s="346"/>
      <c r="H574" s="346"/>
      <c r="I574" s="346"/>
      <c r="J574" s="346"/>
      <c r="K574" s="346"/>
      <c r="L574" s="346"/>
      <c r="M574" s="346"/>
      <c r="N574" s="346"/>
      <c r="O574" s="346"/>
      <c r="P574" s="346"/>
      <c r="Q574" s="346"/>
      <c r="R574" s="346"/>
      <c r="S574" s="350"/>
      <c r="T574" s="346"/>
      <c r="U574" s="346"/>
      <c r="V574" s="346"/>
      <c r="W574" s="346"/>
      <c r="X574" s="346"/>
      <c r="Y574" s="346"/>
      <c r="Z574" s="346"/>
      <c r="AA574" s="346"/>
      <c r="AB574" s="348"/>
      <c r="AC574" s="346"/>
      <c r="AD574" s="346"/>
      <c r="AE574" s="346" t="s">
        <v>1061</v>
      </c>
      <c r="AF574" s="346" t="s">
        <v>1666</v>
      </c>
      <c r="AG574" s="346" t="s">
        <v>1061</v>
      </c>
      <c r="AH574" s="346" t="s">
        <v>1380</v>
      </c>
      <c r="AI574" s="346" t="s">
        <v>1061</v>
      </c>
      <c r="AJ574" s="346" t="s">
        <v>1064</v>
      </c>
      <c r="AK574" s="346"/>
      <c r="AL574" s="346"/>
      <c r="AM574" s="346"/>
      <c r="AN574" s="346"/>
      <c r="AO574" s="350"/>
      <c r="AP574" s="346"/>
      <c r="AQ574" s="346"/>
    </row>
    <row r="575" spans="1:43" x14ac:dyDescent="0.25">
      <c r="A575" s="346"/>
      <c r="B575" s="346"/>
      <c r="C575" s="346"/>
      <c r="D575" s="346"/>
      <c r="E575" s="346"/>
      <c r="F575" s="346"/>
      <c r="G575" s="346"/>
      <c r="H575" s="346"/>
      <c r="I575" s="346"/>
      <c r="J575" s="346"/>
      <c r="K575" s="346"/>
      <c r="L575" s="346"/>
      <c r="M575" s="346"/>
      <c r="N575" s="346"/>
      <c r="O575" s="346"/>
      <c r="P575" s="346"/>
      <c r="Q575" s="346"/>
      <c r="R575" s="346"/>
      <c r="S575" s="350"/>
      <c r="T575" s="346"/>
      <c r="U575" s="346"/>
      <c r="V575" s="346"/>
      <c r="W575" s="346"/>
      <c r="X575" s="346"/>
      <c r="Y575" s="346"/>
      <c r="Z575" s="346"/>
      <c r="AA575" s="346"/>
      <c r="AB575" s="348"/>
      <c r="AC575" s="346"/>
      <c r="AD575" s="346"/>
      <c r="AE575" s="348"/>
      <c r="AF575" s="348"/>
      <c r="AG575" s="348"/>
      <c r="AH575" s="348"/>
      <c r="AI575" s="348"/>
      <c r="AJ575" s="348"/>
      <c r="AK575" s="346"/>
      <c r="AL575" s="346"/>
      <c r="AM575" s="346"/>
      <c r="AN575" s="346"/>
      <c r="AO575" s="350"/>
      <c r="AP575" s="346"/>
      <c r="AQ575" s="346"/>
    </row>
    <row r="576" spans="1:43" x14ac:dyDescent="0.25">
      <c r="A576" s="346"/>
      <c r="B576" s="346"/>
      <c r="C576" s="346"/>
      <c r="D576" s="346"/>
      <c r="E576" s="346"/>
      <c r="F576" s="346"/>
      <c r="G576" s="346"/>
      <c r="H576" s="346"/>
      <c r="I576" s="346"/>
      <c r="J576" s="346"/>
      <c r="K576" s="346"/>
      <c r="L576" s="346"/>
      <c r="M576" s="346"/>
      <c r="N576" s="346"/>
      <c r="O576" s="346"/>
      <c r="P576" s="346"/>
      <c r="Q576" s="346"/>
      <c r="R576" s="346"/>
      <c r="S576" s="350"/>
      <c r="T576" s="346"/>
      <c r="U576" s="346"/>
      <c r="V576" s="346"/>
      <c r="W576" s="346"/>
      <c r="X576" s="346"/>
      <c r="Y576" s="346"/>
      <c r="Z576" s="346"/>
      <c r="AA576" s="346"/>
      <c r="AB576" s="348"/>
      <c r="AC576" s="346"/>
      <c r="AD576" s="346"/>
      <c r="AE576" s="348"/>
      <c r="AF576" s="348"/>
      <c r="AG576" s="348"/>
      <c r="AH576" s="348"/>
      <c r="AI576" s="348"/>
      <c r="AJ576" s="348"/>
      <c r="AK576" s="346"/>
      <c r="AL576" s="346"/>
      <c r="AM576" s="346"/>
      <c r="AN576" s="346"/>
      <c r="AO576" s="350"/>
      <c r="AP576" s="346"/>
      <c r="AQ576" s="346"/>
    </row>
    <row r="577" spans="1:43" x14ac:dyDescent="0.25">
      <c r="A577" s="346"/>
      <c r="B577" s="346"/>
      <c r="C577" s="346"/>
      <c r="D577" s="346"/>
      <c r="E577" s="346"/>
      <c r="F577" s="346"/>
      <c r="G577" s="346"/>
      <c r="H577" s="346"/>
      <c r="I577" s="346"/>
      <c r="J577" s="346"/>
      <c r="K577" s="346"/>
      <c r="L577" s="346"/>
      <c r="M577" s="346"/>
      <c r="N577" s="346"/>
      <c r="O577" s="346"/>
      <c r="P577" s="346"/>
      <c r="Q577" s="346"/>
      <c r="R577" s="346"/>
      <c r="S577" s="350"/>
      <c r="T577" s="346"/>
      <c r="U577" s="346"/>
      <c r="V577" s="346"/>
      <c r="W577" s="346"/>
      <c r="X577" s="346"/>
      <c r="Y577" s="346"/>
      <c r="Z577" s="346"/>
      <c r="AA577" s="346"/>
      <c r="AB577" s="348"/>
      <c r="AC577" s="346"/>
      <c r="AD577" s="346"/>
      <c r="AE577" s="348"/>
      <c r="AF577" s="348"/>
      <c r="AG577" s="348"/>
      <c r="AH577" s="348"/>
      <c r="AI577" s="346" t="s">
        <v>1054</v>
      </c>
      <c r="AJ577" s="349">
        <v>45538</v>
      </c>
      <c r="AK577" s="346"/>
      <c r="AL577" s="346"/>
      <c r="AM577" s="346"/>
      <c r="AN577" s="346"/>
      <c r="AO577" s="350"/>
      <c r="AP577" s="346"/>
      <c r="AQ577" s="346"/>
    </row>
    <row r="578" spans="1:43" ht="318.75" x14ac:dyDescent="0.25">
      <c r="A578" s="346"/>
      <c r="B578" s="346"/>
      <c r="C578" s="346"/>
      <c r="D578" s="346"/>
      <c r="E578" s="346"/>
      <c r="F578" s="346"/>
      <c r="G578" s="346"/>
      <c r="H578" s="346"/>
      <c r="I578" s="346"/>
      <c r="J578" s="346"/>
      <c r="K578" s="346"/>
      <c r="L578" s="346"/>
      <c r="M578" s="346"/>
      <c r="N578" s="346"/>
      <c r="O578" s="346"/>
      <c r="P578" s="346"/>
      <c r="Q578" s="346"/>
      <c r="R578" s="346"/>
      <c r="S578" s="350"/>
      <c r="T578" s="346"/>
      <c r="U578" s="346"/>
      <c r="V578" s="346"/>
      <c r="W578" s="346"/>
      <c r="X578" s="346"/>
      <c r="Y578" s="346"/>
      <c r="Z578" s="346"/>
      <c r="AA578" s="346"/>
      <c r="AB578" s="348"/>
      <c r="AC578" s="346"/>
      <c r="AD578" s="346"/>
      <c r="AE578" s="348"/>
      <c r="AF578" s="348"/>
      <c r="AG578" s="348"/>
      <c r="AH578" s="348"/>
      <c r="AI578" s="346" t="s">
        <v>1057</v>
      </c>
      <c r="AJ578" s="346" t="s">
        <v>1690</v>
      </c>
      <c r="AK578" s="346"/>
      <c r="AL578" s="346"/>
      <c r="AM578" s="346"/>
      <c r="AN578" s="346"/>
      <c r="AO578" s="350"/>
      <c r="AP578" s="346"/>
      <c r="AQ578" s="346"/>
    </row>
    <row r="579" spans="1:43" x14ac:dyDescent="0.25">
      <c r="A579" s="346"/>
      <c r="B579" s="346"/>
      <c r="C579" s="346"/>
      <c r="D579" s="346"/>
      <c r="E579" s="346"/>
      <c r="F579" s="346"/>
      <c r="G579" s="346"/>
      <c r="H579" s="346"/>
      <c r="I579" s="346"/>
      <c r="J579" s="346"/>
      <c r="K579" s="346"/>
      <c r="L579" s="346"/>
      <c r="M579" s="346"/>
      <c r="N579" s="346"/>
      <c r="O579" s="346"/>
      <c r="P579" s="346"/>
      <c r="Q579" s="346"/>
      <c r="R579" s="346"/>
      <c r="S579" s="350"/>
      <c r="T579" s="346"/>
      <c r="U579" s="346"/>
      <c r="V579" s="346"/>
      <c r="W579" s="346"/>
      <c r="X579" s="346"/>
      <c r="Y579" s="346"/>
      <c r="Z579" s="346"/>
      <c r="AA579" s="346"/>
      <c r="AB579" s="348"/>
      <c r="AC579" s="346"/>
      <c r="AD579" s="346"/>
      <c r="AE579" s="348"/>
      <c r="AF579" s="348"/>
      <c r="AG579" s="348"/>
      <c r="AH579" s="348"/>
      <c r="AI579" s="346" t="s">
        <v>1061</v>
      </c>
      <c r="AJ579" s="346" t="s">
        <v>1127</v>
      </c>
      <c r="AK579" s="346"/>
      <c r="AL579" s="346"/>
      <c r="AM579" s="346"/>
      <c r="AN579" s="346"/>
      <c r="AO579" s="350"/>
      <c r="AP579" s="346"/>
      <c r="AQ579" s="346"/>
    </row>
    <row r="580" spans="1:43" ht="140.25" x14ac:dyDescent="0.25">
      <c r="A580" s="346" t="s">
        <v>1653</v>
      </c>
      <c r="B580" s="346">
        <v>20</v>
      </c>
      <c r="C580" s="346">
        <v>1</v>
      </c>
      <c r="D580" s="346" t="s">
        <v>1032</v>
      </c>
      <c r="E580" s="346" t="s">
        <v>1654</v>
      </c>
      <c r="F580" s="346" t="s">
        <v>1655</v>
      </c>
      <c r="G580" s="346" t="s">
        <v>1691</v>
      </c>
      <c r="H580" s="346" t="s">
        <v>1657</v>
      </c>
      <c r="I580" s="346" t="s">
        <v>1037</v>
      </c>
      <c r="J580" s="346" t="s">
        <v>1692</v>
      </c>
      <c r="K580" s="346" t="s">
        <v>1693</v>
      </c>
      <c r="L580" s="346" t="s">
        <v>1094</v>
      </c>
      <c r="M580" s="346" t="s">
        <v>1041</v>
      </c>
      <c r="N580" s="346" t="s">
        <v>1042</v>
      </c>
      <c r="O580" s="346">
        <v>80</v>
      </c>
      <c r="P580" s="346" t="s">
        <v>1043</v>
      </c>
      <c r="Q580" s="346" t="s">
        <v>1204</v>
      </c>
      <c r="R580" s="346">
        <v>40</v>
      </c>
      <c r="S580" s="350" t="s">
        <v>1044</v>
      </c>
      <c r="T580" s="346" t="s">
        <v>1046</v>
      </c>
      <c r="U580" s="346" t="s">
        <v>1694</v>
      </c>
      <c r="V580" s="346" t="s">
        <v>1048</v>
      </c>
      <c r="W580" s="346" t="s">
        <v>1078</v>
      </c>
      <c r="X580" s="346" t="s">
        <v>1050</v>
      </c>
      <c r="Y580" s="346" t="s">
        <v>1051</v>
      </c>
      <c r="Z580" s="346" t="s">
        <v>1052</v>
      </c>
      <c r="AA580" s="346" t="s">
        <v>1053</v>
      </c>
      <c r="AB580" s="348"/>
      <c r="AC580" s="346">
        <v>48</v>
      </c>
      <c r="AD580" s="346">
        <v>40</v>
      </c>
      <c r="AE580" s="346" t="s">
        <v>1054</v>
      </c>
      <c r="AF580" s="349">
        <v>45406</v>
      </c>
      <c r="AG580" s="346" t="s">
        <v>1054</v>
      </c>
      <c r="AH580" s="349">
        <v>45411</v>
      </c>
      <c r="AI580" s="346" t="s">
        <v>1054</v>
      </c>
      <c r="AJ580" s="349">
        <v>45415</v>
      </c>
      <c r="AK580" s="346" t="s">
        <v>1055</v>
      </c>
      <c r="AL580" s="346">
        <v>80</v>
      </c>
      <c r="AM580" s="346" t="s">
        <v>1204</v>
      </c>
      <c r="AN580" s="346">
        <v>40</v>
      </c>
      <c r="AO580" s="350" t="s">
        <v>1044</v>
      </c>
      <c r="AP580" s="346" t="s">
        <v>1046</v>
      </c>
      <c r="AQ580" s="351" t="s">
        <v>1695</v>
      </c>
    </row>
    <row r="581" spans="1:43" ht="242.25" x14ac:dyDescent="0.25">
      <c r="A581" s="346"/>
      <c r="B581" s="346"/>
      <c r="C581" s="346"/>
      <c r="D581" s="346"/>
      <c r="E581" s="346"/>
      <c r="F581" s="346"/>
      <c r="G581" s="346"/>
      <c r="H581" s="346"/>
      <c r="I581" s="346"/>
      <c r="J581" s="346"/>
      <c r="K581" s="346"/>
      <c r="L581" s="346"/>
      <c r="M581" s="346"/>
      <c r="N581" s="346"/>
      <c r="O581" s="346"/>
      <c r="P581" s="346"/>
      <c r="Q581" s="346"/>
      <c r="R581" s="346"/>
      <c r="S581" s="350"/>
      <c r="T581" s="346"/>
      <c r="U581" s="346"/>
      <c r="V581" s="346"/>
      <c r="W581" s="346"/>
      <c r="X581" s="346"/>
      <c r="Y581" s="346"/>
      <c r="Z581" s="346"/>
      <c r="AA581" s="346"/>
      <c r="AB581" s="348"/>
      <c r="AC581" s="346"/>
      <c r="AD581" s="346"/>
      <c r="AE581" s="346" t="s">
        <v>1057</v>
      </c>
      <c r="AF581" s="346" t="s">
        <v>1696</v>
      </c>
      <c r="AG581" s="346" t="s">
        <v>1057</v>
      </c>
      <c r="AH581" s="346" t="s">
        <v>1697</v>
      </c>
      <c r="AI581" s="346" t="s">
        <v>1057</v>
      </c>
      <c r="AJ581" s="346" t="s">
        <v>1698</v>
      </c>
      <c r="AK581" s="346"/>
      <c r="AL581" s="346"/>
      <c r="AM581" s="346"/>
      <c r="AN581" s="346"/>
      <c r="AO581" s="350"/>
      <c r="AP581" s="346"/>
      <c r="AQ581" s="348"/>
    </row>
    <row r="582" spans="1:43" x14ac:dyDescent="0.25">
      <c r="A582" s="346"/>
      <c r="B582" s="346"/>
      <c r="C582" s="346"/>
      <c r="D582" s="346"/>
      <c r="E582" s="346"/>
      <c r="F582" s="346"/>
      <c r="G582" s="346"/>
      <c r="H582" s="346"/>
      <c r="I582" s="346"/>
      <c r="J582" s="346"/>
      <c r="K582" s="346"/>
      <c r="L582" s="346"/>
      <c r="M582" s="346"/>
      <c r="N582" s="346"/>
      <c r="O582" s="346"/>
      <c r="P582" s="346"/>
      <c r="Q582" s="346"/>
      <c r="R582" s="346"/>
      <c r="S582" s="350"/>
      <c r="T582" s="346"/>
      <c r="U582" s="346"/>
      <c r="V582" s="346"/>
      <c r="W582" s="346"/>
      <c r="X582" s="346"/>
      <c r="Y582" s="346"/>
      <c r="Z582" s="346"/>
      <c r="AA582" s="346"/>
      <c r="AB582" s="348"/>
      <c r="AC582" s="346"/>
      <c r="AD582" s="346"/>
      <c r="AE582" s="346" t="s">
        <v>1061</v>
      </c>
      <c r="AF582" s="346" t="s">
        <v>1666</v>
      </c>
      <c r="AG582" s="346" t="s">
        <v>1061</v>
      </c>
      <c r="AH582" s="346" t="s">
        <v>1380</v>
      </c>
      <c r="AI582" s="346" t="s">
        <v>1061</v>
      </c>
      <c r="AJ582" s="346" t="s">
        <v>1064</v>
      </c>
      <c r="AK582" s="346"/>
      <c r="AL582" s="346"/>
      <c r="AM582" s="346"/>
      <c r="AN582" s="346"/>
      <c r="AO582" s="350"/>
      <c r="AP582" s="346"/>
      <c r="AQ582" s="346"/>
    </row>
    <row r="583" spans="1:43" x14ac:dyDescent="0.25">
      <c r="A583" s="346"/>
      <c r="B583" s="346"/>
      <c r="C583" s="346"/>
      <c r="D583" s="346"/>
      <c r="E583" s="346"/>
      <c r="F583" s="346"/>
      <c r="G583" s="346"/>
      <c r="H583" s="346"/>
      <c r="I583" s="346"/>
      <c r="J583" s="346"/>
      <c r="K583" s="346"/>
      <c r="L583" s="346"/>
      <c r="M583" s="346"/>
      <c r="N583" s="346"/>
      <c r="O583" s="346"/>
      <c r="P583" s="346"/>
      <c r="Q583" s="346"/>
      <c r="R583" s="346"/>
      <c r="S583" s="350"/>
      <c r="T583" s="346"/>
      <c r="U583" s="346"/>
      <c r="V583" s="346"/>
      <c r="W583" s="346"/>
      <c r="X583" s="346"/>
      <c r="Y583" s="346"/>
      <c r="Z583" s="346"/>
      <c r="AA583" s="346"/>
      <c r="AB583" s="348"/>
      <c r="AC583" s="346"/>
      <c r="AD583" s="346"/>
      <c r="AE583" s="348"/>
      <c r="AF583" s="348"/>
      <c r="AG583" s="348"/>
      <c r="AH583" s="348"/>
      <c r="AI583" s="348"/>
      <c r="AJ583" s="348"/>
      <c r="AK583" s="346"/>
      <c r="AL583" s="346"/>
      <c r="AM583" s="346"/>
      <c r="AN583" s="346"/>
      <c r="AO583" s="350"/>
      <c r="AP583" s="346"/>
      <c r="AQ583" s="351" t="s">
        <v>1699</v>
      </c>
    </row>
    <row r="584" spans="1:43" x14ac:dyDescent="0.25">
      <c r="A584" s="346"/>
      <c r="B584" s="346"/>
      <c r="C584" s="346"/>
      <c r="D584" s="346"/>
      <c r="E584" s="346"/>
      <c r="F584" s="346"/>
      <c r="G584" s="346"/>
      <c r="H584" s="346"/>
      <c r="I584" s="346"/>
      <c r="J584" s="346"/>
      <c r="K584" s="346"/>
      <c r="L584" s="346"/>
      <c r="M584" s="346"/>
      <c r="N584" s="346"/>
      <c r="O584" s="346"/>
      <c r="P584" s="346"/>
      <c r="Q584" s="346"/>
      <c r="R584" s="346"/>
      <c r="S584" s="350"/>
      <c r="T584" s="346"/>
      <c r="U584" s="346"/>
      <c r="V584" s="346"/>
      <c r="W584" s="346"/>
      <c r="X584" s="346"/>
      <c r="Y584" s="346"/>
      <c r="Z584" s="346"/>
      <c r="AA584" s="346"/>
      <c r="AB584" s="348"/>
      <c r="AC584" s="346"/>
      <c r="AD584" s="346"/>
      <c r="AE584" s="348"/>
      <c r="AF584" s="348"/>
      <c r="AG584" s="348"/>
      <c r="AH584" s="348"/>
      <c r="AI584" s="348"/>
      <c r="AJ584" s="348"/>
      <c r="AK584" s="346"/>
      <c r="AL584" s="346"/>
      <c r="AM584" s="346"/>
      <c r="AN584" s="346"/>
      <c r="AO584" s="350"/>
      <c r="AP584" s="346"/>
      <c r="AQ584" s="346"/>
    </row>
    <row r="585" spans="1:43" x14ac:dyDescent="0.25">
      <c r="A585" s="346"/>
      <c r="B585" s="346"/>
      <c r="C585" s="346"/>
      <c r="D585" s="346"/>
      <c r="E585" s="346"/>
      <c r="F585" s="346"/>
      <c r="G585" s="346"/>
      <c r="H585" s="346"/>
      <c r="I585" s="346"/>
      <c r="J585" s="346"/>
      <c r="K585" s="346"/>
      <c r="L585" s="346"/>
      <c r="M585" s="346"/>
      <c r="N585" s="346"/>
      <c r="O585" s="346"/>
      <c r="P585" s="346"/>
      <c r="Q585" s="346"/>
      <c r="R585" s="346"/>
      <c r="S585" s="350"/>
      <c r="T585" s="346"/>
      <c r="U585" s="346"/>
      <c r="V585" s="346"/>
      <c r="W585" s="346"/>
      <c r="X585" s="346"/>
      <c r="Y585" s="346"/>
      <c r="Z585" s="346"/>
      <c r="AA585" s="346"/>
      <c r="AB585" s="348"/>
      <c r="AC585" s="346"/>
      <c r="AD585" s="346"/>
      <c r="AE585" s="346" t="s">
        <v>1054</v>
      </c>
      <c r="AF585" s="349">
        <v>45531</v>
      </c>
      <c r="AG585" s="346" t="s">
        <v>1054</v>
      </c>
      <c r="AH585" s="349">
        <v>45534</v>
      </c>
      <c r="AI585" s="346" t="s">
        <v>1054</v>
      </c>
      <c r="AJ585" s="349">
        <v>45538</v>
      </c>
      <c r="AK585" s="346"/>
      <c r="AL585" s="346"/>
      <c r="AM585" s="346"/>
      <c r="AN585" s="346"/>
      <c r="AO585" s="350"/>
      <c r="AP585" s="346"/>
      <c r="AQ585" s="346"/>
    </row>
    <row r="586" spans="1:43" ht="127.5" x14ac:dyDescent="0.25">
      <c r="A586" s="346"/>
      <c r="B586" s="346"/>
      <c r="C586" s="346"/>
      <c r="D586" s="346"/>
      <c r="E586" s="346"/>
      <c r="F586" s="346"/>
      <c r="G586" s="346"/>
      <c r="H586" s="346"/>
      <c r="I586" s="346"/>
      <c r="J586" s="346"/>
      <c r="K586" s="346"/>
      <c r="L586" s="346"/>
      <c r="M586" s="346"/>
      <c r="N586" s="346"/>
      <c r="O586" s="346"/>
      <c r="P586" s="346"/>
      <c r="Q586" s="346"/>
      <c r="R586" s="346"/>
      <c r="S586" s="350"/>
      <c r="T586" s="346"/>
      <c r="U586" s="346"/>
      <c r="V586" s="346"/>
      <c r="W586" s="346"/>
      <c r="X586" s="346"/>
      <c r="Y586" s="346"/>
      <c r="Z586" s="346"/>
      <c r="AA586" s="346"/>
      <c r="AB586" s="348"/>
      <c r="AC586" s="346"/>
      <c r="AD586" s="346"/>
      <c r="AE586" s="346" t="s">
        <v>1057</v>
      </c>
      <c r="AF586" s="346" t="s">
        <v>1700</v>
      </c>
      <c r="AG586" s="346" t="s">
        <v>1057</v>
      </c>
      <c r="AH586" s="346" t="s">
        <v>1701</v>
      </c>
      <c r="AI586" s="346" t="s">
        <v>1057</v>
      </c>
      <c r="AJ586" s="346" t="s">
        <v>1702</v>
      </c>
      <c r="AK586" s="346"/>
      <c r="AL586" s="346"/>
      <c r="AM586" s="346"/>
      <c r="AN586" s="346"/>
      <c r="AO586" s="350"/>
      <c r="AP586" s="346"/>
      <c r="AQ586" s="346"/>
    </row>
    <row r="587" spans="1:43" x14ac:dyDescent="0.25">
      <c r="A587" s="346"/>
      <c r="B587" s="346"/>
      <c r="C587" s="346"/>
      <c r="D587" s="346"/>
      <c r="E587" s="346"/>
      <c r="F587" s="346"/>
      <c r="G587" s="346"/>
      <c r="H587" s="346"/>
      <c r="I587" s="346"/>
      <c r="J587" s="346"/>
      <c r="K587" s="346"/>
      <c r="L587" s="346"/>
      <c r="M587" s="346"/>
      <c r="N587" s="346"/>
      <c r="O587" s="346"/>
      <c r="P587" s="346"/>
      <c r="Q587" s="346"/>
      <c r="R587" s="346"/>
      <c r="S587" s="350"/>
      <c r="T587" s="346"/>
      <c r="U587" s="346"/>
      <c r="V587" s="346"/>
      <c r="W587" s="346"/>
      <c r="X587" s="346"/>
      <c r="Y587" s="346"/>
      <c r="Z587" s="346"/>
      <c r="AA587" s="346"/>
      <c r="AB587" s="348"/>
      <c r="AC587" s="346"/>
      <c r="AD587" s="346"/>
      <c r="AE587" s="346" t="s">
        <v>1061</v>
      </c>
      <c r="AF587" s="346" t="s">
        <v>1666</v>
      </c>
      <c r="AG587" s="346" t="s">
        <v>1061</v>
      </c>
      <c r="AH587" s="346" t="s">
        <v>1380</v>
      </c>
      <c r="AI587" s="346" t="s">
        <v>1061</v>
      </c>
      <c r="AJ587" s="346" t="s">
        <v>1127</v>
      </c>
      <c r="AK587" s="346"/>
      <c r="AL587" s="346"/>
      <c r="AM587" s="346"/>
      <c r="AN587" s="346"/>
      <c r="AO587" s="350"/>
      <c r="AP587" s="346"/>
      <c r="AQ587" s="346"/>
    </row>
    <row r="588" spans="1:43" ht="102" x14ac:dyDescent="0.25">
      <c r="A588" s="346" t="s">
        <v>1703</v>
      </c>
      <c r="B588" s="346">
        <v>14</v>
      </c>
      <c r="C588" s="346">
        <v>1</v>
      </c>
      <c r="D588" s="346" t="s">
        <v>1032</v>
      </c>
      <c r="E588" s="346" t="s">
        <v>1704</v>
      </c>
      <c r="F588" s="346" t="s">
        <v>1705</v>
      </c>
      <c r="G588" s="346" t="s">
        <v>1706</v>
      </c>
      <c r="H588" s="346" t="s">
        <v>1707</v>
      </c>
      <c r="I588" s="346" t="s">
        <v>1227</v>
      </c>
      <c r="J588" s="346" t="s">
        <v>1708</v>
      </c>
      <c r="K588" s="346" t="s">
        <v>1709</v>
      </c>
      <c r="L588" s="346" t="s">
        <v>1040</v>
      </c>
      <c r="M588" s="346" t="s">
        <v>1310</v>
      </c>
      <c r="N588" s="346" t="s">
        <v>1055</v>
      </c>
      <c r="O588" s="346">
        <v>60</v>
      </c>
      <c r="P588" s="346" t="s">
        <v>1311</v>
      </c>
      <c r="Q588" s="346" t="s">
        <v>1044</v>
      </c>
      <c r="R588" s="346">
        <v>60</v>
      </c>
      <c r="S588" s="350" t="s">
        <v>1044</v>
      </c>
      <c r="T588" s="346" t="s">
        <v>1046</v>
      </c>
      <c r="U588" s="346" t="s">
        <v>1710</v>
      </c>
      <c r="V588" s="346" t="s">
        <v>1048</v>
      </c>
      <c r="W588" s="346" t="s">
        <v>1078</v>
      </c>
      <c r="X588" s="346" t="s">
        <v>1050</v>
      </c>
      <c r="Y588" s="346" t="s">
        <v>1051</v>
      </c>
      <c r="Z588" s="346" t="s">
        <v>1052</v>
      </c>
      <c r="AA588" s="346" t="s">
        <v>1053</v>
      </c>
      <c r="AB588" s="348"/>
      <c r="AC588" s="346">
        <v>36</v>
      </c>
      <c r="AD588" s="346">
        <v>60</v>
      </c>
      <c r="AE588" s="346" t="s">
        <v>1054</v>
      </c>
      <c r="AF588" s="349">
        <v>45405</v>
      </c>
      <c r="AG588" s="346" t="s">
        <v>1054</v>
      </c>
      <c r="AH588" s="349">
        <v>45410</v>
      </c>
      <c r="AI588" s="348"/>
      <c r="AJ588" s="348"/>
      <c r="AK588" s="346" t="s">
        <v>1119</v>
      </c>
      <c r="AL588" s="346">
        <v>60</v>
      </c>
      <c r="AM588" s="346" t="s">
        <v>1044</v>
      </c>
      <c r="AN588" s="346">
        <v>60</v>
      </c>
      <c r="AO588" s="350" t="s">
        <v>1044</v>
      </c>
      <c r="AP588" s="346" t="s">
        <v>1046</v>
      </c>
      <c r="AQ588" s="351" t="s">
        <v>1711</v>
      </c>
    </row>
    <row r="589" spans="1:43" ht="178.5" x14ac:dyDescent="0.25">
      <c r="A589" s="346"/>
      <c r="B589" s="346"/>
      <c r="C589" s="346"/>
      <c r="D589" s="346"/>
      <c r="E589" s="346"/>
      <c r="F589" s="346"/>
      <c r="G589" s="346"/>
      <c r="H589" s="346"/>
      <c r="I589" s="346"/>
      <c r="J589" s="346"/>
      <c r="K589" s="346"/>
      <c r="L589" s="346"/>
      <c r="M589" s="346"/>
      <c r="N589" s="346"/>
      <c r="O589" s="346"/>
      <c r="P589" s="346"/>
      <c r="Q589" s="346"/>
      <c r="R589" s="346"/>
      <c r="S589" s="350"/>
      <c r="T589" s="346"/>
      <c r="U589" s="346"/>
      <c r="V589" s="346"/>
      <c r="W589" s="346"/>
      <c r="X589" s="346"/>
      <c r="Y589" s="346"/>
      <c r="Z589" s="346"/>
      <c r="AA589" s="346"/>
      <c r="AB589" s="348"/>
      <c r="AC589" s="346"/>
      <c r="AD589" s="346"/>
      <c r="AE589" s="346" t="s">
        <v>1057</v>
      </c>
      <c r="AF589" s="346" t="s">
        <v>1712</v>
      </c>
      <c r="AG589" s="346" t="s">
        <v>1057</v>
      </c>
      <c r="AH589" s="346" t="s">
        <v>1713</v>
      </c>
      <c r="AI589" s="348"/>
      <c r="AJ589" s="348"/>
      <c r="AK589" s="346"/>
      <c r="AL589" s="346"/>
      <c r="AM589" s="346"/>
      <c r="AN589" s="346"/>
      <c r="AO589" s="350"/>
      <c r="AP589" s="346"/>
      <c r="AQ589" s="348"/>
    </row>
    <row r="590" spans="1:43" x14ac:dyDescent="0.25">
      <c r="A590" s="346"/>
      <c r="B590" s="346"/>
      <c r="C590" s="346"/>
      <c r="D590" s="346"/>
      <c r="E590" s="346"/>
      <c r="F590" s="346"/>
      <c r="G590" s="346"/>
      <c r="H590" s="346"/>
      <c r="I590" s="346"/>
      <c r="J590" s="346"/>
      <c r="K590" s="346"/>
      <c r="L590" s="346"/>
      <c r="M590" s="346"/>
      <c r="N590" s="346"/>
      <c r="O590" s="346"/>
      <c r="P590" s="346"/>
      <c r="Q590" s="346"/>
      <c r="R590" s="346"/>
      <c r="S590" s="350"/>
      <c r="T590" s="346"/>
      <c r="U590" s="346"/>
      <c r="V590" s="346"/>
      <c r="W590" s="346"/>
      <c r="X590" s="346"/>
      <c r="Y590" s="346"/>
      <c r="Z590" s="346"/>
      <c r="AA590" s="346"/>
      <c r="AB590" s="348"/>
      <c r="AC590" s="346"/>
      <c r="AD590" s="346"/>
      <c r="AE590" s="346" t="s">
        <v>1061</v>
      </c>
      <c r="AF590" s="346" t="s">
        <v>1174</v>
      </c>
      <c r="AG590" s="346" t="s">
        <v>1061</v>
      </c>
      <c r="AH590" s="346" t="s">
        <v>1101</v>
      </c>
      <c r="AI590" s="348"/>
      <c r="AJ590" s="348"/>
      <c r="AK590" s="346"/>
      <c r="AL590" s="346"/>
      <c r="AM590" s="346"/>
      <c r="AN590" s="346"/>
      <c r="AO590" s="350"/>
      <c r="AP590" s="346"/>
      <c r="AQ590" s="346"/>
    </row>
    <row r="591" spans="1:43" x14ac:dyDescent="0.25">
      <c r="A591" s="346"/>
      <c r="B591" s="346"/>
      <c r="C591" s="346"/>
      <c r="D591" s="346"/>
      <c r="E591" s="346"/>
      <c r="F591" s="346"/>
      <c r="G591" s="346"/>
      <c r="H591" s="346"/>
      <c r="I591" s="346"/>
      <c r="J591" s="346"/>
      <c r="K591" s="346"/>
      <c r="L591" s="346"/>
      <c r="M591" s="346"/>
      <c r="N591" s="346"/>
      <c r="O591" s="346"/>
      <c r="P591" s="346"/>
      <c r="Q591" s="346"/>
      <c r="R591" s="346"/>
      <c r="S591" s="350"/>
      <c r="T591" s="346"/>
      <c r="U591" s="346"/>
      <c r="V591" s="346"/>
      <c r="W591" s="346"/>
      <c r="X591" s="346"/>
      <c r="Y591" s="346"/>
      <c r="Z591" s="346"/>
      <c r="AA591" s="346"/>
      <c r="AB591" s="348"/>
      <c r="AC591" s="346"/>
      <c r="AD591" s="346"/>
      <c r="AE591" s="348"/>
      <c r="AF591" s="348"/>
      <c r="AG591" s="348"/>
      <c r="AH591" s="348"/>
      <c r="AI591" s="348"/>
      <c r="AJ591" s="348"/>
      <c r="AK591" s="346"/>
      <c r="AL591" s="346"/>
      <c r="AM591" s="346"/>
      <c r="AN591" s="346"/>
      <c r="AO591" s="350"/>
      <c r="AP591" s="346"/>
      <c r="AQ591" s="351" t="s">
        <v>1714</v>
      </c>
    </row>
    <row r="592" spans="1:43" x14ac:dyDescent="0.25">
      <c r="A592" s="346"/>
      <c r="B592" s="346"/>
      <c r="C592" s="346"/>
      <c r="D592" s="346"/>
      <c r="E592" s="346"/>
      <c r="F592" s="346"/>
      <c r="G592" s="346"/>
      <c r="H592" s="346"/>
      <c r="I592" s="346"/>
      <c r="J592" s="346"/>
      <c r="K592" s="346"/>
      <c r="L592" s="346"/>
      <c r="M592" s="346"/>
      <c r="N592" s="346"/>
      <c r="O592" s="346"/>
      <c r="P592" s="346"/>
      <c r="Q592" s="346"/>
      <c r="R592" s="346"/>
      <c r="S592" s="350"/>
      <c r="T592" s="346"/>
      <c r="U592" s="346"/>
      <c r="V592" s="346"/>
      <c r="W592" s="346"/>
      <c r="X592" s="346"/>
      <c r="Y592" s="346"/>
      <c r="Z592" s="346"/>
      <c r="AA592" s="346"/>
      <c r="AB592" s="348"/>
      <c r="AC592" s="346"/>
      <c r="AD592" s="346"/>
      <c r="AE592" s="348"/>
      <c r="AF592" s="348"/>
      <c r="AG592" s="348"/>
      <c r="AH592" s="348"/>
      <c r="AI592" s="348"/>
      <c r="AJ592" s="348"/>
      <c r="AK592" s="346"/>
      <c r="AL592" s="346"/>
      <c r="AM592" s="346"/>
      <c r="AN592" s="346"/>
      <c r="AO592" s="350"/>
      <c r="AP592" s="346"/>
      <c r="AQ592" s="346"/>
    </row>
    <row r="593" spans="1:43" x14ac:dyDescent="0.25">
      <c r="A593" s="346"/>
      <c r="B593" s="346"/>
      <c r="C593" s="346"/>
      <c r="D593" s="346"/>
      <c r="E593" s="346"/>
      <c r="F593" s="346"/>
      <c r="G593" s="346"/>
      <c r="H593" s="346"/>
      <c r="I593" s="346"/>
      <c r="J593" s="346"/>
      <c r="K593" s="346"/>
      <c r="L593" s="346"/>
      <c r="M593" s="346"/>
      <c r="N593" s="346"/>
      <c r="O593" s="346"/>
      <c r="P593" s="346"/>
      <c r="Q593" s="346"/>
      <c r="R593" s="346"/>
      <c r="S593" s="350"/>
      <c r="T593" s="346"/>
      <c r="U593" s="346"/>
      <c r="V593" s="346"/>
      <c r="W593" s="346"/>
      <c r="X593" s="346"/>
      <c r="Y593" s="346"/>
      <c r="Z593" s="346"/>
      <c r="AA593" s="346"/>
      <c r="AB593" s="348"/>
      <c r="AC593" s="346"/>
      <c r="AD593" s="346"/>
      <c r="AE593" s="346" t="s">
        <v>1054</v>
      </c>
      <c r="AF593" s="349">
        <v>45531</v>
      </c>
      <c r="AG593" s="346" t="s">
        <v>1054</v>
      </c>
      <c r="AH593" s="349">
        <v>45534</v>
      </c>
      <c r="AI593" s="348"/>
      <c r="AJ593" s="348"/>
      <c r="AK593" s="346"/>
      <c r="AL593" s="346"/>
      <c r="AM593" s="346"/>
      <c r="AN593" s="346"/>
      <c r="AO593" s="350"/>
      <c r="AP593" s="346"/>
      <c r="AQ593" s="346"/>
    </row>
    <row r="594" spans="1:43" ht="216.75" x14ac:dyDescent="0.25">
      <c r="A594" s="346"/>
      <c r="B594" s="346"/>
      <c r="C594" s="346"/>
      <c r="D594" s="346"/>
      <c r="E594" s="346"/>
      <c r="F594" s="346"/>
      <c r="G594" s="346"/>
      <c r="H594" s="346"/>
      <c r="I594" s="346"/>
      <c r="J594" s="346"/>
      <c r="K594" s="346"/>
      <c r="L594" s="346"/>
      <c r="M594" s="346"/>
      <c r="N594" s="346"/>
      <c r="O594" s="346"/>
      <c r="P594" s="346"/>
      <c r="Q594" s="346"/>
      <c r="R594" s="346"/>
      <c r="S594" s="350"/>
      <c r="T594" s="346"/>
      <c r="U594" s="346"/>
      <c r="V594" s="346"/>
      <c r="W594" s="346"/>
      <c r="X594" s="346"/>
      <c r="Y594" s="346"/>
      <c r="Z594" s="346"/>
      <c r="AA594" s="346"/>
      <c r="AB594" s="348"/>
      <c r="AC594" s="346"/>
      <c r="AD594" s="346"/>
      <c r="AE594" s="346" t="s">
        <v>1057</v>
      </c>
      <c r="AF594" s="346" t="s">
        <v>1715</v>
      </c>
      <c r="AG594" s="346" t="s">
        <v>1057</v>
      </c>
      <c r="AH594" s="346" t="s">
        <v>1716</v>
      </c>
      <c r="AI594" s="348"/>
      <c r="AJ594" s="348"/>
      <c r="AK594" s="346"/>
      <c r="AL594" s="346"/>
      <c r="AM594" s="346"/>
      <c r="AN594" s="346"/>
      <c r="AO594" s="350"/>
      <c r="AP594" s="346"/>
      <c r="AQ594" s="346"/>
    </row>
    <row r="595" spans="1:43" x14ac:dyDescent="0.25">
      <c r="A595" s="346"/>
      <c r="B595" s="346"/>
      <c r="C595" s="346"/>
      <c r="D595" s="346"/>
      <c r="E595" s="346"/>
      <c r="F595" s="346"/>
      <c r="G595" s="346"/>
      <c r="H595" s="346"/>
      <c r="I595" s="346"/>
      <c r="J595" s="346"/>
      <c r="K595" s="346"/>
      <c r="L595" s="346"/>
      <c r="M595" s="346"/>
      <c r="N595" s="346"/>
      <c r="O595" s="346"/>
      <c r="P595" s="346"/>
      <c r="Q595" s="346"/>
      <c r="R595" s="346"/>
      <c r="S595" s="350"/>
      <c r="T595" s="346"/>
      <c r="U595" s="346"/>
      <c r="V595" s="346"/>
      <c r="W595" s="346"/>
      <c r="X595" s="346"/>
      <c r="Y595" s="346"/>
      <c r="Z595" s="346"/>
      <c r="AA595" s="346"/>
      <c r="AB595" s="348"/>
      <c r="AC595" s="346"/>
      <c r="AD595" s="346"/>
      <c r="AE595" s="346" t="s">
        <v>1061</v>
      </c>
      <c r="AF595" s="346" t="s">
        <v>1174</v>
      </c>
      <c r="AG595" s="346" t="s">
        <v>1061</v>
      </c>
      <c r="AH595" s="346" t="s">
        <v>1107</v>
      </c>
      <c r="AI595" s="348"/>
      <c r="AJ595" s="348"/>
      <c r="AK595" s="346"/>
      <c r="AL595" s="346"/>
      <c r="AM595" s="346"/>
      <c r="AN595" s="346"/>
      <c r="AO595" s="350"/>
      <c r="AP595" s="346"/>
      <c r="AQ595" s="346"/>
    </row>
    <row r="596" spans="1:43" ht="255" x14ac:dyDescent="0.25">
      <c r="A596" s="346"/>
      <c r="B596" s="346"/>
      <c r="C596" s="346"/>
      <c r="D596" s="346"/>
      <c r="E596" s="346"/>
      <c r="F596" s="346"/>
      <c r="G596" s="346"/>
      <c r="H596" s="346"/>
      <c r="I596" s="346"/>
      <c r="J596" s="346"/>
      <c r="K596" s="346"/>
      <c r="L596" s="346"/>
      <c r="M596" s="346"/>
      <c r="N596" s="346"/>
      <c r="O596" s="346"/>
      <c r="P596" s="346"/>
      <c r="Q596" s="346"/>
      <c r="R596" s="346"/>
      <c r="S596" s="350"/>
      <c r="T596" s="346"/>
      <c r="U596" s="346" t="s">
        <v>1717</v>
      </c>
      <c r="V596" s="346" t="s">
        <v>1048</v>
      </c>
      <c r="W596" s="346" t="s">
        <v>1078</v>
      </c>
      <c r="X596" s="346" t="s">
        <v>1050</v>
      </c>
      <c r="Y596" s="346" t="s">
        <v>1051</v>
      </c>
      <c r="Z596" s="346" t="s">
        <v>1052</v>
      </c>
      <c r="AA596" s="346" t="s">
        <v>1053</v>
      </c>
      <c r="AB596" s="346">
        <v>50</v>
      </c>
      <c r="AC596" s="346">
        <v>21.6</v>
      </c>
      <c r="AD596" s="346">
        <v>60</v>
      </c>
      <c r="AE596" s="346" t="s">
        <v>1054</v>
      </c>
      <c r="AF596" s="349">
        <v>45405</v>
      </c>
      <c r="AG596" s="346" t="s">
        <v>1054</v>
      </c>
      <c r="AH596" s="349">
        <v>45408</v>
      </c>
      <c r="AI596" s="348"/>
      <c r="AJ596" s="348"/>
      <c r="AK596" s="346"/>
      <c r="AL596" s="346"/>
      <c r="AM596" s="346"/>
      <c r="AN596" s="346"/>
      <c r="AO596" s="350"/>
      <c r="AP596" s="346"/>
      <c r="AQ596" s="346"/>
    </row>
    <row r="597" spans="1:43" ht="280.5" x14ac:dyDescent="0.25">
      <c r="A597" s="346"/>
      <c r="B597" s="346"/>
      <c r="C597" s="346"/>
      <c r="D597" s="346"/>
      <c r="E597" s="346"/>
      <c r="F597" s="346"/>
      <c r="G597" s="346"/>
      <c r="H597" s="346"/>
      <c r="I597" s="346"/>
      <c r="J597" s="346"/>
      <c r="K597" s="346"/>
      <c r="L597" s="346"/>
      <c r="M597" s="346"/>
      <c r="N597" s="346"/>
      <c r="O597" s="346"/>
      <c r="P597" s="346"/>
      <c r="Q597" s="346"/>
      <c r="R597" s="346"/>
      <c r="S597" s="350"/>
      <c r="T597" s="346"/>
      <c r="U597" s="346"/>
      <c r="V597" s="346"/>
      <c r="W597" s="346"/>
      <c r="X597" s="346"/>
      <c r="Y597" s="346"/>
      <c r="Z597" s="346"/>
      <c r="AA597" s="346"/>
      <c r="AB597" s="346"/>
      <c r="AC597" s="346"/>
      <c r="AD597" s="346"/>
      <c r="AE597" s="346" t="s">
        <v>1057</v>
      </c>
      <c r="AF597" s="346" t="s">
        <v>1718</v>
      </c>
      <c r="AG597" s="346" t="s">
        <v>1057</v>
      </c>
      <c r="AH597" s="346" t="s">
        <v>1719</v>
      </c>
      <c r="AI597" s="348"/>
      <c r="AJ597" s="348"/>
      <c r="AK597" s="346"/>
      <c r="AL597" s="346"/>
      <c r="AM597" s="346"/>
      <c r="AN597" s="346"/>
      <c r="AO597" s="350"/>
      <c r="AP597" s="346"/>
      <c r="AQ597" s="346"/>
    </row>
    <row r="598" spans="1:43" x14ac:dyDescent="0.25">
      <c r="A598" s="346"/>
      <c r="B598" s="346"/>
      <c r="C598" s="346"/>
      <c r="D598" s="346"/>
      <c r="E598" s="346"/>
      <c r="F598" s="346"/>
      <c r="G598" s="346"/>
      <c r="H598" s="346"/>
      <c r="I598" s="346"/>
      <c r="J598" s="346"/>
      <c r="K598" s="346"/>
      <c r="L598" s="346"/>
      <c r="M598" s="346"/>
      <c r="N598" s="346"/>
      <c r="O598" s="346"/>
      <c r="P598" s="346"/>
      <c r="Q598" s="346"/>
      <c r="R598" s="346"/>
      <c r="S598" s="350"/>
      <c r="T598" s="346"/>
      <c r="U598" s="346"/>
      <c r="V598" s="346"/>
      <c r="W598" s="346"/>
      <c r="X598" s="346"/>
      <c r="Y598" s="346"/>
      <c r="Z598" s="346"/>
      <c r="AA598" s="346"/>
      <c r="AB598" s="346"/>
      <c r="AC598" s="346"/>
      <c r="AD598" s="346"/>
      <c r="AE598" s="346" t="s">
        <v>1061</v>
      </c>
      <c r="AF598" s="346" t="s">
        <v>1174</v>
      </c>
      <c r="AG598" s="346" t="s">
        <v>1061</v>
      </c>
      <c r="AH598" s="346" t="s">
        <v>1101</v>
      </c>
      <c r="AI598" s="348"/>
      <c r="AJ598" s="348"/>
      <c r="AK598" s="346"/>
      <c r="AL598" s="346"/>
      <c r="AM598" s="346"/>
      <c r="AN598" s="346"/>
      <c r="AO598" s="350"/>
      <c r="AP598" s="346"/>
      <c r="AQ598" s="346"/>
    </row>
    <row r="599" spans="1:43" x14ac:dyDescent="0.25">
      <c r="A599" s="346"/>
      <c r="B599" s="346"/>
      <c r="C599" s="346"/>
      <c r="D599" s="346"/>
      <c r="E599" s="346"/>
      <c r="F599" s="346"/>
      <c r="G599" s="346"/>
      <c r="H599" s="346"/>
      <c r="I599" s="346"/>
      <c r="J599" s="346"/>
      <c r="K599" s="346"/>
      <c r="L599" s="346"/>
      <c r="M599" s="346"/>
      <c r="N599" s="346"/>
      <c r="O599" s="346"/>
      <c r="P599" s="346"/>
      <c r="Q599" s="346"/>
      <c r="R599" s="346"/>
      <c r="S599" s="350"/>
      <c r="T599" s="346"/>
      <c r="U599" s="346"/>
      <c r="V599" s="346"/>
      <c r="W599" s="346"/>
      <c r="X599" s="346"/>
      <c r="Y599" s="346"/>
      <c r="Z599" s="346"/>
      <c r="AA599" s="346"/>
      <c r="AB599" s="346"/>
      <c r="AC599" s="346"/>
      <c r="AD599" s="346"/>
      <c r="AE599" s="348"/>
      <c r="AF599" s="348"/>
      <c r="AG599" s="348"/>
      <c r="AH599" s="348"/>
      <c r="AI599" s="348"/>
      <c r="AJ599" s="348"/>
      <c r="AK599" s="346"/>
      <c r="AL599" s="346"/>
      <c r="AM599" s="346"/>
      <c r="AN599" s="346"/>
      <c r="AO599" s="350"/>
      <c r="AP599" s="346"/>
      <c r="AQ599" s="346"/>
    </row>
    <row r="600" spans="1:43" x14ac:dyDescent="0.25">
      <c r="A600" s="346"/>
      <c r="B600" s="346"/>
      <c r="C600" s="346"/>
      <c r="D600" s="346"/>
      <c r="E600" s="346"/>
      <c r="F600" s="346"/>
      <c r="G600" s="346"/>
      <c r="H600" s="346"/>
      <c r="I600" s="346"/>
      <c r="J600" s="346"/>
      <c r="K600" s="346"/>
      <c r="L600" s="346"/>
      <c r="M600" s="346"/>
      <c r="N600" s="346"/>
      <c r="O600" s="346"/>
      <c r="P600" s="346"/>
      <c r="Q600" s="346"/>
      <c r="R600" s="346"/>
      <c r="S600" s="350"/>
      <c r="T600" s="346"/>
      <c r="U600" s="346"/>
      <c r="V600" s="346"/>
      <c r="W600" s="346"/>
      <c r="X600" s="346"/>
      <c r="Y600" s="346"/>
      <c r="Z600" s="346"/>
      <c r="AA600" s="346"/>
      <c r="AB600" s="346"/>
      <c r="AC600" s="346"/>
      <c r="AD600" s="346"/>
      <c r="AE600" s="348"/>
      <c r="AF600" s="348"/>
      <c r="AG600" s="348"/>
      <c r="AH600" s="348"/>
      <c r="AI600" s="348"/>
      <c r="AJ600" s="348"/>
      <c r="AK600" s="346"/>
      <c r="AL600" s="346"/>
      <c r="AM600" s="346"/>
      <c r="AN600" s="346"/>
      <c r="AO600" s="350"/>
      <c r="AP600" s="346"/>
      <c r="AQ600" s="346"/>
    </row>
    <row r="601" spans="1:43" x14ac:dyDescent="0.25">
      <c r="A601" s="346"/>
      <c r="B601" s="346"/>
      <c r="C601" s="346"/>
      <c r="D601" s="346"/>
      <c r="E601" s="346"/>
      <c r="F601" s="346"/>
      <c r="G601" s="346"/>
      <c r="H601" s="346"/>
      <c r="I601" s="346"/>
      <c r="J601" s="346"/>
      <c r="K601" s="346"/>
      <c r="L601" s="346"/>
      <c r="M601" s="346"/>
      <c r="N601" s="346"/>
      <c r="O601" s="346"/>
      <c r="P601" s="346"/>
      <c r="Q601" s="346"/>
      <c r="R601" s="346"/>
      <c r="S601" s="350"/>
      <c r="T601" s="346"/>
      <c r="U601" s="346"/>
      <c r="V601" s="346"/>
      <c r="W601" s="346"/>
      <c r="X601" s="346"/>
      <c r="Y601" s="346"/>
      <c r="Z601" s="346"/>
      <c r="AA601" s="346"/>
      <c r="AB601" s="346"/>
      <c r="AC601" s="346"/>
      <c r="AD601" s="346"/>
      <c r="AE601" s="346" t="s">
        <v>1054</v>
      </c>
      <c r="AF601" s="349">
        <v>45531</v>
      </c>
      <c r="AG601" s="346" t="s">
        <v>1054</v>
      </c>
      <c r="AH601" s="349">
        <v>45534</v>
      </c>
      <c r="AI601" s="348"/>
      <c r="AJ601" s="348"/>
      <c r="AK601" s="346"/>
      <c r="AL601" s="346"/>
      <c r="AM601" s="346"/>
      <c r="AN601" s="346"/>
      <c r="AO601" s="350"/>
      <c r="AP601" s="346"/>
      <c r="AQ601" s="346"/>
    </row>
    <row r="602" spans="1:43" ht="306" x14ac:dyDescent="0.25">
      <c r="A602" s="346"/>
      <c r="B602" s="346"/>
      <c r="C602" s="346"/>
      <c r="D602" s="346"/>
      <c r="E602" s="346"/>
      <c r="F602" s="346"/>
      <c r="G602" s="346"/>
      <c r="H602" s="346"/>
      <c r="I602" s="346"/>
      <c r="J602" s="346"/>
      <c r="K602" s="346"/>
      <c r="L602" s="346"/>
      <c r="M602" s="346"/>
      <c r="N602" s="346"/>
      <c r="O602" s="346"/>
      <c r="P602" s="346"/>
      <c r="Q602" s="346"/>
      <c r="R602" s="346"/>
      <c r="S602" s="350"/>
      <c r="T602" s="346"/>
      <c r="U602" s="346"/>
      <c r="V602" s="346"/>
      <c r="W602" s="346"/>
      <c r="X602" s="346"/>
      <c r="Y602" s="346"/>
      <c r="Z602" s="346"/>
      <c r="AA602" s="346"/>
      <c r="AB602" s="346"/>
      <c r="AC602" s="346"/>
      <c r="AD602" s="346"/>
      <c r="AE602" s="346" t="s">
        <v>1057</v>
      </c>
      <c r="AF602" s="346" t="s">
        <v>1720</v>
      </c>
      <c r="AG602" s="346" t="s">
        <v>1057</v>
      </c>
      <c r="AH602" s="346" t="s">
        <v>1721</v>
      </c>
      <c r="AI602" s="348"/>
      <c r="AJ602" s="348"/>
      <c r="AK602" s="346"/>
      <c r="AL602" s="346"/>
      <c r="AM602" s="346"/>
      <c r="AN602" s="346"/>
      <c r="AO602" s="350"/>
      <c r="AP602" s="346"/>
      <c r="AQ602" s="346"/>
    </row>
    <row r="603" spans="1:43" x14ac:dyDescent="0.25">
      <c r="A603" s="346"/>
      <c r="B603" s="346"/>
      <c r="C603" s="346"/>
      <c r="D603" s="346"/>
      <c r="E603" s="346"/>
      <c r="F603" s="346"/>
      <c r="G603" s="346"/>
      <c r="H603" s="346"/>
      <c r="I603" s="346"/>
      <c r="J603" s="346"/>
      <c r="K603" s="346"/>
      <c r="L603" s="346"/>
      <c r="M603" s="346"/>
      <c r="N603" s="346"/>
      <c r="O603" s="346"/>
      <c r="P603" s="346"/>
      <c r="Q603" s="346"/>
      <c r="R603" s="346"/>
      <c r="S603" s="350"/>
      <c r="T603" s="346"/>
      <c r="U603" s="346"/>
      <c r="V603" s="346"/>
      <c r="W603" s="346"/>
      <c r="X603" s="346"/>
      <c r="Y603" s="346"/>
      <c r="Z603" s="346"/>
      <c r="AA603" s="346"/>
      <c r="AB603" s="346"/>
      <c r="AC603" s="346"/>
      <c r="AD603" s="346"/>
      <c r="AE603" s="346" t="s">
        <v>1061</v>
      </c>
      <c r="AF603" s="346" t="s">
        <v>1174</v>
      </c>
      <c r="AG603" s="346" t="s">
        <v>1061</v>
      </c>
      <c r="AH603" s="346" t="s">
        <v>1107</v>
      </c>
      <c r="AI603" s="348"/>
      <c r="AJ603" s="348"/>
      <c r="AK603" s="346"/>
      <c r="AL603" s="346"/>
      <c r="AM603" s="346"/>
      <c r="AN603" s="346"/>
      <c r="AO603" s="350"/>
      <c r="AP603" s="346"/>
      <c r="AQ603" s="346"/>
    </row>
    <row r="604" spans="1:43" ht="102" x14ac:dyDescent="0.25">
      <c r="A604" s="346" t="s">
        <v>1703</v>
      </c>
      <c r="B604" s="346">
        <v>15</v>
      </c>
      <c r="C604" s="346">
        <v>1</v>
      </c>
      <c r="D604" s="346" t="s">
        <v>1032</v>
      </c>
      <c r="E604" s="346" t="s">
        <v>1704</v>
      </c>
      <c r="F604" s="346" t="s">
        <v>1705</v>
      </c>
      <c r="G604" s="346" t="s">
        <v>1722</v>
      </c>
      <c r="H604" s="346" t="s">
        <v>1707</v>
      </c>
      <c r="I604" s="346" t="s">
        <v>1037</v>
      </c>
      <c r="J604" s="346" t="s">
        <v>1723</v>
      </c>
      <c r="K604" s="346" t="s">
        <v>1724</v>
      </c>
      <c r="L604" s="346" t="s">
        <v>1040</v>
      </c>
      <c r="M604" s="346" t="s">
        <v>1310</v>
      </c>
      <c r="N604" s="346" t="s">
        <v>1055</v>
      </c>
      <c r="O604" s="346">
        <v>60</v>
      </c>
      <c r="P604" s="346" t="s">
        <v>1311</v>
      </c>
      <c r="Q604" s="346" t="s">
        <v>1044</v>
      </c>
      <c r="R604" s="346">
        <v>60</v>
      </c>
      <c r="S604" s="350" t="s">
        <v>1044</v>
      </c>
      <c r="T604" s="346" t="s">
        <v>1046</v>
      </c>
      <c r="U604" s="346" t="s">
        <v>1725</v>
      </c>
      <c r="V604" s="346" t="s">
        <v>1048</v>
      </c>
      <c r="W604" s="346" t="s">
        <v>1078</v>
      </c>
      <c r="X604" s="346" t="s">
        <v>1050</v>
      </c>
      <c r="Y604" s="346" t="s">
        <v>1051</v>
      </c>
      <c r="Z604" s="346" t="s">
        <v>1052</v>
      </c>
      <c r="AA604" s="346" t="s">
        <v>1053</v>
      </c>
      <c r="AB604" s="348"/>
      <c r="AC604" s="346">
        <v>36</v>
      </c>
      <c r="AD604" s="346">
        <v>60</v>
      </c>
      <c r="AE604" s="346" t="s">
        <v>1054</v>
      </c>
      <c r="AF604" s="349">
        <v>45405</v>
      </c>
      <c r="AG604" s="346" t="s">
        <v>1054</v>
      </c>
      <c r="AH604" s="349">
        <v>45408</v>
      </c>
      <c r="AI604" s="348"/>
      <c r="AJ604" s="348"/>
      <c r="AK604" s="346" t="s">
        <v>1119</v>
      </c>
      <c r="AL604" s="346">
        <v>60</v>
      </c>
      <c r="AM604" s="346" t="s">
        <v>1044</v>
      </c>
      <c r="AN604" s="346">
        <v>60</v>
      </c>
      <c r="AO604" s="350" t="s">
        <v>1044</v>
      </c>
      <c r="AP604" s="346" t="s">
        <v>1046</v>
      </c>
      <c r="AQ604" s="351" t="s">
        <v>1726</v>
      </c>
    </row>
    <row r="605" spans="1:43" ht="127.5" x14ac:dyDescent="0.25">
      <c r="A605" s="346"/>
      <c r="B605" s="346"/>
      <c r="C605" s="346"/>
      <c r="D605" s="346"/>
      <c r="E605" s="346"/>
      <c r="F605" s="346"/>
      <c r="G605" s="346"/>
      <c r="H605" s="346"/>
      <c r="I605" s="346"/>
      <c r="J605" s="346"/>
      <c r="K605" s="346"/>
      <c r="L605" s="346"/>
      <c r="M605" s="346"/>
      <c r="N605" s="346"/>
      <c r="O605" s="346"/>
      <c r="P605" s="346"/>
      <c r="Q605" s="346"/>
      <c r="R605" s="346"/>
      <c r="S605" s="350"/>
      <c r="T605" s="346"/>
      <c r="U605" s="346"/>
      <c r="V605" s="346"/>
      <c r="W605" s="346"/>
      <c r="X605" s="346"/>
      <c r="Y605" s="346"/>
      <c r="Z605" s="346"/>
      <c r="AA605" s="346"/>
      <c r="AB605" s="348"/>
      <c r="AC605" s="346"/>
      <c r="AD605" s="346"/>
      <c r="AE605" s="346" t="s">
        <v>1057</v>
      </c>
      <c r="AF605" s="346" t="s">
        <v>1727</v>
      </c>
      <c r="AG605" s="346" t="s">
        <v>1057</v>
      </c>
      <c r="AH605" s="346" t="s">
        <v>1728</v>
      </c>
      <c r="AI605" s="348"/>
      <c r="AJ605" s="348"/>
      <c r="AK605" s="346"/>
      <c r="AL605" s="346"/>
      <c r="AM605" s="346"/>
      <c r="AN605" s="346"/>
      <c r="AO605" s="350"/>
      <c r="AP605" s="346"/>
      <c r="AQ605" s="348"/>
    </row>
    <row r="606" spans="1:43" x14ac:dyDescent="0.25">
      <c r="A606" s="346"/>
      <c r="B606" s="346"/>
      <c r="C606" s="346"/>
      <c r="D606" s="346"/>
      <c r="E606" s="346"/>
      <c r="F606" s="346"/>
      <c r="G606" s="346"/>
      <c r="H606" s="346"/>
      <c r="I606" s="346"/>
      <c r="J606" s="346"/>
      <c r="K606" s="346"/>
      <c r="L606" s="346"/>
      <c r="M606" s="346"/>
      <c r="N606" s="346"/>
      <c r="O606" s="346"/>
      <c r="P606" s="346"/>
      <c r="Q606" s="346"/>
      <c r="R606" s="346"/>
      <c r="S606" s="350"/>
      <c r="T606" s="346"/>
      <c r="U606" s="346"/>
      <c r="V606" s="346"/>
      <c r="W606" s="346"/>
      <c r="X606" s="346"/>
      <c r="Y606" s="346"/>
      <c r="Z606" s="346"/>
      <c r="AA606" s="346"/>
      <c r="AB606" s="348"/>
      <c r="AC606" s="346"/>
      <c r="AD606" s="346"/>
      <c r="AE606" s="346" t="s">
        <v>1061</v>
      </c>
      <c r="AF606" s="346" t="s">
        <v>1174</v>
      </c>
      <c r="AG606" s="346" t="s">
        <v>1061</v>
      </c>
      <c r="AH606" s="346" t="s">
        <v>1101</v>
      </c>
      <c r="AI606" s="348"/>
      <c r="AJ606" s="348"/>
      <c r="AK606" s="346"/>
      <c r="AL606" s="346"/>
      <c r="AM606" s="346"/>
      <c r="AN606" s="346"/>
      <c r="AO606" s="350"/>
      <c r="AP606" s="346"/>
      <c r="AQ606" s="346"/>
    </row>
    <row r="607" spans="1:43" x14ac:dyDescent="0.25">
      <c r="A607" s="346"/>
      <c r="B607" s="346"/>
      <c r="C607" s="346"/>
      <c r="D607" s="346"/>
      <c r="E607" s="346"/>
      <c r="F607" s="346"/>
      <c r="G607" s="346"/>
      <c r="H607" s="346"/>
      <c r="I607" s="346"/>
      <c r="J607" s="346"/>
      <c r="K607" s="346"/>
      <c r="L607" s="346"/>
      <c r="M607" s="346"/>
      <c r="N607" s="346"/>
      <c r="O607" s="346"/>
      <c r="P607" s="346"/>
      <c r="Q607" s="346"/>
      <c r="R607" s="346"/>
      <c r="S607" s="350"/>
      <c r="T607" s="346"/>
      <c r="U607" s="346"/>
      <c r="V607" s="346"/>
      <c r="W607" s="346"/>
      <c r="X607" s="346"/>
      <c r="Y607" s="346"/>
      <c r="Z607" s="346"/>
      <c r="AA607" s="346"/>
      <c r="AB607" s="348"/>
      <c r="AC607" s="346"/>
      <c r="AD607" s="346"/>
      <c r="AE607" s="348"/>
      <c r="AF607" s="348"/>
      <c r="AG607" s="348"/>
      <c r="AH607" s="348"/>
      <c r="AI607" s="348"/>
      <c r="AJ607" s="348"/>
      <c r="AK607" s="346"/>
      <c r="AL607" s="346"/>
      <c r="AM607" s="346"/>
      <c r="AN607" s="346"/>
      <c r="AO607" s="350"/>
      <c r="AP607" s="346"/>
      <c r="AQ607" s="351" t="s">
        <v>1729</v>
      </c>
    </row>
    <row r="608" spans="1:43" x14ac:dyDescent="0.25">
      <c r="A608" s="346"/>
      <c r="B608" s="346"/>
      <c r="C608" s="346"/>
      <c r="D608" s="346"/>
      <c r="E608" s="346"/>
      <c r="F608" s="346"/>
      <c r="G608" s="346"/>
      <c r="H608" s="346"/>
      <c r="I608" s="346"/>
      <c r="J608" s="346"/>
      <c r="K608" s="346"/>
      <c r="L608" s="346"/>
      <c r="M608" s="346"/>
      <c r="N608" s="346"/>
      <c r="O608" s="346"/>
      <c r="P608" s="346"/>
      <c r="Q608" s="346"/>
      <c r="R608" s="346"/>
      <c r="S608" s="350"/>
      <c r="T608" s="346"/>
      <c r="U608" s="346"/>
      <c r="V608" s="346"/>
      <c r="W608" s="346"/>
      <c r="X608" s="346"/>
      <c r="Y608" s="346"/>
      <c r="Z608" s="346"/>
      <c r="AA608" s="346"/>
      <c r="AB608" s="348"/>
      <c r="AC608" s="346"/>
      <c r="AD608" s="346"/>
      <c r="AE608" s="348"/>
      <c r="AF608" s="348"/>
      <c r="AG608" s="348"/>
      <c r="AH608" s="348"/>
      <c r="AI608" s="348"/>
      <c r="AJ608" s="348"/>
      <c r="AK608" s="346"/>
      <c r="AL608" s="346"/>
      <c r="AM608" s="346"/>
      <c r="AN608" s="346"/>
      <c r="AO608" s="350"/>
      <c r="AP608" s="346"/>
      <c r="AQ608" s="346"/>
    </row>
    <row r="609" spans="1:43" x14ac:dyDescent="0.25">
      <c r="A609" s="346"/>
      <c r="B609" s="346"/>
      <c r="C609" s="346"/>
      <c r="D609" s="346"/>
      <c r="E609" s="346"/>
      <c r="F609" s="346"/>
      <c r="G609" s="346"/>
      <c r="H609" s="346"/>
      <c r="I609" s="346"/>
      <c r="J609" s="346"/>
      <c r="K609" s="346"/>
      <c r="L609" s="346"/>
      <c r="M609" s="346"/>
      <c r="N609" s="346"/>
      <c r="O609" s="346"/>
      <c r="P609" s="346"/>
      <c r="Q609" s="346"/>
      <c r="R609" s="346"/>
      <c r="S609" s="350"/>
      <c r="T609" s="346"/>
      <c r="U609" s="346"/>
      <c r="V609" s="346"/>
      <c r="W609" s="346"/>
      <c r="X609" s="346"/>
      <c r="Y609" s="346"/>
      <c r="Z609" s="346"/>
      <c r="AA609" s="346"/>
      <c r="AB609" s="348"/>
      <c r="AC609" s="346"/>
      <c r="AD609" s="346"/>
      <c r="AE609" s="346" t="s">
        <v>1054</v>
      </c>
      <c r="AF609" s="349">
        <v>45531</v>
      </c>
      <c r="AG609" s="346" t="s">
        <v>1054</v>
      </c>
      <c r="AH609" s="349">
        <v>45534</v>
      </c>
      <c r="AI609" s="348"/>
      <c r="AJ609" s="348"/>
      <c r="AK609" s="346"/>
      <c r="AL609" s="346"/>
      <c r="AM609" s="346"/>
      <c r="AN609" s="346"/>
      <c r="AO609" s="350"/>
      <c r="AP609" s="346"/>
      <c r="AQ609" s="346"/>
    </row>
    <row r="610" spans="1:43" ht="165.75" x14ac:dyDescent="0.25">
      <c r="A610" s="346"/>
      <c r="B610" s="346"/>
      <c r="C610" s="346"/>
      <c r="D610" s="346"/>
      <c r="E610" s="346"/>
      <c r="F610" s="346"/>
      <c r="G610" s="346"/>
      <c r="H610" s="346"/>
      <c r="I610" s="346"/>
      <c r="J610" s="346"/>
      <c r="K610" s="346"/>
      <c r="L610" s="346"/>
      <c r="M610" s="346"/>
      <c r="N610" s="346"/>
      <c r="O610" s="346"/>
      <c r="P610" s="346"/>
      <c r="Q610" s="346"/>
      <c r="R610" s="346"/>
      <c r="S610" s="350"/>
      <c r="T610" s="346"/>
      <c r="U610" s="346"/>
      <c r="V610" s="346"/>
      <c r="W610" s="346"/>
      <c r="X610" s="346"/>
      <c r="Y610" s="346"/>
      <c r="Z610" s="346"/>
      <c r="AA610" s="346"/>
      <c r="AB610" s="348"/>
      <c r="AC610" s="346"/>
      <c r="AD610" s="346"/>
      <c r="AE610" s="346" t="s">
        <v>1057</v>
      </c>
      <c r="AF610" s="346" t="s">
        <v>1730</v>
      </c>
      <c r="AG610" s="346" t="s">
        <v>1057</v>
      </c>
      <c r="AH610" s="346" t="s">
        <v>1731</v>
      </c>
      <c r="AI610" s="348"/>
      <c r="AJ610" s="348"/>
      <c r="AK610" s="346"/>
      <c r="AL610" s="346"/>
      <c r="AM610" s="346"/>
      <c r="AN610" s="346"/>
      <c r="AO610" s="350"/>
      <c r="AP610" s="346"/>
      <c r="AQ610" s="346"/>
    </row>
    <row r="611" spans="1:43" x14ac:dyDescent="0.25">
      <c r="A611" s="346"/>
      <c r="B611" s="346"/>
      <c r="C611" s="346"/>
      <c r="D611" s="346"/>
      <c r="E611" s="346"/>
      <c r="F611" s="346"/>
      <c r="G611" s="346"/>
      <c r="H611" s="346"/>
      <c r="I611" s="346"/>
      <c r="J611" s="346"/>
      <c r="K611" s="346"/>
      <c r="L611" s="346"/>
      <c r="M611" s="346"/>
      <c r="N611" s="346"/>
      <c r="O611" s="346"/>
      <c r="P611" s="346"/>
      <c r="Q611" s="346"/>
      <c r="R611" s="346"/>
      <c r="S611" s="350"/>
      <c r="T611" s="346"/>
      <c r="U611" s="346"/>
      <c r="V611" s="346"/>
      <c r="W611" s="346"/>
      <c r="X611" s="346"/>
      <c r="Y611" s="346"/>
      <c r="Z611" s="346"/>
      <c r="AA611" s="346"/>
      <c r="AB611" s="348"/>
      <c r="AC611" s="346"/>
      <c r="AD611" s="346"/>
      <c r="AE611" s="346" t="s">
        <v>1061</v>
      </c>
      <c r="AF611" s="346" t="s">
        <v>1174</v>
      </c>
      <c r="AG611" s="346" t="s">
        <v>1061</v>
      </c>
      <c r="AH611" s="346" t="s">
        <v>1107</v>
      </c>
      <c r="AI611" s="348"/>
      <c r="AJ611" s="348"/>
      <c r="AK611" s="346"/>
      <c r="AL611" s="346"/>
      <c r="AM611" s="346"/>
      <c r="AN611" s="346"/>
      <c r="AO611" s="350"/>
      <c r="AP611" s="346"/>
      <c r="AQ611" s="346"/>
    </row>
    <row r="612" spans="1:43" ht="114.75" x14ac:dyDescent="0.25">
      <c r="A612" s="346" t="s">
        <v>1732</v>
      </c>
      <c r="B612" s="346">
        <v>24</v>
      </c>
      <c r="C612" s="346">
        <v>1</v>
      </c>
      <c r="D612" s="346" t="s">
        <v>1032</v>
      </c>
      <c r="E612" s="346" t="s">
        <v>1733</v>
      </c>
      <c r="F612" s="346" t="s">
        <v>1734</v>
      </c>
      <c r="G612" s="346" t="s">
        <v>1735</v>
      </c>
      <c r="H612" s="346" t="s">
        <v>1736</v>
      </c>
      <c r="I612" s="346" t="s">
        <v>1037</v>
      </c>
      <c r="J612" s="346" t="s">
        <v>1737</v>
      </c>
      <c r="K612" s="346" t="s">
        <v>1738</v>
      </c>
      <c r="L612" s="346" t="s">
        <v>1094</v>
      </c>
      <c r="M612" s="346" t="s">
        <v>1310</v>
      </c>
      <c r="N612" s="346" t="s">
        <v>1055</v>
      </c>
      <c r="O612" s="346">
        <v>60</v>
      </c>
      <c r="P612" s="346" t="s">
        <v>1311</v>
      </c>
      <c r="Q612" s="346" t="s">
        <v>1044</v>
      </c>
      <c r="R612" s="346">
        <v>60</v>
      </c>
      <c r="S612" s="350" t="s">
        <v>1044</v>
      </c>
      <c r="T612" s="346" t="s">
        <v>1046</v>
      </c>
      <c r="U612" s="346" t="s">
        <v>1739</v>
      </c>
      <c r="V612" s="346" t="s">
        <v>1048</v>
      </c>
      <c r="W612" s="346" t="s">
        <v>1078</v>
      </c>
      <c r="X612" s="346" t="s">
        <v>1050</v>
      </c>
      <c r="Y612" s="346" t="s">
        <v>1499</v>
      </c>
      <c r="Z612" s="346" t="s">
        <v>1052</v>
      </c>
      <c r="AA612" s="346" t="s">
        <v>1053</v>
      </c>
      <c r="AB612" s="348"/>
      <c r="AC612" s="346">
        <v>36</v>
      </c>
      <c r="AD612" s="346">
        <v>60</v>
      </c>
      <c r="AE612" s="346" t="s">
        <v>1054</v>
      </c>
      <c r="AF612" s="349">
        <v>45406</v>
      </c>
      <c r="AG612" s="346" t="s">
        <v>1054</v>
      </c>
      <c r="AH612" s="349">
        <v>45411</v>
      </c>
      <c r="AI612" s="346" t="s">
        <v>1054</v>
      </c>
      <c r="AJ612" s="349">
        <v>45414</v>
      </c>
      <c r="AK612" s="346" t="s">
        <v>1119</v>
      </c>
      <c r="AL612" s="346">
        <v>60</v>
      </c>
      <c r="AM612" s="346" t="s">
        <v>1044</v>
      </c>
      <c r="AN612" s="346">
        <v>60</v>
      </c>
      <c r="AO612" s="350" t="s">
        <v>1044</v>
      </c>
      <c r="AP612" s="346" t="s">
        <v>1046</v>
      </c>
      <c r="AQ612" s="351" t="s">
        <v>1740</v>
      </c>
    </row>
    <row r="613" spans="1:43" ht="102" x14ac:dyDescent="0.25">
      <c r="A613" s="346"/>
      <c r="B613" s="346"/>
      <c r="C613" s="346"/>
      <c r="D613" s="346"/>
      <c r="E613" s="346"/>
      <c r="F613" s="346"/>
      <c r="G613" s="346"/>
      <c r="H613" s="346"/>
      <c r="I613" s="346"/>
      <c r="J613" s="346"/>
      <c r="K613" s="346"/>
      <c r="L613" s="346"/>
      <c r="M613" s="346"/>
      <c r="N613" s="346"/>
      <c r="O613" s="346"/>
      <c r="P613" s="346"/>
      <c r="Q613" s="346"/>
      <c r="R613" s="346"/>
      <c r="S613" s="350"/>
      <c r="T613" s="346"/>
      <c r="U613" s="346"/>
      <c r="V613" s="346"/>
      <c r="W613" s="346"/>
      <c r="X613" s="346"/>
      <c r="Y613" s="346"/>
      <c r="Z613" s="346"/>
      <c r="AA613" s="346"/>
      <c r="AB613" s="348"/>
      <c r="AC613" s="346"/>
      <c r="AD613" s="346"/>
      <c r="AE613" s="346" t="s">
        <v>1057</v>
      </c>
      <c r="AF613" s="346" t="s">
        <v>1741</v>
      </c>
      <c r="AG613" s="346" t="s">
        <v>1057</v>
      </c>
      <c r="AH613" s="346" t="s">
        <v>1742</v>
      </c>
      <c r="AI613" s="346" t="s">
        <v>1057</v>
      </c>
      <c r="AJ613" s="346" t="s">
        <v>1743</v>
      </c>
      <c r="AK613" s="346"/>
      <c r="AL613" s="346"/>
      <c r="AM613" s="346"/>
      <c r="AN613" s="346"/>
      <c r="AO613" s="350"/>
      <c r="AP613" s="346"/>
      <c r="AQ613" s="348"/>
    </row>
    <row r="614" spans="1:43" x14ac:dyDescent="0.25">
      <c r="A614" s="346"/>
      <c r="B614" s="346"/>
      <c r="C614" s="346"/>
      <c r="D614" s="346"/>
      <c r="E614" s="346"/>
      <c r="F614" s="346"/>
      <c r="G614" s="346"/>
      <c r="H614" s="346"/>
      <c r="I614" s="346"/>
      <c r="J614" s="346"/>
      <c r="K614" s="346"/>
      <c r="L614" s="346"/>
      <c r="M614" s="346"/>
      <c r="N614" s="346"/>
      <c r="O614" s="346"/>
      <c r="P614" s="346"/>
      <c r="Q614" s="346"/>
      <c r="R614" s="346"/>
      <c r="S614" s="350"/>
      <c r="T614" s="346"/>
      <c r="U614" s="346"/>
      <c r="V614" s="346"/>
      <c r="W614" s="346"/>
      <c r="X614" s="346"/>
      <c r="Y614" s="346"/>
      <c r="Z614" s="346"/>
      <c r="AA614" s="346"/>
      <c r="AB614" s="348"/>
      <c r="AC614" s="346"/>
      <c r="AD614" s="346"/>
      <c r="AE614" s="346" t="s">
        <v>1061</v>
      </c>
      <c r="AF614" s="346" t="s">
        <v>1744</v>
      </c>
      <c r="AG614" s="346" t="s">
        <v>1061</v>
      </c>
      <c r="AH614" s="346" t="s">
        <v>1745</v>
      </c>
      <c r="AI614" s="346" t="s">
        <v>1061</v>
      </c>
      <c r="AJ614" s="346" t="s">
        <v>1252</v>
      </c>
      <c r="AK614" s="346"/>
      <c r="AL614" s="346"/>
      <c r="AM614" s="346"/>
      <c r="AN614" s="346"/>
      <c r="AO614" s="350"/>
      <c r="AP614" s="346"/>
      <c r="AQ614" s="346"/>
    </row>
    <row r="615" spans="1:43" x14ac:dyDescent="0.25">
      <c r="A615" s="346"/>
      <c r="B615" s="346"/>
      <c r="C615" s="346"/>
      <c r="D615" s="346"/>
      <c r="E615" s="346"/>
      <c r="F615" s="346"/>
      <c r="G615" s="346"/>
      <c r="H615" s="346"/>
      <c r="I615" s="346"/>
      <c r="J615" s="346"/>
      <c r="K615" s="346"/>
      <c r="L615" s="346"/>
      <c r="M615" s="346"/>
      <c r="N615" s="346"/>
      <c r="O615" s="346"/>
      <c r="P615" s="346"/>
      <c r="Q615" s="346"/>
      <c r="R615" s="346"/>
      <c r="S615" s="350"/>
      <c r="T615" s="346"/>
      <c r="U615" s="346"/>
      <c r="V615" s="346"/>
      <c r="W615" s="346"/>
      <c r="X615" s="346"/>
      <c r="Y615" s="346"/>
      <c r="Z615" s="346"/>
      <c r="AA615" s="346"/>
      <c r="AB615" s="348"/>
      <c r="AC615" s="346"/>
      <c r="AD615" s="346"/>
      <c r="AE615" s="348"/>
      <c r="AF615" s="348"/>
      <c r="AG615" s="348"/>
      <c r="AH615" s="348"/>
      <c r="AI615" s="348"/>
      <c r="AJ615" s="348"/>
      <c r="AK615" s="346"/>
      <c r="AL615" s="346"/>
      <c r="AM615" s="346"/>
      <c r="AN615" s="346"/>
      <c r="AO615" s="350"/>
      <c r="AP615" s="346"/>
      <c r="AQ615" s="351" t="s">
        <v>1746</v>
      </c>
    </row>
    <row r="616" spans="1:43" x14ac:dyDescent="0.25">
      <c r="A616" s="346"/>
      <c r="B616" s="346"/>
      <c r="C616" s="346"/>
      <c r="D616" s="346"/>
      <c r="E616" s="346"/>
      <c r="F616" s="346"/>
      <c r="G616" s="346"/>
      <c r="H616" s="346"/>
      <c r="I616" s="346"/>
      <c r="J616" s="346"/>
      <c r="K616" s="346"/>
      <c r="L616" s="346"/>
      <c r="M616" s="346"/>
      <c r="N616" s="346"/>
      <c r="O616" s="346"/>
      <c r="P616" s="346"/>
      <c r="Q616" s="346"/>
      <c r="R616" s="346"/>
      <c r="S616" s="350"/>
      <c r="T616" s="346"/>
      <c r="U616" s="346"/>
      <c r="V616" s="346"/>
      <c r="W616" s="346"/>
      <c r="X616" s="346"/>
      <c r="Y616" s="346"/>
      <c r="Z616" s="346"/>
      <c r="AA616" s="346"/>
      <c r="AB616" s="348"/>
      <c r="AC616" s="346"/>
      <c r="AD616" s="346"/>
      <c r="AE616" s="348"/>
      <c r="AF616" s="348"/>
      <c r="AG616" s="348"/>
      <c r="AH616" s="348"/>
      <c r="AI616" s="348"/>
      <c r="AJ616" s="348"/>
      <c r="AK616" s="346"/>
      <c r="AL616" s="346"/>
      <c r="AM616" s="346"/>
      <c r="AN616" s="346"/>
      <c r="AO616" s="350"/>
      <c r="AP616" s="346"/>
      <c r="AQ616" s="346"/>
    </row>
    <row r="617" spans="1:43" x14ac:dyDescent="0.25">
      <c r="A617" s="346"/>
      <c r="B617" s="346"/>
      <c r="C617" s="346"/>
      <c r="D617" s="346"/>
      <c r="E617" s="346"/>
      <c r="F617" s="346"/>
      <c r="G617" s="346"/>
      <c r="H617" s="346"/>
      <c r="I617" s="346"/>
      <c r="J617" s="346"/>
      <c r="K617" s="346"/>
      <c r="L617" s="346"/>
      <c r="M617" s="346"/>
      <c r="N617" s="346"/>
      <c r="O617" s="346"/>
      <c r="P617" s="346"/>
      <c r="Q617" s="346"/>
      <c r="R617" s="346"/>
      <c r="S617" s="350"/>
      <c r="T617" s="346"/>
      <c r="U617" s="346"/>
      <c r="V617" s="346"/>
      <c r="W617" s="346"/>
      <c r="X617" s="346"/>
      <c r="Y617" s="346"/>
      <c r="Z617" s="346"/>
      <c r="AA617" s="346"/>
      <c r="AB617" s="348"/>
      <c r="AC617" s="346"/>
      <c r="AD617" s="346"/>
      <c r="AE617" s="346" t="s">
        <v>1054</v>
      </c>
      <c r="AF617" s="349">
        <v>45531</v>
      </c>
      <c r="AG617" s="346" t="s">
        <v>1054</v>
      </c>
      <c r="AH617" s="349">
        <v>45537</v>
      </c>
      <c r="AI617" s="346" t="s">
        <v>1054</v>
      </c>
      <c r="AJ617" s="349">
        <v>45537</v>
      </c>
      <c r="AK617" s="346"/>
      <c r="AL617" s="346"/>
      <c r="AM617" s="346"/>
      <c r="AN617" s="346"/>
      <c r="AO617" s="350"/>
      <c r="AP617" s="346"/>
      <c r="AQ617" s="346"/>
    </row>
    <row r="618" spans="1:43" ht="191.25" x14ac:dyDescent="0.25">
      <c r="A618" s="346"/>
      <c r="B618" s="346"/>
      <c r="C618" s="346"/>
      <c r="D618" s="346"/>
      <c r="E618" s="346"/>
      <c r="F618" s="346"/>
      <c r="G618" s="346"/>
      <c r="H618" s="346"/>
      <c r="I618" s="346"/>
      <c r="J618" s="346"/>
      <c r="K618" s="346"/>
      <c r="L618" s="346"/>
      <c r="M618" s="346"/>
      <c r="N618" s="346"/>
      <c r="O618" s="346"/>
      <c r="P618" s="346"/>
      <c r="Q618" s="346"/>
      <c r="R618" s="346"/>
      <c r="S618" s="350"/>
      <c r="T618" s="346"/>
      <c r="U618" s="346"/>
      <c r="V618" s="346"/>
      <c r="W618" s="346"/>
      <c r="X618" s="346"/>
      <c r="Y618" s="346"/>
      <c r="Z618" s="346"/>
      <c r="AA618" s="346"/>
      <c r="AB618" s="348"/>
      <c r="AC618" s="346"/>
      <c r="AD618" s="346"/>
      <c r="AE618" s="346" t="s">
        <v>1057</v>
      </c>
      <c r="AF618" s="346" t="s">
        <v>1747</v>
      </c>
      <c r="AG618" s="346" t="s">
        <v>1057</v>
      </c>
      <c r="AH618" s="346" t="s">
        <v>1748</v>
      </c>
      <c r="AI618" s="346" t="s">
        <v>1057</v>
      </c>
      <c r="AJ618" s="346" t="s">
        <v>1749</v>
      </c>
      <c r="AK618" s="346"/>
      <c r="AL618" s="346"/>
      <c r="AM618" s="346"/>
      <c r="AN618" s="346"/>
      <c r="AO618" s="350"/>
      <c r="AP618" s="346"/>
      <c r="AQ618" s="346"/>
    </row>
    <row r="619" spans="1:43" x14ac:dyDescent="0.25">
      <c r="A619" s="346"/>
      <c r="B619" s="346"/>
      <c r="C619" s="346"/>
      <c r="D619" s="346"/>
      <c r="E619" s="346"/>
      <c r="F619" s="346"/>
      <c r="G619" s="346"/>
      <c r="H619" s="346"/>
      <c r="I619" s="346"/>
      <c r="J619" s="346"/>
      <c r="K619" s="346"/>
      <c r="L619" s="346"/>
      <c r="M619" s="346"/>
      <c r="N619" s="346"/>
      <c r="O619" s="346"/>
      <c r="P619" s="346"/>
      <c r="Q619" s="346"/>
      <c r="R619" s="346"/>
      <c r="S619" s="350"/>
      <c r="T619" s="346"/>
      <c r="U619" s="346"/>
      <c r="V619" s="346"/>
      <c r="W619" s="346"/>
      <c r="X619" s="346"/>
      <c r="Y619" s="346"/>
      <c r="Z619" s="346"/>
      <c r="AA619" s="346"/>
      <c r="AB619" s="348"/>
      <c r="AC619" s="346"/>
      <c r="AD619" s="346"/>
      <c r="AE619" s="346" t="s">
        <v>1061</v>
      </c>
      <c r="AF619" s="346" t="s">
        <v>1744</v>
      </c>
      <c r="AG619" s="346" t="s">
        <v>1061</v>
      </c>
      <c r="AH619" s="346" t="s">
        <v>1270</v>
      </c>
      <c r="AI619" s="346" t="s">
        <v>1061</v>
      </c>
      <c r="AJ619" s="346" t="s">
        <v>1252</v>
      </c>
      <c r="AK619" s="346"/>
      <c r="AL619" s="346"/>
      <c r="AM619" s="346"/>
      <c r="AN619" s="346"/>
      <c r="AO619" s="350"/>
      <c r="AP619" s="346"/>
      <c r="AQ619" s="346"/>
    </row>
    <row r="620" spans="1:43" ht="140.25" x14ac:dyDescent="0.25">
      <c r="A620" s="346" t="s">
        <v>1750</v>
      </c>
      <c r="B620" s="346">
        <v>20</v>
      </c>
      <c r="C620" s="346">
        <v>1</v>
      </c>
      <c r="D620" s="346" t="s">
        <v>1032</v>
      </c>
      <c r="E620" s="346" t="s">
        <v>1751</v>
      </c>
      <c r="F620" s="346" t="s">
        <v>1752</v>
      </c>
      <c r="G620" s="346" t="s">
        <v>1753</v>
      </c>
      <c r="H620" s="346" t="s">
        <v>1754</v>
      </c>
      <c r="I620" s="346" t="s">
        <v>1037</v>
      </c>
      <c r="J620" s="346" t="s">
        <v>1755</v>
      </c>
      <c r="K620" s="346" t="s">
        <v>1756</v>
      </c>
      <c r="L620" s="346" t="s">
        <v>1094</v>
      </c>
      <c r="M620" s="346" t="s">
        <v>1118</v>
      </c>
      <c r="N620" s="346" t="s">
        <v>1119</v>
      </c>
      <c r="O620" s="346">
        <v>40</v>
      </c>
      <c r="P620" s="346" t="s">
        <v>1120</v>
      </c>
      <c r="Q620" s="346" t="s">
        <v>1095</v>
      </c>
      <c r="R620" s="346">
        <v>80</v>
      </c>
      <c r="S620" s="347" t="s">
        <v>1045</v>
      </c>
      <c r="T620" s="346" t="s">
        <v>1046</v>
      </c>
      <c r="U620" s="346" t="s">
        <v>1757</v>
      </c>
      <c r="V620" s="346" t="s">
        <v>1048</v>
      </c>
      <c r="W620" s="346" t="s">
        <v>1049</v>
      </c>
      <c r="X620" s="346" t="s">
        <v>1050</v>
      </c>
      <c r="Y620" s="346" t="s">
        <v>1051</v>
      </c>
      <c r="Z620" s="346" t="s">
        <v>1052</v>
      </c>
      <c r="AA620" s="346" t="s">
        <v>1053</v>
      </c>
      <c r="AB620" s="348"/>
      <c r="AC620" s="346">
        <v>28</v>
      </c>
      <c r="AD620" s="346">
        <v>80</v>
      </c>
      <c r="AE620" s="346" t="s">
        <v>1054</v>
      </c>
      <c r="AF620" s="349">
        <v>45404</v>
      </c>
      <c r="AG620" s="346" t="s">
        <v>1054</v>
      </c>
      <c r="AH620" s="349">
        <v>45411</v>
      </c>
      <c r="AI620" s="346" t="s">
        <v>1054</v>
      </c>
      <c r="AJ620" s="349">
        <v>45414</v>
      </c>
      <c r="AK620" s="346" t="s">
        <v>1119</v>
      </c>
      <c r="AL620" s="346">
        <v>40</v>
      </c>
      <c r="AM620" s="346" t="s">
        <v>1095</v>
      </c>
      <c r="AN620" s="346">
        <v>80</v>
      </c>
      <c r="AO620" s="347" t="s">
        <v>1045</v>
      </c>
      <c r="AP620" s="346" t="s">
        <v>1046</v>
      </c>
      <c r="AQ620" s="351" t="s">
        <v>1758</v>
      </c>
    </row>
    <row r="621" spans="1:43" ht="409.5" x14ac:dyDescent="0.25">
      <c r="A621" s="346"/>
      <c r="B621" s="346"/>
      <c r="C621" s="346"/>
      <c r="D621" s="346"/>
      <c r="E621" s="346"/>
      <c r="F621" s="346"/>
      <c r="G621" s="346"/>
      <c r="H621" s="346"/>
      <c r="I621" s="346"/>
      <c r="J621" s="346"/>
      <c r="K621" s="346"/>
      <c r="L621" s="346"/>
      <c r="M621" s="346"/>
      <c r="N621" s="346"/>
      <c r="O621" s="346"/>
      <c r="P621" s="346"/>
      <c r="Q621" s="346"/>
      <c r="R621" s="346"/>
      <c r="S621" s="347"/>
      <c r="T621" s="346"/>
      <c r="U621" s="346"/>
      <c r="V621" s="346"/>
      <c r="W621" s="346"/>
      <c r="X621" s="346"/>
      <c r="Y621" s="346"/>
      <c r="Z621" s="346"/>
      <c r="AA621" s="346"/>
      <c r="AB621" s="348"/>
      <c r="AC621" s="346"/>
      <c r="AD621" s="346"/>
      <c r="AE621" s="346" t="s">
        <v>1057</v>
      </c>
      <c r="AF621" s="346" t="s">
        <v>1759</v>
      </c>
      <c r="AG621" s="346" t="s">
        <v>1057</v>
      </c>
      <c r="AH621" s="346" t="s">
        <v>1760</v>
      </c>
      <c r="AI621" s="346" t="s">
        <v>1057</v>
      </c>
      <c r="AJ621" s="346" t="s">
        <v>1761</v>
      </c>
      <c r="AK621" s="346"/>
      <c r="AL621" s="346"/>
      <c r="AM621" s="346"/>
      <c r="AN621" s="346"/>
      <c r="AO621" s="347"/>
      <c r="AP621" s="346"/>
      <c r="AQ621" s="348"/>
    </row>
    <row r="622" spans="1:43" x14ac:dyDescent="0.25">
      <c r="A622" s="346"/>
      <c r="B622" s="346"/>
      <c r="C622" s="346"/>
      <c r="D622" s="346"/>
      <c r="E622" s="346"/>
      <c r="F622" s="346"/>
      <c r="G622" s="346"/>
      <c r="H622" s="346"/>
      <c r="I622" s="346"/>
      <c r="J622" s="346"/>
      <c r="K622" s="346"/>
      <c r="L622" s="346"/>
      <c r="M622" s="346"/>
      <c r="N622" s="346"/>
      <c r="O622" s="346"/>
      <c r="P622" s="346"/>
      <c r="Q622" s="346"/>
      <c r="R622" s="346"/>
      <c r="S622" s="347"/>
      <c r="T622" s="346"/>
      <c r="U622" s="346"/>
      <c r="V622" s="346"/>
      <c r="W622" s="346"/>
      <c r="X622" s="346"/>
      <c r="Y622" s="346"/>
      <c r="Z622" s="346"/>
      <c r="AA622" s="346"/>
      <c r="AB622" s="348"/>
      <c r="AC622" s="346"/>
      <c r="AD622" s="346"/>
      <c r="AE622" s="346" t="s">
        <v>1061</v>
      </c>
      <c r="AF622" s="346" t="s">
        <v>1762</v>
      </c>
      <c r="AG622" s="346" t="s">
        <v>1061</v>
      </c>
      <c r="AH622" s="346" t="s">
        <v>1745</v>
      </c>
      <c r="AI622" s="346" t="s">
        <v>1061</v>
      </c>
      <c r="AJ622" s="346" t="s">
        <v>1621</v>
      </c>
      <c r="AK622" s="346"/>
      <c r="AL622" s="346"/>
      <c r="AM622" s="346"/>
      <c r="AN622" s="346"/>
      <c r="AO622" s="347"/>
      <c r="AP622" s="346"/>
      <c r="AQ622" s="346"/>
    </row>
    <row r="623" spans="1:43" x14ac:dyDescent="0.25">
      <c r="A623" s="346"/>
      <c r="B623" s="346"/>
      <c r="C623" s="346"/>
      <c r="D623" s="346"/>
      <c r="E623" s="346"/>
      <c r="F623" s="346"/>
      <c r="G623" s="346"/>
      <c r="H623" s="346"/>
      <c r="I623" s="346"/>
      <c r="J623" s="346"/>
      <c r="K623" s="346"/>
      <c r="L623" s="346"/>
      <c r="M623" s="346"/>
      <c r="N623" s="346"/>
      <c r="O623" s="346"/>
      <c r="P623" s="346"/>
      <c r="Q623" s="346"/>
      <c r="R623" s="346"/>
      <c r="S623" s="347"/>
      <c r="T623" s="346"/>
      <c r="U623" s="346"/>
      <c r="V623" s="346"/>
      <c r="W623" s="346"/>
      <c r="X623" s="346"/>
      <c r="Y623" s="346"/>
      <c r="Z623" s="346"/>
      <c r="AA623" s="346"/>
      <c r="AB623" s="348"/>
      <c r="AC623" s="346"/>
      <c r="AD623" s="346"/>
      <c r="AE623" s="348"/>
      <c r="AF623" s="348"/>
      <c r="AG623" s="348"/>
      <c r="AH623" s="348"/>
      <c r="AI623" s="348"/>
      <c r="AJ623" s="348"/>
      <c r="AK623" s="346"/>
      <c r="AL623" s="346"/>
      <c r="AM623" s="346"/>
      <c r="AN623" s="346"/>
      <c r="AO623" s="347"/>
      <c r="AP623" s="346"/>
      <c r="AQ623" s="351" t="s">
        <v>1763</v>
      </c>
    </row>
    <row r="624" spans="1:43" x14ac:dyDescent="0.25">
      <c r="A624" s="346"/>
      <c r="B624" s="346"/>
      <c r="C624" s="346"/>
      <c r="D624" s="346"/>
      <c r="E624" s="346"/>
      <c r="F624" s="346"/>
      <c r="G624" s="346"/>
      <c r="H624" s="346"/>
      <c r="I624" s="346"/>
      <c r="J624" s="346"/>
      <c r="K624" s="346"/>
      <c r="L624" s="346"/>
      <c r="M624" s="346"/>
      <c r="N624" s="346"/>
      <c r="O624" s="346"/>
      <c r="P624" s="346"/>
      <c r="Q624" s="346"/>
      <c r="R624" s="346"/>
      <c r="S624" s="347"/>
      <c r="T624" s="346"/>
      <c r="U624" s="346"/>
      <c r="V624" s="346"/>
      <c r="W624" s="346"/>
      <c r="X624" s="346"/>
      <c r="Y624" s="346"/>
      <c r="Z624" s="346"/>
      <c r="AA624" s="346"/>
      <c r="AB624" s="348"/>
      <c r="AC624" s="346"/>
      <c r="AD624" s="346"/>
      <c r="AE624" s="348"/>
      <c r="AF624" s="348"/>
      <c r="AG624" s="348"/>
      <c r="AH624" s="348"/>
      <c r="AI624" s="348"/>
      <c r="AJ624" s="348"/>
      <c r="AK624" s="346"/>
      <c r="AL624" s="346"/>
      <c r="AM624" s="346"/>
      <c r="AN624" s="346"/>
      <c r="AO624" s="347"/>
      <c r="AP624" s="346"/>
      <c r="AQ624" s="346"/>
    </row>
    <row r="625" spans="1:43" x14ac:dyDescent="0.25">
      <c r="A625" s="346"/>
      <c r="B625" s="346"/>
      <c r="C625" s="346"/>
      <c r="D625" s="346"/>
      <c r="E625" s="346"/>
      <c r="F625" s="346"/>
      <c r="G625" s="346"/>
      <c r="H625" s="346"/>
      <c r="I625" s="346"/>
      <c r="J625" s="346"/>
      <c r="K625" s="346"/>
      <c r="L625" s="346"/>
      <c r="M625" s="346"/>
      <c r="N625" s="346"/>
      <c r="O625" s="346"/>
      <c r="P625" s="346"/>
      <c r="Q625" s="346"/>
      <c r="R625" s="346"/>
      <c r="S625" s="347"/>
      <c r="T625" s="346"/>
      <c r="U625" s="346"/>
      <c r="V625" s="346"/>
      <c r="W625" s="346"/>
      <c r="X625" s="346"/>
      <c r="Y625" s="346"/>
      <c r="Z625" s="346"/>
      <c r="AA625" s="346"/>
      <c r="AB625" s="348"/>
      <c r="AC625" s="346"/>
      <c r="AD625" s="346"/>
      <c r="AE625" s="346" t="s">
        <v>1054</v>
      </c>
      <c r="AF625" s="349">
        <v>45530</v>
      </c>
      <c r="AG625" s="346" t="s">
        <v>1054</v>
      </c>
      <c r="AH625" s="349">
        <v>45538</v>
      </c>
      <c r="AI625" s="346" t="s">
        <v>1054</v>
      </c>
      <c r="AJ625" s="349">
        <v>45537</v>
      </c>
      <c r="AK625" s="346"/>
      <c r="AL625" s="346"/>
      <c r="AM625" s="346"/>
      <c r="AN625" s="346"/>
      <c r="AO625" s="347"/>
      <c r="AP625" s="346"/>
      <c r="AQ625" s="346"/>
    </row>
    <row r="626" spans="1:43" ht="409.5" x14ac:dyDescent="0.25">
      <c r="A626" s="346"/>
      <c r="B626" s="346"/>
      <c r="C626" s="346"/>
      <c r="D626" s="346"/>
      <c r="E626" s="346"/>
      <c r="F626" s="346"/>
      <c r="G626" s="346"/>
      <c r="H626" s="346"/>
      <c r="I626" s="346"/>
      <c r="J626" s="346"/>
      <c r="K626" s="346"/>
      <c r="L626" s="346"/>
      <c r="M626" s="346"/>
      <c r="N626" s="346"/>
      <c r="O626" s="346"/>
      <c r="P626" s="346"/>
      <c r="Q626" s="346"/>
      <c r="R626" s="346"/>
      <c r="S626" s="347"/>
      <c r="T626" s="346"/>
      <c r="U626" s="346"/>
      <c r="V626" s="346"/>
      <c r="W626" s="346"/>
      <c r="X626" s="346"/>
      <c r="Y626" s="346"/>
      <c r="Z626" s="346"/>
      <c r="AA626" s="346"/>
      <c r="AB626" s="348"/>
      <c r="AC626" s="346"/>
      <c r="AD626" s="346"/>
      <c r="AE626" s="346" t="s">
        <v>1057</v>
      </c>
      <c r="AF626" s="346" t="s">
        <v>1764</v>
      </c>
      <c r="AG626" s="346" t="s">
        <v>1057</v>
      </c>
      <c r="AH626" s="346" t="s">
        <v>1765</v>
      </c>
      <c r="AI626" s="346" t="s">
        <v>1057</v>
      </c>
      <c r="AJ626" s="346" t="s">
        <v>1766</v>
      </c>
      <c r="AK626" s="346"/>
      <c r="AL626" s="346"/>
      <c r="AM626" s="346"/>
      <c r="AN626" s="346"/>
      <c r="AO626" s="347"/>
      <c r="AP626" s="346"/>
      <c r="AQ626" s="346"/>
    </row>
    <row r="627" spans="1:43" x14ac:dyDescent="0.25">
      <c r="A627" s="346"/>
      <c r="B627" s="346"/>
      <c r="C627" s="346"/>
      <c r="D627" s="346"/>
      <c r="E627" s="346"/>
      <c r="F627" s="346"/>
      <c r="G627" s="346"/>
      <c r="H627" s="346"/>
      <c r="I627" s="346"/>
      <c r="J627" s="346"/>
      <c r="K627" s="346"/>
      <c r="L627" s="346"/>
      <c r="M627" s="346"/>
      <c r="N627" s="346"/>
      <c r="O627" s="346"/>
      <c r="P627" s="346"/>
      <c r="Q627" s="346"/>
      <c r="R627" s="346"/>
      <c r="S627" s="347"/>
      <c r="T627" s="346"/>
      <c r="U627" s="346"/>
      <c r="V627" s="346"/>
      <c r="W627" s="346"/>
      <c r="X627" s="346"/>
      <c r="Y627" s="346"/>
      <c r="Z627" s="346"/>
      <c r="AA627" s="346"/>
      <c r="AB627" s="348"/>
      <c r="AC627" s="346"/>
      <c r="AD627" s="346"/>
      <c r="AE627" s="346" t="s">
        <v>1061</v>
      </c>
      <c r="AF627" s="346" t="s">
        <v>1762</v>
      </c>
      <c r="AG627" s="346" t="s">
        <v>1061</v>
      </c>
      <c r="AH627" s="346" t="s">
        <v>1107</v>
      </c>
      <c r="AI627" s="346" t="s">
        <v>1061</v>
      </c>
      <c r="AJ627" s="346" t="s">
        <v>1621</v>
      </c>
      <c r="AK627" s="346"/>
      <c r="AL627" s="346"/>
      <c r="AM627" s="346"/>
      <c r="AN627" s="346"/>
      <c r="AO627" s="347"/>
      <c r="AP627" s="346"/>
      <c r="AQ627" s="346"/>
    </row>
    <row r="628" spans="1:43" ht="114.75" x14ac:dyDescent="0.25">
      <c r="A628" s="346" t="s">
        <v>1750</v>
      </c>
      <c r="B628" s="346">
        <v>21</v>
      </c>
      <c r="C628" s="346">
        <v>1</v>
      </c>
      <c r="D628" s="346" t="s">
        <v>1032</v>
      </c>
      <c r="E628" s="346" t="s">
        <v>1751</v>
      </c>
      <c r="F628" s="346" t="s">
        <v>1752</v>
      </c>
      <c r="G628" s="346" t="s">
        <v>1767</v>
      </c>
      <c r="H628" s="346" t="s">
        <v>1754</v>
      </c>
      <c r="I628" s="346" t="s">
        <v>1037</v>
      </c>
      <c r="J628" s="346" t="s">
        <v>1768</v>
      </c>
      <c r="K628" s="346" t="s">
        <v>1769</v>
      </c>
      <c r="L628" s="346" t="s">
        <v>1094</v>
      </c>
      <c r="M628" s="346" t="s">
        <v>1072</v>
      </c>
      <c r="N628" s="346" t="s">
        <v>1073</v>
      </c>
      <c r="O628" s="346">
        <v>100</v>
      </c>
      <c r="P628" s="346" t="s">
        <v>1074</v>
      </c>
      <c r="Q628" s="346" t="s">
        <v>1095</v>
      </c>
      <c r="R628" s="346">
        <v>80</v>
      </c>
      <c r="S628" s="347" t="s">
        <v>1045</v>
      </c>
      <c r="T628" s="346" t="s">
        <v>1046</v>
      </c>
      <c r="U628" s="346" t="s">
        <v>1770</v>
      </c>
      <c r="V628" s="346" t="s">
        <v>1048</v>
      </c>
      <c r="W628" s="346" t="s">
        <v>1078</v>
      </c>
      <c r="X628" s="346" t="s">
        <v>1050</v>
      </c>
      <c r="Y628" s="346" t="s">
        <v>1051</v>
      </c>
      <c r="Z628" s="346" t="s">
        <v>1052</v>
      </c>
      <c r="AA628" s="346" t="s">
        <v>1053</v>
      </c>
      <c r="AB628" s="348"/>
      <c r="AC628" s="346">
        <v>60</v>
      </c>
      <c r="AD628" s="346">
        <v>80</v>
      </c>
      <c r="AE628" s="346" t="s">
        <v>1054</v>
      </c>
      <c r="AF628" s="349">
        <v>45404</v>
      </c>
      <c r="AG628" s="346" t="s">
        <v>1054</v>
      </c>
      <c r="AH628" s="349">
        <v>45411</v>
      </c>
      <c r="AI628" s="346" t="s">
        <v>1054</v>
      </c>
      <c r="AJ628" s="349">
        <v>45414</v>
      </c>
      <c r="AK628" s="346" t="s">
        <v>1055</v>
      </c>
      <c r="AL628" s="346">
        <v>100</v>
      </c>
      <c r="AM628" s="346" t="s">
        <v>1095</v>
      </c>
      <c r="AN628" s="346">
        <v>80</v>
      </c>
      <c r="AO628" s="347" t="s">
        <v>1045</v>
      </c>
      <c r="AP628" s="346" t="s">
        <v>1046</v>
      </c>
      <c r="AQ628" s="351" t="s">
        <v>1771</v>
      </c>
    </row>
    <row r="629" spans="1:43" ht="204" x14ac:dyDescent="0.25">
      <c r="A629" s="346"/>
      <c r="B629" s="346"/>
      <c r="C629" s="346"/>
      <c r="D629" s="346"/>
      <c r="E629" s="346"/>
      <c r="F629" s="346"/>
      <c r="G629" s="346"/>
      <c r="H629" s="346"/>
      <c r="I629" s="346"/>
      <c r="J629" s="346"/>
      <c r="K629" s="346"/>
      <c r="L629" s="346"/>
      <c r="M629" s="346"/>
      <c r="N629" s="346"/>
      <c r="O629" s="346"/>
      <c r="P629" s="346"/>
      <c r="Q629" s="346"/>
      <c r="R629" s="346"/>
      <c r="S629" s="347"/>
      <c r="T629" s="346"/>
      <c r="U629" s="346"/>
      <c r="V629" s="346"/>
      <c r="W629" s="346"/>
      <c r="X629" s="346"/>
      <c r="Y629" s="346"/>
      <c r="Z629" s="346"/>
      <c r="AA629" s="346"/>
      <c r="AB629" s="348"/>
      <c r="AC629" s="346"/>
      <c r="AD629" s="346"/>
      <c r="AE629" s="346" t="s">
        <v>1057</v>
      </c>
      <c r="AF629" s="346" t="s">
        <v>1772</v>
      </c>
      <c r="AG629" s="346" t="s">
        <v>1057</v>
      </c>
      <c r="AH629" s="346" t="s">
        <v>1773</v>
      </c>
      <c r="AI629" s="346" t="s">
        <v>1057</v>
      </c>
      <c r="AJ629" s="346" t="s">
        <v>1774</v>
      </c>
      <c r="AK629" s="346"/>
      <c r="AL629" s="346"/>
      <c r="AM629" s="346"/>
      <c r="AN629" s="346"/>
      <c r="AO629" s="347"/>
      <c r="AP629" s="346"/>
      <c r="AQ629" s="348"/>
    </row>
    <row r="630" spans="1:43" x14ac:dyDescent="0.25">
      <c r="A630" s="346"/>
      <c r="B630" s="346"/>
      <c r="C630" s="346"/>
      <c r="D630" s="346"/>
      <c r="E630" s="346"/>
      <c r="F630" s="346"/>
      <c r="G630" s="346"/>
      <c r="H630" s="346"/>
      <c r="I630" s="346"/>
      <c r="J630" s="346"/>
      <c r="K630" s="346"/>
      <c r="L630" s="346"/>
      <c r="M630" s="346"/>
      <c r="N630" s="346"/>
      <c r="O630" s="346"/>
      <c r="P630" s="346"/>
      <c r="Q630" s="346"/>
      <c r="R630" s="346"/>
      <c r="S630" s="347"/>
      <c r="T630" s="346"/>
      <c r="U630" s="346"/>
      <c r="V630" s="346"/>
      <c r="W630" s="346"/>
      <c r="X630" s="346"/>
      <c r="Y630" s="346"/>
      <c r="Z630" s="346"/>
      <c r="AA630" s="346"/>
      <c r="AB630" s="348"/>
      <c r="AC630" s="346"/>
      <c r="AD630" s="346"/>
      <c r="AE630" s="346" t="s">
        <v>1061</v>
      </c>
      <c r="AF630" s="346" t="s">
        <v>1762</v>
      </c>
      <c r="AG630" s="346" t="s">
        <v>1061</v>
      </c>
      <c r="AH630" s="346" t="s">
        <v>1745</v>
      </c>
      <c r="AI630" s="346" t="s">
        <v>1061</v>
      </c>
      <c r="AJ630" s="346" t="s">
        <v>1621</v>
      </c>
      <c r="AK630" s="346"/>
      <c r="AL630" s="346"/>
      <c r="AM630" s="346"/>
      <c r="AN630" s="346"/>
      <c r="AO630" s="347"/>
      <c r="AP630" s="346"/>
      <c r="AQ630" s="346"/>
    </row>
    <row r="631" spans="1:43" x14ac:dyDescent="0.25">
      <c r="A631" s="346"/>
      <c r="B631" s="346"/>
      <c r="C631" s="346"/>
      <c r="D631" s="346"/>
      <c r="E631" s="346"/>
      <c r="F631" s="346"/>
      <c r="G631" s="346"/>
      <c r="H631" s="346"/>
      <c r="I631" s="346"/>
      <c r="J631" s="346"/>
      <c r="K631" s="346"/>
      <c r="L631" s="346"/>
      <c r="M631" s="346"/>
      <c r="N631" s="346"/>
      <c r="O631" s="346"/>
      <c r="P631" s="346"/>
      <c r="Q631" s="346"/>
      <c r="R631" s="346"/>
      <c r="S631" s="347"/>
      <c r="T631" s="346"/>
      <c r="U631" s="346"/>
      <c r="V631" s="346"/>
      <c r="W631" s="346"/>
      <c r="X631" s="346"/>
      <c r="Y631" s="346"/>
      <c r="Z631" s="346"/>
      <c r="AA631" s="346"/>
      <c r="AB631" s="348"/>
      <c r="AC631" s="346"/>
      <c r="AD631" s="346"/>
      <c r="AE631" s="348"/>
      <c r="AF631" s="348"/>
      <c r="AG631" s="348"/>
      <c r="AH631" s="348"/>
      <c r="AI631" s="348"/>
      <c r="AJ631" s="348"/>
      <c r="AK631" s="346"/>
      <c r="AL631" s="346"/>
      <c r="AM631" s="346"/>
      <c r="AN631" s="346"/>
      <c r="AO631" s="347"/>
      <c r="AP631" s="346"/>
      <c r="AQ631" s="351" t="s">
        <v>1775</v>
      </c>
    </row>
    <row r="632" spans="1:43" x14ac:dyDescent="0.25">
      <c r="A632" s="346"/>
      <c r="B632" s="346"/>
      <c r="C632" s="346"/>
      <c r="D632" s="346"/>
      <c r="E632" s="346"/>
      <c r="F632" s="346"/>
      <c r="G632" s="346"/>
      <c r="H632" s="346"/>
      <c r="I632" s="346"/>
      <c r="J632" s="346"/>
      <c r="K632" s="346"/>
      <c r="L632" s="346"/>
      <c r="M632" s="346"/>
      <c r="N632" s="346"/>
      <c r="O632" s="346"/>
      <c r="P632" s="346"/>
      <c r="Q632" s="346"/>
      <c r="R632" s="346"/>
      <c r="S632" s="347"/>
      <c r="T632" s="346"/>
      <c r="U632" s="346"/>
      <c r="V632" s="346"/>
      <c r="W632" s="346"/>
      <c r="X632" s="346"/>
      <c r="Y632" s="346"/>
      <c r="Z632" s="346"/>
      <c r="AA632" s="346"/>
      <c r="AB632" s="348"/>
      <c r="AC632" s="346"/>
      <c r="AD632" s="346"/>
      <c r="AE632" s="348"/>
      <c r="AF632" s="348"/>
      <c r="AG632" s="348"/>
      <c r="AH632" s="348"/>
      <c r="AI632" s="348"/>
      <c r="AJ632" s="348"/>
      <c r="AK632" s="346"/>
      <c r="AL632" s="346"/>
      <c r="AM632" s="346"/>
      <c r="AN632" s="346"/>
      <c r="AO632" s="347"/>
      <c r="AP632" s="346"/>
      <c r="AQ632" s="346"/>
    </row>
    <row r="633" spans="1:43" x14ac:dyDescent="0.25">
      <c r="A633" s="346"/>
      <c r="B633" s="346"/>
      <c r="C633" s="346"/>
      <c r="D633" s="346"/>
      <c r="E633" s="346"/>
      <c r="F633" s="346"/>
      <c r="G633" s="346"/>
      <c r="H633" s="346"/>
      <c r="I633" s="346"/>
      <c r="J633" s="346"/>
      <c r="K633" s="346"/>
      <c r="L633" s="346"/>
      <c r="M633" s="346"/>
      <c r="N633" s="346"/>
      <c r="O633" s="346"/>
      <c r="P633" s="346"/>
      <c r="Q633" s="346"/>
      <c r="R633" s="346"/>
      <c r="S633" s="347"/>
      <c r="T633" s="346"/>
      <c r="U633" s="346"/>
      <c r="V633" s="346"/>
      <c r="W633" s="346"/>
      <c r="X633" s="346"/>
      <c r="Y633" s="346"/>
      <c r="Z633" s="346"/>
      <c r="AA633" s="346"/>
      <c r="AB633" s="348"/>
      <c r="AC633" s="346"/>
      <c r="AD633" s="346"/>
      <c r="AE633" s="346" t="s">
        <v>1054</v>
      </c>
      <c r="AF633" s="349">
        <v>45530</v>
      </c>
      <c r="AG633" s="346" t="s">
        <v>1054</v>
      </c>
      <c r="AH633" s="349">
        <v>45538</v>
      </c>
      <c r="AI633" s="346" t="s">
        <v>1054</v>
      </c>
      <c r="AJ633" s="349">
        <v>45537</v>
      </c>
      <c r="AK633" s="346"/>
      <c r="AL633" s="346"/>
      <c r="AM633" s="346"/>
      <c r="AN633" s="346"/>
      <c r="AO633" s="347"/>
      <c r="AP633" s="346"/>
      <c r="AQ633" s="346"/>
    </row>
    <row r="634" spans="1:43" ht="306" x14ac:dyDescent="0.25">
      <c r="A634" s="346"/>
      <c r="B634" s="346"/>
      <c r="C634" s="346"/>
      <c r="D634" s="346"/>
      <c r="E634" s="346"/>
      <c r="F634" s="346"/>
      <c r="G634" s="346"/>
      <c r="H634" s="346"/>
      <c r="I634" s="346"/>
      <c r="J634" s="346"/>
      <c r="K634" s="346"/>
      <c r="L634" s="346"/>
      <c r="M634" s="346"/>
      <c r="N634" s="346"/>
      <c r="O634" s="346"/>
      <c r="P634" s="346"/>
      <c r="Q634" s="346"/>
      <c r="R634" s="346"/>
      <c r="S634" s="347"/>
      <c r="T634" s="346"/>
      <c r="U634" s="346"/>
      <c r="V634" s="346"/>
      <c r="W634" s="346"/>
      <c r="X634" s="346"/>
      <c r="Y634" s="346"/>
      <c r="Z634" s="346"/>
      <c r="AA634" s="346"/>
      <c r="AB634" s="348"/>
      <c r="AC634" s="346"/>
      <c r="AD634" s="346"/>
      <c r="AE634" s="346" t="s">
        <v>1057</v>
      </c>
      <c r="AF634" s="346" t="s">
        <v>1776</v>
      </c>
      <c r="AG634" s="346" t="s">
        <v>1057</v>
      </c>
      <c r="AH634" s="346" t="s">
        <v>1777</v>
      </c>
      <c r="AI634" s="346" t="s">
        <v>1057</v>
      </c>
      <c r="AJ634" s="346" t="s">
        <v>1778</v>
      </c>
      <c r="AK634" s="346"/>
      <c r="AL634" s="346"/>
      <c r="AM634" s="346"/>
      <c r="AN634" s="346"/>
      <c r="AO634" s="347"/>
      <c r="AP634" s="346"/>
      <c r="AQ634" s="346"/>
    </row>
    <row r="635" spans="1:43" x14ac:dyDescent="0.25">
      <c r="A635" s="346"/>
      <c r="B635" s="346"/>
      <c r="C635" s="346"/>
      <c r="D635" s="346"/>
      <c r="E635" s="346"/>
      <c r="F635" s="346"/>
      <c r="G635" s="346"/>
      <c r="H635" s="346"/>
      <c r="I635" s="346"/>
      <c r="J635" s="346"/>
      <c r="K635" s="346"/>
      <c r="L635" s="346"/>
      <c r="M635" s="346"/>
      <c r="N635" s="346"/>
      <c r="O635" s="346"/>
      <c r="P635" s="346"/>
      <c r="Q635" s="346"/>
      <c r="R635" s="346"/>
      <c r="S635" s="347"/>
      <c r="T635" s="346"/>
      <c r="U635" s="346"/>
      <c r="V635" s="346"/>
      <c r="W635" s="346"/>
      <c r="X635" s="346"/>
      <c r="Y635" s="346"/>
      <c r="Z635" s="346"/>
      <c r="AA635" s="346"/>
      <c r="AB635" s="348"/>
      <c r="AC635" s="346"/>
      <c r="AD635" s="346"/>
      <c r="AE635" s="346" t="s">
        <v>1061</v>
      </c>
      <c r="AF635" s="346" t="s">
        <v>1762</v>
      </c>
      <c r="AG635" s="346" t="s">
        <v>1061</v>
      </c>
      <c r="AH635" s="346" t="s">
        <v>1107</v>
      </c>
      <c r="AI635" s="346" t="s">
        <v>1061</v>
      </c>
      <c r="AJ635" s="346" t="s">
        <v>1621</v>
      </c>
      <c r="AK635" s="346"/>
      <c r="AL635" s="346"/>
      <c r="AM635" s="346"/>
      <c r="AN635" s="346"/>
      <c r="AO635" s="347"/>
      <c r="AP635" s="346"/>
      <c r="AQ635" s="346"/>
    </row>
    <row r="636" spans="1:43" ht="127.5" x14ac:dyDescent="0.25">
      <c r="A636" s="346" t="s">
        <v>1750</v>
      </c>
      <c r="B636" s="346">
        <v>22</v>
      </c>
      <c r="C636" s="346">
        <v>1</v>
      </c>
      <c r="D636" s="346" t="s">
        <v>1032</v>
      </c>
      <c r="E636" s="346" t="s">
        <v>1751</v>
      </c>
      <c r="F636" s="346" t="s">
        <v>1752</v>
      </c>
      <c r="G636" s="346" t="s">
        <v>1779</v>
      </c>
      <c r="H636" s="346" t="s">
        <v>1754</v>
      </c>
      <c r="I636" s="346" t="s">
        <v>1780</v>
      </c>
      <c r="J636" s="346" t="s">
        <v>1781</v>
      </c>
      <c r="K636" s="346" t="s">
        <v>1782</v>
      </c>
      <c r="L636" s="346" t="s">
        <v>1117</v>
      </c>
      <c r="M636" s="346" t="s">
        <v>1041</v>
      </c>
      <c r="N636" s="346" t="s">
        <v>1042</v>
      </c>
      <c r="O636" s="346">
        <v>80</v>
      </c>
      <c r="P636" s="346" t="s">
        <v>1043</v>
      </c>
      <c r="Q636" s="346" t="s">
        <v>1204</v>
      </c>
      <c r="R636" s="346">
        <v>40</v>
      </c>
      <c r="S636" s="350" t="s">
        <v>1044</v>
      </c>
      <c r="T636" s="346" t="s">
        <v>1046</v>
      </c>
      <c r="U636" s="346" t="s">
        <v>1783</v>
      </c>
      <c r="V636" s="346" t="s">
        <v>1048</v>
      </c>
      <c r="W636" s="346" t="s">
        <v>1078</v>
      </c>
      <c r="X636" s="346" t="s">
        <v>1050</v>
      </c>
      <c r="Y636" s="346" t="s">
        <v>1051</v>
      </c>
      <c r="Z636" s="346" t="s">
        <v>1052</v>
      </c>
      <c r="AA636" s="346" t="s">
        <v>1053</v>
      </c>
      <c r="AB636" s="348"/>
      <c r="AC636" s="346">
        <v>48</v>
      </c>
      <c r="AD636" s="346">
        <v>40</v>
      </c>
      <c r="AE636" s="346" t="s">
        <v>1054</v>
      </c>
      <c r="AF636" s="349">
        <v>45404</v>
      </c>
      <c r="AG636" s="346" t="s">
        <v>1054</v>
      </c>
      <c r="AH636" s="349">
        <v>45411</v>
      </c>
      <c r="AI636" s="346" t="s">
        <v>1054</v>
      </c>
      <c r="AJ636" s="349">
        <v>45414</v>
      </c>
      <c r="AK636" s="346" t="s">
        <v>1119</v>
      </c>
      <c r="AL636" s="346">
        <v>80</v>
      </c>
      <c r="AM636" s="346" t="s">
        <v>1204</v>
      </c>
      <c r="AN636" s="346">
        <v>40</v>
      </c>
      <c r="AO636" s="350" t="s">
        <v>1044</v>
      </c>
      <c r="AP636" s="346" t="s">
        <v>1046</v>
      </c>
      <c r="AQ636" s="351" t="s">
        <v>1784</v>
      </c>
    </row>
    <row r="637" spans="1:43" ht="409.5" x14ac:dyDescent="0.25">
      <c r="A637" s="346"/>
      <c r="B637" s="346"/>
      <c r="C637" s="346"/>
      <c r="D637" s="346"/>
      <c r="E637" s="346"/>
      <c r="F637" s="346"/>
      <c r="G637" s="346"/>
      <c r="H637" s="346"/>
      <c r="I637" s="346"/>
      <c r="J637" s="346"/>
      <c r="K637" s="346"/>
      <c r="L637" s="346"/>
      <c r="M637" s="346"/>
      <c r="N637" s="346"/>
      <c r="O637" s="346"/>
      <c r="P637" s="346"/>
      <c r="Q637" s="346"/>
      <c r="R637" s="346"/>
      <c r="S637" s="350"/>
      <c r="T637" s="346"/>
      <c r="U637" s="346"/>
      <c r="V637" s="346"/>
      <c r="W637" s="346"/>
      <c r="X637" s="346"/>
      <c r="Y637" s="346"/>
      <c r="Z637" s="346"/>
      <c r="AA637" s="346"/>
      <c r="AB637" s="348"/>
      <c r="AC637" s="346"/>
      <c r="AD637" s="346"/>
      <c r="AE637" s="346" t="s">
        <v>1057</v>
      </c>
      <c r="AF637" s="346" t="s">
        <v>1785</v>
      </c>
      <c r="AG637" s="346" t="s">
        <v>1057</v>
      </c>
      <c r="AH637" s="346" t="s">
        <v>1786</v>
      </c>
      <c r="AI637" s="346" t="s">
        <v>1057</v>
      </c>
      <c r="AJ637" s="346" t="s">
        <v>1787</v>
      </c>
      <c r="AK637" s="346"/>
      <c r="AL637" s="346"/>
      <c r="AM637" s="346"/>
      <c r="AN637" s="346"/>
      <c r="AO637" s="350"/>
      <c r="AP637" s="346"/>
      <c r="AQ637" s="348"/>
    </row>
    <row r="638" spans="1:43" x14ac:dyDescent="0.25">
      <c r="A638" s="346"/>
      <c r="B638" s="346"/>
      <c r="C638" s="346"/>
      <c r="D638" s="346"/>
      <c r="E638" s="346"/>
      <c r="F638" s="346"/>
      <c r="G638" s="346"/>
      <c r="H638" s="346"/>
      <c r="I638" s="346"/>
      <c r="J638" s="346"/>
      <c r="K638" s="346"/>
      <c r="L638" s="346"/>
      <c r="M638" s="346"/>
      <c r="N638" s="346"/>
      <c r="O638" s="346"/>
      <c r="P638" s="346"/>
      <c r="Q638" s="346"/>
      <c r="R638" s="346"/>
      <c r="S638" s="350"/>
      <c r="T638" s="346"/>
      <c r="U638" s="346"/>
      <c r="V638" s="346"/>
      <c r="W638" s="346"/>
      <c r="X638" s="346"/>
      <c r="Y638" s="346"/>
      <c r="Z638" s="346"/>
      <c r="AA638" s="346"/>
      <c r="AB638" s="348"/>
      <c r="AC638" s="346"/>
      <c r="AD638" s="346"/>
      <c r="AE638" s="346" t="s">
        <v>1061</v>
      </c>
      <c r="AF638" s="346" t="s">
        <v>1762</v>
      </c>
      <c r="AG638" s="346" t="s">
        <v>1061</v>
      </c>
      <c r="AH638" s="346" t="s">
        <v>1745</v>
      </c>
      <c r="AI638" s="346" t="s">
        <v>1061</v>
      </c>
      <c r="AJ638" s="346" t="s">
        <v>1621</v>
      </c>
      <c r="AK638" s="346"/>
      <c r="AL638" s="346"/>
      <c r="AM638" s="346"/>
      <c r="AN638" s="346"/>
      <c r="AO638" s="350"/>
      <c r="AP638" s="346"/>
      <c r="AQ638" s="346"/>
    </row>
    <row r="639" spans="1:43" x14ac:dyDescent="0.25">
      <c r="A639" s="346"/>
      <c r="B639" s="346"/>
      <c r="C639" s="346"/>
      <c r="D639" s="346"/>
      <c r="E639" s="346"/>
      <c r="F639" s="346"/>
      <c r="G639" s="346"/>
      <c r="H639" s="346"/>
      <c r="I639" s="346"/>
      <c r="J639" s="346"/>
      <c r="K639" s="346"/>
      <c r="L639" s="346"/>
      <c r="M639" s="346"/>
      <c r="N639" s="346"/>
      <c r="O639" s="346"/>
      <c r="P639" s="346"/>
      <c r="Q639" s="346"/>
      <c r="R639" s="346"/>
      <c r="S639" s="350"/>
      <c r="T639" s="346"/>
      <c r="U639" s="346"/>
      <c r="V639" s="346"/>
      <c r="W639" s="346"/>
      <c r="X639" s="346"/>
      <c r="Y639" s="346"/>
      <c r="Z639" s="346"/>
      <c r="AA639" s="346"/>
      <c r="AB639" s="348"/>
      <c r="AC639" s="346"/>
      <c r="AD639" s="346"/>
      <c r="AE639" s="348"/>
      <c r="AF639" s="348"/>
      <c r="AG639" s="348"/>
      <c r="AH639" s="348"/>
      <c r="AI639" s="348"/>
      <c r="AJ639" s="348"/>
      <c r="AK639" s="346"/>
      <c r="AL639" s="346"/>
      <c r="AM639" s="346"/>
      <c r="AN639" s="346"/>
      <c r="AO639" s="350"/>
      <c r="AP639" s="346"/>
      <c r="AQ639" s="351" t="s">
        <v>1788</v>
      </c>
    </row>
    <row r="640" spans="1:43" x14ac:dyDescent="0.25">
      <c r="A640" s="346"/>
      <c r="B640" s="346"/>
      <c r="C640" s="346"/>
      <c r="D640" s="346"/>
      <c r="E640" s="346"/>
      <c r="F640" s="346"/>
      <c r="G640" s="346"/>
      <c r="H640" s="346"/>
      <c r="I640" s="346"/>
      <c r="J640" s="346"/>
      <c r="K640" s="346"/>
      <c r="L640" s="346"/>
      <c r="M640" s="346"/>
      <c r="N640" s="346"/>
      <c r="O640" s="346"/>
      <c r="P640" s="346"/>
      <c r="Q640" s="346"/>
      <c r="R640" s="346"/>
      <c r="S640" s="350"/>
      <c r="T640" s="346"/>
      <c r="U640" s="346"/>
      <c r="V640" s="346"/>
      <c r="W640" s="346"/>
      <c r="X640" s="346"/>
      <c r="Y640" s="346"/>
      <c r="Z640" s="346"/>
      <c r="AA640" s="346"/>
      <c r="AB640" s="348"/>
      <c r="AC640" s="346"/>
      <c r="AD640" s="346"/>
      <c r="AE640" s="348"/>
      <c r="AF640" s="348"/>
      <c r="AG640" s="348"/>
      <c r="AH640" s="348"/>
      <c r="AI640" s="348"/>
      <c r="AJ640" s="348"/>
      <c r="AK640" s="346"/>
      <c r="AL640" s="346"/>
      <c r="AM640" s="346"/>
      <c r="AN640" s="346"/>
      <c r="AO640" s="350"/>
      <c r="AP640" s="346"/>
      <c r="AQ640" s="346"/>
    </row>
    <row r="641" spans="1:43" x14ac:dyDescent="0.25">
      <c r="A641" s="346"/>
      <c r="B641" s="346"/>
      <c r="C641" s="346"/>
      <c r="D641" s="346"/>
      <c r="E641" s="346"/>
      <c r="F641" s="346"/>
      <c r="G641" s="346"/>
      <c r="H641" s="346"/>
      <c r="I641" s="346"/>
      <c r="J641" s="346"/>
      <c r="K641" s="346"/>
      <c r="L641" s="346"/>
      <c r="M641" s="346"/>
      <c r="N641" s="346"/>
      <c r="O641" s="346"/>
      <c r="P641" s="346"/>
      <c r="Q641" s="346"/>
      <c r="R641" s="346"/>
      <c r="S641" s="350"/>
      <c r="T641" s="346"/>
      <c r="U641" s="346"/>
      <c r="V641" s="346"/>
      <c r="W641" s="346"/>
      <c r="X641" s="346"/>
      <c r="Y641" s="346"/>
      <c r="Z641" s="346"/>
      <c r="AA641" s="346"/>
      <c r="AB641" s="348"/>
      <c r="AC641" s="346"/>
      <c r="AD641" s="346"/>
      <c r="AE641" s="346" t="s">
        <v>1054</v>
      </c>
      <c r="AF641" s="349">
        <v>45530</v>
      </c>
      <c r="AG641" s="346" t="s">
        <v>1054</v>
      </c>
      <c r="AH641" s="349">
        <v>45539</v>
      </c>
      <c r="AI641" s="346" t="s">
        <v>1054</v>
      </c>
      <c r="AJ641" s="349">
        <v>45537</v>
      </c>
      <c r="AK641" s="346"/>
      <c r="AL641" s="346"/>
      <c r="AM641" s="346"/>
      <c r="AN641" s="346"/>
      <c r="AO641" s="350"/>
      <c r="AP641" s="346"/>
      <c r="AQ641" s="346"/>
    </row>
    <row r="642" spans="1:43" ht="409.5" x14ac:dyDescent="0.25">
      <c r="A642" s="346"/>
      <c r="B642" s="346"/>
      <c r="C642" s="346"/>
      <c r="D642" s="346"/>
      <c r="E642" s="346"/>
      <c r="F642" s="346"/>
      <c r="G642" s="346"/>
      <c r="H642" s="346"/>
      <c r="I642" s="346"/>
      <c r="J642" s="346"/>
      <c r="K642" s="346"/>
      <c r="L642" s="346"/>
      <c r="M642" s="346"/>
      <c r="N642" s="346"/>
      <c r="O642" s="346"/>
      <c r="P642" s="346"/>
      <c r="Q642" s="346"/>
      <c r="R642" s="346"/>
      <c r="S642" s="350"/>
      <c r="T642" s="346"/>
      <c r="U642" s="346"/>
      <c r="V642" s="346"/>
      <c r="W642" s="346"/>
      <c r="X642" s="346"/>
      <c r="Y642" s="346"/>
      <c r="Z642" s="346"/>
      <c r="AA642" s="346"/>
      <c r="AB642" s="348"/>
      <c r="AC642" s="346"/>
      <c r="AD642" s="346"/>
      <c r="AE642" s="346" t="s">
        <v>1057</v>
      </c>
      <c r="AF642" s="346" t="s">
        <v>1789</v>
      </c>
      <c r="AG642" s="346" t="s">
        <v>1057</v>
      </c>
      <c r="AH642" s="346" t="s">
        <v>1790</v>
      </c>
      <c r="AI642" s="346" t="s">
        <v>1057</v>
      </c>
      <c r="AJ642" s="346" t="s">
        <v>1791</v>
      </c>
      <c r="AK642" s="346"/>
      <c r="AL642" s="346"/>
      <c r="AM642" s="346"/>
      <c r="AN642" s="346"/>
      <c r="AO642" s="350"/>
      <c r="AP642" s="346"/>
      <c r="AQ642" s="346"/>
    </row>
    <row r="643" spans="1:43" x14ac:dyDescent="0.25">
      <c r="A643" s="346"/>
      <c r="B643" s="346"/>
      <c r="C643" s="346"/>
      <c r="D643" s="346"/>
      <c r="E643" s="346"/>
      <c r="F643" s="346"/>
      <c r="G643" s="346"/>
      <c r="H643" s="346"/>
      <c r="I643" s="346"/>
      <c r="J643" s="346"/>
      <c r="K643" s="346"/>
      <c r="L643" s="346"/>
      <c r="M643" s="346"/>
      <c r="N643" s="346"/>
      <c r="O643" s="346"/>
      <c r="P643" s="346"/>
      <c r="Q643" s="346"/>
      <c r="R643" s="346"/>
      <c r="S643" s="350"/>
      <c r="T643" s="346"/>
      <c r="U643" s="346"/>
      <c r="V643" s="346"/>
      <c r="W643" s="346"/>
      <c r="X643" s="346"/>
      <c r="Y643" s="346"/>
      <c r="Z643" s="346"/>
      <c r="AA643" s="346"/>
      <c r="AB643" s="348"/>
      <c r="AC643" s="346"/>
      <c r="AD643" s="346"/>
      <c r="AE643" s="346" t="s">
        <v>1061</v>
      </c>
      <c r="AF643" s="346" t="s">
        <v>1762</v>
      </c>
      <c r="AG643" s="346" t="s">
        <v>1061</v>
      </c>
      <c r="AH643" s="346" t="s">
        <v>1107</v>
      </c>
      <c r="AI643" s="346" t="s">
        <v>1061</v>
      </c>
      <c r="AJ643" s="346" t="s">
        <v>1621</v>
      </c>
      <c r="AK643" s="346"/>
      <c r="AL643" s="346"/>
      <c r="AM643" s="346"/>
      <c r="AN643" s="346"/>
      <c r="AO643" s="350"/>
      <c r="AP643" s="346"/>
      <c r="AQ643" s="346"/>
    </row>
    <row r="644" spans="1:43" ht="63.75" x14ac:dyDescent="0.25">
      <c r="A644" s="346"/>
      <c r="B644" s="346"/>
      <c r="C644" s="346"/>
      <c r="D644" s="346"/>
      <c r="E644" s="346"/>
      <c r="F644" s="346"/>
      <c r="G644" s="346"/>
      <c r="H644" s="346"/>
      <c r="I644" s="346"/>
      <c r="J644" s="346"/>
      <c r="K644" s="346"/>
      <c r="L644" s="346"/>
      <c r="M644" s="346"/>
      <c r="N644" s="346"/>
      <c r="O644" s="346"/>
      <c r="P644" s="346"/>
      <c r="Q644" s="346"/>
      <c r="R644" s="346"/>
      <c r="S644" s="350"/>
      <c r="T644" s="346"/>
      <c r="U644" s="346" t="s">
        <v>1792</v>
      </c>
      <c r="V644" s="346" t="s">
        <v>1048</v>
      </c>
      <c r="W644" s="346" t="s">
        <v>1078</v>
      </c>
      <c r="X644" s="346" t="s">
        <v>1050</v>
      </c>
      <c r="Y644" s="346" t="s">
        <v>1051</v>
      </c>
      <c r="Z644" s="346" t="s">
        <v>1052</v>
      </c>
      <c r="AA644" s="346" t="s">
        <v>1053</v>
      </c>
      <c r="AB644" s="346">
        <v>50</v>
      </c>
      <c r="AC644" s="346">
        <v>28.8</v>
      </c>
      <c r="AD644" s="346">
        <v>40</v>
      </c>
      <c r="AE644" s="346" t="s">
        <v>1054</v>
      </c>
      <c r="AF644" s="349">
        <v>45404</v>
      </c>
      <c r="AG644" s="346" t="s">
        <v>1054</v>
      </c>
      <c r="AH644" s="349">
        <v>45411</v>
      </c>
      <c r="AI644" s="346" t="s">
        <v>1054</v>
      </c>
      <c r="AJ644" s="349">
        <v>45414</v>
      </c>
      <c r="AK644" s="346"/>
      <c r="AL644" s="346"/>
      <c r="AM644" s="346"/>
      <c r="AN644" s="346"/>
      <c r="AO644" s="350"/>
      <c r="AP644" s="346"/>
      <c r="AQ644" s="346"/>
    </row>
    <row r="645" spans="1:43" ht="102" x14ac:dyDescent="0.25">
      <c r="A645" s="346"/>
      <c r="B645" s="346"/>
      <c r="C645" s="346"/>
      <c r="D645" s="346"/>
      <c r="E645" s="346"/>
      <c r="F645" s="346"/>
      <c r="G645" s="346"/>
      <c r="H645" s="346"/>
      <c r="I645" s="346"/>
      <c r="J645" s="346"/>
      <c r="K645" s="346"/>
      <c r="L645" s="346"/>
      <c r="M645" s="346"/>
      <c r="N645" s="346"/>
      <c r="O645" s="346"/>
      <c r="P645" s="346"/>
      <c r="Q645" s="346"/>
      <c r="R645" s="346"/>
      <c r="S645" s="350"/>
      <c r="T645" s="346"/>
      <c r="U645" s="346"/>
      <c r="V645" s="346"/>
      <c r="W645" s="346"/>
      <c r="X645" s="346"/>
      <c r="Y645" s="346"/>
      <c r="Z645" s="346"/>
      <c r="AA645" s="346"/>
      <c r="AB645" s="346"/>
      <c r="AC645" s="346"/>
      <c r="AD645" s="346"/>
      <c r="AE645" s="346" t="s">
        <v>1057</v>
      </c>
      <c r="AF645" s="346" t="s">
        <v>1793</v>
      </c>
      <c r="AG645" s="346" t="s">
        <v>1057</v>
      </c>
      <c r="AH645" s="346" t="s">
        <v>1794</v>
      </c>
      <c r="AI645" s="346" t="s">
        <v>1057</v>
      </c>
      <c r="AJ645" s="346" t="s">
        <v>1795</v>
      </c>
      <c r="AK645" s="346"/>
      <c r="AL645" s="346"/>
      <c r="AM645" s="346"/>
      <c r="AN645" s="346"/>
      <c r="AO645" s="350"/>
      <c r="AP645" s="346"/>
      <c r="AQ645" s="346"/>
    </row>
    <row r="646" spans="1:43" x14ac:dyDescent="0.25">
      <c r="A646" s="346"/>
      <c r="B646" s="346"/>
      <c r="C646" s="346"/>
      <c r="D646" s="346"/>
      <c r="E646" s="346"/>
      <c r="F646" s="346"/>
      <c r="G646" s="346"/>
      <c r="H646" s="346"/>
      <c r="I646" s="346"/>
      <c r="J646" s="346"/>
      <c r="K646" s="346"/>
      <c r="L646" s="346"/>
      <c r="M646" s="346"/>
      <c r="N646" s="346"/>
      <c r="O646" s="346"/>
      <c r="P646" s="346"/>
      <c r="Q646" s="346"/>
      <c r="R646" s="346"/>
      <c r="S646" s="350"/>
      <c r="T646" s="346"/>
      <c r="U646" s="346"/>
      <c r="V646" s="346"/>
      <c r="W646" s="346"/>
      <c r="X646" s="346"/>
      <c r="Y646" s="346"/>
      <c r="Z646" s="346"/>
      <c r="AA646" s="346"/>
      <c r="AB646" s="346"/>
      <c r="AC646" s="346"/>
      <c r="AD646" s="346"/>
      <c r="AE646" s="346" t="s">
        <v>1061</v>
      </c>
      <c r="AF646" s="346" t="s">
        <v>1762</v>
      </c>
      <c r="AG646" s="346" t="s">
        <v>1061</v>
      </c>
      <c r="AH646" s="346" t="s">
        <v>1745</v>
      </c>
      <c r="AI646" s="346" t="s">
        <v>1061</v>
      </c>
      <c r="AJ646" s="346" t="s">
        <v>1621</v>
      </c>
      <c r="AK646" s="346"/>
      <c r="AL646" s="346"/>
      <c r="AM646" s="346"/>
      <c r="AN646" s="346"/>
      <c r="AO646" s="350"/>
      <c r="AP646" s="346"/>
      <c r="AQ646" s="346"/>
    </row>
    <row r="647" spans="1:43" x14ac:dyDescent="0.25">
      <c r="A647" s="346"/>
      <c r="B647" s="346"/>
      <c r="C647" s="346"/>
      <c r="D647" s="346"/>
      <c r="E647" s="346"/>
      <c r="F647" s="346"/>
      <c r="G647" s="346"/>
      <c r="H647" s="346"/>
      <c r="I647" s="346"/>
      <c r="J647" s="346"/>
      <c r="K647" s="346"/>
      <c r="L647" s="346"/>
      <c r="M647" s="346"/>
      <c r="N647" s="346"/>
      <c r="O647" s="346"/>
      <c r="P647" s="346"/>
      <c r="Q647" s="346"/>
      <c r="R647" s="346"/>
      <c r="S647" s="350"/>
      <c r="T647" s="346"/>
      <c r="U647" s="346"/>
      <c r="V647" s="346"/>
      <c r="W647" s="346"/>
      <c r="X647" s="346"/>
      <c r="Y647" s="346"/>
      <c r="Z647" s="346"/>
      <c r="AA647" s="346"/>
      <c r="AB647" s="346"/>
      <c r="AC647" s="346"/>
      <c r="AD647" s="346"/>
      <c r="AE647" s="348"/>
      <c r="AF647" s="348"/>
      <c r="AG647" s="348"/>
      <c r="AH647" s="348"/>
      <c r="AI647" s="348"/>
      <c r="AJ647" s="348"/>
      <c r="AK647" s="346"/>
      <c r="AL647" s="346"/>
      <c r="AM647" s="346"/>
      <c r="AN647" s="346"/>
      <c r="AO647" s="350"/>
      <c r="AP647" s="346"/>
      <c r="AQ647" s="346"/>
    </row>
    <row r="648" spans="1:43" x14ac:dyDescent="0.25">
      <c r="A648" s="346"/>
      <c r="B648" s="346"/>
      <c r="C648" s="346"/>
      <c r="D648" s="346"/>
      <c r="E648" s="346"/>
      <c r="F648" s="346"/>
      <c r="G648" s="346"/>
      <c r="H648" s="346"/>
      <c r="I648" s="346"/>
      <c r="J648" s="346"/>
      <c r="K648" s="346"/>
      <c r="L648" s="346"/>
      <c r="M648" s="346"/>
      <c r="N648" s="346"/>
      <c r="O648" s="346"/>
      <c r="P648" s="346"/>
      <c r="Q648" s="346"/>
      <c r="R648" s="346"/>
      <c r="S648" s="350"/>
      <c r="T648" s="346"/>
      <c r="U648" s="346"/>
      <c r="V648" s="346"/>
      <c r="W648" s="346"/>
      <c r="X648" s="346"/>
      <c r="Y648" s="346"/>
      <c r="Z648" s="346"/>
      <c r="AA648" s="346"/>
      <c r="AB648" s="346"/>
      <c r="AC648" s="346"/>
      <c r="AD648" s="346"/>
      <c r="AE648" s="348"/>
      <c r="AF648" s="348"/>
      <c r="AG648" s="348"/>
      <c r="AH648" s="348"/>
      <c r="AI648" s="348"/>
      <c r="AJ648" s="348"/>
      <c r="AK648" s="346"/>
      <c r="AL648" s="346"/>
      <c r="AM648" s="346"/>
      <c r="AN648" s="346"/>
      <c r="AO648" s="350"/>
      <c r="AP648" s="346"/>
      <c r="AQ648" s="346"/>
    </row>
    <row r="649" spans="1:43" x14ac:dyDescent="0.25">
      <c r="A649" s="346"/>
      <c r="B649" s="346"/>
      <c r="C649" s="346"/>
      <c r="D649" s="346"/>
      <c r="E649" s="346"/>
      <c r="F649" s="346"/>
      <c r="G649" s="346"/>
      <c r="H649" s="346"/>
      <c r="I649" s="346"/>
      <c r="J649" s="346"/>
      <c r="K649" s="346"/>
      <c r="L649" s="346"/>
      <c r="M649" s="346"/>
      <c r="N649" s="346"/>
      <c r="O649" s="346"/>
      <c r="P649" s="346"/>
      <c r="Q649" s="346"/>
      <c r="R649" s="346"/>
      <c r="S649" s="350"/>
      <c r="T649" s="346"/>
      <c r="U649" s="346"/>
      <c r="V649" s="346"/>
      <c r="W649" s="346"/>
      <c r="X649" s="346"/>
      <c r="Y649" s="346"/>
      <c r="Z649" s="346"/>
      <c r="AA649" s="346"/>
      <c r="AB649" s="346"/>
      <c r="AC649" s="346"/>
      <c r="AD649" s="346"/>
      <c r="AE649" s="346" t="s">
        <v>1054</v>
      </c>
      <c r="AF649" s="349">
        <v>45530</v>
      </c>
      <c r="AG649" s="346" t="s">
        <v>1054</v>
      </c>
      <c r="AH649" s="349">
        <v>45539</v>
      </c>
      <c r="AI649" s="346" t="s">
        <v>1054</v>
      </c>
      <c r="AJ649" s="349">
        <v>45537</v>
      </c>
      <c r="AK649" s="346"/>
      <c r="AL649" s="346"/>
      <c r="AM649" s="346"/>
      <c r="AN649" s="346"/>
      <c r="AO649" s="350"/>
      <c r="AP649" s="346"/>
      <c r="AQ649" s="346"/>
    </row>
    <row r="650" spans="1:43" ht="178.5" x14ac:dyDescent="0.25">
      <c r="A650" s="346"/>
      <c r="B650" s="346"/>
      <c r="C650" s="346"/>
      <c r="D650" s="346"/>
      <c r="E650" s="346"/>
      <c r="F650" s="346"/>
      <c r="G650" s="346"/>
      <c r="H650" s="346"/>
      <c r="I650" s="346"/>
      <c r="J650" s="346"/>
      <c r="K650" s="346"/>
      <c r="L650" s="346"/>
      <c r="M650" s="346"/>
      <c r="N650" s="346"/>
      <c r="O650" s="346"/>
      <c r="P650" s="346"/>
      <c r="Q650" s="346"/>
      <c r="R650" s="346"/>
      <c r="S650" s="350"/>
      <c r="T650" s="346"/>
      <c r="U650" s="346"/>
      <c r="V650" s="346"/>
      <c r="W650" s="346"/>
      <c r="X650" s="346"/>
      <c r="Y650" s="346"/>
      <c r="Z650" s="346"/>
      <c r="AA650" s="346"/>
      <c r="AB650" s="346"/>
      <c r="AC650" s="346"/>
      <c r="AD650" s="346"/>
      <c r="AE650" s="346" t="s">
        <v>1057</v>
      </c>
      <c r="AF650" s="346" t="s">
        <v>1796</v>
      </c>
      <c r="AG650" s="346" t="s">
        <v>1057</v>
      </c>
      <c r="AH650" s="346" t="s">
        <v>1797</v>
      </c>
      <c r="AI650" s="346" t="s">
        <v>1057</v>
      </c>
      <c r="AJ650" s="346" t="s">
        <v>1798</v>
      </c>
      <c r="AK650" s="346"/>
      <c r="AL650" s="346"/>
      <c r="AM650" s="346"/>
      <c r="AN650" s="346"/>
      <c r="AO650" s="350"/>
      <c r="AP650" s="346"/>
      <c r="AQ650" s="346"/>
    </row>
    <row r="651" spans="1:43" x14ac:dyDescent="0.25">
      <c r="A651" s="346"/>
      <c r="B651" s="346"/>
      <c r="C651" s="346"/>
      <c r="D651" s="346"/>
      <c r="E651" s="346"/>
      <c r="F651" s="346"/>
      <c r="G651" s="346"/>
      <c r="H651" s="346"/>
      <c r="I651" s="346"/>
      <c r="J651" s="346"/>
      <c r="K651" s="346"/>
      <c r="L651" s="346"/>
      <c r="M651" s="346"/>
      <c r="N651" s="346"/>
      <c r="O651" s="346"/>
      <c r="P651" s="346"/>
      <c r="Q651" s="346"/>
      <c r="R651" s="346"/>
      <c r="S651" s="350"/>
      <c r="T651" s="346"/>
      <c r="U651" s="346"/>
      <c r="V651" s="346"/>
      <c r="W651" s="346"/>
      <c r="X651" s="346"/>
      <c r="Y651" s="346"/>
      <c r="Z651" s="346"/>
      <c r="AA651" s="346"/>
      <c r="AB651" s="346"/>
      <c r="AC651" s="346"/>
      <c r="AD651" s="346"/>
      <c r="AE651" s="346" t="s">
        <v>1061</v>
      </c>
      <c r="AF651" s="346" t="s">
        <v>1762</v>
      </c>
      <c r="AG651" s="346" t="s">
        <v>1061</v>
      </c>
      <c r="AH651" s="346" t="s">
        <v>1107</v>
      </c>
      <c r="AI651" s="346" t="s">
        <v>1061</v>
      </c>
      <c r="AJ651" s="346" t="s">
        <v>1621</v>
      </c>
      <c r="AK651" s="346"/>
      <c r="AL651" s="346"/>
      <c r="AM651" s="346"/>
      <c r="AN651" s="346"/>
      <c r="AO651" s="350"/>
      <c r="AP651" s="346"/>
      <c r="AQ651" s="346"/>
    </row>
    <row r="652" spans="1:43" ht="102" x14ac:dyDescent="0.25">
      <c r="A652" s="346" t="s">
        <v>1799</v>
      </c>
      <c r="B652" s="346">
        <v>45</v>
      </c>
      <c r="C652" s="346">
        <v>1</v>
      </c>
      <c r="D652" s="346" t="s">
        <v>1032</v>
      </c>
      <c r="E652" s="346" t="s">
        <v>1800</v>
      </c>
      <c r="F652" s="346" t="s">
        <v>1801</v>
      </c>
      <c r="G652" s="346" t="s">
        <v>1802</v>
      </c>
      <c r="H652" s="346" t="s">
        <v>1803</v>
      </c>
      <c r="I652" s="346" t="s">
        <v>1037</v>
      </c>
      <c r="J652" s="346" t="s">
        <v>1804</v>
      </c>
      <c r="K652" s="346" t="s">
        <v>1805</v>
      </c>
      <c r="L652" s="346" t="s">
        <v>1806</v>
      </c>
      <c r="M652" s="346" t="s">
        <v>1310</v>
      </c>
      <c r="N652" s="346" t="s">
        <v>1055</v>
      </c>
      <c r="O652" s="346">
        <v>60</v>
      </c>
      <c r="P652" s="346" t="s">
        <v>1311</v>
      </c>
      <c r="Q652" s="346" t="s">
        <v>1180</v>
      </c>
      <c r="R652" s="346">
        <v>20</v>
      </c>
      <c r="S652" s="350" t="s">
        <v>1044</v>
      </c>
      <c r="T652" s="346" t="s">
        <v>1046</v>
      </c>
      <c r="U652" s="346" t="s">
        <v>1807</v>
      </c>
      <c r="V652" s="346" t="s">
        <v>1048</v>
      </c>
      <c r="W652" s="346" t="s">
        <v>1078</v>
      </c>
      <c r="X652" s="346" t="s">
        <v>1050</v>
      </c>
      <c r="Y652" s="346" t="s">
        <v>1051</v>
      </c>
      <c r="Z652" s="346" t="s">
        <v>1052</v>
      </c>
      <c r="AA652" s="346" t="s">
        <v>1053</v>
      </c>
      <c r="AB652" s="348"/>
      <c r="AC652" s="346">
        <v>36</v>
      </c>
      <c r="AD652" s="346">
        <v>20</v>
      </c>
      <c r="AE652" s="346" t="s">
        <v>1054</v>
      </c>
      <c r="AF652" s="349">
        <v>45406</v>
      </c>
      <c r="AG652" s="346" t="s">
        <v>1054</v>
      </c>
      <c r="AH652" s="349">
        <v>45411</v>
      </c>
      <c r="AI652" s="346" t="s">
        <v>1054</v>
      </c>
      <c r="AJ652" s="349">
        <v>45541</v>
      </c>
      <c r="AK652" s="346" t="s">
        <v>1119</v>
      </c>
      <c r="AL652" s="346">
        <v>60</v>
      </c>
      <c r="AM652" s="346" t="s">
        <v>1180</v>
      </c>
      <c r="AN652" s="346">
        <v>20</v>
      </c>
      <c r="AO652" s="353" t="s">
        <v>1181</v>
      </c>
      <c r="AP652" s="346" t="s">
        <v>1182</v>
      </c>
      <c r="AQ652" s="351" t="s">
        <v>1808</v>
      </c>
    </row>
    <row r="653" spans="1:43" ht="89.25" x14ac:dyDescent="0.25">
      <c r="A653" s="346"/>
      <c r="B653" s="346"/>
      <c r="C653" s="346"/>
      <c r="D653" s="346"/>
      <c r="E653" s="346"/>
      <c r="F653" s="346"/>
      <c r="G653" s="346"/>
      <c r="H653" s="346"/>
      <c r="I653" s="346"/>
      <c r="J653" s="346"/>
      <c r="K653" s="346"/>
      <c r="L653" s="346"/>
      <c r="M653" s="346"/>
      <c r="N653" s="346"/>
      <c r="O653" s="346"/>
      <c r="P653" s="346"/>
      <c r="Q653" s="346"/>
      <c r="R653" s="346"/>
      <c r="S653" s="350"/>
      <c r="T653" s="346"/>
      <c r="U653" s="346"/>
      <c r="V653" s="346"/>
      <c r="W653" s="346"/>
      <c r="X653" s="346"/>
      <c r="Y653" s="346"/>
      <c r="Z653" s="346"/>
      <c r="AA653" s="346"/>
      <c r="AB653" s="348"/>
      <c r="AC653" s="346"/>
      <c r="AD653" s="346"/>
      <c r="AE653" s="346" t="s">
        <v>1057</v>
      </c>
      <c r="AF653" s="346" t="s">
        <v>1809</v>
      </c>
      <c r="AG653" s="346" t="s">
        <v>1057</v>
      </c>
      <c r="AH653" s="346" t="s">
        <v>1810</v>
      </c>
      <c r="AI653" s="346" t="s">
        <v>1057</v>
      </c>
      <c r="AJ653" s="346" t="s">
        <v>1811</v>
      </c>
      <c r="AK653" s="346"/>
      <c r="AL653" s="346"/>
      <c r="AM653" s="346"/>
      <c r="AN653" s="346"/>
      <c r="AO653" s="353"/>
      <c r="AP653" s="346"/>
      <c r="AQ653" s="351"/>
    </row>
    <row r="654" spans="1:43" x14ac:dyDescent="0.25">
      <c r="A654" s="346"/>
      <c r="B654" s="346"/>
      <c r="C654" s="346"/>
      <c r="D654" s="346"/>
      <c r="E654" s="346"/>
      <c r="F654" s="346"/>
      <c r="G654" s="346"/>
      <c r="H654" s="346"/>
      <c r="I654" s="346"/>
      <c r="J654" s="346"/>
      <c r="K654" s="346"/>
      <c r="L654" s="346"/>
      <c r="M654" s="346"/>
      <c r="N654" s="346"/>
      <c r="O654" s="346"/>
      <c r="P654" s="346"/>
      <c r="Q654" s="346"/>
      <c r="R654" s="346"/>
      <c r="S654" s="350"/>
      <c r="T654" s="346"/>
      <c r="U654" s="346"/>
      <c r="V654" s="346"/>
      <c r="W654" s="346"/>
      <c r="X654" s="346"/>
      <c r="Y654" s="346"/>
      <c r="Z654" s="346"/>
      <c r="AA654" s="346"/>
      <c r="AB654" s="348"/>
      <c r="AC654" s="346"/>
      <c r="AD654" s="346"/>
      <c r="AE654" s="346" t="s">
        <v>1061</v>
      </c>
      <c r="AF654" s="346" t="s">
        <v>1812</v>
      </c>
      <c r="AG654" s="346" t="s">
        <v>1061</v>
      </c>
      <c r="AH654" s="346" t="s">
        <v>1745</v>
      </c>
      <c r="AI654" s="346" t="s">
        <v>1061</v>
      </c>
      <c r="AJ654" s="346" t="s">
        <v>944</v>
      </c>
      <c r="AK654" s="346"/>
      <c r="AL654" s="346"/>
      <c r="AM654" s="346"/>
      <c r="AN654" s="346"/>
      <c r="AO654" s="353"/>
      <c r="AP654" s="346"/>
      <c r="AQ654" s="351"/>
    </row>
    <row r="655" spans="1:43" x14ac:dyDescent="0.25">
      <c r="A655" s="346"/>
      <c r="B655" s="346"/>
      <c r="C655" s="346"/>
      <c r="D655" s="346"/>
      <c r="E655" s="346"/>
      <c r="F655" s="346"/>
      <c r="G655" s="346"/>
      <c r="H655" s="346"/>
      <c r="I655" s="346"/>
      <c r="J655" s="346"/>
      <c r="K655" s="346"/>
      <c r="L655" s="346"/>
      <c r="M655" s="346"/>
      <c r="N655" s="346"/>
      <c r="O655" s="346"/>
      <c r="P655" s="346"/>
      <c r="Q655" s="346"/>
      <c r="R655" s="346"/>
      <c r="S655" s="350"/>
      <c r="T655" s="346"/>
      <c r="U655" s="346"/>
      <c r="V655" s="346"/>
      <c r="W655" s="346"/>
      <c r="X655" s="346"/>
      <c r="Y655" s="346"/>
      <c r="Z655" s="346"/>
      <c r="AA655" s="346"/>
      <c r="AB655" s="348"/>
      <c r="AC655" s="346"/>
      <c r="AD655" s="346"/>
      <c r="AE655" s="348"/>
      <c r="AF655" s="348"/>
      <c r="AG655" s="348"/>
      <c r="AH655" s="348"/>
      <c r="AI655" s="348"/>
      <c r="AJ655" s="348"/>
      <c r="AK655" s="346"/>
      <c r="AL655" s="346"/>
      <c r="AM655" s="346"/>
      <c r="AN655" s="346"/>
      <c r="AO655" s="353"/>
      <c r="AP655" s="346"/>
      <c r="AQ655" s="351"/>
    </row>
    <row r="656" spans="1:43" x14ac:dyDescent="0.25">
      <c r="A656" s="346"/>
      <c r="B656" s="346"/>
      <c r="C656" s="346"/>
      <c r="D656" s="346"/>
      <c r="E656" s="346"/>
      <c r="F656" s="346"/>
      <c r="G656" s="346"/>
      <c r="H656" s="346"/>
      <c r="I656" s="346"/>
      <c r="J656" s="346"/>
      <c r="K656" s="346"/>
      <c r="L656" s="346"/>
      <c r="M656" s="346"/>
      <c r="N656" s="346"/>
      <c r="O656" s="346"/>
      <c r="P656" s="346"/>
      <c r="Q656" s="346"/>
      <c r="R656" s="346"/>
      <c r="S656" s="350"/>
      <c r="T656" s="346"/>
      <c r="U656" s="346"/>
      <c r="V656" s="346"/>
      <c r="W656" s="346"/>
      <c r="X656" s="346"/>
      <c r="Y656" s="346"/>
      <c r="Z656" s="346"/>
      <c r="AA656" s="346"/>
      <c r="AB656" s="348"/>
      <c r="AC656" s="346"/>
      <c r="AD656" s="346"/>
      <c r="AE656" s="348"/>
      <c r="AF656" s="348"/>
      <c r="AG656" s="348"/>
      <c r="AH656" s="348"/>
      <c r="AI656" s="348"/>
      <c r="AJ656" s="348"/>
      <c r="AK656" s="346"/>
      <c r="AL656" s="346"/>
      <c r="AM656" s="346"/>
      <c r="AN656" s="346"/>
      <c r="AO656" s="353"/>
      <c r="AP656" s="346"/>
      <c r="AQ656" s="351"/>
    </row>
    <row r="657" spans="1:43" x14ac:dyDescent="0.25">
      <c r="A657" s="346"/>
      <c r="B657" s="346"/>
      <c r="C657" s="346"/>
      <c r="D657" s="346"/>
      <c r="E657" s="346"/>
      <c r="F657" s="346"/>
      <c r="G657" s="346"/>
      <c r="H657" s="346"/>
      <c r="I657" s="346"/>
      <c r="J657" s="346"/>
      <c r="K657" s="346"/>
      <c r="L657" s="346"/>
      <c r="M657" s="346"/>
      <c r="N657" s="346"/>
      <c r="O657" s="346"/>
      <c r="P657" s="346"/>
      <c r="Q657" s="346"/>
      <c r="R657" s="346"/>
      <c r="S657" s="350"/>
      <c r="T657" s="346"/>
      <c r="U657" s="346"/>
      <c r="V657" s="346"/>
      <c r="W657" s="346"/>
      <c r="X657" s="346"/>
      <c r="Y657" s="346"/>
      <c r="Z657" s="346"/>
      <c r="AA657" s="346"/>
      <c r="AB657" s="348"/>
      <c r="AC657" s="346"/>
      <c r="AD657" s="346"/>
      <c r="AE657" s="348"/>
      <c r="AF657" s="348"/>
      <c r="AG657" s="346" t="s">
        <v>1054</v>
      </c>
      <c r="AH657" s="349">
        <v>45538</v>
      </c>
      <c r="AI657" s="348"/>
      <c r="AJ657" s="348"/>
      <c r="AK657" s="346"/>
      <c r="AL657" s="346"/>
      <c r="AM657" s="346"/>
      <c r="AN657" s="346"/>
      <c r="AO657" s="353"/>
      <c r="AP657" s="346"/>
      <c r="AQ657" s="351"/>
    </row>
    <row r="658" spans="1:43" x14ac:dyDescent="0.25">
      <c r="A658" s="346"/>
      <c r="B658" s="346"/>
      <c r="C658" s="346"/>
      <c r="D658" s="346"/>
      <c r="E658" s="346"/>
      <c r="F658" s="346"/>
      <c r="G658" s="346"/>
      <c r="H658" s="346"/>
      <c r="I658" s="346"/>
      <c r="J658" s="346"/>
      <c r="K658" s="346"/>
      <c r="L658" s="346"/>
      <c r="M658" s="346"/>
      <c r="N658" s="346"/>
      <c r="O658" s="346"/>
      <c r="P658" s="346"/>
      <c r="Q658" s="346"/>
      <c r="R658" s="346"/>
      <c r="S658" s="350"/>
      <c r="T658" s="346"/>
      <c r="U658" s="346"/>
      <c r="V658" s="346"/>
      <c r="W658" s="346"/>
      <c r="X658" s="346"/>
      <c r="Y658" s="346"/>
      <c r="Z658" s="346"/>
      <c r="AA658" s="346"/>
      <c r="AB658" s="348"/>
      <c r="AC658" s="346"/>
      <c r="AD658" s="346"/>
      <c r="AE658" s="348"/>
      <c r="AF658" s="348"/>
      <c r="AG658" s="346" t="s">
        <v>1057</v>
      </c>
      <c r="AH658" s="346" t="s">
        <v>1813</v>
      </c>
      <c r="AI658" s="348"/>
      <c r="AJ658" s="348"/>
      <c r="AK658" s="346"/>
      <c r="AL658" s="346"/>
      <c r="AM658" s="346"/>
      <c r="AN658" s="346"/>
      <c r="AO658" s="353"/>
      <c r="AP658" s="346"/>
      <c r="AQ658" s="351"/>
    </row>
    <row r="659" spans="1:43" x14ac:dyDescent="0.25">
      <c r="A659" s="346"/>
      <c r="B659" s="346"/>
      <c r="C659" s="346"/>
      <c r="D659" s="346"/>
      <c r="E659" s="346"/>
      <c r="F659" s="346"/>
      <c r="G659" s="346"/>
      <c r="H659" s="346"/>
      <c r="I659" s="346"/>
      <c r="J659" s="346"/>
      <c r="K659" s="346"/>
      <c r="L659" s="346"/>
      <c r="M659" s="346"/>
      <c r="N659" s="346"/>
      <c r="O659" s="346"/>
      <c r="P659" s="346"/>
      <c r="Q659" s="346"/>
      <c r="R659" s="346"/>
      <c r="S659" s="350"/>
      <c r="T659" s="346"/>
      <c r="U659" s="346"/>
      <c r="V659" s="346"/>
      <c r="W659" s="346"/>
      <c r="X659" s="346"/>
      <c r="Y659" s="346"/>
      <c r="Z659" s="346"/>
      <c r="AA659" s="346"/>
      <c r="AB659" s="348"/>
      <c r="AC659" s="346"/>
      <c r="AD659" s="346"/>
      <c r="AE659" s="348"/>
      <c r="AF659" s="348"/>
      <c r="AG659" s="346" t="s">
        <v>1061</v>
      </c>
      <c r="AH659" s="346" t="s">
        <v>1270</v>
      </c>
      <c r="AI659" s="348"/>
      <c r="AJ659" s="348"/>
      <c r="AK659" s="346"/>
      <c r="AL659" s="346"/>
      <c r="AM659" s="346"/>
      <c r="AN659" s="346"/>
      <c r="AO659" s="353"/>
      <c r="AP659" s="346"/>
      <c r="AQ659" s="351"/>
    </row>
    <row r="660" spans="1:43" ht="51" x14ac:dyDescent="0.25">
      <c r="A660" s="346"/>
      <c r="B660" s="346"/>
      <c r="C660" s="346"/>
      <c r="D660" s="346"/>
      <c r="E660" s="346"/>
      <c r="F660" s="346"/>
      <c r="G660" s="346"/>
      <c r="H660" s="346"/>
      <c r="I660" s="346"/>
      <c r="J660" s="346"/>
      <c r="K660" s="346"/>
      <c r="L660" s="346"/>
      <c r="M660" s="346"/>
      <c r="N660" s="346"/>
      <c r="O660" s="346"/>
      <c r="P660" s="346"/>
      <c r="Q660" s="346"/>
      <c r="R660" s="346"/>
      <c r="S660" s="350"/>
      <c r="T660" s="346"/>
      <c r="U660" s="346" t="s">
        <v>1814</v>
      </c>
      <c r="V660" s="346" t="s">
        <v>1048</v>
      </c>
      <c r="W660" s="346" t="s">
        <v>1078</v>
      </c>
      <c r="X660" s="346" t="s">
        <v>1050</v>
      </c>
      <c r="Y660" s="346" t="s">
        <v>1051</v>
      </c>
      <c r="Z660" s="346" t="s">
        <v>1052</v>
      </c>
      <c r="AA660" s="346" t="s">
        <v>1053</v>
      </c>
      <c r="AB660" s="346">
        <v>50</v>
      </c>
      <c r="AC660" s="346">
        <v>21.6</v>
      </c>
      <c r="AD660" s="346">
        <v>20</v>
      </c>
      <c r="AE660" s="346" t="s">
        <v>1054</v>
      </c>
      <c r="AF660" s="349">
        <v>45406</v>
      </c>
      <c r="AG660" s="346" t="s">
        <v>1054</v>
      </c>
      <c r="AH660" s="349">
        <v>45411</v>
      </c>
      <c r="AI660" s="346" t="s">
        <v>1054</v>
      </c>
      <c r="AJ660" s="349">
        <v>45541</v>
      </c>
      <c r="AK660" s="346"/>
      <c r="AL660" s="346"/>
      <c r="AM660" s="346"/>
      <c r="AN660" s="346"/>
      <c r="AO660" s="353"/>
      <c r="AP660" s="346"/>
      <c r="AQ660" s="351"/>
    </row>
    <row r="661" spans="1:43" ht="89.25" x14ac:dyDescent="0.25">
      <c r="A661" s="346"/>
      <c r="B661" s="346"/>
      <c r="C661" s="346"/>
      <c r="D661" s="346"/>
      <c r="E661" s="346"/>
      <c r="F661" s="346"/>
      <c r="G661" s="346"/>
      <c r="H661" s="346"/>
      <c r="I661" s="346"/>
      <c r="J661" s="346"/>
      <c r="K661" s="346"/>
      <c r="L661" s="346"/>
      <c r="M661" s="346"/>
      <c r="N661" s="346"/>
      <c r="O661" s="346"/>
      <c r="P661" s="346"/>
      <c r="Q661" s="346"/>
      <c r="R661" s="346"/>
      <c r="S661" s="350"/>
      <c r="T661" s="346"/>
      <c r="U661" s="346"/>
      <c r="V661" s="346"/>
      <c r="W661" s="346"/>
      <c r="X661" s="346"/>
      <c r="Y661" s="346"/>
      <c r="Z661" s="346"/>
      <c r="AA661" s="346"/>
      <c r="AB661" s="346"/>
      <c r="AC661" s="346"/>
      <c r="AD661" s="346"/>
      <c r="AE661" s="346" t="s">
        <v>1057</v>
      </c>
      <c r="AF661" s="346" t="s">
        <v>1815</v>
      </c>
      <c r="AG661" s="346" t="s">
        <v>1057</v>
      </c>
      <c r="AH661" s="346" t="s">
        <v>1816</v>
      </c>
      <c r="AI661" s="346" t="s">
        <v>1057</v>
      </c>
      <c r="AJ661" s="346" t="s">
        <v>1817</v>
      </c>
      <c r="AK661" s="346"/>
      <c r="AL661" s="346"/>
      <c r="AM661" s="346"/>
      <c r="AN661" s="346"/>
      <c r="AO661" s="353"/>
      <c r="AP661" s="346"/>
      <c r="AQ661" s="351"/>
    </row>
    <row r="662" spans="1:43" x14ac:dyDescent="0.25">
      <c r="A662" s="346"/>
      <c r="B662" s="346"/>
      <c r="C662" s="346"/>
      <c r="D662" s="346"/>
      <c r="E662" s="346"/>
      <c r="F662" s="346"/>
      <c r="G662" s="346"/>
      <c r="H662" s="346"/>
      <c r="I662" s="346"/>
      <c r="J662" s="346"/>
      <c r="K662" s="346"/>
      <c r="L662" s="346"/>
      <c r="M662" s="346"/>
      <c r="N662" s="346"/>
      <c r="O662" s="346"/>
      <c r="P662" s="346"/>
      <c r="Q662" s="346"/>
      <c r="R662" s="346"/>
      <c r="S662" s="350"/>
      <c r="T662" s="346"/>
      <c r="U662" s="346"/>
      <c r="V662" s="346"/>
      <c r="W662" s="346"/>
      <c r="X662" s="346"/>
      <c r="Y662" s="346"/>
      <c r="Z662" s="346"/>
      <c r="AA662" s="346"/>
      <c r="AB662" s="346"/>
      <c r="AC662" s="346"/>
      <c r="AD662" s="346"/>
      <c r="AE662" s="346" t="s">
        <v>1061</v>
      </c>
      <c r="AF662" s="346" t="s">
        <v>1812</v>
      </c>
      <c r="AG662" s="346" t="s">
        <v>1061</v>
      </c>
      <c r="AH662" s="346" t="s">
        <v>1745</v>
      </c>
      <c r="AI662" s="346" t="s">
        <v>1061</v>
      </c>
      <c r="AJ662" s="346" t="s">
        <v>944</v>
      </c>
      <c r="AK662" s="346"/>
      <c r="AL662" s="346"/>
      <c r="AM662" s="346"/>
      <c r="AN662" s="346"/>
      <c r="AO662" s="353"/>
      <c r="AP662" s="346"/>
      <c r="AQ662" s="351"/>
    </row>
    <row r="663" spans="1:43" x14ac:dyDescent="0.25">
      <c r="A663" s="346"/>
      <c r="B663" s="346"/>
      <c r="C663" s="346"/>
      <c r="D663" s="346"/>
      <c r="E663" s="346"/>
      <c r="F663" s="346"/>
      <c r="G663" s="346"/>
      <c r="H663" s="346"/>
      <c r="I663" s="346"/>
      <c r="J663" s="346"/>
      <c r="K663" s="346"/>
      <c r="L663" s="346"/>
      <c r="M663" s="346"/>
      <c r="N663" s="346"/>
      <c r="O663" s="346"/>
      <c r="P663" s="346"/>
      <c r="Q663" s="346"/>
      <c r="R663" s="346"/>
      <c r="S663" s="350"/>
      <c r="T663" s="346"/>
      <c r="U663" s="346"/>
      <c r="V663" s="346"/>
      <c r="W663" s="346"/>
      <c r="X663" s="346"/>
      <c r="Y663" s="346"/>
      <c r="Z663" s="346"/>
      <c r="AA663" s="346"/>
      <c r="AB663" s="346"/>
      <c r="AC663" s="346"/>
      <c r="AD663" s="346"/>
      <c r="AE663" s="348"/>
      <c r="AF663" s="348"/>
      <c r="AG663" s="348"/>
      <c r="AH663" s="348"/>
      <c r="AI663" s="348"/>
      <c r="AJ663" s="348"/>
      <c r="AK663" s="346"/>
      <c r="AL663" s="346"/>
      <c r="AM663" s="346"/>
      <c r="AN663" s="346"/>
      <c r="AO663" s="353"/>
      <c r="AP663" s="346"/>
      <c r="AQ663" s="351"/>
    </row>
    <row r="664" spans="1:43" x14ac:dyDescent="0.25">
      <c r="A664" s="346"/>
      <c r="B664" s="346"/>
      <c r="C664" s="346"/>
      <c r="D664" s="346"/>
      <c r="E664" s="346"/>
      <c r="F664" s="346"/>
      <c r="G664" s="346"/>
      <c r="H664" s="346"/>
      <c r="I664" s="346"/>
      <c r="J664" s="346"/>
      <c r="K664" s="346"/>
      <c r="L664" s="346"/>
      <c r="M664" s="346"/>
      <c r="N664" s="346"/>
      <c r="O664" s="346"/>
      <c r="P664" s="346"/>
      <c r="Q664" s="346"/>
      <c r="R664" s="346"/>
      <c r="S664" s="350"/>
      <c r="T664" s="346"/>
      <c r="U664" s="346"/>
      <c r="V664" s="346"/>
      <c r="W664" s="346"/>
      <c r="X664" s="346"/>
      <c r="Y664" s="346"/>
      <c r="Z664" s="346"/>
      <c r="AA664" s="346"/>
      <c r="AB664" s="346"/>
      <c r="AC664" s="346"/>
      <c r="AD664" s="346"/>
      <c r="AE664" s="348"/>
      <c r="AF664" s="348"/>
      <c r="AG664" s="348"/>
      <c r="AH664" s="348"/>
      <c r="AI664" s="348"/>
      <c r="AJ664" s="348"/>
      <c r="AK664" s="346"/>
      <c r="AL664" s="346"/>
      <c r="AM664" s="346"/>
      <c r="AN664" s="346"/>
      <c r="AO664" s="353"/>
      <c r="AP664" s="346"/>
      <c r="AQ664" s="351"/>
    </row>
    <row r="665" spans="1:43" x14ac:dyDescent="0.25">
      <c r="A665" s="346"/>
      <c r="B665" s="346"/>
      <c r="C665" s="346"/>
      <c r="D665" s="346"/>
      <c r="E665" s="346"/>
      <c r="F665" s="346"/>
      <c r="G665" s="346"/>
      <c r="H665" s="346"/>
      <c r="I665" s="346"/>
      <c r="J665" s="346"/>
      <c r="K665" s="346"/>
      <c r="L665" s="346"/>
      <c r="M665" s="346"/>
      <c r="N665" s="346"/>
      <c r="O665" s="346"/>
      <c r="P665" s="346"/>
      <c r="Q665" s="346"/>
      <c r="R665" s="346"/>
      <c r="S665" s="350"/>
      <c r="T665" s="346"/>
      <c r="U665" s="346"/>
      <c r="V665" s="346"/>
      <c r="W665" s="346"/>
      <c r="X665" s="346"/>
      <c r="Y665" s="346"/>
      <c r="Z665" s="346"/>
      <c r="AA665" s="346"/>
      <c r="AB665" s="346"/>
      <c r="AC665" s="346"/>
      <c r="AD665" s="346"/>
      <c r="AE665" s="348"/>
      <c r="AF665" s="348"/>
      <c r="AG665" s="346" t="s">
        <v>1054</v>
      </c>
      <c r="AH665" s="349">
        <v>45538</v>
      </c>
      <c r="AI665" s="348"/>
      <c r="AJ665" s="348"/>
      <c r="AK665" s="346"/>
      <c r="AL665" s="346"/>
      <c r="AM665" s="346"/>
      <c r="AN665" s="346"/>
      <c r="AO665" s="353"/>
      <c r="AP665" s="346"/>
      <c r="AQ665" s="351"/>
    </row>
    <row r="666" spans="1:43" x14ac:dyDescent="0.25">
      <c r="A666" s="346"/>
      <c r="B666" s="346"/>
      <c r="C666" s="346"/>
      <c r="D666" s="346"/>
      <c r="E666" s="346"/>
      <c r="F666" s="346"/>
      <c r="G666" s="346"/>
      <c r="H666" s="346"/>
      <c r="I666" s="346"/>
      <c r="J666" s="346"/>
      <c r="K666" s="346"/>
      <c r="L666" s="346"/>
      <c r="M666" s="346"/>
      <c r="N666" s="346"/>
      <c r="O666" s="346"/>
      <c r="P666" s="346"/>
      <c r="Q666" s="346"/>
      <c r="R666" s="346"/>
      <c r="S666" s="350"/>
      <c r="T666" s="346"/>
      <c r="U666" s="346"/>
      <c r="V666" s="346"/>
      <c r="W666" s="346"/>
      <c r="X666" s="346"/>
      <c r="Y666" s="346"/>
      <c r="Z666" s="346"/>
      <c r="AA666" s="346"/>
      <c r="AB666" s="346"/>
      <c r="AC666" s="346"/>
      <c r="AD666" s="346"/>
      <c r="AE666" s="348"/>
      <c r="AF666" s="348"/>
      <c r="AG666" s="346" t="s">
        <v>1057</v>
      </c>
      <c r="AH666" s="346" t="s">
        <v>1813</v>
      </c>
      <c r="AI666" s="348"/>
      <c r="AJ666" s="348"/>
      <c r="AK666" s="346"/>
      <c r="AL666" s="346"/>
      <c r="AM666" s="346"/>
      <c r="AN666" s="346"/>
      <c r="AO666" s="353"/>
      <c r="AP666" s="346"/>
      <c r="AQ666" s="351"/>
    </row>
    <row r="667" spans="1:43" x14ac:dyDescent="0.25">
      <c r="A667" s="346"/>
      <c r="B667" s="346"/>
      <c r="C667" s="346"/>
      <c r="D667" s="346"/>
      <c r="E667" s="346"/>
      <c r="F667" s="346"/>
      <c r="G667" s="346"/>
      <c r="H667" s="346"/>
      <c r="I667" s="346"/>
      <c r="J667" s="346"/>
      <c r="K667" s="346"/>
      <c r="L667" s="346"/>
      <c r="M667" s="346"/>
      <c r="N667" s="346"/>
      <c r="O667" s="346"/>
      <c r="P667" s="346"/>
      <c r="Q667" s="346"/>
      <c r="R667" s="346"/>
      <c r="S667" s="350"/>
      <c r="T667" s="346"/>
      <c r="U667" s="346"/>
      <c r="V667" s="346"/>
      <c r="W667" s="346"/>
      <c r="X667" s="346"/>
      <c r="Y667" s="346"/>
      <c r="Z667" s="346"/>
      <c r="AA667" s="346"/>
      <c r="AB667" s="346"/>
      <c r="AC667" s="346"/>
      <c r="AD667" s="346"/>
      <c r="AE667" s="348"/>
      <c r="AF667" s="348"/>
      <c r="AG667" s="346" t="s">
        <v>1061</v>
      </c>
      <c r="AH667" s="346" t="s">
        <v>1270</v>
      </c>
      <c r="AI667" s="348"/>
      <c r="AJ667" s="348"/>
      <c r="AK667" s="346"/>
      <c r="AL667" s="346"/>
      <c r="AM667" s="346"/>
      <c r="AN667" s="346"/>
      <c r="AO667" s="353"/>
      <c r="AP667" s="346"/>
      <c r="AQ667" s="351"/>
    </row>
    <row r="668" spans="1:43" ht="306" x14ac:dyDescent="0.25">
      <c r="A668" s="346" t="s">
        <v>1799</v>
      </c>
      <c r="B668" s="346">
        <v>46</v>
      </c>
      <c r="C668" s="346">
        <v>1</v>
      </c>
      <c r="D668" s="346" t="s">
        <v>1032</v>
      </c>
      <c r="E668" s="346" t="s">
        <v>1800</v>
      </c>
      <c r="F668" s="346" t="s">
        <v>1801</v>
      </c>
      <c r="G668" s="346" t="s">
        <v>1818</v>
      </c>
      <c r="H668" s="346" t="s">
        <v>1803</v>
      </c>
      <c r="I668" s="346" t="s">
        <v>1227</v>
      </c>
      <c r="J668" s="346" t="s">
        <v>1819</v>
      </c>
      <c r="K668" s="346" t="s">
        <v>1820</v>
      </c>
      <c r="L668" s="346" t="s">
        <v>1094</v>
      </c>
      <c r="M668" s="346" t="s">
        <v>1310</v>
      </c>
      <c r="N668" s="346" t="s">
        <v>1055</v>
      </c>
      <c r="O668" s="346">
        <v>60</v>
      </c>
      <c r="P668" s="346" t="s">
        <v>1311</v>
      </c>
      <c r="Q668" s="346" t="s">
        <v>1044</v>
      </c>
      <c r="R668" s="346">
        <v>60</v>
      </c>
      <c r="S668" s="350" t="s">
        <v>1044</v>
      </c>
      <c r="T668" s="346" t="s">
        <v>1046</v>
      </c>
      <c r="U668" s="346" t="s">
        <v>1821</v>
      </c>
      <c r="V668" s="346" t="s">
        <v>1048</v>
      </c>
      <c r="W668" s="346" t="s">
        <v>1078</v>
      </c>
      <c r="X668" s="346" t="s">
        <v>1050</v>
      </c>
      <c r="Y668" s="346" t="s">
        <v>1051</v>
      </c>
      <c r="Z668" s="346" t="s">
        <v>1822</v>
      </c>
      <c r="AA668" s="346" t="s">
        <v>1053</v>
      </c>
      <c r="AB668" s="348"/>
      <c r="AC668" s="346">
        <v>36</v>
      </c>
      <c r="AD668" s="346">
        <v>60</v>
      </c>
      <c r="AE668" s="346" t="s">
        <v>1054</v>
      </c>
      <c r="AF668" s="349">
        <v>45406</v>
      </c>
      <c r="AG668" s="346" t="s">
        <v>1054</v>
      </c>
      <c r="AH668" s="349">
        <v>45411</v>
      </c>
      <c r="AI668" s="346" t="s">
        <v>1054</v>
      </c>
      <c r="AJ668" s="349">
        <v>45415</v>
      </c>
      <c r="AK668" s="346" t="s">
        <v>1184</v>
      </c>
      <c r="AL668" s="346">
        <v>60</v>
      </c>
      <c r="AM668" s="346" t="s">
        <v>1044</v>
      </c>
      <c r="AN668" s="346">
        <v>60</v>
      </c>
      <c r="AO668" s="350" t="s">
        <v>1044</v>
      </c>
      <c r="AP668" s="346" t="s">
        <v>1046</v>
      </c>
      <c r="AQ668" s="351" t="s">
        <v>1823</v>
      </c>
    </row>
    <row r="669" spans="1:43" ht="409.5" x14ac:dyDescent="0.25">
      <c r="A669" s="346"/>
      <c r="B669" s="346"/>
      <c r="C669" s="346"/>
      <c r="D669" s="346"/>
      <c r="E669" s="346"/>
      <c r="F669" s="346"/>
      <c r="G669" s="346"/>
      <c r="H669" s="346"/>
      <c r="I669" s="346"/>
      <c r="J669" s="346"/>
      <c r="K669" s="346"/>
      <c r="L669" s="346"/>
      <c r="M669" s="346"/>
      <c r="N669" s="346"/>
      <c r="O669" s="346"/>
      <c r="P669" s="346"/>
      <c r="Q669" s="346"/>
      <c r="R669" s="346"/>
      <c r="S669" s="350"/>
      <c r="T669" s="346"/>
      <c r="U669" s="346"/>
      <c r="V669" s="346"/>
      <c r="W669" s="346"/>
      <c r="X669" s="346"/>
      <c r="Y669" s="346"/>
      <c r="Z669" s="346"/>
      <c r="AA669" s="346"/>
      <c r="AB669" s="348"/>
      <c r="AC669" s="346"/>
      <c r="AD669" s="346"/>
      <c r="AE669" s="346" t="s">
        <v>1057</v>
      </c>
      <c r="AF669" s="346" t="s">
        <v>1824</v>
      </c>
      <c r="AG669" s="346" t="s">
        <v>1057</v>
      </c>
      <c r="AH669" s="346" t="s">
        <v>1825</v>
      </c>
      <c r="AI669" s="346" t="s">
        <v>1057</v>
      </c>
      <c r="AJ669" s="346" t="s">
        <v>1826</v>
      </c>
      <c r="AK669" s="346"/>
      <c r="AL669" s="346"/>
      <c r="AM669" s="346"/>
      <c r="AN669" s="346"/>
      <c r="AO669" s="350"/>
      <c r="AP669" s="346"/>
      <c r="AQ669" s="348"/>
    </row>
    <row r="670" spans="1:43" x14ac:dyDescent="0.25">
      <c r="A670" s="346"/>
      <c r="B670" s="346"/>
      <c r="C670" s="346"/>
      <c r="D670" s="346"/>
      <c r="E670" s="346"/>
      <c r="F670" s="346"/>
      <c r="G670" s="346"/>
      <c r="H670" s="346"/>
      <c r="I670" s="346"/>
      <c r="J670" s="346"/>
      <c r="K670" s="346"/>
      <c r="L670" s="346"/>
      <c r="M670" s="346"/>
      <c r="N670" s="346"/>
      <c r="O670" s="346"/>
      <c r="P670" s="346"/>
      <c r="Q670" s="346"/>
      <c r="R670" s="346"/>
      <c r="S670" s="350"/>
      <c r="T670" s="346"/>
      <c r="U670" s="346"/>
      <c r="V670" s="346"/>
      <c r="W670" s="346"/>
      <c r="X670" s="346"/>
      <c r="Y670" s="346"/>
      <c r="Z670" s="346"/>
      <c r="AA670" s="346"/>
      <c r="AB670" s="348"/>
      <c r="AC670" s="346"/>
      <c r="AD670" s="346"/>
      <c r="AE670" s="346" t="s">
        <v>1061</v>
      </c>
      <c r="AF670" s="346" t="s">
        <v>1827</v>
      </c>
      <c r="AG670" s="346" t="s">
        <v>1061</v>
      </c>
      <c r="AH670" s="346" t="s">
        <v>1745</v>
      </c>
      <c r="AI670" s="346" t="s">
        <v>1061</v>
      </c>
      <c r="AJ670" s="346" t="s">
        <v>1621</v>
      </c>
      <c r="AK670" s="346"/>
      <c r="AL670" s="346"/>
      <c r="AM670" s="346"/>
      <c r="AN670" s="346"/>
      <c r="AO670" s="350"/>
      <c r="AP670" s="346"/>
      <c r="AQ670" s="346"/>
    </row>
    <row r="671" spans="1:43" x14ac:dyDescent="0.25">
      <c r="A671" s="346"/>
      <c r="B671" s="346"/>
      <c r="C671" s="346"/>
      <c r="D671" s="346"/>
      <c r="E671" s="346"/>
      <c r="F671" s="346"/>
      <c r="G671" s="346"/>
      <c r="H671" s="346"/>
      <c r="I671" s="346"/>
      <c r="J671" s="346"/>
      <c r="K671" s="346"/>
      <c r="L671" s="346"/>
      <c r="M671" s="346"/>
      <c r="N671" s="346"/>
      <c r="O671" s="346"/>
      <c r="P671" s="346"/>
      <c r="Q671" s="346"/>
      <c r="R671" s="346"/>
      <c r="S671" s="350"/>
      <c r="T671" s="346"/>
      <c r="U671" s="346"/>
      <c r="V671" s="346"/>
      <c r="W671" s="346"/>
      <c r="X671" s="346"/>
      <c r="Y671" s="346"/>
      <c r="Z671" s="346"/>
      <c r="AA671" s="346"/>
      <c r="AB671" s="348"/>
      <c r="AC671" s="346"/>
      <c r="AD671" s="346"/>
      <c r="AE671" s="348"/>
      <c r="AF671" s="348"/>
      <c r="AG671" s="348"/>
      <c r="AH671" s="348"/>
      <c r="AI671" s="348"/>
      <c r="AJ671" s="348"/>
      <c r="AK671" s="346"/>
      <c r="AL671" s="346"/>
      <c r="AM671" s="346"/>
      <c r="AN671" s="346"/>
      <c r="AO671" s="350"/>
      <c r="AP671" s="346"/>
      <c r="AQ671" s="351" t="s">
        <v>1828</v>
      </c>
    </row>
    <row r="672" spans="1:43" x14ac:dyDescent="0.25">
      <c r="A672" s="346"/>
      <c r="B672" s="346"/>
      <c r="C672" s="346"/>
      <c r="D672" s="346"/>
      <c r="E672" s="346"/>
      <c r="F672" s="346"/>
      <c r="G672" s="346"/>
      <c r="H672" s="346"/>
      <c r="I672" s="346"/>
      <c r="J672" s="346"/>
      <c r="K672" s="346"/>
      <c r="L672" s="346"/>
      <c r="M672" s="346"/>
      <c r="N672" s="346"/>
      <c r="O672" s="346"/>
      <c r="P672" s="346"/>
      <c r="Q672" s="346"/>
      <c r="R672" s="346"/>
      <c r="S672" s="350"/>
      <c r="T672" s="346"/>
      <c r="U672" s="346"/>
      <c r="V672" s="346"/>
      <c r="W672" s="346"/>
      <c r="X672" s="346"/>
      <c r="Y672" s="346"/>
      <c r="Z672" s="346"/>
      <c r="AA672" s="346"/>
      <c r="AB672" s="348"/>
      <c r="AC672" s="346"/>
      <c r="AD672" s="346"/>
      <c r="AE672" s="348"/>
      <c r="AF672" s="348"/>
      <c r="AG672" s="348"/>
      <c r="AH672" s="348"/>
      <c r="AI672" s="348"/>
      <c r="AJ672" s="348"/>
      <c r="AK672" s="346"/>
      <c r="AL672" s="346"/>
      <c r="AM672" s="346"/>
      <c r="AN672" s="346"/>
      <c r="AO672" s="350"/>
      <c r="AP672" s="346"/>
      <c r="AQ672" s="346"/>
    </row>
    <row r="673" spans="1:43" x14ac:dyDescent="0.25">
      <c r="A673" s="346"/>
      <c r="B673" s="346"/>
      <c r="C673" s="346"/>
      <c r="D673" s="346"/>
      <c r="E673" s="346"/>
      <c r="F673" s="346"/>
      <c r="G673" s="346"/>
      <c r="H673" s="346"/>
      <c r="I673" s="346"/>
      <c r="J673" s="346"/>
      <c r="K673" s="346"/>
      <c r="L673" s="346"/>
      <c r="M673" s="346"/>
      <c r="N673" s="346"/>
      <c r="O673" s="346"/>
      <c r="P673" s="346"/>
      <c r="Q673" s="346"/>
      <c r="R673" s="346"/>
      <c r="S673" s="350"/>
      <c r="T673" s="346"/>
      <c r="U673" s="346"/>
      <c r="V673" s="346"/>
      <c r="W673" s="346"/>
      <c r="X673" s="346"/>
      <c r="Y673" s="346"/>
      <c r="Z673" s="346"/>
      <c r="AA673" s="346"/>
      <c r="AB673" s="348"/>
      <c r="AC673" s="346"/>
      <c r="AD673" s="346"/>
      <c r="AE673" s="346" t="s">
        <v>1054</v>
      </c>
      <c r="AF673" s="349">
        <v>45531</v>
      </c>
      <c r="AG673" s="346" t="s">
        <v>1054</v>
      </c>
      <c r="AH673" s="349">
        <v>45538</v>
      </c>
      <c r="AI673" s="346" t="s">
        <v>1054</v>
      </c>
      <c r="AJ673" s="349">
        <v>45540</v>
      </c>
      <c r="AK673" s="346"/>
      <c r="AL673" s="346"/>
      <c r="AM673" s="346"/>
      <c r="AN673" s="346"/>
      <c r="AO673" s="350"/>
      <c r="AP673" s="346"/>
      <c r="AQ673" s="346"/>
    </row>
    <row r="674" spans="1:43" ht="409.5" x14ac:dyDescent="0.25">
      <c r="A674" s="346"/>
      <c r="B674" s="346"/>
      <c r="C674" s="346"/>
      <c r="D674" s="346"/>
      <c r="E674" s="346"/>
      <c r="F674" s="346"/>
      <c r="G674" s="346"/>
      <c r="H674" s="346"/>
      <c r="I674" s="346"/>
      <c r="J674" s="346"/>
      <c r="K674" s="346"/>
      <c r="L674" s="346"/>
      <c r="M674" s="346"/>
      <c r="N674" s="346"/>
      <c r="O674" s="346"/>
      <c r="P674" s="346"/>
      <c r="Q674" s="346"/>
      <c r="R674" s="346"/>
      <c r="S674" s="350"/>
      <c r="T674" s="346"/>
      <c r="U674" s="346"/>
      <c r="V674" s="346"/>
      <c r="W674" s="346"/>
      <c r="X674" s="346"/>
      <c r="Y674" s="346"/>
      <c r="Z674" s="346"/>
      <c r="AA674" s="346"/>
      <c r="AB674" s="348"/>
      <c r="AC674" s="346"/>
      <c r="AD674" s="346"/>
      <c r="AE674" s="346" t="s">
        <v>1057</v>
      </c>
      <c r="AF674" s="346" t="s">
        <v>1829</v>
      </c>
      <c r="AG674" s="346" t="s">
        <v>1057</v>
      </c>
      <c r="AH674" s="346" t="s">
        <v>1830</v>
      </c>
      <c r="AI674" s="346" t="s">
        <v>1057</v>
      </c>
      <c r="AJ674" s="346" t="s">
        <v>1831</v>
      </c>
      <c r="AK674" s="346"/>
      <c r="AL674" s="346"/>
      <c r="AM674" s="346"/>
      <c r="AN674" s="346"/>
      <c r="AO674" s="350"/>
      <c r="AP674" s="346"/>
      <c r="AQ674" s="346"/>
    </row>
    <row r="675" spans="1:43" x14ac:dyDescent="0.25">
      <c r="A675" s="346"/>
      <c r="B675" s="346"/>
      <c r="C675" s="346"/>
      <c r="D675" s="346"/>
      <c r="E675" s="346"/>
      <c r="F675" s="346"/>
      <c r="G675" s="346"/>
      <c r="H675" s="346"/>
      <c r="I675" s="346"/>
      <c r="J675" s="346"/>
      <c r="K675" s="346"/>
      <c r="L675" s="346"/>
      <c r="M675" s="346"/>
      <c r="N675" s="346"/>
      <c r="O675" s="346"/>
      <c r="P675" s="346"/>
      <c r="Q675" s="346"/>
      <c r="R675" s="346"/>
      <c r="S675" s="350"/>
      <c r="T675" s="346"/>
      <c r="U675" s="346"/>
      <c r="V675" s="346"/>
      <c r="W675" s="346"/>
      <c r="X675" s="346"/>
      <c r="Y675" s="346"/>
      <c r="Z675" s="346"/>
      <c r="AA675" s="346"/>
      <c r="AB675" s="348"/>
      <c r="AC675" s="346"/>
      <c r="AD675" s="346"/>
      <c r="AE675" s="346" t="s">
        <v>1061</v>
      </c>
      <c r="AF675" s="346" t="s">
        <v>1827</v>
      </c>
      <c r="AG675" s="346" t="s">
        <v>1061</v>
      </c>
      <c r="AH675" s="346" t="s">
        <v>1270</v>
      </c>
      <c r="AI675" s="346" t="s">
        <v>1061</v>
      </c>
      <c r="AJ675" s="346" t="s">
        <v>944</v>
      </c>
      <c r="AK675" s="346"/>
      <c r="AL675" s="346"/>
      <c r="AM675" s="346"/>
      <c r="AN675" s="346"/>
      <c r="AO675" s="350"/>
      <c r="AP675" s="346"/>
      <c r="AQ675" s="346"/>
    </row>
    <row r="676" spans="1:43" x14ac:dyDescent="0.25">
      <c r="A676" s="346"/>
      <c r="B676" s="346"/>
      <c r="C676" s="346"/>
      <c r="D676" s="346"/>
      <c r="E676" s="346"/>
      <c r="F676" s="346"/>
      <c r="G676" s="346"/>
      <c r="H676" s="346"/>
      <c r="I676" s="346"/>
      <c r="J676" s="346"/>
      <c r="K676" s="346"/>
      <c r="L676" s="346"/>
      <c r="M676" s="346"/>
      <c r="N676" s="346"/>
      <c r="O676" s="346"/>
      <c r="P676" s="346"/>
      <c r="Q676" s="346"/>
      <c r="R676" s="346"/>
      <c r="S676" s="350"/>
      <c r="T676" s="346"/>
      <c r="U676" s="346"/>
      <c r="V676" s="346"/>
      <c r="W676" s="346"/>
      <c r="X676" s="346"/>
      <c r="Y676" s="346"/>
      <c r="Z676" s="346"/>
      <c r="AA676" s="346"/>
      <c r="AB676" s="348"/>
      <c r="AC676" s="346"/>
      <c r="AD676" s="346"/>
      <c r="AE676" s="348"/>
      <c r="AF676" s="348"/>
      <c r="AG676" s="348"/>
      <c r="AH676" s="348"/>
      <c r="AI676" s="348"/>
      <c r="AJ676" s="348"/>
      <c r="AK676" s="346"/>
      <c r="AL676" s="346"/>
      <c r="AM676" s="346"/>
      <c r="AN676" s="346"/>
      <c r="AO676" s="350"/>
      <c r="AP676" s="346"/>
      <c r="AQ676" s="346"/>
    </row>
    <row r="677" spans="1:43" x14ac:dyDescent="0.25">
      <c r="A677" s="346"/>
      <c r="B677" s="346"/>
      <c r="C677" s="346"/>
      <c r="D677" s="346"/>
      <c r="E677" s="346"/>
      <c r="F677" s="346"/>
      <c r="G677" s="346"/>
      <c r="H677" s="346"/>
      <c r="I677" s="346"/>
      <c r="J677" s="346"/>
      <c r="K677" s="346"/>
      <c r="L677" s="346"/>
      <c r="M677" s="346"/>
      <c r="N677" s="346"/>
      <c r="O677" s="346"/>
      <c r="P677" s="346"/>
      <c r="Q677" s="346"/>
      <c r="R677" s="346"/>
      <c r="S677" s="350"/>
      <c r="T677" s="346"/>
      <c r="U677" s="346"/>
      <c r="V677" s="346"/>
      <c r="W677" s="346"/>
      <c r="X677" s="346"/>
      <c r="Y677" s="346"/>
      <c r="Z677" s="346"/>
      <c r="AA677" s="346"/>
      <c r="AB677" s="348"/>
      <c r="AC677" s="346"/>
      <c r="AD677" s="346"/>
      <c r="AE677" s="348"/>
      <c r="AF677" s="348"/>
      <c r="AG677" s="348"/>
      <c r="AH677" s="348"/>
      <c r="AI677" s="348"/>
      <c r="AJ677" s="348"/>
      <c r="AK677" s="346"/>
      <c r="AL677" s="346"/>
      <c r="AM677" s="346"/>
      <c r="AN677" s="346"/>
      <c r="AO677" s="350"/>
      <c r="AP677" s="346"/>
      <c r="AQ677" s="346"/>
    </row>
    <row r="678" spans="1:43" x14ac:dyDescent="0.25">
      <c r="A678" s="346"/>
      <c r="B678" s="346"/>
      <c r="C678" s="346"/>
      <c r="D678" s="346"/>
      <c r="E678" s="346"/>
      <c r="F678" s="346"/>
      <c r="G678" s="346"/>
      <c r="H678" s="346"/>
      <c r="I678" s="346"/>
      <c r="J678" s="346"/>
      <c r="K678" s="346"/>
      <c r="L678" s="346"/>
      <c r="M678" s="346"/>
      <c r="N678" s="346"/>
      <c r="O678" s="346"/>
      <c r="P678" s="346"/>
      <c r="Q678" s="346"/>
      <c r="R678" s="346"/>
      <c r="S678" s="350"/>
      <c r="T678" s="346"/>
      <c r="U678" s="346"/>
      <c r="V678" s="346"/>
      <c r="W678" s="346"/>
      <c r="X678" s="346"/>
      <c r="Y678" s="346"/>
      <c r="Z678" s="346"/>
      <c r="AA678" s="346"/>
      <c r="AB678" s="348"/>
      <c r="AC678" s="346"/>
      <c r="AD678" s="346"/>
      <c r="AE678" s="346" t="s">
        <v>1054</v>
      </c>
      <c r="AF678" s="349">
        <v>45531</v>
      </c>
      <c r="AG678" s="348"/>
      <c r="AH678" s="348"/>
      <c r="AI678" s="348"/>
      <c r="AJ678" s="348"/>
      <c r="AK678" s="346"/>
      <c r="AL678" s="346"/>
      <c r="AM678" s="346"/>
      <c r="AN678" s="346"/>
      <c r="AO678" s="350"/>
      <c r="AP678" s="346"/>
      <c r="AQ678" s="346"/>
    </row>
    <row r="679" spans="1:43" ht="89.25" x14ac:dyDescent="0.25">
      <c r="A679" s="346"/>
      <c r="B679" s="346"/>
      <c r="C679" s="346"/>
      <c r="D679" s="346"/>
      <c r="E679" s="346"/>
      <c r="F679" s="346"/>
      <c r="G679" s="346"/>
      <c r="H679" s="346"/>
      <c r="I679" s="346"/>
      <c r="J679" s="346"/>
      <c r="K679" s="346"/>
      <c r="L679" s="346"/>
      <c r="M679" s="346"/>
      <c r="N679" s="346"/>
      <c r="O679" s="346"/>
      <c r="P679" s="346"/>
      <c r="Q679" s="346"/>
      <c r="R679" s="346"/>
      <c r="S679" s="350"/>
      <c r="T679" s="346"/>
      <c r="U679" s="346"/>
      <c r="V679" s="346"/>
      <c r="W679" s="346"/>
      <c r="X679" s="346"/>
      <c r="Y679" s="346"/>
      <c r="Z679" s="346"/>
      <c r="AA679" s="346"/>
      <c r="AB679" s="348"/>
      <c r="AC679" s="346"/>
      <c r="AD679" s="346"/>
      <c r="AE679" s="346" t="s">
        <v>1057</v>
      </c>
      <c r="AF679" s="346" t="s">
        <v>1832</v>
      </c>
      <c r="AG679" s="348"/>
      <c r="AH679" s="348"/>
      <c r="AI679" s="348"/>
      <c r="AJ679" s="348"/>
      <c r="AK679" s="346"/>
      <c r="AL679" s="346"/>
      <c r="AM679" s="346"/>
      <c r="AN679" s="346"/>
      <c r="AO679" s="350"/>
      <c r="AP679" s="346"/>
      <c r="AQ679" s="346"/>
    </row>
    <row r="680" spans="1:43" x14ac:dyDescent="0.25">
      <c r="A680" s="346"/>
      <c r="B680" s="346"/>
      <c r="C680" s="346"/>
      <c r="D680" s="346"/>
      <c r="E680" s="346"/>
      <c r="F680" s="346"/>
      <c r="G680" s="346"/>
      <c r="H680" s="346"/>
      <c r="I680" s="346"/>
      <c r="J680" s="346"/>
      <c r="K680" s="346"/>
      <c r="L680" s="346"/>
      <c r="M680" s="346"/>
      <c r="N680" s="346"/>
      <c r="O680" s="346"/>
      <c r="P680" s="346"/>
      <c r="Q680" s="346"/>
      <c r="R680" s="346"/>
      <c r="S680" s="350"/>
      <c r="T680" s="346"/>
      <c r="U680" s="346"/>
      <c r="V680" s="346"/>
      <c r="W680" s="346"/>
      <c r="X680" s="346"/>
      <c r="Y680" s="346"/>
      <c r="Z680" s="346"/>
      <c r="AA680" s="346"/>
      <c r="AB680" s="348"/>
      <c r="AC680" s="346"/>
      <c r="AD680" s="346"/>
      <c r="AE680" s="346" t="s">
        <v>1061</v>
      </c>
      <c r="AF680" s="346" t="s">
        <v>1827</v>
      </c>
      <c r="AG680" s="348"/>
      <c r="AH680" s="348"/>
      <c r="AI680" s="348"/>
      <c r="AJ680" s="348"/>
      <c r="AK680" s="346"/>
      <c r="AL680" s="346"/>
      <c r="AM680" s="346"/>
      <c r="AN680" s="346"/>
      <c r="AO680" s="350"/>
      <c r="AP680" s="346"/>
      <c r="AQ680" s="346"/>
    </row>
    <row r="681" spans="1:43" ht="242.25" x14ac:dyDescent="0.25">
      <c r="A681" s="346"/>
      <c r="B681" s="346"/>
      <c r="C681" s="346"/>
      <c r="D681" s="346"/>
      <c r="E681" s="346"/>
      <c r="F681" s="346"/>
      <c r="G681" s="346"/>
      <c r="H681" s="346"/>
      <c r="I681" s="346"/>
      <c r="J681" s="346"/>
      <c r="K681" s="346"/>
      <c r="L681" s="346"/>
      <c r="M681" s="346"/>
      <c r="N681" s="346"/>
      <c r="O681" s="346"/>
      <c r="P681" s="346"/>
      <c r="Q681" s="346"/>
      <c r="R681" s="346"/>
      <c r="S681" s="350"/>
      <c r="T681" s="346"/>
      <c r="U681" s="346" t="s">
        <v>1833</v>
      </c>
      <c r="V681" s="346" t="s">
        <v>1048</v>
      </c>
      <c r="W681" s="346" t="s">
        <v>1078</v>
      </c>
      <c r="X681" s="346" t="s">
        <v>1050</v>
      </c>
      <c r="Y681" s="346" t="s">
        <v>1051</v>
      </c>
      <c r="Z681" s="346" t="s">
        <v>1052</v>
      </c>
      <c r="AA681" s="346" t="s">
        <v>1053</v>
      </c>
      <c r="AB681" s="346">
        <v>50</v>
      </c>
      <c r="AC681" s="346">
        <v>21.6</v>
      </c>
      <c r="AD681" s="346">
        <v>60</v>
      </c>
      <c r="AE681" s="346" t="s">
        <v>1054</v>
      </c>
      <c r="AF681" s="349">
        <v>45406</v>
      </c>
      <c r="AG681" s="346" t="s">
        <v>1054</v>
      </c>
      <c r="AH681" s="349">
        <v>45411</v>
      </c>
      <c r="AI681" s="346" t="s">
        <v>1054</v>
      </c>
      <c r="AJ681" s="349">
        <v>45415</v>
      </c>
      <c r="AK681" s="346"/>
      <c r="AL681" s="346"/>
      <c r="AM681" s="346"/>
      <c r="AN681" s="346"/>
      <c r="AO681" s="350"/>
      <c r="AP681" s="346"/>
      <c r="AQ681" s="346"/>
    </row>
    <row r="682" spans="1:43" ht="293.25" x14ac:dyDescent="0.25">
      <c r="A682" s="346"/>
      <c r="B682" s="346"/>
      <c r="C682" s="346"/>
      <c r="D682" s="346"/>
      <c r="E682" s="346"/>
      <c r="F682" s="346"/>
      <c r="G682" s="346"/>
      <c r="H682" s="346"/>
      <c r="I682" s="346"/>
      <c r="J682" s="346"/>
      <c r="K682" s="346"/>
      <c r="L682" s="346"/>
      <c r="M682" s="346"/>
      <c r="N682" s="346"/>
      <c r="O682" s="346"/>
      <c r="P682" s="346"/>
      <c r="Q682" s="346"/>
      <c r="R682" s="346"/>
      <c r="S682" s="350"/>
      <c r="T682" s="346"/>
      <c r="U682" s="346"/>
      <c r="V682" s="346"/>
      <c r="W682" s="346"/>
      <c r="X682" s="346"/>
      <c r="Y682" s="346"/>
      <c r="Z682" s="346"/>
      <c r="AA682" s="346"/>
      <c r="AB682" s="346"/>
      <c r="AC682" s="346"/>
      <c r="AD682" s="346"/>
      <c r="AE682" s="346" t="s">
        <v>1057</v>
      </c>
      <c r="AF682" s="346" t="s">
        <v>1834</v>
      </c>
      <c r="AG682" s="346" t="s">
        <v>1057</v>
      </c>
      <c r="AH682" s="346" t="s">
        <v>1835</v>
      </c>
      <c r="AI682" s="346" t="s">
        <v>1057</v>
      </c>
      <c r="AJ682" s="346" t="s">
        <v>1836</v>
      </c>
      <c r="AK682" s="346"/>
      <c r="AL682" s="346"/>
      <c r="AM682" s="346"/>
      <c r="AN682" s="346"/>
      <c r="AO682" s="350"/>
      <c r="AP682" s="346"/>
      <c r="AQ682" s="346"/>
    </row>
    <row r="683" spans="1:43" x14ac:dyDescent="0.25">
      <c r="A683" s="346"/>
      <c r="B683" s="346"/>
      <c r="C683" s="346"/>
      <c r="D683" s="346"/>
      <c r="E683" s="346"/>
      <c r="F683" s="346"/>
      <c r="G683" s="346"/>
      <c r="H683" s="346"/>
      <c r="I683" s="346"/>
      <c r="J683" s="346"/>
      <c r="K683" s="346"/>
      <c r="L683" s="346"/>
      <c r="M683" s="346"/>
      <c r="N683" s="346"/>
      <c r="O683" s="346"/>
      <c r="P683" s="346"/>
      <c r="Q683" s="346"/>
      <c r="R683" s="346"/>
      <c r="S683" s="350"/>
      <c r="T683" s="346"/>
      <c r="U683" s="346"/>
      <c r="V683" s="346"/>
      <c r="W683" s="346"/>
      <c r="X683" s="346"/>
      <c r="Y683" s="346"/>
      <c r="Z683" s="346"/>
      <c r="AA683" s="346"/>
      <c r="AB683" s="346"/>
      <c r="AC683" s="346"/>
      <c r="AD683" s="346"/>
      <c r="AE683" s="346" t="s">
        <v>1061</v>
      </c>
      <c r="AF683" s="346" t="s">
        <v>1827</v>
      </c>
      <c r="AG683" s="346" t="s">
        <v>1061</v>
      </c>
      <c r="AH683" s="346" t="s">
        <v>1745</v>
      </c>
      <c r="AI683" s="346" t="s">
        <v>1061</v>
      </c>
      <c r="AJ683" s="346" t="s">
        <v>1621</v>
      </c>
      <c r="AK683" s="346"/>
      <c r="AL683" s="346"/>
      <c r="AM683" s="346"/>
      <c r="AN683" s="346"/>
      <c r="AO683" s="350"/>
      <c r="AP683" s="346"/>
      <c r="AQ683" s="346"/>
    </row>
    <row r="684" spans="1:43" x14ac:dyDescent="0.25">
      <c r="A684" s="346"/>
      <c r="B684" s="346"/>
      <c r="C684" s="346"/>
      <c r="D684" s="346"/>
      <c r="E684" s="346"/>
      <c r="F684" s="346"/>
      <c r="G684" s="346"/>
      <c r="H684" s="346"/>
      <c r="I684" s="346"/>
      <c r="J684" s="346"/>
      <c r="K684" s="346"/>
      <c r="L684" s="346"/>
      <c r="M684" s="346"/>
      <c r="N684" s="346"/>
      <c r="O684" s="346"/>
      <c r="P684" s="346"/>
      <c r="Q684" s="346"/>
      <c r="R684" s="346"/>
      <c r="S684" s="350"/>
      <c r="T684" s="346"/>
      <c r="U684" s="346"/>
      <c r="V684" s="346"/>
      <c r="W684" s="346"/>
      <c r="X684" s="346"/>
      <c r="Y684" s="346"/>
      <c r="Z684" s="346"/>
      <c r="AA684" s="346"/>
      <c r="AB684" s="346"/>
      <c r="AC684" s="346"/>
      <c r="AD684" s="346"/>
      <c r="AE684" s="348"/>
      <c r="AF684" s="348"/>
      <c r="AG684" s="348"/>
      <c r="AH684" s="348"/>
      <c r="AI684" s="348"/>
      <c r="AJ684" s="348"/>
      <c r="AK684" s="346"/>
      <c r="AL684" s="346"/>
      <c r="AM684" s="346"/>
      <c r="AN684" s="346"/>
      <c r="AO684" s="350"/>
      <c r="AP684" s="346"/>
      <c r="AQ684" s="346"/>
    </row>
    <row r="685" spans="1:43" x14ac:dyDescent="0.25">
      <c r="A685" s="346"/>
      <c r="B685" s="346"/>
      <c r="C685" s="346"/>
      <c r="D685" s="346"/>
      <c r="E685" s="346"/>
      <c r="F685" s="346"/>
      <c r="G685" s="346"/>
      <c r="H685" s="346"/>
      <c r="I685" s="346"/>
      <c r="J685" s="346"/>
      <c r="K685" s="346"/>
      <c r="L685" s="346"/>
      <c r="M685" s="346"/>
      <c r="N685" s="346"/>
      <c r="O685" s="346"/>
      <c r="P685" s="346"/>
      <c r="Q685" s="346"/>
      <c r="R685" s="346"/>
      <c r="S685" s="350"/>
      <c r="T685" s="346"/>
      <c r="U685" s="346"/>
      <c r="V685" s="346"/>
      <c r="W685" s="346"/>
      <c r="X685" s="346"/>
      <c r="Y685" s="346"/>
      <c r="Z685" s="346"/>
      <c r="AA685" s="346"/>
      <c r="AB685" s="346"/>
      <c r="AC685" s="346"/>
      <c r="AD685" s="346"/>
      <c r="AE685" s="348"/>
      <c r="AF685" s="348"/>
      <c r="AG685" s="348"/>
      <c r="AH685" s="348"/>
      <c r="AI685" s="348"/>
      <c r="AJ685" s="348"/>
      <c r="AK685" s="346"/>
      <c r="AL685" s="346"/>
      <c r="AM685" s="346"/>
      <c r="AN685" s="346"/>
      <c r="AO685" s="350"/>
      <c r="AP685" s="346"/>
      <c r="AQ685" s="346"/>
    </row>
    <row r="686" spans="1:43" x14ac:dyDescent="0.25">
      <c r="A686" s="346"/>
      <c r="B686" s="346"/>
      <c r="C686" s="346"/>
      <c r="D686" s="346"/>
      <c r="E686" s="346"/>
      <c r="F686" s="346"/>
      <c r="G686" s="346"/>
      <c r="H686" s="346"/>
      <c r="I686" s="346"/>
      <c r="J686" s="346"/>
      <c r="K686" s="346"/>
      <c r="L686" s="346"/>
      <c r="M686" s="346"/>
      <c r="N686" s="346"/>
      <c r="O686" s="346"/>
      <c r="P686" s="346"/>
      <c r="Q686" s="346"/>
      <c r="R686" s="346"/>
      <c r="S686" s="350"/>
      <c r="T686" s="346"/>
      <c r="U686" s="346"/>
      <c r="V686" s="346"/>
      <c r="W686" s="346"/>
      <c r="X686" s="346"/>
      <c r="Y686" s="346"/>
      <c r="Z686" s="346"/>
      <c r="AA686" s="346"/>
      <c r="AB686" s="346"/>
      <c r="AC686" s="346"/>
      <c r="AD686" s="346"/>
      <c r="AE686" s="346" t="s">
        <v>1054</v>
      </c>
      <c r="AF686" s="349">
        <v>45408</v>
      </c>
      <c r="AG686" s="346" t="s">
        <v>1054</v>
      </c>
      <c r="AH686" s="349">
        <v>45538</v>
      </c>
      <c r="AI686" s="346" t="s">
        <v>1054</v>
      </c>
      <c r="AJ686" s="349">
        <v>45540</v>
      </c>
      <c r="AK686" s="346"/>
      <c r="AL686" s="346"/>
      <c r="AM686" s="346"/>
      <c r="AN686" s="346"/>
      <c r="AO686" s="350"/>
      <c r="AP686" s="346"/>
      <c r="AQ686" s="346"/>
    </row>
    <row r="687" spans="1:43" ht="409.5" x14ac:dyDescent="0.25">
      <c r="A687" s="346"/>
      <c r="B687" s="346"/>
      <c r="C687" s="346"/>
      <c r="D687" s="346"/>
      <c r="E687" s="346"/>
      <c r="F687" s="346"/>
      <c r="G687" s="346"/>
      <c r="H687" s="346"/>
      <c r="I687" s="346"/>
      <c r="J687" s="346"/>
      <c r="K687" s="346"/>
      <c r="L687" s="346"/>
      <c r="M687" s="346"/>
      <c r="N687" s="346"/>
      <c r="O687" s="346"/>
      <c r="P687" s="346"/>
      <c r="Q687" s="346"/>
      <c r="R687" s="346"/>
      <c r="S687" s="350"/>
      <c r="T687" s="346"/>
      <c r="U687" s="346"/>
      <c r="V687" s="346"/>
      <c r="W687" s="346"/>
      <c r="X687" s="346"/>
      <c r="Y687" s="346"/>
      <c r="Z687" s="346"/>
      <c r="AA687" s="346"/>
      <c r="AB687" s="346"/>
      <c r="AC687" s="346"/>
      <c r="AD687" s="346"/>
      <c r="AE687" s="346" t="s">
        <v>1057</v>
      </c>
      <c r="AF687" s="346" t="s">
        <v>1837</v>
      </c>
      <c r="AG687" s="346" t="s">
        <v>1057</v>
      </c>
      <c r="AH687" s="346" t="s">
        <v>1838</v>
      </c>
      <c r="AI687" s="346" t="s">
        <v>1057</v>
      </c>
      <c r="AJ687" s="346" t="s">
        <v>1839</v>
      </c>
      <c r="AK687" s="346"/>
      <c r="AL687" s="346"/>
      <c r="AM687" s="346"/>
      <c r="AN687" s="346"/>
      <c r="AO687" s="350"/>
      <c r="AP687" s="346"/>
      <c r="AQ687" s="346"/>
    </row>
    <row r="688" spans="1:43" x14ac:dyDescent="0.25">
      <c r="A688" s="346"/>
      <c r="B688" s="346"/>
      <c r="C688" s="346"/>
      <c r="D688" s="346"/>
      <c r="E688" s="346"/>
      <c r="F688" s="346"/>
      <c r="G688" s="346"/>
      <c r="H688" s="346"/>
      <c r="I688" s="346"/>
      <c r="J688" s="346"/>
      <c r="K688" s="346"/>
      <c r="L688" s="346"/>
      <c r="M688" s="346"/>
      <c r="N688" s="346"/>
      <c r="O688" s="346"/>
      <c r="P688" s="346"/>
      <c r="Q688" s="346"/>
      <c r="R688" s="346"/>
      <c r="S688" s="350"/>
      <c r="T688" s="346"/>
      <c r="U688" s="346"/>
      <c r="V688" s="346"/>
      <c r="W688" s="346"/>
      <c r="X688" s="346"/>
      <c r="Y688" s="346"/>
      <c r="Z688" s="346"/>
      <c r="AA688" s="346"/>
      <c r="AB688" s="346"/>
      <c r="AC688" s="346"/>
      <c r="AD688" s="346"/>
      <c r="AE688" s="346" t="s">
        <v>1061</v>
      </c>
      <c r="AF688" s="346" t="s">
        <v>1827</v>
      </c>
      <c r="AG688" s="346" t="s">
        <v>1061</v>
      </c>
      <c r="AH688" s="346" t="s">
        <v>1270</v>
      </c>
      <c r="AI688" s="346" t="s">
        <v>1061</v>
      </c>
      <c r="AJ688" s="346" t="s">
        <v>944</v>
      </c>
      <c r="AK688" s="346"/>
      <c r="AL688" s="346"/>
      <c r="AM688" s="346"/>
      <c r="AN688" s="346"/>
      <c r="AO688" s="350"/>
      <c r="AP688" s="346"/>
      <c r="AQ688" s="346"/>
    </row>
    <row r="689" spans="1:43" x14ac:dyDescent="0.25">
      <c r="A689" s="346"/>
      <c r="B689" s="346"/>
      <c r="C689" s="346"/>
      <c r="D689" s="346"/>
      <c r="E689" s="346"/>
      <c r="F689" s="346"/>
      <c r="G689" s="346"/>
      <c r="H689" s="346"/>
      <c r="I689" s="346"/>
      <c r="J689" s="346"/>
      <c r="K689" s="346"/>
      <c r="L689" s="346"/>
      <c r="M689" s="346"/>
      <c r="N689" s="346"/>
      <c r="O689" s="346"/>
      <c r="P689" s="346"/>
      <c r="Q689" s="346"/>
      <c r="R689" s="346"/>
      <c r="S689" s="350"/>
      <c r="T689" s="346"/>
      <c r="U689" s="346"/>
      <c r="V689" s="346"/>
      <c r="W689" s="346"/>
      <c r="X689" s="346"/>
      <c r="Y689" s="346"/>
      <c r="Z689" s="346"/>
      <c r="AA689" s="346"/>
      <c r="AB689" s="346"/>
      <c r="AC689" s="346"/>
      <c r="AD689" s="346"/>
      <c r="AE689" s="348"/>
      <c r="AF689" s="348"/>
      <c r="AG689" s="348"/>
      <c r="AH689" s="348"/>
      <c r="AI689" s="348"/>
      <c r="AJ689" s="348"/>
      <c r="AK689" s="346"/>
      <c r="AL689" s="346"/>
      <c r="AM689" s="346"/>
      <c r="AN689" s="346"/>
      <c r="AO689" s="350"/>
      <c r="AP689" s="346"/>
      <c r="AQ689" s="346"/>
    </row>
    <row r="690" spans="1:43" x14ac:dyDescent="0.25">
      <c r="A690" s="346"/>
      <c r="B690" s="346"/>
      <c r="C690" s="346"/>
      <c r="D690" s="346"/>
      <c r="E690" s="346"/>
      <c r="F690" s="346"/>
      <c r="G690" s="346"/>
      <c r="H690" s="346"/>
      <c r="I690" s="346"/>
      <c r="J690" s="346"/>
      <c r="K690" s="346"/>
      <c r="L690" s="346"/>
      <c r="M690" s="346"/>
      <c r="N690" s="346"/>
      <c r="O690" s="346"/>
      <c r="P690" s="346"/>
      <c r="Q690" s="346"/>
      <c r="R690" s="346"/>
      <c r="S690" s="350"/>
      <c r="T690" s="346"/>
      <c r="U690" s="346"/>
      <c r="V690" s="346"/>
      <c r="W690" s="346"/>
      <c r="X690" s="346"/>
      <c r="Y690" s="346"/>
      <c r="Z690" s="346"/>
      <c r="AA690" s="346"/>
      <c r="AB690" s="346"/>
      <c r="AC690" s="346"/>
      <c r="AD690" s="346"/>
      <c r="AE690" s="348"/>
      <c r="AF690" s="348"/>
      <c r="AG690" s="348"/>
      <c r="AH690" s="348"/>
      <c r="AI690" s="348"/>
      <c r="AJ690" s="348"/>
      <c r="AK690" s="346"/>
      <c r="AL690" s="346"/>
      <c r="AM690" s="346"/>
      <c r="AN690" s="346"/>
      <c r="AO690" s="350"/>
      <c r="AP690" s="346"/>
      <c r="AQ690" s="346"/>
    </row>
    <row r="691" spans="1:43" x14ac:dyDescent="0.25">
      <c r="A691" s="346"/>
      <c r="B691" s="346"/>
      <c r="C691" s="346"/>
      <c r="D691" s="346"/>
      <c r="E691" s="346"/>
      <c r="F691" s="346"/>
      <c r="G691" s="346"/>
      <c r="H691" s="346"/>
      <c r="I691" s="346"/>
      <c r="J691" s="346"/>
      <c r="K691" s="346"/>
      <c r="L691" s="346"/>
      <c r="M691" s="346"/>
      <c r="N691" s="346"/>
      <c r="O691" s="346"/>
      <c r="P691" s="346"/>
      <c r="Q691" s="346"/>
      <c r="R691" s="346"/>
      <c r="S691" s="350"/>
      <c r="T691" s="346"/>
      <c r="U691" s="346"/>
      <c r="V691" s="346"/>
      <c r="W691" s="346"/>
      <c r="X691" s="346"/>
      <c r="Y691" s="346"/>
      <c r="Z691" s="346"/>
      <c r="AA691" s="346"/>
      <c r="AB691" s="346"/>
      <c r="AC691" s="346"/>
      <c r="AD691" s="346"/>
      <c r="AE691" s="346" t="s">
        <v>1054</v>
      </c>
      <c r="AF691" s="349">
        <v>45408</v>
      </c>
      <c r="AG691" s="348"/>
      <c r="AH691" s="348"/>
      <c r="AI691" s="348"/>
      <c r="AJ691" s="348"/>
      <c r="AK691" s="346"/>
      <c r="AL691" s="346"/>
      <c r="AM691" s="346"/>
      <c r="AN691" s="346"/>
      <c r="AO691" s="350"/>
      <c r="AP691" s="346"/>
      <c r="AQ691" s="346"/>
    </row>
    <row r="692" spans="1:43" ht="38.25" x14ac:dyDescent="0.25">
      <c r="A692" s="346"/>
      <c r="B692" s="346"/>
      <c r="C692" s="346"/>
      <c r="D692" s="346"/>
      <c r="E692" s="346"/>
      <c r="F692" s="346"/>
      <c r="G692" s="346"/>
      <c r="H692" s="346"/>
      <c r="I692" s="346"/>
      <c r="J692" s="346"/>
      <c r="K692" s="346"/>
      <c r="L692" s="346"/>
      <c r="M692" s="346"/>
      <c r="N692" s="346"/>
      <c r="O692" s="346"/>
      <c r="P692" s="346"/>
      <c r="Q692" s="346"/>
      <c r="R692" s="346"/>
      <c r="S692" s="350"/>
      <c r="T692" s="346"/>
      <c r="U692" s="346"/>
      <c r="V692" s="346"/>
      <c r="W692" s="346"/>
      <c r="X692" s="346"/>
      <c r="Y692" s="346"/>
      <c r="Z692" s="346"/>
      <c r="AA692" s="346"/>
      <c r="AB692" s="346"/>
      <c r="AC692" s="346"/>
      <c r="AD692" s="346"/>
      <c r="AE692" s="346" t="s">
        <v>1057</v>
      </c>
      <c r="AF692" s="346" t="s">
        <v>1840</v>
      </c>
      <c r="AG692" s="348"/>
      <c r="AH692" s="348"/>
      <c r="AI692" s="348"/>
      <c r="AJ692" s="348"/>
      <c r="AK692" s="346"/>
      <c r="AL692" s="346"/>
      <c r="AM692" s="346"/>
      <c r="AN692" s="346"/>
      <c r="AO692" s="350"/>
      <c r="AP692" s="346"/>
      <c r="AQ692" s="346"/>
    </row>
    <row r="693" spans="1:43" x14ac:dyDescent="0.25">
      <c r="A693" s="346"/>
      <c r="B693" s="346"/>
      <c r="C693" s="346"/>
      <c r="D693" s="346"/>
      <c r="E693" s="346"/>
      <c r="F693" s="346"/>
      <c r="G693" s="346"/>
      <c r="H693" s="346"/>
      <c r="I693" s="346"/>
      <c r="J693" s="346"/>
      <c r="K693" s="346"/>
      <c r="L693" s="346"/>
      <c r="M693" s="346"/>
      <c r="N693" s="346"/>
      <c r="O693" s="346"/>
      <c r="P693" s="346"/>
      <c r="Q693" s="346"/>
      <c r="R693" s="346"/>
      <c r="S693" s="350"/>
      <c r="T693" s="346"/>
      <c r="U693" s="346"/>
      <c r="V693" s="346"/>
      <c r="W693" s="346"/>
      <c r="X693" s="346"/>
      <c r="Y693" s="346"/>
      <c r="Z693" s="346"/>
      <c r="AA693" s="346"/>
      <c r="AB693" s="346"/>
      <c r="AC693" s="346"/>
      <c r="AD693" s="346"/>
      <c r="AE693" s="346" t="s">
        <v>1061</v>
      </c>
      <c r="AF693" s="346" t="s">
        <v>1827</v>
      </c>
      <c r="AG693" s="348"/>
      <c r="AH693" s="348"/>
      <c r="AI693" s="348"/>
      <c r="AJ693" s="348"/>
      <c r="AK693" s="346"/>
      <c r="AL693" s="346"/>
      <c r="AM693" s="346"/>
      <c r="AN693" s="346"/>
      <c r="AO693" s="350"/>
      <c r="AP693" s="346"/>
      <c r="AQ693" s="346"/>
    </row>
    <row r="694" spans="1:43" x14ac:dyDescent="0.25">
      <c r="A694" s="346"/>
      <c r="B694" s="346"/>
      <c r="C694" s="346"/>
      <c r="D694" s="346"/>
      <c r="E694" s="346"/>
      <c r="F694" s="346"/>
      <c r="G694" s="346"/>
      <c r="H694" s="346"/>
      <c r="I694" s="346"/>
      <c r="J694" s="346"/>
      <c r="K694" s="346"/>
      <c r="L694" s="346"/>
      <c r="M694" s="346"/>
      <c r="N694" s="346"/>
      <c r="O694" s="346"/>
      <c r="P694" s="346"/>
      <c r="Q694" s="346"/>
      <c r="R694" s="346"/>
      <c r="S694" s="350"/>
      <c r="T694" s="346"/>
      <c r="U694" s="346"/>
      <c r="V694" s="346"/>
      <c r="W694" s="346"/>
      <c r="X694" s="346"/>
      <c r="Y694" s="346"/>
      <c r="Z694" s="346"/>
      <c r="AA694" s="346"/>
      <c r="AB694" s="346"/>
      <c r="AC694" s="346"/>
      <c r="AD694" s="346"/>
      <c r="AE694" s="348"/>
      <c r="AF694" s="348"/>
      <c r="AG694" s="348"/>
      <c r="AH694" s="348"/>
      <c r="AI694" s="348"/>
      <c r="AJ694" s="348"/>
      <c r="AK694" s="346"/>
      <c r="AL694" s="346"/>
      <c r="AM694" s="346"/>
      <c r="AN694" s="346"/>
      <c r="AO694" s="350"/>
      <c r="AP694" s="346"/>
      <c r="AQ694" s="346"/>
    </row>
    <row r="695" spans="1:43" x14ac:dyDescent="0.25">
      <c r="A695" s="346"/>
      <c r="B695" s="346"/>
      <c r="C695" s="346"/>
      <c r="D695" s="346"/>
      <c r="E695" s="346"/>
      <c r="F695" s="346"/>
      <c r="G695" s="346"/>
      <c r="H695" s="346"/>
      <c r="I695" s="346"/>
      <c r="J695" s="346"/>
      <c r="K695" s="346"/>
      <c r="L695" s="346"/>
      <c r="M695" s="346"/>
      <c r="N695" s="346"/>
      <c r="O695" s="346"/>
      <c r="P695" s="346"/>
      <c r="Q695" s="346"/>
      <c r="R695" s="346"/>
      <c r="S695" s="350"/>
      <c r="T695" s="346"/>
      <c r="U695" s="346"/>
      <c r="V695" s="346"/>
      <c r="W695" s="346"/>
      <c r="X695" s="346"/>
      <c r="Y695" s="346"/>
      <c r="Z695" s="346"/>
      <c r="AA695" s="346"/>
      <c r="AB695" s="346"/>
      <c r="AC695" s="346"/>
      <c r="AD695" s="346"/>
      <c r="AE695" s="348"/>
      <c r="AF695" s="348"/>
      <c r="AG695" s="348"/>
      <c r="AH695" s="348"/>
      <c r="AI695" s="348"/>
      <c r="AJ695" s="348"/>
      <c r="AK695" s="346"/>
      <c r="AL695" s="346"/>
      <c r="AM695" s="346"/>
      <c r="AN695" s="346"/>
      <c r="AO695" s="350"/>
      <c r="AP695" s="346"/>
      <c r="AQ695" s="346"/>
    </row>
    <row r="696" spans="1:43" x14ac:dyDescent="0.25">
      <c r="A696" s="346"/>
      <c r="B696" s="346"/>
      <c r="C696" s="346"/>
      <c r="D696" s="346"/>
      <c r="E696" s="346"/>
      <c r="F696" s="346"/>
      <c r="G696" s="346"/>
      <c r="H696" s="346"/>
      <c r="I696" s="346"/>
      <c r="J696" s="346"/>
      <c r="K696" s="346"/>
      <c r="L696" s="346"/>
      <c r="M696" s="346"/>
      <c r="N696" s="346"/>
      <c r="O696" s="346"/>
      <c r="P696" s="346"/>
      <c r="Q696" s="346"/>
      <c r="R696" s="346"/>
      <c r="S696" s="350"/>
      <c r="T696" s="346"/>
      <c r="U696" s="346"/>
      <c r="V696" s="346"/>
      <c r="W696" s="346"/>
      <c r="X696" s="346"/>
      <c r="Y696" s="346"/>
      <c r="Z696" s="346"/>
      <c r="AA696" s="346"/>
      <c r="AB696" s="346"/>
      <c r="AC696" s="346"/>
      <c r="AD696" s="346"/>
      <c r="AE696" s="346" t="s">
        <v>1054</v>
      </c>
      <c r="AF696" s="349">
        <v>45531</v>
      </c>
      <c r="AG696" s="348"/>
      <c r="AH696" s="348"/>
      <c r="AI696" s="348"/>
      <c r="AJ696" s="348"/>
      <c r="AK696" s="346"/>
      <c r="AL696" s="346"/>
      <c r="AM696" s="346"/>
      <c r="AN696" s="346"/>
      <c r="AO696" s="350"/>
      <c r="AP696" s="346"/>
      <c r="AQ696" s="346"/>
    </row>
    <row r="697" spans="1:43" ht="255" x14ac:dyDescent="0.25">
      <c r="A697" s="346"/>
      <c r="B697" s="346"/>
      <c r="C697" s="346"/>
      <c r="D697" s="346"/>
      <c r="E697" s="346"/>
      <c r="F697" s="346"/>
      <c r="G697" s="346"/>
      <c r="H697" s="346"/>
      <c r="I697" s="346"/>
      <c r="J697" s="346"/>
      <c r="K697" s="346"/>
      <c r="L697" s="346"/>
      <c r="M697" s="346"/>
      <c r="N697" s="346"/>
      <c r="O697" s="346"/>
      <c r="P697" s="346"/>
      <c r="Q697" s="346"/>
      <c r="R697" s="346"/>
      <c r="S697" s="350"/>
      <c r="T697" s="346"/>
      <c r="U697" s="346"/>
      <c r="V697" s="346"/>
      <c r="W697" s="346"/>
      <c r="X697" s="346"/>
      <c r="Y697" s="346"/>
      <c r="Z697" s="346"/>
      <c r="AA697" s="346"/>
      <c r="AB697" s="346"/>
      <c r="AC697" s="346"/>
      <c r="AD697" s="346"/>
      <c r="AE697" s="346" t="s">
        <v>1057</v>
      </c>
      <c r="AF697" s="346" t="s">
        <v>1841</v>
      </c>
      <c r="AG697" s="348"/>
      <c r="AH697" s="348"/>
      <c r="AI697" s="348"/>
      <c r="AJ697" s="348"/>
      <c r="AK697" s="346"/>
      <c r="AL697" s="346"/>
      <c r="AM697" s="346"/>
      <c r="AN697" s="346"/>
      <c r="AO697" s="350"/>
      <c r="AP697" s="346"/>
      <c r="AQ697" s="346"/>
    </row>
    <row r="698" spans="1:43" x14ac:dyDescent="0.25">
      <c r="A698" s="346"/>
      <c r="B698" s="346"/>
      <c r="C698" s="346"/>
      <c r="D698" s="346"/>
      <c r="E698" s="346"/>
      <c r="F698" s="346"/>
      <c r="G698" s="346"/>
      <c r="H698" s="346"/>
      <c r="I698" s="346"/>
      <c r="J698" s="346"/>
      <c r="K698" s="346"/>
      <c r="L698" s="346"/>
      <c r="M698" s="346"/>
      <c r="N698" s="346"/>
      <c r="O698" s="346"/>
      <c r="P698" s="346"/>
      <c r="Q698" s="346"/>
      <c r="R698" s="346"/>
      <c r="S698" s="350"/>
      <c r="T698" s="346"/>
      <c r="U698" s="346"/>
      <c r="V698" s="346"/>
      <c r="W698" s="346"/>
      <c r="X698" s="346"/>
      <c r="Y698" s="346"/>
      <c r="Z698" s="346"/>
      <c r="AA698" s="346"/>
      <c r="AB698" s="346"/>
      <c r="AC698" s="346"/>
      <c r="AD698" s="346"/>
      <c r="AE698" s="346" t="s">
        <v>1061</v>
      </c>
      <c r="AF698" s="346" t="s">
        <v>1827</v>
      </c>
      <c r="AG698" s="348"/>
      <c r="AH698" s="348"/>
      <c r="AI698" s="348"/>
      <c r="AJ698" s="348"/>
      <c r="AK698" s="346"/>
      <c r="AL698" s="346"/>
      <c r="AM698" s="346"/>
      <c r="AN698" s="346"/>
      <c r="AO698" s="350"/>
      <c r="AP698" s="346"/>
      <c r="AQ698" s="346"/>
    </row>
    <row r="699" spans="1:43" x14ac:dyDescent="0.25">
      <c r="A699" s="346"/>
      <c r="B699" s="346"/>
      <c r="C699" s="346"/>
      <c r="D699" s="346"/>
      <c r="E699" s="346"/>
      <c r="F699" s="346"/>
      <c r="G699" s="346"/>
      <c r="H699" s="346"/>
      <c r="I699" s="346"/>
      <c r="J699" s="346"/>
      <c r="K699" s="346"/>
      <c r="L699" s="346"/>
      <c r="M699" s="346"/>
      <c r="N699" s="346"/>
      <c r="O699" s="346"/>
      <c r="P699" s="346"/>
      <c r="Q699" s="346"/>
      <c r="R699" s="346"/>
      <c r="S699" s="350"/>
      <c r="T699" s="346"/>
      <c r="U699" s="346"/>
      <c r="V699" s="346"/>
      <c r="W699" s="346"/>
      <c r="X699" s="346"/>
      <c r="Y699" s="346"/>
      <c r="Z699" s="346"/>
      <c r="AA699" s="346"/>
      <c r="AB699" s="346"/>
      <c r="AC699" s="346"/>
      <c r="AD699" s="346"/>
      <c r="AE699" s="348"/>
      <c r="AF699" s="348"/>
      <c r="AG699" s="348"/>
      <c r="AH699" s="348"/>
      <c r="AI699" s="348"/>
      <c r="AJ699" s="348"/>
      <c r="AK699" s="346"/>
      <c r="AL699" s="346"/>
      <c r="AM699" s="346"/>
      <c r="AN699" s="346"/>
      <c r="AO699" s="350"/>
      <c r="AP699" s="346"/>
      <c r="AQ699" s="346"/>
    </row>
    <row r="700" spans="1:43" x14ac:dyDescent="0.25">
      <c r="A700" s="346"/>
      <c r="B700" s="346"/>
      <c r="C700" s="346"/>
      <c r="D700" s="346"/>
      <c r="E700" s="346"/>
      <c r="F700" s="346"/>
      <c r="G700" s="346"/>
      <c r="H700" s="346"/>
      <c r="I700" s="346"/>
      <c r="J700" s="346"/>
      <c r="K700" s="346"/>
      <c r="L700" s="346"/>
      <c r="M700" s="346"/>
      <c r="N700" s="346"/>
      <c r="O700" s="346"/>
      <c r="P700" s="346"/>
      <c r="Q700" s="346"/>
      <c r="R700" s="346"/>
      <c r="S700" s="350"/>
      <c r="T700" s="346"/>
      <c r="U700" s="346"/>
      <c r="V700" s="346"/>
      <c r="W700" s="346"/>
      <c r="X700" s="346"/>
      <c r="Y700" s="346"/>
      <c r="Z700" s="346"/>
      <c r="AA700" s="346"/>
      <c r="AB700" s="346"/>
      <c r="AC700" s="346"/>
      <c r="AD700" s="346"/>
      <c r="AE700" s="348"/>
      <c r="AF700" s="348"/>
      <c r="AG700" s="348"/>
      <c r="AH700" s="348"/>
      <c r="AI700" s="348"/>
      <c r="AJ700" s="348"/>
      <c r="AK700" s="346"/>
      <c r="AL700" s="346"/>
      <c r="AM700" s="346"/>
      <c r="AN700" s="346"/>
      <c r="AO700" s="350"/>
      <c r="AP700" s="346"/>
      <c r="AQ700" s="346"/>
    </row>
    <row r="701" spans="1:43" x14ac:dyDescent="0.25">
      <c r="A701" s="346"/>
      <c r="B701" s="346"/>
      <c r="C701" s="346"/>
      <c r="D701" s="346"/>
      <c r="E701" s="346"/>
      <c r="F701" s="346"/>
      <c r="G701" s="346"/>
      <c r="H701" s="346"/>
      <c r="I701" s="346"/>
      <c r="J701" s="346"/>
      <c r="K701" s="346"/>
      <c r="L701" s="346"/>
      <c r="M701" s="346"/>
      <c r="N701" s="346"/>
      <c r="O701" s="346"/>
      <c r="P701" s="346"/>
      <c r="Q701" s="346"/>
      <c r="R701" s="346"/>
      <c r="S701" s="350"/>
      <c r="T701" s="346"/>
      <c r="U701" s="346"/>
      <c r="V701" s="346"/>
      <c r="W701" s="346"/>
      <c r="X701" s="346"/>
      <c r="Y701" s="346"/>
      <c r="Z701" s="346"/>
      <c r="AA701" s="346"/>
      <c r="AB701" s="346"/>
      <c r="AC701" s="346"/>
      <c r="AD701" s="346"/>
      <c r="AE701" s="346" t="s">
        <v>1054</v>
      </c>
      <c r="AF701" s="349">
        <v>45531</v>
      </c>
      <c r="AG701" s="348"/>
      <c r="AH701" s="348"/>
      <c r="AI701" s="348"/>
      <c r="AJ701" s="348"/>
      <c r="AK701" s="346"/>
      <c r="AL701" s="346"/>
      <c r="AM701" s="346"/>
      <c r="AN701" s="346"/>
      <c r="AO701" s="350"/>
      <c r="AP701" s="346"/>
      <c r="AQ701" s="346"/>
    </row>
    <row r="702" spans="1:43" ht="89.25" x14ac:dyDescent="0.25">
      <c r="A702" s="346"/>
      <c r="B702" s="346"/>
      <c r="C702" s="346"/>
      <c r="D702" s="346"/>
      <c r="E702" s="346"/>
      <c r="F702" s="346"/>
      <c r="G702" s="346"/>
      <c r="H702" s="346"/>
      <c r="I702" s="346"/>
      <c r="J702" s="346"/>
      <c r="K702" s="346"/>
      <c r="L702" s="346"/>
      <c r="M702" s="346"/>
      <c r="N702" s="346"/>
      <c r="O702" s="346"/>
      <c r="P702" s="346"/>
      <c r="Q702" s="346"/>
      <c r="R702" s="346"/>
      <c r="S702" s="350"/>
      <c r="T702" s="346"/>
      <c r="U702" s="346"/>
      <c r="V702" s="346"/>
      <c r="W702" s="346"/>
      <c r="X702" s="346"/>
      <c r="Y702" s="346"/>
      <c r="Z702" s="346"/>
      <c r="AA702" s="346"/>
      <c r="AB702" s="346"/>
      <c r="AC702" s="346"/>
      <c r="AD702" s="346"/>
      <c r="AE702" s="346" t="s">
        <v>1057</v>
      </c>
      <c r="AF702" s="346" t="s">
        <v>1832</v>
      </c>
      <c r="AG702" s="348"/>
      <c r="AH702" s="348"/>
      <c r="AI702" s="348"/>
      <c r="AJ702" s="348"/>
      <c r="AK702" s="346"/>
      <c r="AL702" s="346"/>
      <c r="AM702" s="346"/>
      <c r="AN702" s="346"/>
      <c r="AO702" s="350"/>
      <c r="AP702" s="346"/>
      <c r="AQ702" s="346"/>
    </row>
    <row r="703" spans="1:43" x14ac:dyDescent="0.25">
      <c r="A703" s="346"/>
      <c r="B703" s="346"/>
      <c r="C703" s="346"/>
      <c r="D703" s="346"/>
      <c r="E703" s="346"/>
      <c r="F703" s="346"/>
      <c r="G703" s="346"/>
      <c r="H703" s="346"/>
      <c r="I703" s="346"/>
      <c r="J703" s="346"/>
      <c r="K703" s="346"/>
      <c r="L703" s="346"/>
      <c r="M703" s="346"/>
      <c r="N703" s="346"/>
      <c r="O703" s="346"/>
      <c r="P703" s="346"/>
      <c r="Q703" s="346"/>
      <c r="R703" s="346"/>
      <c r="S703" s="350"/>
      <c r="T703" s="346"/>
      <c r="U703" s="346"/>
      <c r="V703" s="346"/>
      <c r="W703" s="346"/>
      <c r="X703" s="346"/>
      <c r="Y703" s="346"/>
      <c r="Z703" s="346"/>
      <c r="AA703" s="346"/>
      <c r="AB703" s="346"/>
      <c r="AC703" s="346"/>
      <c r="AD703" s="346"/>
      <c r="AE703" s="346" t="s">
        <v>1061</v>
      </c>
      <c r="AF703" s="346" t="s">
        <v>1827</v>
      </c>
      <c r="AG703" s="348"/>
      <c r="AH703" s="348"/>
      <c r="AI703" s="348"/>
      <c r="AJ703" s="348"/>
      <c r="AK703" s="346"/>
      <c r="AL703" s="346"/>
      <c r="AM703" s="346"/>
      <c r="AN703" s="346"/>
      <c r="AO703" s="350"/>
      <c r="AP703" s="346"/>
      <c r="AQ703" s="346"/>
    </row>
    <row r="704" spans="1:43" ht="165.75" x14ac:dyDescent="0.25">
      <c r="A704" s="346"/>
      <c r="B704" s="346"/>
      <c r="C704" s="346"/>
      <c r="D704" s="346"/>
      <c r="E704" s="346"/>
      <c r="F704" s="346"/>
      <c r="G704" s="346"/>
      <c r="H704" s="346"/>
      <c r="I704" s="346"/>
      <c r="J704" s="346"/>
      <c r="K704" s="346"/>
      <c r="L704" s="346"/>
      <c r="M704" s="346"/>
      <c r="N704" s="346"/>
      <c r="O704" s="346"/>
      <c r="P704" s="346"/>
      <c r="Q704" s="346"/>
      <c r="R704" s="346"/>
      <c r="S704" s="350"/>
      <c r="T704" s="346"/>
      <c r="U704" s="346" t="s">
        <v>1842</v>
      </c>
      <c r="V704" s="346" t="s">
        <v>1048</v>
      </c>
      <c r="W704" s="346" t="s">
        <v>1078</v>
      </c>
      <c r="X704" s="346" t="s">
        <v>1050</v>
      </c>
      <c r="Y704" s="346" t="s">
        <v>1051</v>
      </c>
      <c r="Z704" s="346" t="s">
        <v>1052</v>
      </c>
      <c r="AA704" s="346" t="s">
        <v>1053</v>
      </c>
      <c r="AB704" s="346">
        <v>50</v>
      </c>
      <c r="AC704" s="346">
        <v>12.96</v>
      </c>
      <c r="AD704" s="346">
        <v>60</v>
      </c>
      <c r="AE704" s="346" t="s">
        <v>1054</v>
      </c>
      <c r="AF704" s="349">
        <v>45406</v>
      </c>
      <c r="AG704" s="346" t="s">
        <v>1054</v>
      </c>
      <c r="AH704" s="349">
        <v>45411</v>
      </c>
      <c r="AI704" s="346" t="s">
        <v>1054</v>
      </c>
      <c r="AJ704" s="349">
        <v>45419</v>
      </c>
      <c r="AK704" s="346"/>
      <c r="AL704" s="346"/>
      <c r="AM704" s="346"/>
      <c r="AN704" s="346"/>
      <c r="AO704" s="350"/>
      <c r="AP704" s="346"/>
      <c r="AQ704" s="346"/>
    </row>
    <row r="705" spans="1:43" ht="382.5" x14ac:dyDescent="0.25">
      <c r="A705" s="346"/>
      <c r="B705" s="346"/>
      <c r="C705" s="346"/>
      <c r="D705" s="346"/>
      <c r="E705" s="346"/>
      <c r="F705" s="346"/>
      <c r="G705" s="346"/>
      <c r="H705" s="346"/>
      <c r="I705" s="346"/>
      <c r="J705" s="346"/>
      <c r="K705" s="346"/>
      <c r="L705" s="346"/>
      <c r="M705" s="346"/>
      <c r="N705" s="346"/>
      <c r="O705" s="346"/>
      <c r="P705" s="346"/>
      <c r="Q705" s="346"/>
      <c r="R705" s="346"/>
      <c r="S705" s="350"/>
      <c r="T705" s="346"/>
      <c r="U705" s="346"/>
      <c r="V705" s="346"/>
      <c r="W705" s="346"/>
      <c r="X705" s="346"/>
      <c r="Y705" s="346"/>
      <c r="Z705" s="346"/>
      <c r="AA705" s="346"/>
      <c r="AB705" s="346"/>
      <c r="AC705" s="346"/>
      <c r="AD705" s="346"/>
      <c r="AE705" s="346" t="s">
        <v>1057</v>
      </c>
      <c r="AF705" s="346" t="s">
        <v>1843</v>
      </c>
      <c r="AG705" s="346" t="s">
        <v>1057</v>
      </c>
      <c r="AH705" s="346" t="s">
        <v>1844</v>
      </c>
      <c r="AI705" s="346" t="s">
        <v>1057</v>
      </c>
      <c r="AJ705" s="346" t="s">
        <v>1845</v>
      </c>
      <c r="AK705" s="346"/>
      <c r="AL705" s="346"/>
      <c r="AM705" s="346"/>
      <c r="AN705" s="346"/>
      <c r="AO705" s="350"/>
      <c r="AP705" s="346"/>
      <c r="AQ705" s="346"/>
    </row>
    <row r="706" spans="1:43" x14ac:dyDescent="0.25">
      <c r="A706" s="346"/>
      <c r="B706" s="346"/>
      <c r="C706" s="346"/>
      <c r="D706" s="346"/>
      <c r="E706" s="346"/>
      <c r="F706" s="346"/>
      <c r="G706" s="346"/>
      <c r="H706" s="346"/>
      <c r="I706" s="346"/>
      <c r="J706" s="346"/>
      <c r="K706" s="346"/>
      <c r="L706" s="346"/>
      <c r="M706" s="346"/>
      <c r="N706" s="346"/>
      <c r="O706" s="346"/>
      <c r="P706" s="346"/>
      <c r="Q706" s="346"/>
      <c r="R706" s="346"/>
      <c r="S706" s="350"/>
      <c r="T706" s="346"/>
      <c r="U706" s="346"/>
      <c r="V706" s="346"/>
      <c r="W706" s="346"/>
      <c r="X706" s="346"/>
      <c r="Y706" s="346"/>
      <c r="Z706" s="346"/>
      <c r="AA706" s="346"/>
      <c r="AB706" s="346"/>
      <c r="AC706" s="346"/>
      <c r="AD706" s="346"/>
      <c r="AE706" s="346" t="s">
        <v>1061</v>
      </c>
      <c r="AF706" s="346" t="s">
        <v>1827</v>
      </c>
      <c r="AG706" s="346" t="s">
        <v>1061</v>
      </c>
      <c r="AH706" s="346" t="s">
        <v>1745</v>
      </c>
      <c r="AI706" s="346" t="s">
        <v>1061</v>
      </c>
      <c r="AJ706" s="346" t="s">
        <v>1621</v>
      </c>
      <c r="AK706" s="346"/>
      <c r="AL706" s="346"/>
      <c r="AM706" s="346"/>
      <c r="AN706" s="346"/>
      <c r="AO706" s="350"/>
      <c r="AP706" s="346"/>
      <c r="AQ706" s="346"/>
    </row>
    <row r="707" spans="1:43" x14ac:dyDescent="0.25">
      <c r="A707" s="346"/>
      <c r="B707" s="346"/>
      <c r="C707" s="346"/>
      <c r="D707" s="346"/>
      <c r="E707" s="346"/>
      <c r="F707" s="346"/>
      <c r="G707" s="346"/>
      <c r="H707" s="346"/>
      <c r="I707" s="346"/>
      <c r="J707" s="346"/>
      <c r="K707" s="346"/>
      <c r="L707" s="346"/>
      <c r="M707" s="346"/>
      <c r="N707" s="346"/>
      <c r="O707" s="346"/>
      <c r="P707" s="346"/>
      <c r="Q707" s="346"/>
      <c r="R707" s="346"/>
      <c r="S707" s="350"/>
      <c r="T707" s="346"/>
      <c r="U707" s="346"/>
      <c r="V707" s="346"/>
      <c r="W707" s="346"/>
      <c r="X707" s="346"/>
      <c r="Y707" s="346"/>
      <c r="Z707" s="346"/>
      <c r="AA707" s="346"/>
      <c r="AB707" s="346"/>
      <c r="AC707" s="346"/>
      <c r="AD707" s="346"/>
      <c r="AE707" s="348"/>
      <c r="AF707" s="348"/>
      <c r="AG707" s="348"/>
      <c r="AH707" s="348"/>
      <c r="AI707" s="348"/>
      <c r="AJ707" s="348"/>
      <c r="AK707" s="346"/>
      <c r="AL707" s="346"/>
      <c r="AM707" s="346"/>
      <c r="AN707" s="346"/>
      <c r="AO707" s="350"/>
      <c r="AP707" s="346"/>
      <c r="AQ707" s="346"/>
    </row>
    <row r="708" spans="1:43" x14ac:dyDescent="0.25">
      <c r="A708" s="346"/>
      <c r="B708" s="346"/>
      <c r="C708" s="346"/>
      <c r="D708" s="346"/>
      <c r="E708" s="346"/>
      <c r="F708" s="346"/>
      <c r="G708" s="346"/>
      <c r="H708" s="346"/>
      <c r="I708" s="346"/>
      <c r="J708" s="346"/>
      <c r="K708" s="346"/>
      <c r="L708" s="346"/>
      <c r="M708" s="346"/>
      <c r="N708" s="346"/>
      <c r="O708" s="346"/>
      <c r="P708" s="346"/>
      <c r="Q708" s="346"/>
      <c r="R708" s="346"/>
      <c r="S708" s="350"/>
      <c r="T708" s="346"/>
      <c r="U708" s="346"/>
      <c r="V708" s="346"/>
      <c r="W708" s="346"/>
      <c r="X708" s="346"/>
      <c r="Y708" s="346"/>
      <c r="Z708" s="346"/>
      <c r="AA708" s="346"/>
      <c r="AB708" s="346"/>
      <c r="AC708" s="346"/>
      <c r="AD708" s="346"/>
      <c r="AE708" s="348"/>
      <c r="AF708" s="348"/>
      <c r="AG708" s="348"/>
      <c r="AH708" s="348"/>
      <c r="AI708" s="348"/>
      <c r="AJ708" s="348"/>
      <c r="AK708" s="346"/>
      <c r="AL708" s="346"/>
      <c r="AM708" s="346"/>
      <c r="AN708" s="346"/>
      <c r="AO708" s="350"/>
      <c r="AP708" s="346"/>
      <c r="AQ708" s="346"/>
    </row>
    <row r="709" spans="1:43" x14ac:dyDescent="0.25">
      <c r="A709" s="346"/>
      <c r="B709" s="346"/>
      <c r="C709" s="346"/>
      <c r="D709" s="346"/>
      <c r="E709" s="346"/>
      <c r="F709" s="346"/>
      <c r="G709" s="346"/>
      <c r="H709" s="346"/>
      <c r="I709" s="346"/>
      <c r="J709" s="346"/>
      <c r="K709" s="346"/>
      <c r="L709" s="346"/>
      <c r="M709" s="346"/>
      <c r="N709" s="346"/>
      <c r="O709" s="346"/>
      <c r="P709" s="346"/>
      <c r="Q709" s="346"/>
      <c r="R709" s="346"/>
      <c r="S709" s="350"/>
      <c r="T709" s="346"/>
      <c r="U709" s="346"/>
      <c r="V709" s="346"/>
      <c r="W709" s="346"/>
      <c r="X709" s="346"/>
      <c r="Y709" s="346"/>
      <c r="Z709" s="346"/>
      <c r="AA709" s="346"/>
      <c r="AB709" s="346"/>
      <c r="AC709" s="346"/>
      <c r="AD709" s="346"/>
      <c r="AE709" s="346" t="s">
        <v>1054</v>
      </c>
      <c r="AF709" s="349">
        <v>45531</v>
      </c>
      <c r="AG709" s="346" t="s">
        <v>1054</v>
      </c>
      <c r="AH709" s="349">
        <v>45538</v>
      </c>
      <c r="AI709" s="346" t="s">
        <v>1054</v>
      </c>
      <c r="AJ709" s="349">
        <v>45540</v>
      </c>
      <c r="AK709" s="346"/>
      <c r="AL709" s="346"/>
      <c r="AM709" s="346"/>
      <c r="AN709" s="346"/>
      <c r="AO709" s="350"/>
      <c r="AP709" s="346"/>
      <c r="AQ709" s="346"/>
    </row>
    <row r="710" spans="1:43" ht="306" x14ac:dyDescent="0.25">
      <c r="A710" s="346"/>
      <c r="B710" s="346"/>
      <c r="C710" s="346"/>
      <c r="D710" s="346"/>
      <c r="E710" s="346"/>
      <c r="F710" s="346"/>
      <c r="G710" s="346"/>
      <c r="H710" s="346"/>
      <c r="I710" s="346"/>
      <c r="J710" s="346"/>
      <c r="K710" s="346"/>
      <c r="L710" s="346"/>
      <c r="M710" s="346"/>
      <c r="N710" s="346"/>
      <c r="O710" s="346"/>
      <c r="P710" s="346"/>
      <c r="Q710" s="346"/>
      <c r="R710" s="346"/>
      <c r="S710" s="350"/>
      <c r="T710" s="346"/>
      <c r="U710" s="346"/>
      <c r="V710" s="346"/>
      <c r="W710" s="346"/>
      <c r="X710" s="346"/>
      <c r="Y710" s="346"/>
      <c r="Z710" s="346"/>
      <c r="AA710" s="346"/>
      <c r="AB710" s="346"/>
      <c r="AC710" s="346"/>
      <c r="AD710" s="346"/>
      <c r="AE710" s="346" t="s">
        <v>1057</v>
      </c>
      <c r="AF710" s="346" t="s">
        <v>1846</v>
      </c>
      <c r="AG710" s="346" t="s">
        <v>1057</v>
      </c>
      <c r="AH710" s="346" t="s">
        <v>1847</v>
      </c>
      <c r="AI710" s="346" t="s">
        <v>1057</v>
      </c>
      <c r="AJ710" s="346" t="s">
        <v>1848</v>
      </c>
      <c r="AK710" s="346"/>
      <c r="AL710" s="346"/>
      <c r="AM710" s="346"/>
      <c r="AN710" s="346"/>
      <c r="AO710" s="350"/>
      <c r="AP710" s="346"/>
      <c r="AQ710" s="346"/>
    </row>
    <row r="711" spans="1:43" x14ac:dyDescent="0.25">
      <c r="A711" s="346"/>
      <c r="B711" s="346"/>
      <c r="C711" s="346"/>
      <c r="D711" s="346"/>
      <c r="E711" s="346"/>
      <c r="F711" s="346"/>
      <c r="G711" s="346"/>
      <c r="H711" s="346"/>
      <c r="I711" s="346"/>
      <c r="J711" s="346"/>
      <c r="K711" s="346"/>
      <c r="L711" s="346"/>
      <c r="M711" s="346"/>
      <c r="N711" s="346"/>
      <c r="O711" s="346"/>
      <c r="P711" s="346"/>
      <c r="Q711" s="346"/>
      <c r="R711" s="346"/>
      <c r="S711" s="350"/>
      <c r="T711" s="346"/>
      <c r="U711" s="346"/>
      <c r="V711" s="346"/>
      <c r="W711" s="346"/>
      <c r="X711" s="346"/>
      <c r="Y711" s="346"/>
      <c r="Z711" s="346"/>
      <c r="AA711" s="346"/>
      <c r="AB711" s="346"/>
      <c r="AC711" s="346"/>
      <c r="AD711" s="346"/>
      <c r="AE711" s="346" t="s">
        <v>1061</v>
      </c>
      <c r="AF711" s="346" t="s">
        <v>1827</v>
      </c>
      <c r="AG711" s="346" t="s">
        <v>1061</v>
      </c>
      <c r="AH711" s="346" t="s">
        <v>1270</v>
      </c>
      <c r="AI711" s="346" t="s">
        <v>1061</v>
      </c>
      <c r="AJ711" s="346" t="s">
        <v>944</v>
      </c>
      <c r="AK711" s="346"/>
      <c r="AL711" s="346"/>
      <c r="AM711" s="346"/>
      <c r="AN711" s="346"/>
      <c r="AO711" s="350"/>
      <c r="AP711" s="346"/>
      <c r="AQ711" s="346"/>
    </row>
    <row r="712" spans="1:43" ht="191.25" x14ac:dyDescent="0.25">
      <c r="A712" s="346"/>
      <c r="B712" s="346"/>
      <c r="C712" s="346"/>
      <c r="D712" s="346"/>
      <c r="E712" s="346"/>
      <c r="F712" s="346"/>
      <c r="G712" s="346"/>
      <c r="H712" s="346"/>
      <c r="I712" s="346"/>
      <c r="J712" s="346"/>
      <c r="K712" s="346"/>
      <c r="L712" s="346"/>
      <c r="M712" s="346"/>
      <c r="N712" s="346"/>
      <c r="O712" s="346"/>
      <c r="P712" s="346"/>
      <c r="Q712" s="346"/>
      <c r="R712" s="346"/>
      <c r="S712" s="350"/>
      <c r="T712" s="346"/>
      <c r="U712" s="346" t="s">
        <v>1849</v>
      </c>
      <c r="V712" s="346" t="s">
        <v>1048</v>
      </c>
      <c r="W712" s="346" t="s">
        <v>1049</v>
      </c>
      <c r="X712" s="346" t="s">
        <v>1050</v>
      </c>
      <c r="Y712" s="346" t="s">
        <v>1051</v>
      </c>
      <c r="Z712" s="346" t="s">
        <v>1052</v>
      </c>
      <c r="AA712" s="346" t="s">
        <v>1053</v>
      </c>
      <c r="AB712" s="346">
        <v>50</v>
      </c>
      <c r="AC712" s="346">
        <v>9.07</v>
      </c>
      <c r="AD712" s="346">
        <v>60</v>
      </c>
      <c r="AE712" s="346" t="s">
        <v>1054</v>
      </c>
      <c r="AF712" s="349">
        <v>45406</v>
      </c>
      <c r="AG712" s="346" t="s">
        <v>1054</v>
      </c>
      <c r="AH712" s="349">
        <v>45411</v>
      </c>
      <c r="AI712" s="346" t="s">
        <v>1054</v>
      </c>
      <c r="AJ712" s="349">
        <v>45415</v>
      </c>
      <c r="AK712" s="346"/>
      <c r="AL712" s="346"/>
      <c r="AM712" s="346"/>
      <c r="AN712" s="346"/>
      <c r="AO712" s="350"/>
      <c r="AP712" s="346"/>
      <c r="AQ712" s="346"/>
    </row>
    <row r="713" spans="1:43" ht="178.5" x14ac:dyDescent="0.25">
      <c r="A713" s="346"/>
      <c r="B713" s="346"/>
      <c r="C713" s="346"/>
      <c r="D713" s="346"/>
      <c r="E713" s="346"/>
      <c r="F713" s="346"/>
      <c r="G713" s="346"/>
      <c r="H713" s="346"/>
      <c r="I713" s="346"/>
      <c r="J713" s="346"/>
      <c r="K713" s="346"/>
      <c r="L713" s="346"/>
      <c r="M713" s="346"/>
      <c r="N713" s="346"/>
      <c r="O713" s="346"/>
      <c r="P713" s="346"/>
      <c r="Q713" s="346"/>
      <c r="R713" s="346"/>
      <c r="S713" s="350"/>
      <c r="T713" s="346"/>
      <c r="U713" s="346"/>
      <c r="V713" s="346"/>
      <c r="W713" s="346"/>
      <c r="X713" s="346"/>
      <c r="Y713" s="346"/>
      <c r="Z713" s="346"/>
      <c r="AA713" s="346"/>
      <c r="AB713" s="346"/>
      <c r="AC713" s="346"/>
      <c r="AD713" s="346"/>
      <c r="AE713" s="346" t="s">
        <v>1057</v>
      </c>
      <c r="AF713" s="346" t="s">
        <v>1850</v>
      </c>
      <c r="AG713" s="346" t="s">
        <v>1057</v>
      </c>
      <c r="AH713" s="346" t="s">
        <v>1851</v>
      </c>
      <c r="AI713" s="346" t="s">
        <v>1057</v>
      </c>
      <c r="AJ713" s="346" t="s">
        <v>1852</v>
      </c>
      <c r="AK713" s="346"/>
      <c r="AL713" s="346"/>
      <c r="AM713" s="346"/>
      <c r="AN713" s="346"/>
      <c r="AO713" s="350"/>
      <c r="AP713" s="346"/>
      <c r="AQ713" s="346"/>
    </row>
    <row r="714" spans="1:43" x14ac:dyDescent="0.25">
      <c r="A714" s="346"/>
      <c r="B714" s="346"/>
      <c r="C714" s="346"/>
      <c r="D714" s="346"/>
      <c r="E714" s="346"/>
      <c r="F714" s="346"/>
      <c r="G714" s="346"/>
      <c r="H714" s="346"/>
      <c r="I714" s="346"/>
      <c r="J714" s="346"/>
      <c r="K714" s="346"/>
      <c r="L714" s="346"/>
      <c r="M714" s="346"/>
      <c r="N714" s="346"/>
      <c r="O714" s="346"/>
      <c r="P714" s="346"/>
      <c r="Q714" s="346"/>
      <c r="R714" s="346"/>
      <c r="S714" s="350"/>
      <c r="T714" s="346"/>
      <c r="U714" s="346"/>
      <c r="V714" s="346"/>
      <c r="W714" s="346"/>
      <c r="X714" s="346"/>
      <c r="Y714" s="346"/>
      <c r="Z714" s="346"/>
      <c r="AA714" s="346"/>
      <c r="AB714" s="346"/>
      <c r="AC714" s="346"/>
      <c r="AD714" s="346"/>
      <c r="AE714" s="346" t="s">
        <v>1061</v>
      </c>
      <c r="AF714" s="346" t="s">
        <v>1827</v>
      </c>
      <c r="AG714" s="346" t="s">
        <v>1061</v>
      </c>
      <c r="AH714" s="346" t="s">
        <v>1745</v>
      </c>
      <c r="AI714" s="346" t="s">
        <v>1061</v>
      </c>
      <c r="AJ714" s="346" t="s">
        <v>1621</v>
      </c>
      <c r="AK714" s="346"/>
      <c r="AL714" s="346"/>
      <c r="AM714" s="346"/>
      <c r="AN714" s="346"/>
      <c r="AO714" s="350"/>
      <c r="AP714" s="346"/>
      <c r="AQ714" s="346"/>
    </row>
    <row r="715" spans="1:43" x14ac:dyDescent="0.25">
      <c r="A715" s="346"/>
      <c r="B715" s="346"/>
      <c r="C715" s="346"/>
      <c r="D715" s="346"/>
      <c r="E715" s="346"/>
      <c r="F715" s="346"/>
      <c r="G715" s="346"/>
      <c r="H715" s="346"/>
      <c r="I715" s="346"/>
      <c r="J715" s="346"/>
      <c r="K715" s="346"/>
      <c r="L715" s="346"/>
      <c r="M715" s="346"/>
      <c r="N715" s="346"/>
      <c r="O715" s="346"/>
      <c r="P715" s="346"/>
      <c r="Q715" s="346"/>
      <c r="R715" s="346"/>
      <c r="S715" s="350"/>
      <c r="T715" s="346"/>
      <c r="U715" s="346"/>
      <c r="V715" s="346"/>
      <c r="W715" s="346"/>
      <c r="X715" s="346"/>
      <c r="Y715" s="346"/>
      <c r="Z715" s="346"/>
      <c r="AA715" s="346"/>
      <c r="AB715" s="346"/>
      <c r="AC715" s="346"/>
      <c r="AD715" s="346"/>
      <c r="AE715" s="348"/>
      <c r="AF715" s="348"/>
      <c r="AG715" s="348"/>
      <c r="AH715" s="348"/>
      <c r="AI715" s="348"/>
      <c r="AJ715" s="348"/>
      <c r="AK715" s="346"/>
      <c r="AL715" s="346"/>
      <c r="AM715" s="346"/>
      <c r="AN715" s="346"/>
      <c r="AO715" s="350"/>
      <c r="AP715" s="346"/>
      <c r="AQ715" s="346"/>
    </row>
    <row r="716" spans="1:43" x14ac:dyDescent="0.25">
      <c r="A716" s="346"/>
      <c r="B716" s="346"/>
      <c r="C716" s="346"/>
      <c r="D716" s="346"/>
      <c r="E716" s="346"/>
      <c r="F716" s="346"/>
      <c r="G716" s="346"/>
      <c r="H716" s="346"/>
      <c r="I716" s="346"/>
      <c r="J716" s="346"/>
      <c r="K716" s="346"/>
      <c r="L716" s="346"/>
      <c r="M716" s="346"/>
      <c r="N716" s="346"/>
      <c r="O716" s="346"/>
      <c r="P716" s="346"/>
      <c r="Q716" s="346"/>
      <c r="R716" s="346"/>
      <c r="S716" s="350"/>
      <c r="T716" s="346"/>
      <c r="U716" s="346"/>
      <c r="V716" s="346"/>
      <c r="W716" s="346"/>
      <c r="X716" s="346"/>
      <c r="Y716" s="346"/>
      <c r="Z716" s="346"/>
      <c r="AA716" s="346"/>
      <c r="AB716" s="346"/>
      <c r="AC716" s="346"/>
      <c r="AD716" s="346"/>
      <c r="AE716" s="348"/>
      <c r="AF716" s="348"/>
      <c r="AG716" s="348"/>
      <c r="AH716" s="348"/>
      <c r="AI716" s="348"/>
      <c r="AJ716" s="348"/>
      <c r="AK716" s="346"/>
      <c r="AL716" s="346"/>
      <c r="AM716" s="346"/>
      <c r="AN716" s="346"/>
      <c r="AO716" s="350"/>
      <c r="AP716" s="346"/>
      <c r="AQ716" s="346"/>
    </row>
    <row r="717" spans="1:43" x14ac:dyDescent="0.25">
      <c r="A717" s="346"/>
      <c r="B717" s="346"/>
      <c r="C717" s="346"/>
      <c r="D717" s="346"/>
      <c r="E717" s="346"/>
      <c r="F717" s="346"/>
      <c r="G717" s="346"/>
      <c r="H717" s="346"/>
      <c r="I717" s="346"/>
      <c r="J717" s="346"/>
      <c r="K717" s="346"/>
      <c r="L717" s="346"/>
      <c r="M717" s="346"/>
      <c r="N717" s="346"/>
      <c r="O717" s="346"/>
      <c r="P717" s="346"/>
      <c r="Q717" s="346"/>
      <c r="R717" s="346"/>
      <c r="S717" s="350"/>
      <c r="T717" s="346"/>
      <c r="U717" s="346"/>
      <c r="V717" s="346"/>
      <c r="W717" s="346"/>
      <c r="X717" s="346"/>
      <c r="Y717" s="346"/>
      <c r="Z717" s="346"/>
      <c r="AA717" s="346"/>
      <c r="AB717" s="346"/>
      <c r="AC717" s="346"/>
      <c r="AD717" s="346"/>
      <c r="AE717" s="346" t="s">
        <v>1054</v>
      </c>
      <c r="AF717" s="349">
        <v>45531</v>
      </c>
      <c r="AG717" s="346" t="s">
        <v>1054</v>
      </c>
      <c r="AH717" s="349">
        <v>45538</v>
      </c>
      <c r="AI717" s="346" t="s">
        <v>1054</v>
      </c>
      <c r="AJ717" s="349">
        <v>45419</v>
      </c>
      <c r="AK717" s="346"/>
      <c r="AL717" s="346"/>
      <c r="AM717" s="346"/>
      <c r="AN717" s="346"/>
      <c r="AO717" s="350"/>
      <c r="AP717" s="346"/>
      <c r="AQ717" s="346"/>
    </row>
    <row r="718" spans="1:43" ht="165.75" x14ac:dyDescent="0.25">
      <c r="A718" s="346"/>
      <c r="B718" s="346"/>
      <c r="C718" s="346"/>
      <c r="D718" s="346"/>
      <c r="E718" s="346"/>
      <c r="F718" s="346"/>
      <c r="G718" s="346"/>
      <c r="H718" s="346"/>
      <c r="I718" s="346"/>
      <c r="J718" s="346"/>
      <c r="K718" s="346"/>
      <c r="L718" s="346"/>
      <c r="M718" s="346"/>
      <c r="N718" s="346"/>
      <c r="O718" s="346"/>
      <c r="P718" s="346"/>
      <c r="Q718" s="346"/>
      <c r="R718" s="346"/>
      <c r="S718" s="350"/>
      <c r="T718" s="346"/>
      <c r="U718" s="346"/>
      <c r="V718" s="346"/>
      <c r="W718" s="346"/>
      <c r="X718" s="346"/>
      <c r="Y718" s="346"/>
      <c r="Z718" s="346"/>
      <c r="AA718" s="346"/>
      <c r="AB718" s="346"/>
      <c r="AC718" s="346"/>
      <c r="AD718" s="346"/>
      <c r="AE718" s="346" t="s">
        <v>1057</v>
      </c>
      <c r="AF718" s="346" t="s">
        <v>1853</v>
      </c>
      <c r="AG718" s="346" t="s">
        <v>1057</v>
      </c>
      <c r="AH718" s="346" t="s">
        <v>1854</v>
      </c>
      <c r="AI718" s="346" t="s">
        <v>1057</v>
      </c>
      <c r="AJ718" s="346" t="s">
        <v>1855</v>
      </c>
      <c r="AK718" s="346"/>
      <c r="AL718" s="346"/>
      <c r="AM718" s="346"/>
      <c r="AN718" s="346"/>
      <c r="AO718" s="350"/>
      <c r="AP718" s="346"/>
      <c r="AQ718" s="346"/>
    </row>
    <row r="719" spans="1:43" x14ac:dyDescent="0.25">
      <c r="A719" s="346"/>
      <c r="B719" s="346"/>
      <c r="C719" s="346"/>
      <c r="D719" s="346"/>
      <c r="E719" s="346"/>
      <c r="F719" s="346"/>
      <c r="G719" s="346"/>
      <c r="H719" s="346"/>
      <c r="I719" s="346"/>
      <c r="J719" s="346"/>
      <c r="K719" s="346"/>
      <c r="L719" s="346"/>
      <c r="M719" s="346"/>
      <c r="N719" s="346"/>
      <c r="O719" s="346"/>
      <c r="P719" s="346"/>
      <c r="Q719" s="346"/>
      <c r="R719" s="346"/>
      <c r="S719" s="350"/>
      <c r="T719" s="346"/>
      <c r="U719" s="346"/>
      <c r="V719" s="346"/>
      <c r="W719" s="346"/>
      <c r="X719" s="346"/>
      <c r="Y719" s="346"/>
      <c r="Z719" s="346"/>
      <c r="AA719" s="346"/>
      <c r="AB719" s="346"/>
      <c r="AC719" s="346"/>
      <c r="AD719" s="346"/>
      <c r="AE719" s="346" t="s">
        <v>1061</v>
      </c>
      <c r="AF719" s="346" t="s">
        <v>1827</v>
      </c>
      <c r="AG719" s="346" t="s">
        <v>1061</v>
      </c>
      <c r="AH719" s="346" t="s">
        <v>1270</v>
      </c>
      <c r="AI719" s="346" t="s">
        <v>1061</v>
      </c>
      <c r="AJ719" s="346" t="s">
        <v>1621</v>
      </c>
      <c r="AK719" s="346"/>
      <c r="AL719" s="346"/>
      <c r="AM719" s="346"/>
      <c r="AN719" s="346"/>
      <c r="AO719" s="350"/>
      <c r="AP719" s="346"/>
      <c r="AQ719" s="346"/>
    </row>
    <row r="720" spans="1:43" x14ac:dyDescent="0.25">
      <c r="A720" s="346"/>
      <c r="B720" s="346"/>
      <c r="C720" s="346"/>
      <c r="D720" s="346"/>
      <c r="E720" s="346"/>
      <c r="F720" s="346"/>
      <c r="G720" s="346"/>
      <c r="H720" s="346"/>
      <c r="I720" s="346"/>
      <c r="J720" s="346"/>
      <c r="K720" s="346"/>
      <c r="L720" s="346"/>
      <c r="M720" s="346"/>
      <c r="N720" s="346"/>
      <c r="O720" s="346"/>
      <c r="P720" s="346"/>
      <c r="Q720" s="346"/>
      <c r="R720" s="346"/>
      <c r="S720" s="350"/>
      <c r="T720" s="346"/>
      <c r="U720" s="346"/>
      <c r="V720" s="346"/>
      <c r="W720" s="346"/>
      <c r="X720" s="346"/>
      <c r="Y720" s="346"/>
      <c r="Z720" s="346"/>
      <c r="AA720" s="346"/>
      <c r="AB720" s="346"/>
      <c r="AC720" s="346"/>
      <c r="AD720" s="346"/>
      <c r="AE720" s="348"/>
      <c r="AF720" s="348"/>
      <c r="AG720" s="348"/>
      <c r="AH720" s="348"/>
      <c r="AI720" s="348"/>
      <c r="AJ720" s="348"/>
      <c r="AK720" s="346"/>
      <c r="AL720" s="346"/>
      <c r="AM720" s="346"/>
      <c r="AN720" s="346"/>
      <c r="AO720" s="350"/>
      <c r="AP720" s="346"/>
      <c r="AQ720" s="346"/>
    </row>
    <row r="721" spans="1:43" x14ac:dyDescent="0.25">
      <c r="A721" s="346"/>
      <c r="B721" s="346"/>
      <c r="C721" s="346"/>
      <c r="D721" s="346"/>
      <c r="E721" s="346"/>
      <c r="F721" s="346"/>
      <c r="G721" s="346"/>
      <c r="H721" s="346"/>
      <c r="I721" s="346"/>
      <c r="J721" s="346"/>
      <c r="K721" s="346"/>
      <c r="L721" s="346"/>
      <c r="M721" s="346"/>
      <c r="N721" s="346"/>
      <c r="O721" s="346"/>
      <c r="P721" s="346"/>
      <c r="Q721" s="346"/>
      <c r="R721" s="346"/>
      <c r="S721" s="350"/>
      <c r="T721" s="346"/>
      <c r="U721" s="346"/>
      <c r="V721" s="346"/>
      <c r="W721" s="346"/>
      <c r="X721" s="346"/>
      <c r="Y721" s="346"/>
      <c r="Z721" s="346"/>
      <c r="AA721" s="346"/>
      <c r="AB721" s="346"/>
      <c r="AC721" s="346"/>
      <c r="AD721" s="346"/>
      <c r="AE721" s="348"/>
      <c r="AF721" s="348"/>
      <c r="AG721" s="348"/>
      <c r="AH721" s="348"/>
      <c r="AI721" s="348"/>
      <c r="AJ721" s="348"/>
      <c r="AK721" s="346"/>
      <c r="AL721" s="346"/>
      <c r="AM721" s="346"/>
      <c r="AN721" s="346"/>
      <c r="AO721" s="350"/>
      <c r="AP721" s="346"/>
      <c r="AQ721" s="346"/>
    </row>
    <row r="722" spans="1:43" x14ac:dyDescent="0.25">
      <c r="A722" s="346"/>
      <c r="B722" s="346"/>
      <c r="C722" s="346"/>
      <c r="D722" s="346"/>
      <c r="E722" s="346"/>
      <c r="F722" s="346"/>
      <c r="G722" s="346"/>
      <c r="H722" s="346"/>
      <c r="I722" s="346"/>
      <c r="J722" s="346"/>
      <c r="K722" s="346"/>
      <c r="L722" s="346"/>
      <c r="M722" s="346"/>
      <c r="N722" s="346"/>
      <c r="O722" s="346"/>
      <c r="P722" s="346"/>
      <c r="Q722" s="346"/>
      <c r="R722" s="346"/>
      <c r="S722" s="350"/>
      <c r="T722" s="346"/>
      <c r="U722" s="346"/>
      <c r="V722" s="346"/>
      <c r="W722" s="346"/>
      <c r="X722" s="346"/>
      <c r="Y722" s="346"/>
      <c r="Z722" s="346"/>
      <c r="AA722" s="346"/>
      <c r="AB722" s="346"/>
      <c r="AC722" s="346"/>
      <c r="AD722" s="346"/>
      <c r="AE722" s="346" t="s">
        <v>1054</v>
      </c>
      <c r="AF722" s="349">
        <v>45531</v>
      </c>
      <c r="AG722" s="348"/>
      <c r="AH722" s="348"/>
      <c r="AI722" s="346" t="s">
        <v>1054</v>
      </c>
      <c r="AJ722" s="349">
        <v>45540</v>
      </c>
      <c r="AK722" s="346"/>
      <c r="AL722" s="346"/>
      <c r="AM722" s="346"/>
      <c r="AN722" s="346"/>
      <c r="AO722" s="350"/>
      <c r="AP722" s="346"/>
      <c r="AQ722" s="346"/>
    </row>
    <row r="723" spans="1:43" ht="153" x14ac:dyDescent="0.25">
      <c r="A723" s="346"/>
      <c r="B723" s="346"/>
      <c r="C723" s="346"/>
      <c r="D723" s="346"/>
      <c r="E723" s="346"/>
      <c r="F723" s="346"/>
      <c r="G723" s="346"/>
      <c r="H723" s="346"/>
      <c r="I723" s="346"/>
      <c r="J723" s="346"/>
      <c r="K723" s="346"/>
      <c r="L723" s="346"/>
      <c r="M723" s="346"/>
      <c r="N723" s="346"/>
      <c r="O723" s="346"/>
      <c r="P723" s="346"/>
      <c r="Q723" s="346"/>
      <c r="R723" s="346"/>
      <c r="S723" s="350"/>
      <c r="T723" s="346"/>
      <c r="U723" s="346"/>
      <c r="V723" s="346"/>
      <c r="W723" s="346"/>
      <c r="X723" s="346"/>
      <c r="Y723" s="346"/>
      <c r="Z723" s="346"/>
      <c r="AA723" s="346"/>
      <c r="AB723" s="346"/>
      <c r="AC723" s="346"/>
      <c r="AD723" s="346"/>
      <c r="AE723" s="346" t="s">
        <v>1057</v>
      </c>
      <c r="AF723" s="346" t="s">
        <v>1853</v>
      </c>
      <c r="AG723" s="348"/>
      <c r="AH723" s="348"/>
      <c r="AI723" s="346" t="s">
        <v>1057</v>
      </c>
      <c r="AJ723" s="346" t="s">
        <v>1856</v>
      </c>
      <c r="AK723" s="346"/>
      <c r="AL723" s="346"/>
      <c r="AM723" s="346"/>
      <c r="AN723" s="346"/>
      <c r="AO723" s="350"/>
      <c r="AP723" s="346"/>
      <c r="AQ723" s="346"/>
    </row>
    <row r="724" spans="1:43" x14ac:dyDescent="0.25">
      <c r="A724" s="346"/>
      <c r="B724" s="346"/>
      <c r="C724" s="346"/>
      <c r="D724" s="346"/>
      <c r="E724" s="346"/>
      <c r="F724" s="346"/>
      <c r="G724" s="346"/>
      <c r="H724" s="346"/>
      <c r="I724" s="346"/>
      <c r="J724" s="346"/>
      <c r="K724" s="346"/>
      <c r="L724" s="346"/>
      <c r="M724" s="346"/>
      <c r="N724" s="346"/>
      <c r="O724" s="346"/>
      <c r="P724" s="346"/>
      <c r="Q724" s="346"/>
      <c r="R724" s="346"/>
      <c r="S724" s="350"/>
      <c r="T724" s="346"/>
      <c r="U724" s="346"/>
      <c r="V724" s="346"/>
      <c r="W724" s="346"/>
      <c r="X724" s="346"/>
      <c r="Y724" s="346"/>
      <c r="Z724" s="346"/>
      <c r="AA724" s="346"/>
      <c r="AB724" s="346"/>
      <c r="AC724" s="346"/>
      <c r="AD724" s="346"/>
      <c r="AE724" s="346" t="s">
        <v>1061</v>
      </c>
      <c r="AF724" s="346" t="s">
        <v>1827</v>
      </c>
      <c r="AG724" s="348"/>
      <c r="AH724" s="348"/>
      <c r="AI724" s="346" t="s">
        <v>1061</v>
      </c>
      <c r="AJ724" s="346" t="s">
        <v>944</v>
      </c>
      <c r="AK724" s="346"/>
      <c r="AL724" s="346"/>
      <c r="AM724" s="346"/>
      <c r="AN724" s="346"/>
      <c r="AO724" s="350"/>
      <c r="AP724" s="346"/>
      <c r="AQ724" s="346"/>
    </row>
    <row r="725" spans="1:43" ht="204" x14ac:dyDescent="0.25">
      <c r="A725" s="346" t="s">
        <v>1799</v>
      </c>
      <c r="B725" s="346">
        <v>47</v>
      </c>
      <c r="C725" s="346">
        <v>1</v>
      </c>
      <c r="D725" s="346" t="s">
        <v>1032</v>
      </c>
      <c r="E725" s="346" t="s">
        <v>1800</v>
      </c>
      <c r="F725" s="346" t="s">
        <v>1801</v>
      </c>
      <c r="G725" s="346" t="s">
        <v>1857</v>
      </c>
      <c r="H725" s="346" t="s">
        <v>1803</v>
      </c>
      <c r="I725" s="346" t="s">
        <v>1037</v>
      </c>
      <c r="J725" s="346" t="s">
        <v>1858</v>
      </c>
      <c r="K725" s="346" t="s">
        <v>1859</v>
      </c>
      <c r="L725" s="346" t="s">
        <v>1094</v>
      </c>
      <c r="M725" s="346" t="s">
        <v>1118</v>
      </c>
      <c r="N725" s="346" t="s">
        <v>1119</v>
      </c>
      <c r="O725" s="346">
        <v>40</v>
      </c>
      <c r="P725" s="346" t="s">
        <v>1120</v>
      </c>
      <c r="Q725" s="346" t="s">
        <v>1204</v>
      </c>
      <c r="R725" s="346">
        <v>40</v>
      </c>
      <c r="S725" s="350" t="s">
        <v>1044</v>
      </c>
      <c r="T725" s="346" t="s">
        <v>1046</v>
      </c>
      <c r="U725" s="346" t="s">
        <v>1860</v>
      </c>
      <c r="V725" s="346" t="s">
        <v>1048</v>
      </c>
      <c r="W725" s="346" t="s">
        <v>1078</v>
      </c>
      <c r="X725" s="346" t="s">
        <v>1050</v>
      </c>
      <c r="Y725" s="346" t="s">
        <v>1051</v>
      </c>
      <c r="Z725" s="346" t="s">
        <v>1822</v>
      </c>
      <c r="AA725" s="346" t="s">
        <v>1053</v>
      </c>
      <c r="AB725" s="348"/>
      <c r="AC725" s="346">
        <v>24</v>
      </c>
      <c r="AD725" s="346">
        <v>40</v>
      </c>
      <c r="AE725" s="346" t="s">
        <v>1054</v>
      </c>
      <c r="AF725" s="349">
        <v>45406</v>
      </c>
      <c r="AG725" s="346" t="s">
        <v>1054</v>
      </c>
      <c r="AH725" s="349">
        <v>45411</v>
      </c>
      <c r="AI725" s="346" t="s">
        <v>1054</v>
      </c>
      <c r="AJ725" s="349">
        <v>45541</v>
      </c>
      <c r="AK725" s="346" t="s">
        <v>1184</v>
      </c>
      <c r="AL725" s="346">
        <v>40</v>
      </c>
      <c r="AM725" s="346" t="s">
        <v>1204</v>
      </c>
      <c r="AN725" s="346">
        <v>40</v>
      </c>
      <c r="AO725" s="353" t="s">
        <v>1181</v>
      </c>
      <c r="AP725" s="346" t="s">
        <v>1182</v>
      </c>
      <c r="AQ725" s="351" t="s">
        <v>1861</v>
      </c>
    </row>
    <row r="726" spans="1:43" ht="165.75" x14ac:dyDescent="0.25">
      <c r="A726" s="346"/>
      <c r="B726" s="346"/>
      <c r="C726" s="346"/>
      <c r="D726" s="346"/>
      <c r="E726" s="346"/>
      <c r="F726" s="346"/>
      <c r="G726" s="346"/>
      <c r="H726" s="346"/>
      <c r="I726" s="346"/>
      <c r="J726" s="346"/>
      <c r="K726" s="346"/>
      <c r="L726" s="346"/>
      <c r="M726" s="346"/>
      <c r="N726" s="346"/>
      <c r="O726" s="346"/>
      <c r="P726" s="346"/>
      <c r="Q726" s="346"/>
      <c r="R726" s="346"/>
      <c r="S726" s="350"/>
      <c r="T726" s="346"/>
      <c r="U726" s="346"/>
      <c r="V726" s="346"/>
      <c r="W726" s="346"/>
      <c r="X726" s="346"/>
      <c r="Y726" s="346"/>
      <c r="Z726" s="346"/>
      <c r="AA726" s="346"/>
      <c r="AB726" s="348"/>
      <c r="AC726" s="346"/>
      <c r="AD726" s="346"/>
      <c r="AE726" s="346" t="s">
        <v>1057</v>
      </c>
      <c r="AF726" s="346" t="s">
        <v>1862</v>
      </c>
      <c r="AG726" s="346" t="s">
        <v>1057</v>
      </c>
      <c r="AH726" s="346" t="s">
        <v>1863</v>
      </c>
      <c r="AI726" s="346" t="s">
        <v>1057</v>
      </c>
      <c r="AJ726" s="346" t="s">
        <v>1864</v>
      </c>
      <c r="AK726" s="346"/>
      <c r="AL726" s="346"/>
      <c r="AM726" s="346"/>
      <c r="AN726" s="346"/>
      <c r="AO726" s="353"/>
      <c r="AP726" s="346"/>
      <c r="AQ726" s="348"/>
    </row>
    <row r="727" spans="1:43" x14ac:dyDescent="0.25">
      <c r="A727" s="346"/>
      <c r="B727" s="346"/>
      <c r="C727" s="346"/>
      <c r="D727" s="346"/>
      <c r="E727" s="346"/>
      <c r="F727" s="346"/>
      <c r="G727" s="346"/>
      <c r="H727" s="346"/>
      <c r="I727" s="346"/>
      <c r="J727" s="346"/>
      <c r="K727" s="346"/>
      <c r="L727" s="346"/>
      <c r="M727" s="346"/>
      <c r="N727" s="346"/>
      <c r="O727" s="346"/>
      <c r="P727" s="346"/>
      <c r="Q727" s="346"/>
      <c r="R727" s="346"/>
      <c r="S727" s="350"/>
      <c r="T727" s="346"/>
      <c r="U727" s="346"/>
      <c r="V727" s="346"/>
      <c r="W727" s="346"/>
      <c r="X727" s="346"/>
      <c r="Y727" s="346"/>
      <c r="Z727" s="346"/>
      <c r="AA727" s="346"/>
      <c r="AB727" s="348"/>
      <c r="AC727" s="346"/>
      <c r="AD727" s="346"/>
      <c r="AE727" s="346" t="s">
        <v>1061</v>
      </c>
      <c r="AF727" s="346" t="s">
        <v>1827</v>
      </c>
      <c r="AG727" s="346" t="s">
        <v>1061</v>
      </c>
      <c r="AH727" s="346" t="s">
        <v>1745</v>
      </c>
      <c r="AI727" s="346" t="s">
        <v>1061</v>
      </c>
      <c r="AJ727" s="346" t="s">
        <v>944</v>
      </c>
      <c r="AK727" s="346"/>
      <c r="AL727" s="346"/>
      <c r="AM727" s="346"/>
      <c r="AN727" s="346"/>
      <c r="AO727" s="353"/>
      <c r="AP727" s="346"/>
      <c r="AQ727" s="346"/>
    </row>
    <row r="728" spans="1:43" x14ac:dyDescent="0.25">
      <c r="A728" s="346"/>
      <c r="B728" s="346"/>
      <c r="C728" s="346"/>
      <c r="D728" s="346"/>
      <c r="E728" s="346"/>
      <c r="F728" s="346"/>
      <c r="G728" s="346"/>
      <c r="H728" s="346"/>
      <c r="I728" s="346"/>
      <c r="J728" s="346"/>
      <c r="K728" s="346"/>
      <c r="L728" s="346"/>
      <c r="M728" s="346"/>
      <c r="N728" s="346"/>
      <c r="O728" s="346"/>
      <c r="P728" s="346"/>
      <c r="Q728" s="346"/>
      <c r="R728" s="346"/>
      <c r="S728" s="350"/>
      <c r="T728" s="346"/>
      <c r="U728" s="346"/>
      <c r="V728" s="346"/>
      <c r="W728" s="346"/>
      <c r="X728" s="346"/>
      <c r="Y728" s="346"/>
      <c r="Z728" s="346"/>
      <c r="AA728" s="346"/>
      <c r="AB728" s="348"/>
      <c r="AC728" s="346"/>
      <c r="AD728" s="346"/>
      <c r="AE728" s="348"/>
      <c r="AF728" s="348"/>
      <c r="AG728" s="348"/>
      <c r="AH728" s="348"/>
      <c r="AI728" s="348"/>
      <c r="AJ728" s="348"/>
      <c r="AK728" s="346"/>
      <c r="AL728" s="346"/>
      <c r="AM728" s="346"/>
      <c r="AN728" s="346"/>
      <c r="AO728" s="353"/>
      <c r="AP728" s="346"/>
      <c r="AQ728" s="351" t="s">
        <v>1865</v>
      </c>
    </row>
    <row r="729" spans="1:43" x14ac:dyDescent="0.25">
      <c r="A729" s="346"/>
      <c r="B729" s="346"/>
      <c r="C729" s="346"/>
      <c r="D729" s="346"/>
      <c r="E729" s="346"/>
      <c r="F729" s="346"/>
      <c r="G729" s="346"/>
      <c r="H729" s="346"/>
      <c r="I729" s="346"/>
      <c r="J729" s="346"/>
      <c r="K729" s="346"/>
      <c r="L729" s="346"/>
      <c r="M729" s="346"/>
      <c r="N729" s="346"/>
      <c r="O729" s="346"/>
      <c r="P729" s="346"/>
      <c r="Q729" s="346"/>
      <c r="R729" s="346"/>
      <c r="S729" s="350"/>
      <c r="T729" s="346"/>
      <c r="U729" s="346"/>
      <c r="V729" s="346"/>
      <c r="W729" s="346"/>
      <c r="X729" s="346"/>
      <c r="Y729" s="346"/>
      <c r="Z729" s="346"/>
      <c r="AA729" s="346"/>
      <c r="AB729" s="348"/>
      <c r="AC729" s="346"/>
      <c r="AD729" s="346"/>
      <c r="AE729" s="348"/>
      <c r="AF729" s="348"/>
      <c r="AG729" s="348"/>
      <c r="AH729" s="348"/>
      <c r="AI729" s="348"/>
      <c r="AJ729" s="348"/>
      <c r="AK729" s="346"/>
      <c r="AL729" s="346"/>
      <c r="AM729" s="346"/>
      <c r="AN729" s="346"/>
      <c r="AO729" s="353"/>
      <c r="AP729" s="346"/>
      <c r="AQ729" s="346"/>
    </row>
    <row r="730" spans="1:43" x14ac:dyDescent="0.25">
      <c r="A730" s="346"/>
      <c r="B730" s="346"/>
      <c r="C730" s="346"/>
      <c r="D730" s="346"/>
      <c r="E730" s="346"/>
      <c r="F730" s="346"/>
      <c r="G730" s="346"/>
      <c r="H730" s="346"/>
      <c r="I730" s="346"/>
      <c r="J730" s="346"/>
      <c r="K730" s="346"/>
      <c r="L730" s="346"/>
      <c r="M730" s="346"/>
      <c r="N730" s="346"/>
      <c r="O730" s="346"/>
      <c r="P730" s="346"/>
      <c r="Q730" s="346"/>
      <c r="R730" s="346"/>
      <c r="S730" s="350"/>
      <c r="T730" s="346"/>
      <c r="U730" s="346"/>
      <c r="V730" s="346"/>
      <c r="W730" s="346"/>
      <c r="X730" s="346"/>
      <c r="Y730" s="346"/>
      <c r="Z730" s="346"/>
      <c r="AA730" s="346"/>
      <c r="AB730" s="348"/>
      <c r="AC730" s="346"/>
      <c r="AD730" s="346"/>
      <c r="AE730" s="346" t="s">
        <v>1054</v>
      </c>
      <c r="AF730" s="349">
        <v>45531</v>
      </c>
      <c r="AG730" s="346" t="s">
        <v>1054</v>
      </c>
      <c r="AH730" s="349">
        <v>45538</v>
      </c>
      <c r="AI730" s="346" t="s">
        <v>1054</v>
      </c>
      <c r="AJ730" s="349">
        <v>45541</v>
      </c>
      <c r="AK730" s="346"/>
      <c r="AL730" s="346"/>
      <c r="AM730" s="346"/>
      <c r="AN730" s="346"/>
      <c r="AO730" s="353"/>
      <c r="AP730" s="346"/>
      <c r="AQ730" s="346"/>
    </row>
    <row r="731" spans="1:43" ht="165.75" x14ac:dyDescent="0.25">
      <c r="A731" s="346"/>
      <c r="B731" s="346"/>
      <c r="C731" s="346"/>
      <c r="D731" s="346"/>
      <c r="E731" s="346"/>
      <c r="F731" s="346"/>
      <c r="G731" s="346"/>
      <c r="H731" s="346"/>
      <c r="I731" s="346"/>
      <c r="J731" s="346"/>
      <c r="K731" s="346"/>
      <c r="L731" s="346"/>
      <c r="M731" s="346"/>
      <c r="N731" s="346"/>
      <c r="O731" s="346"/>
      <c r="P731" s="346"/>
      <c r="Q731" s="346"/>
      <c r="R731" s="346"/>
      <c r="S731" s="350"/>
      <c r="T731" s="346"/>
      <c r="U731" s="346"/>
      <c r="V731" s="346"/>
      <c r="W731" s="346"/>
      <c r="X731" s="346"/>
      <c r="Y731" s="346"/>
      <c r="Z731" s="346"/>
      <c r="AA731" s="346"/>
      <c r="AB731" s="348"/>
      <c r="AC731" s="346"/>
      <c r="AD731" s="346"/>
      <c r="AE731" s="346" t="s">
        <v>1057</v>
      </c>
      <c r="AF731" s="346" t="s">
        <v>1866</v>
      </c>
      <c r="AG731" s="346" t="s">
        <v>1057</v>
      </c>
      <c r="AH731" s="346" t="s">
        <v>1867</v>
      </c>
      <c r="AI731" s="346" t="s">
        <v>1057</v>
      </c>
      <c r="AJ731" s="346" t="s">
        <v>1868</v>
      </c>
      <c r="AK731" s="346"/>
      <c r="AL731" s="346"/>
      <c r="AM731" s="346"/>
      <c r="AN731" s="346"/>
      <c r="AO731" s="353"/>
      <c r="AP731" s="346"/>
      <c r="AQ731" s="346"/>
    </row>
    <row r="732" spans="1:43" x14ac:dyDescent="0.25">
      <c r="A732" s="346"/>
      <c r="B732" s="346"/>
      <c r="C732" s="346"/>
      <c r="D732" s="346"/>
      <c r="E732" s="346"/>
      <c r="F732" s="346"/>
      <c r="G732" s="346"/>
      <c r="H732" s="346"/>
      <c r="I732" s="346"/>
      <c r="J732" s="346"/>
      <c r="K732" s="346"/>
      <c r="L732" s="346"/>
      <c r="M732" s="346"/>
      <c r="N732" s="346"/>
      <c r="O732" s="346"/>
      <c r="P732" s="346"/>
      <c r="Q732" s="346"/>
      <c r="R732" s="346"/>
      <c r="S732" s="350"/>
      <c r="T732" s="346"/>
      <c r="U732" s="346"/>
      <c r="V732" s="346"/>
      <c r="W732" s="346"/>
      <c r="X732" s="346"/>
      <c r="Y732" s="346"/>
      <c r="Z732" s="346"/>
      <c r="AA732" s="346"/>
      <c r="AB732" s="348"/>
      <c r="AC732" s="346"/>
      <c r="AD732" s="346"/>
      <c r="AE732" s="346" t="s">
        <v>1061</v>
      </c>
      <c r="AF732" s="346" t="s">
        <v>1827</v>
      </c>
      <c r="AG732" s="346" t="s">
        <v>1061</v>
      </c>
      <c r="AH732" s="346" t="s">
        <v>1270</v>
      </c>
      <c r="AI732" s="346" t="s">
        <v>1061</v>
      </c>
      <c r="AJ732" s="346" t="s">
        <v>944</v>
      </c>
      <c r="AK732" s="346"/>
      <c r="AL732" s="346"/>
      <c r="AM732" s="346"/>
      <c r="AN732" s="346"/>
      <c r="AO732" s="353"/>
      <c r="AP732" s="346"/>
      <c r="AQ732" s="346"/>
    </row>
    <row r="733" spans="1:43" ht="191.25" x14ac:dyDescent="0.25">
      <c r="A733" s="346"/>
      <c r="B733" s="346"/>
      <c r="C733" s="346"/>
      <c r="D733" s="346"/>
      <c r="E733" s="346"/>
      <c r="F733" s="346"/>
      <c r="G733" s="346"/>
      <c r="H733" s="346"/>
      <c r="I733" s="346"/>
      <c r="J733" s="346"/>
      <c r="K733" s="346"/>
      <c r="L733" s="346"/>
      <c r="M733" s="346"/>
      <c r="N733" s="346"/>
      <c r="O733" s="346"/>
      <c r="P733" s="346"/>
      <c r="Q733" s="346"/>
      <c r="R733" s="346"/>
      <c r="S733" s="350"/>
      <c r="T733" s="346"/>
      <c r="U733" s="346" t="s">
        <v>1869</v>
      </c>
      <c r="V733" s="346" t="s">
        <v>1048</v>
      </c>
      <c r="W733" s="346" t="s">
        <v>1078</v>
      </c>
      <c r="X733" s="346" t="s">
        <v>1050</v>
      </c>
      <c r="Y733" s="346" t="s">
        <v>1051</v>
      </c>
      <c r="Z733" s="346" t="s">
        <v>1052</v>
      </c>
      <c r="AA733" s="346" t="s">
        <v>1053</v>
      </c>
      <c r="AB733" s="346">
        <v>50</v>
      </c>
      <c r="AC733" s="346">
        <v>14.4</v>
      </c>
      <c r="AD733" s="346">
        <v>40</v>
      </c>
      <c r="AE733" s="346" t="s">
        <v>1054</v>
      </c>
      <c r="AF733" s="349">
        <v>45406</v>
      </c>
      <c r="AG733" s="346" t="s">
        <v>1054</v>
      </c>
      <c r="AH733" s="349">
        <v>45411</v>
      </c>
      <c r="AI733" s="346" t="s">
        <v>1054</v>
      </c>
      <c r="AJ733" s="349">
        <v>45541</v>
      </c>
      <c r="AK733" s="346"/>
      <c r="AL733" s="346"/>
      <c r="AM733" s="346"/>
      <c r="AN733" s="346"/>
      <c r="AO733" s="353"/>
      <c r="AP733" s="346"/>
      <c r="AQ733" s="346"/>
    </row>
    <row r="734" spans="1:43" ht="409.5" x14ac:dyDescent="0.25">
      <c r="A734" s="346"/>
      <c r="B734" s="346"/>
      <c r="C734" s="346"/>
      <c r="D734" s="346"/>
      <c r="E734" s="346"/>
      <c r="F734" s="346"/>
      <c r="G734" s="346"/>
      <c r="H734" s="346"/>
      <c r="I734" s="346"/>
      <c r="J734" s="346"/>
      <c r="K734" s="346"/>
      <c r="L734" s="346"/>
      <c r="M734" s="346"/>
      <c r="N734" s="346"/>
      <c r="O734" s="346"/>
      <c r="P734" s="346"/>
      <c r="Q734" s="346"/>
      <c r="R734" s="346"/>
      <c r="S734" s="350"/>
      <c r="T734" s="346"/>
      <c r="U734" s="346"/>
      <c r="V734" s="346"/>
      <c r="W734" s="346"/>
      <c r="X734" s="346"/>
      <c r="Y734" s="346"/>
      <c r="Z734" s="346"/>
      <c r="AA734" s="346"/>
      <c r="AB734" s="346"/>
      <c r="AC734" s="346"/>
      <c r="AD734" s="346"/>
      <c r="AE734" s="346" t="s">
        <v>1057</v>
      </c>
      <c r="AF734" s="346" t="s">
        <v>1870</v>
      </c>
      <c r="AG734" s="346" t="s">
        <v>1057</v>
      </c>
      <c r="AH734" s="346" t="s">
        <v>1871</v>
      </c>
      <c r="AI734" s="346" t="s">
        <v>1057</v>
      </c>
      <c r="AJ734" s="346" t="s">
        <v>1872</v>
      </c>
      <c r="AK734" s="346"/>
      <c r="AL734" s="346"/>
      <c r="AM734" s="346"/>
      <c r="AN734" s="346"/>
      <c r="AO734" s="353"/>
      <c r="AP734" s="346"/>
      <c r="AQ734" s="346"/>
    </row>
    <row r="735" spans="1:43" x14ac:dyDescent="0.25">
      <c r="A735" s="346"/>
      <c r="B735" s="346"/>
      <c r="C735" s="346"/>
      <c r="D735" s="346"/>
      <c r="E735" s="346"/>
      <c r="F735" s="346"/>
      <c r="G735" s="346"/>
      <c r="H735" s="346"/>
      <c r="I735" s="346"/>
      <c r="J735" s="346"/>
      <c r="K735" s="346"/>
      <c r="L735" s="346"/>
      <c r="M735" s="346"/>
      <c r="N735" s="346"/>
      <c r="O735" s="346"/>
      <c r="P735" s="346"/>
      <c r="Q735" s="346"/>
      <c r="R735" s="346"/>
      <c r="S735" s="350"/>
      <c r="T735" s="346"/>
      <c r="U735" s="346"/>
      <c r="V735" s="346"/>
      <c r="W735" s="346"/>
      <c r="X735" s="346"/>
      <c r="Y735" s="346"/>
      <c r="Z735" s="346"/>
      <c r="AA735" s="346"/>
      <c r="AB735" s="346"/>
      <c r="AC735" s="346"/>
      <c r="AD735" s="346"/>
      <c r="AE735" s="346" t="s">
        <v>1061</v>
      </c>
      <c r="AF735" s="346" t="s">
        <v>1827</v>
      </c>
      <c r="AG735" s="346" t="s">
        <v>1061</v>
      </c>
      <c r="AH735" s="346" t="s">
        <v>1745</v>
      </c>
      <c r="AI735" s="346" t="s">
        <v>1061</v>
      </c>
      <c r="AJ735" s="346" t="s">
        <v>944</v>
      </c>
      <c r="AK735" s="346"/>
      <c r="AL735" s="346"/>
      <c r="AM735" s="346"/>
      <c r="AN735" s="346"/>
      <c r="AO735" s="353"/>
      <c r="AP735" s="346"/>
      <c r="AQ735" s="346"/>
    </row>
    <row r="736" spans="1:43" x14ac:dyDescent="0.25">
      <c r="A736" s="346"/>
      <c r="B736" s="346"/>
      <c r="C736" s="346"/>
      <c r="D736" s="346"/>
      <c r="E736" s="346"/>
      <c r="F736" s="346"/>
      <c r="G736" s="346"/>
      <c r="H736" s="346"/>
      <c r="I736" s="346"/>
      <c r="J736" s="346"/>
      <c r="K736" s="346"/>
      <c r="L736" s="346"/>
      <c r="M736" s="346"/>
      <c r="N736" s="346"/>
      <c r="O736" s="346"/>
      <c r="P736" s="346"/>
      <c r="Q736" s="346"/>
      <c r="R736" s="346"/>
      <c r="S736" s="350"/>
      <c r="T736" s="346"/>
      <c r="U736" s="346"/>
      <c r="V736" s="346"/>
      <c r="W736" s="346"/>
      <c r="X736" s="346"/>
      <c r="Y736" s="346"/>
      <c r="Z736" s="346"/>
      <c r="AA736" s="346"/>
      <c r="AB736" s="346"/>
      <c r="AC736" s="346"/>
      <c r="AD736" s="346"/>
      <c r="AE736" s="348"/>
      <c r="AF736" s="348"/>
      <c r="AG736" s="348"/>
      <c r="AH736" s="348"/>
      <c r="AI736" s="348"/>
      <c r="AJ736" s="348"/>
      <c r="AK736" s="346"/>
      <c r="AL736" s="346"/>
      <c r="AM736" s="346"/>
      <c r="AN736" s="346"/>
      <c r="AO736" s="353"/>
      <c r="AP736" s="346"/>
      <c r="AQ736" s="346"/>
    </row>
    <row r="737" spans="1:43" x14ac:dyDescent="0.25">
      <c r="A737" s="346"/>
      <c r="B737" s="346"/>
      <c r="C737" s="346"/>
      <c r="D737" s="346"/>
      <c r="E737" s="346"/>
      <c r="F737" s="346"/>
      <c r="G737" s="346"/>
      <c r="H737" s="346"/>
      <c r="I737" s="346"/>
      <c r="J737" s="346"/>
      <c r="K737" s="346"/>
      <c r="L737" s="346"/>
      <c r="M737" s="346"/>
      <c r="N737" s="346"/>
      <c r="O737" s="346"/>
      <c r="P737" s="346"/>
      <c r="Q737" s="346"/>
      <c r="R737" s="346"/>
      <c r="S737" s="350"/>
      <c r="T737" s="346"/>
      <c r="U737" s="346"/>
      <c r="V737" s="346"/>
      <c r="W737" s="346"/>
      <c r="X737" s="346"/>
      <c r="Y737" s="346"/>
      <c r="Z737" s="346"/>
      <c r="AA737" s="346"/>
      <c r="AB737" s="346"/>
      <c r="AC737" s="346"/>
      <c r="AD737" s="346"/>
      <c r="AE737" s="348"/>
      <c r="AF737" s="348"/>
      <c r="AG737" s="348"/>
      <c r="AH737" s="348"/>
      <c r="AI737" s="348"/>
      <c r="AJ737" s="348"/>
      <c r="AK737" s="346"/>
      <c r="AL737" s="346"/>
      <c r="AM737" s="346"/>
      <c r="AN737" s="346"/>
      <c r="AO737" s="353"/>
      <c r="AP737" s="346"/>
      <c r="AQ737" s="346"/>
    </row>
    <row r="738" spans="1:43" x14ac:dyDescent="0.25">
      <c r="A738" s="346"/>
      <c r="B738" s="346"/>
      <c r="C738" s="346"/>
      <c r="D738" s="346"/>
      <c r="E738" s="346"/>
      <c r="F738" s="346"/>
      <c r="G738" s="346"/>
      <c r="H738" s="346"/>
      <c r="I738" s="346"/>
      <c r="J738" s="346"/>
      <c r="K738" s="346"/>
      <c r="L738" s="346"/>
      <c r="M738" s="346"/>
      <c r="N738" s="346"/>
      <c r="O738" s="346"/>
      <c r="P738" s="346"/>
      <c r="Q738" s="346"/>
      <c r="R738" s="346"/>
      <c r="S738" s="350"/>
      <c r="T738" s="346"/>
      <c r="U738" s="346"/>
      <c r="V738" s="346"/>
      <c r="W738" s="346"/>
      <c r="X738" s="346"/>
      <c r="Y738" s="346"/>
      <c r="Z738" s="346"/>
      <c r="AA738" s="346"/>
      <c r="AB738" s="346"/>
      <c r="AC738" s="346"/>
      <c r="AD738" s="346"/>
      <c r="AE738" s="346" t="s">
        <v>1054</v>
      </c>
      <c r="AF738" s="349">
        <v>45531</v>
      </c>
      <c r="AG738" s="346" t="s">
        <v>1054</v>
      </c>
      <c r="AH738" s="349">
        <v>45538</v>
      </c>
      <c r="AI738" s="348"/>
      <c r="AJ738" s="348"/>
      <c r="AK738" s="346"/>
      <c r="AL738" s="346"/>
      <c r="AM738" s="346"/>
      <c r="AN738" s="346"/>
      <c r="AO738" s="353"/>
      <c r="AP738" s="346"/>
      <c r="AQ738" s="346"/>
    </row>
    <row r="739" spans="1:43" ht="409.5" x14ac:dyDescent="0.25">
      <c r="A739" s="346"/>
      <c r="B739" s="346"/>
      <c r="C739" s="346"/>
      <c r="D739" s="346"/>
      <c r="E739" s="346"/>
      <c r="F739" s="346"/>
      <c r="G739" s="346"/>
      <c r="H739" s="346"/>
      <c r="I739" s="346"/>
      <c r="J739" s="346"/>
      <c r="K739" s="346"/>
      <c r="L739" s="346"/>
      <c r="M739" s="346"/>
      <c r="N739" s="346"/>
      <c r="O739" s="346"/>
      <c r="P739" s="346"/>
      <c r="Q739" s="346"/>
      <c r="R739" s="346"/>
      <c r="S739" s="350"/>
      <c r="T739" s="346"/>
      <c r="U739" s="346"/>
      <c r="V739" s="346"/>
      <c r="W739" s="346"/>
      <c r="X739" s="346"/>
      <c r="Y739" s="346"/>
      <c r="Z739" s="346"/>
      <c r="AA739" s="346"/>
      <c r="AB739" s="346"/>
      <c r="AC739" s="346"/>
      <c r="AD739" s="346"/>
      <c r="AE739" s="346" t="s">
        <v>1057</v>
      </c>
      <c r="AF739" s="346" t="s">
        <v>1873</v>
      </c>
      <c r="AG739" s="346" t="s">
        <v>1057</v>
      </c>
      <c r="AH739" s="346" t="s">
        <v>1874</v>
      </c>
      <c r="AI739" s="348"/>
      <c r="AJ739" s="348"/>
      <c r="AK739" s="346"/>
      <c r="AL739" s="346"/>
      <c r="AM739" s="346"/>
      <c r="AN739" s="346"/>
      <c r="AO739" s="353"/>
      <c r="AP739" s="346"/>
      <c r="AQ739" s="346"/>
    </row>
    <row r="740" spans="1:43" x14ac:dyDescent="0.25">
      <c r="A740" s="346"/>
      <c r="B740" s="346"/>
      <c r="C740" s="346"/>
      <c r="D740" s="346"/>
      <c r="E740" s="346"/>
      <c r="F740" s="346"/>
      <c r="G740" s="346"/>
      <c r="H740" s="346"/>
      <c r="I740" s="346"/>
      <c r="J740" s="346"/>
      <c r="K740" s="346"/>
      <c r="L740" s="346"/>
      <c r="M740" s="346"/>
      <c r="N740" s="346"/>
      <c r="O740" s="346"/>
      <c r="P740" s="346"/>
      <c r="Q740" s="346"/>
      <c r="R740" s="346"/>
      <c r="S740" s="350"/>
      <c r="T740" s="346"/>
      <c r="U740" s="346"/>
      <c r="V740" s="346"/>
      <c r="W740" s="346"/>
      <c r="X740" s="346"/>
      <c r="Y740" s="346"/>
      <c r="Z740" s="346"/>
      <c r="AA740" s="346"/>
      <c r="AB740" s="346"/>
      <c r="AC740" s="346"/>
      <c r="AD740" s="346"/>
      <c r="AE740" s="346" t="s">
        <v>1061</v>
      </c>
      <c r="AF740" s="346" t="s">
        <v>1827</v>
      </c>
      <c r="AG740" s="346" t="s">
        <v>1061</v>
      </c>
      <c r="AH740" s="346" t="s">
        <v>1270</v>
      </c>
      <c r="AI740" s="348"/>
      <c r="AJ740" s="348"/>
      <c r="AK740" s="346"/>
      <c r="AL740" s="346"/>
      <c r="AM740" s="346"/>
      <c r="AN740" s="346"/>
      <c r="AO740" s="353"/>
      <c r="AP740" s="346"/>
      <c r="AQ740" s="346"/>
    </row>
    <row r="741" spans="1:43" ht="255" x14ac:dyDescent="0.25">
      <c r="A741" s="346"/>
      <c r="B741" s="346"/>
      <c r="C741" s="346"/>
      <c r="D741" s="346"/>
      <c r="E741" s="346"/>
      <c r="F741" s="346"/>
      <c r="G741" s="346"/>
      <c r="H741" s="346"/>
      <c r="I741" s="346"/>
      <c r="J741" s="346"/>
      <c r="K741" s="346"/>
      <c r="L741" s="346"/>
      <c r="M741" s="346"/>
      <c r="N741" s="346"/>
      <c r="O741" s="346"/>
      <c r="P741" s="346"/>
      <c r="Q741" s="346"/>
      <c r="R741" s="346"/>
      <c r="S741" s="350"/>
      <c r="T741" s="346"/>
      <c r="U741" s="346" t="s">
        <v>1875</v>
      </c>
      <c r="V741" s="346" t="s">
        <v>1048</v>
      </c>
      <c r="W741" s="346" t="s">
        <v>1078</v>
      </c>
      <c r="X741" s="346" t="s">
        <v>1050</v>
      </c>
      <c r="Y741" s="346" t="s">
        <v>1051</v>
      </c>
      <c r="Z741" s="346" t="s">
        <v>1052</v>
      </c>
      <c r="AA741" s="346" t="s">
        <v>1053</v>
      </c>
      <c r="AB741" s="346">
        <v>50</v>
      </c>
      <c r="AC741" s="346">
        <v>8.64</v>
      </c>
      <c r="AD741" s="346">
        <v>40</v>
      </c>
      <c r="AE741" s="346" t="s">
        <v>1054</v>
      </c>
      <c r="AF741" s="349">
        <v>45406</v>
      </c>
      <c r="AG741" s="346" t="s">
        <v>1054</v>
      </c>
      <c r="AH741" s="349">
        <v>45411</v>
      </c>
      <c r="AI741" s="346" t="s">
        <v>1054</v>
      </c>
      <c r="AJ741" s="349">
        <v>45541</v>
      </c>
      <c r="AK741" s="346"/>
      <c r="AL741" s="346"/>
      <c r="AM741" s="346"/>
      <c r="AN741" s="346"/>
      <c r="AO741" s="353"/>
      <c r="AP741" s="346"/>
      <c r="AQ741" s="346"/>
    </row>
    <row r="742" spans="1:43" ht="409.5" x14ac:dyDescent="0.25">
      <c r="A742" s="346"/>
      <c r="B742" s="346"/>
      <c r="C742" s="346"/>
      <c r="D742" s="346"/>
      <c r="E742" s="346"/>
      <c r="F742" s="346"/>
      <c r="G742" s="346"/>
      <c r="H742" s="346"/>
      <c r="I742" s="346"/>
      <c r="J742" s="346"/>
      <c r="K742" s="346"/>
      <c r="L742" s="346"/>
      <c r="M742" s="346"/>
      <c r="N742" s="346"/>
      <c r="O742" s="346"/>
      <c r="P742" s="346"/>
      <c r="Q742" s="346"/>
      <c r="R742" s="346"/>
      <c r="S742" s="350"/>
      <c r="T742" s="346"/>
      <c r="U742" s="346"/>
      <c r="V742" s="346"/>
      <c r="W742" s="346"/>
      <c r="X742" s="346"/>
      <c r="Y742" s="346"/>
      <c r="Z742" s="346"/>
      <c r="AA742" s="346"/>
      <c r="AB742" s="346"/>
      <c r="AC742" s="346"/>
      <c r="AD742" s="346"/>
      <c r="AE742" s="346" t="s">
        <v>1057</v>
      </c>
      <c r="AF742" s="346" t="s">
        <v>1876</v>
      </c>
      <c r="AG742" s="346" t="s">
        <v>1057</v>
      </c>
      <c r="AH742" s="346" t="s">
        <v>1877</v>
      </c>
      <c r="AI742" s="346" t="s">
        <v>1057</v>
      </c>
      <c r="AJ742" s="346" t="s">
        <v>1878</v>
      </c>
      <c r="AK742" s="346"/>
      <c r="AL742" s="346"/>
      <c r="AM742" s="346"/>
      <c r="AN742" s="346"/>
      <c r="AO742" s="353"/>
      <c r="AP742" s="346"/>
      <c r="AQ742" s="346"/>
    </row>
    <row r="743" spans="1:43" x14ac:dyDescent="0.25">
      <c r="A743" s="346"/>
      <c r="B743" s="346"/>
      <c r="C743" s="346"/>
      <c r="D743" s="346"/>
      <c r="E743" s="346"/>
      <c r="F743" s="346"/>
      <c r="G743" s="346"/>
      <c r="H743" s="346"/>
      <c r="I743" s="346"/>
      <c r="J743" s="346"/>
      <c r="K743" s="346"/>
      <c r="L743" s="346"/>
      <c r="M743" s="346"/>
      <c r="N743" s="346"/>
      <c r="O743" s="346"/>
      <c r="P743" s="346"/>
      <c r="Q743" s="346"/>
      <c r="R743" s="346"/>
      <c r="S743" s="350"/>
      <c r="T743" s="346"/>
      <c r="U743" s="346"/>
      <c r="V743" s="346"/>
      <c r="W743" s="346"/>
      <c r="X743" s="346"/>
      <c r="Y743" s="346"/>
      <c r="Z743" s="346"/>
      <c r="AA743" s="346"/>
      <c r="AB743" s="346"/>
      <c r="AC743" s="346"/>
      <c r="AD743" s="346"/>
      <c r="AE743" s="346" t="s">
        <v>1061</v>
      </c>
      <c r="AF743" s="346" t="s">
        <v>1827</v>
      </c>
      <c r="AG743" s="346" t="s">
        <v>1061</v>
      </c>
      <c r="AH743" s="346" t="s">
        <v>1745</v>
      </c>
      <c r="AI743" s="346" t="s">
        <v>1061</v>
      </c>
      <c r="AJ743" s="346" t="s">
        <v>944</v>
      </c>
      <c r="AK743" s="346"/>
      <c r="AL743" s="346"/>
      <c r="AM743" s="346"/>
      <c r="AN743" s="346"/>
      <c r="AO743" s="353"/>
      <c r="AP743" s="346"/>
      <c r="AQ743" s="346"/>
    </row>
    <row r="744" spans="1:43" x14ac:dyDescent="0.25">
      <c r="A744" s="346"/>
      <c r="B744" s="346"/>
      <c r="C744" s="346"/>
      <c r="D744" s="346"/>
      <c r="E744" s="346"/>
      <c r="F744" s="346"/>
      <c r="G744" s="346"/>
      <c r="H744" s="346"/>
      <c r="I744" s="346"/>
      <c r="J744" s="346"/>
      <c r="K744" s="346"/>
      <c r="L744" s="346"/>
      <c r="M744" s="346"/>
      <c r="N744" s="346"/>
      <c r="O744" s="346"/>
      <c r="P744" s="346"/>
      <c r="Q744" s="346"/>
      <c r="R744" s="346"/>
      <c r="S744" s="350"/>
      <c r="T744" s="346"/>
      <c r="U744" s="346"/>
      <c r="V744" s="346"/>
      <c r="W744" s="346"/>
      <c r="X744" s="346"/>
      <c r="Y744" s="346"/>
      <c r="Z744" s="346"/>
      <c r="AA744" s="346"/>
      <c r="AB744" s="346"/>
      <c r="AC744" s="346"/>
      <c r="AD744" s="346"/>
      <c r="AE744" s="348"/>
      <c r="AF744" s="348"/>
      <c r="AG744" s="348"/>
      <c r="AH744" s="348"/>
      <c r="AI744" s="348"/>
      <c r="AJ744" s="348"/>
      <c r="AK744" s="346"/>
      <c r="AL744" s="346"/>
      <c r="AM744" s="346"/>
      <c r="AN744" s="346"/>
      <c r="AO744" s="353"/>
      <c r="AP744" s="346"/>
      <c r="AQ744" s="346"/>
    </row>
    <row r="745" spans="1:43" x14ac:dyDescent="0.25">
      <c r="A745" s="346"/>
      <c r="B745" s="346"/>
      <c r="C745" s="346"/>
      <c r="D745" s="346"/>
      <c r="E745" s="346"/>
      <c r="F745" s="346"/>
      <c r="G745" s="346"/>
      <c r="H745" s="346"/>
      <c r="I745" s="346"/>
      <c r="J745" s="346"/>
      <c r="K745" s="346"/>
      <c r="L745" s="346"/>
      <c r="M745" s="346"/>
      <c r="N745" s="346"/>
      <c r="O745" s="346"/>
      <c r="P745" s="346"/>
      <c r="Q745" s="346"/>
      <c r="R745" s="346"/>
      <c r="S745" s="350"/>
      <c r="T745" s="346"/>
      <c r="U745" s="346"/>
      <c r="V745" s="346"/>
      <c r="W745" s="346"/>
      <c r="X745" s="346"/>
      <c r="Y745" s="346"/>
      <c r="Z745" s="346"/>
      <c r="AA745" s="346"/>
      <c r="AB745" s="346"/>
      <c r="AC745" s="346"/>
      <c r="AD745" s="346"/>
      <c r="AE745" s="348"/>
      <c r="AF745" s="348"/>
      <c r="AG745" s="348"/>
      <c r="AH745" s="348"/>
      <c r="AI745" s="348"/>
      <c r="AJ745" s="348"/>
      <c r="AK745" s="346"/>
      <c r="AL745" s="346"/>
      <c r="AM745" s="346"/>
      <c r="AN745" s="346"/>
      <c r="AO745" s="353"/>
      <c r="AP745" s="346"/>
      <c r="AQ745" s="346"/>
    </row>
    <row r="746" spans="1:43" x14ac:dyDescent="0.25">
      <c r="A746" s="346"/>
      <c r="B746" s="346"/>
      <c r="C746" s="346"/>
      <c r="D746" s="346"/>
      <c r="E746" s="346"/>
      <c r="F746" s="346"/>
      <c r="G746" s="346"/>
      <c r="H746" s="346"/>
      <c r="I746" s="346"/>
      <c r="J746" s="346"/>
      <c r="K746" s="346"/>
      <c r="L746" s="346"/>
      <c r="M746" s="346"/>
      <c r="N746" s="346"/>
      <c r="O746" s="346"/>
      <c r="P746" s="346"/>
      <c r="Q746" s="346"/>
      <c r="R746" s="346"/>
      <c r="S746" s="350"/>
      <c r="T746" s="346"/>
      <c r="U746" s="346"/>
      <c r="V746" s="346"/>
      <c r="W746" s="346"/>
      <c r="X746" s="346"/>
      <c r="Y746" s="346"/>
      <c r="Z746" s="346"/>
      <c r="AA746" s="346"/>
      <c r="AB746" s="346"/>
      <c r="AC746" s="346"/>
      <c r="AD746" s="346"/>
      <c r="AE746" s="346" t="s">
        <v>1054</v>
      </c>
      <c r="AF746" s="349">
        <v>45531</v>
      </c>
      <c r="AG746" s="346" t="s">
        <v>1054</v>
      </c>
      <c r="AH746" s="349">
        <v>45538</v>
      </c>
      <c r="AI746" s="348"/>
      <c r="AJ746" s="348"/>
      <c r="AK746" s="346"/>
      <c r="AL746" s="346"/>
      <c r="AM746" s="346"/>
      <c r="AN746" s="346"/>
      <c r="AO746" s="353"/>
      <c r="AP746" s="346"/>
      <c r="AQ746" s="346"/>
    </row>
    <row r="747" spans="1:43" ht="409.5" x14ac:dyDescent="0.25">
      <c r="A747" s="346"/>
      <c r="B747" s="346"/>
      <c r="C747" s="346"/>
      <c r="D747" s="346"/>
      <c r="E747" s="346"/>
      <c r="F747" s="346"/>
      <c r="G747" s="346"/>
      <c r="H747" s="346"/>
      <c r="I747" s="346"/>
      <c r="J747" s="346"/>
      <c r="K747" s="346"/>
      <c r="L747" s="346"/>
      <c r="M747" s="346"/>
      <c r="N747" s="346"/>
      <c r="O747" s="346"/>
      <c r="P747" s="346"/>
      <c r="Q747" s="346"/>
      <c r="R747" s="346"/>
      <c r="S747" s="350"/>
      <c r="T747" s="346"/>
      <c r="U747" s="346"/>
      <c r="V747" s="346"/>
      <c r="W747" s="346"/>
      <c r="X747" s="346"/>
      <c r="Y747" s="346"/>
      <c r="Z747" s="346"/>
      <c r="AA747" s="346"/>
      <c r="AB747" s="346"/>
      <c r="AC747" s="346"/>
      <c r="AD747" s="346"/>
      <c r="AE747" s="346" t="s">
        <v>1057</v>
      </c>
      <c r="AF747" s="346" t="s">
        <v>1879</v>
      </c>
      <c r="AG747" s="346" t="s">
        <v>1057</v>
      </c>
      <c r="AH747" s="346" t="s">
        <v>1880</v>
      </c>
      <c r="AI747" s="348"/>
      <c r="AJ747" s="348"/>
      <c r="AK747" s="346"/>
      <c r="AL747" s="346"/>
      <c r="AM747" s="346"/>
      <c r="AN747" s="346"/>
      <c r="AO747" s="353"/>
      <c r="AP747" s="346"/>
      <c r="AQ747" s="346"/>
    </row>
    <row r="748" spans="1:43" x14ac:dyDescent="0.25">
      <c r="A748" s="346"/>
      <c r="B748" s="346"/>
      <c r="C748" s="346"/>
      <c r="D748" s="346"/>
      <c r="E748" s="346"/>
      <c r="F748" s="346"/>
      <c r="G748" s="346"/>
      <c r="H748" s="346"/>
      <c r="I748" s="346"/>
      <c r="J748" s="346"/>
      <c r="K748" s="346"/>
      <c r="L748" s="346"/>
      <c r="M748" s="346"/>
      <c r="N748" s="346"/>
      <c r="O748" s="346"/>
      <c r="P748" s="346"/>
      <c r="Q748" s="346"/>
      <c r="R748" s="346"/>
      <c r="S748" s="350"/>
      <c r="T748" s="346"/>
      <c r="U748" s="346"/>
      <c r="V748" s="346"/>
      <c r="W748" s="346"/>
      <c r="X748" s="346"/>
      <c r="Y748" s="346"/>
      <c r="Z748" s="346"/>
      <c r="AA748" s="346"/>
      <c r="AB748" s="346"/>
      <c r="AC748" s="346"/>
      <c r="AD748" s="346"/>
      <c r="AE748" s="346" t="s">
        <v>1061</v>
      </c>
      <c r="AF748" s="346" t="s">
        <v>1827</v>
      </c>
      <c r="AG748" s="346" t="s">
        <v>1061</v>
      </c>
      <c r="AH748" s="346" t="s">
        <v>1270</v>
      </c>
      <c r="AI748" s="348"/>
      <c r="AJ748" s="348"/>
      <c r="AK748" s="346"/>
      <c r="AL748" s="346"/>
      <c r="AM748" s="346"/>
      <c r="AN748" s="346"/>
      <c r="AO748" s="353"/>
      <c r="AP748" s="346"/>
      <c r="AQ748" s="346"/>
    </row>
    <row r="749" spans="1:43" ht="267.75" x14ac:dyDescent="0.25">
      <c r="A749" s="346" t="s">
        <v>1799</v>
      </c>
      <c r="B749" s="346">
        <v>48</v>
      </c>
      <c r="C749" s="346">
        <v>1</v>
      </c>
      <c r="D749" s="346" t="s">
        <v>1032</v>
      </c>
      <c r="E749" s="346" t="s">
        <v>1800</v>
      </c>
      <c r="F749" s="346" t="s">
        <v>1801</v>
      </c>
      <c r="G749" s="346" t="s">
        <v>1881</v>
      </c>
      <c r="H749" s="346" t="s">
        <v>1803</v>
      </c>
      <c r="I749" s="346" t="s">
        <v>1227</v>
      </c>
      <c r="J749" s="346" t="s">
        <v>1882</v>
      </c>
      <c r="K749" s="346" t="s">
        <v>1883</v>
      </c>
      <c r="L749" s="346" t="s">
        <v>1094</v>
      </c>
      <c r="M749" s="346" t="s">
        <v>1310</v>
      </c>
      <c r="N749" s="346" t="s">
        <v>1055</v>
      </c>
      <c r="O749" s="346">
        <v>60</v>
      </c>
      <c r="P749" s="346" t="s">
        <v>1311</v>
      </c>
      <c r="Q749" s="346" t="s">
        <v>1044</v>
      </c>
      <c r="R749" s="346">
        <v>60</v>
      </c>
      <c r="S749" s="350" t="s">
        <v>1044</v>
      </c>
      <c r="T749" s="346" t="s">
        <v>1046</v>
      </c>
      <c r="U749" s="346" t="s">
        <v>1884</v>
      </c>
      <c r="V749" s="346" t="s">
        <v>1048</v>
      </c>
      <c r="W749" s="346" t="s">
        <v>1078</v>
      </c>
      <c r="X749" s="346" t="s">
        <v>1050</v>
      </c>
      <c r="Y749" s="346" t="s">
        <v>1051</v>
      </c>
      <c r="Z749" s="346" t="s">
        <v>1052</v>
      </c>
      <c r="AA749" s="346" t="s">
        <v>1661</v>
      </c>
      <c r="AB749" s="348"/>
      <c r="AC749" s="346">
        <v>36</v>
      </c>
      <c r="AD749" s="346">
        <v>60</v>
      </c>
      <c r="AE749" s="346" t="s">
        <v>1054</v>
      </c>
      <c r="AF749" s="349">
        <v>45406</v>
      </c>
      <c r="AG749" s="346" t="s">
        <v>1054</v>
      </c>
      <c r="AH749" s="349">
        <v>45411</v>
      </c>
      <c r="AI749" s="346" t="s">
        <v>1054</v>
      </c>
      <c r="AJ749" s="349">
        <v>45415</v>
      </c>
      <c r="AK749" s="346" t="s">
        <v>1119</v>
      </c>
      <c r="AL749" s="346">
        <v>60</v>
      </c>
      <c r="AM749" s="346" t="s">
        <v>1044</v>
      </c>
      <c r="AN749" s="346">
        <v>60</v>
      </c>
      <c r="AO749" s="350" t="s">
        <v>1044</v>
      </c>
      <c r="AP749" s="346" t="s">
        <v>1046</v>
      </c>
      <c r="AQ749" s="351" t="s">
        <v>1885</v>
      </c>
    </row>
    <row r="750" spans="1:43" ht="178.5" x14ac:dyDescent="0.25">
      <c r="A750" s="346"/>
      <c r="B750" s="346"/>
      <c r="C750" s="346"/>
      <c r="D750" s="346"/>
      <c r="E750" s="346"/>
      <c r="F750" s="346"/>
      <c r="G750" s="346"/>
      <c r="H750" s="346"/>
      <c r="I750" s="346"/>
      <c r="J750" s="346"/>
      <c r="K750" s="346"/>
      <c r="L750" s="346"/>
      <c r="M750" s="346"/>
      <c r="N750" s="346"/>
      <c r="O750" s="346"/>
      <c r="P750" s="346"/>
      <c r="Q750" s="346"/>
      <c r="R750" s="346"/>
      <c r="S750" s="350"/>
      <c r="T750" s="346"/>
      <c r="U750" s="346"/>
      <c r="V750" s="346"/>
      <c r="W750" s="346"/>
      <c r="X750" s="346"/>
      <c r="Y750" s="346"/>
      <c r="Z750" s="346"/>
      <c r="AA750" s="346"/>
      <c r="AB750" s="348"/>
      <c r="AC750" s="346"/>
      <c r="AD750" s="346"/>
      <c r="AE750" s="346" t="s">
        <v>1057</v>
      </c>
      <c r="AF750" s="346" t="s">
        <v>1886</v>
      </c>
      <c r="AG750" s="346" t="s">
        <v>1057</v>
      </c>
      <c r="AH750" s="346" t="s">
        <v>1887</v>
      </c>
      <c r="AI750" s="346" t="s">
        <v>1057</v>
      </c>
      <c r="AJ750" s="346" t="s">
        <v>1888</v>
      </c>
      <c r="AK750" s="346"/>
      <c r="AL750" s="346"/>
      <c r="AM750" s="346"/>
      <c r="AN750" s="346"/>
      <c r="AO750" s="350"/>
      <c r="AP750" s="346"/>
      <c r="AQ750" s="348"/>
    </row>
    <row r="751" spans="1:43" x14ac:dyDescent="0.25">
      <c r="A751" s="346"/>
      <c r="B751" s="346"/>
      <c r="C751" s="346"/>
      <c r="D751" s="346"/>
      <c r="E751" s="346"/>
      <c r="F751" s="346"/>
      <c r="G751" s="346"/>
      <c r="H751" s="346"/>
      <c r="I751" s="346"/>
      <c r="J751" s="346"/>
      <c r="K751" s="346"/>
      <c r="L751" s="346"/>
      <c r="M751" s="346"/>
      <c r="N751" s="346"/>
      <c r="O751" s="346"/>
      <c r="P751" s="346"/>
      <c r="Q751" s="346"/>
      <c r="R751" s="346"/>
      <c r="S751" s="350"/>
      <c r="T751" s="346"/>
      <c r="U751" s="346"/>
      <c r="V751" s="346"/>
      <c r="W751" s="346"/>
      <c r="X751" s="346"/>
      <c r="Y751" s="346"/>
      <c r="Z751" s="346"/>
      <c r="AA751" s="346"/>
      <c r="AB751" s="348"/>
      <c r="AC751" s="346"/>
      <c r="AD751" s="346"/>
      <c r="AE751" s="346" t="s">
        <v>1061</v>
      </c>
      <c r="AF751" s="346" t="s">
        <v>1812</v>
      </c>
      <c r="AG751" s="346" t="s">
        <v>1061</v>
      </c>
      <c r="AH751" s="346" t="s">
        <v>1745</v>
      </c>
      <c r="AI751" s="346" t="s">
        <v>1061</v>
      </c>
      <c r="AJ751" s="346" t="s">
        <v>1621</v>
      </c>
      <c r="AK751" s="346"/>
      <c r="AL751" s="346"/>
      <c r="AM751" s="346"/>
      <c r="AN751" s="346"/>
      <c r="AO751" s="350"/>
      <c r="AP751" s="346"/>
      <c r="AQ751" s="346"/>
    </row>
    <row r="752" spans="1:43" x14ac:dyDescent="0.25">
      <c r="A752" s="346"/>
      <c r="B752" s="346"/>
      <c r="C752" s="346"/>
      <c r="D752" s="346"/>
      <c r="E752" s="346"/>
      <c r="F752" s="346"/>
      <c r="G752" s="346"/>
      <c r="H752" s="346"/>
      <c r="I752" s="346"/>
      <c r="J752" s="346"/>
      <c r="K752" s="346"/>
      <c r="L752" s="346"/>
      <c r="M752" s="346"/>
      <c r="N752" s="346"/>
      <c r="O752" s="346"/>
      <c r="P752" s="346"/>
      <c r="Q752" s="346"/>
      <c r="R752" s="346"/>
      <c r="S752" s="350"/>
      <c r="T752" s="346"/>
      <c r="U752" s="346"/>
      <c r="V752" s="346"/>
      <c r="W752" s="346"/>
      <c r="X752" s="346"/>
      <c r="Y752" s="346"/>
      <c r="Z752" s="346"/>
      <c r="AA752" s="346"/>
      <c r="AB752" s="348"/>
      <c r="AC752" s="346"/>
      <c r="AD752" s="346"/>
      <c r="AE752" s="348"/>
      <c r="AF752" s="348"/>
      <c r="AG752" s="348"/>
      <c r="AH752" s="348"/>
      <c r="AI752" s="348"/>
      <c r="AJ752" s="348"/>
      <c r="AK752" s="346"/>
      <c r="AL752" s="346"/>
      <c r="AM752" s="346"/>
      <c r="AN752" s="346"/>
      <c r="AO752" s="350"/>
      <c r="AP752" s="346"/>
      <c r="AQ752" s="351" t="s">
        <v>1889</v>
      </c>
    </row>
    <row r="753" spans="1:43" x14ac:dyDescent="0.25">
      <c r="A753" s="346"/>
      <c r="B753" s="346"/>
      <c r="C753" s="346"/>
      <c r="D753" s="346"/>
      <c r="E753" s="346"/>
      <c r="F753" s="346"/>
      <c r="G753" s="346"/>
      <c r="H753" s="346"/>
      <c r="I753" s="346"/>
      <c r="J753" s="346"/>
      <c r="K753" s="346"/>
      <c r="L753" s="346"/>
      <c r="M753" s="346"/>
      <c r="N753" s="346"/>
      <c r="O753" s="346"/>
      <c r="P753" s="346"/>
      <c r="Q753" s="346"/>
      <c r="R753" s="346"/>
      <c r="S753" s="350"/>
      <c r="T753" s="346"/>
      <c r="U753" s="346"/>
      <c r="V753" s="346"/>
      <c r="W753" s="346"/>
      <c r="X753" s="346"/>
      <c r="Y753" s="346"/>
      <c r="Z753" s="346"/>
      <c r="AA753" s="346"/>
      <c r="AB753" s="348"/>
      <c r="AC753" s="346"/>
      <c r="AD753" s="346"/>
      <c r="AE753" s="348"/>
      <c r="AF753" s="348"/>
      <c r="AG753" s="348"/>
      <c r="AH753" s="348"/>
      <c r="AI753" s="348"/>
      <c r="AJ753" s="348"/>
      <c r="AK753" s="346"/>
      <c r="AL753" s="346"/>
      <c r="AM753" s="346"/>
      <c r="AN753" s="346"/>
      <c r="AO753" s="350"/>
      <c r="AP753" s="346"/>
      <c r="AQ753" s="346"/>
    </row>
    <row r="754" spans="1:43" x14ac:dyDescent="0.25">
      <c r="A754" s="346"/>
      <c r="B754" s="346"/>
      <c r="C754" s="346"/>
      <c r="D754" s="346"/>
      <c r="E754" s="346"/>
      <c r="F754" s="346"/>
      <c r="G754" s="346"/>
      <c r="H754" s="346"/>
      <c r="I754" s="346"/>
      <c r="J754" s="346"/>
      <c r="K754" s="346"/>
      <c r="L754" s="346"/>
      <c r="M754" s="346"/>
      <c r="N754" s="346"/>
      <c r="O754" s="346"/>
      <c r="P754" s="346"/>
      <c r="Q754" s="346"/>
      <c r="R754" s="346"/>
      <c r="S754" s="350"/>
      <c r="T754" s="346"/>
      <c r="U754" s="346"/>
      <c r="V754" s="346"/>
      <c r="W754" s="346"/>
      <c r="X754" s="346"/>
      <c r="Y754" s="346"/>
      <c r="Z754" s="346"/>
      <c r="AA754" s="346"/>
      <c r="AB754" s="348"/>
      <c r="AC754" s="346"/>
      <c r="AD754" s="346"/>
      <c r="AE754" s="348"/>
      <c r="AF754" s="348"/>
      <c r="AG754" s="346" t="s">
        <v>1054</v>
      </c>
      <c r="AH754" s="349">
        <v>45538</v>
      </c>
      <c r="AI754" s="346" t="s">
        <v>1054</v>
      </c>
      <c r="AJ754" s="349">
        <v>45540</v>
      </c>
      <c r="AK754" s="346"/>
      <c r="AL754" s="346"/>
      <c r="AM754" s="346"/>
      <c r="AN754" s="346"/>
      <c r="AO754" s="350"/>
      <c r="AP754" s="346"/>
      <c r="AQ754" s="346"/>
    </row>
    <row r="755" spans="1:43" ht="25.5" x14ac:dyDescent="0.25">
      <c r="A755" s="346"/>
      <c r="B755" s="346"/>
      <c r="C755" s="346"/>
      <c r="D755" s="346"/>
      <c r="E755" s="346"/>
      <c r="F755" s="346"/>
      <c r="G755" s="346"/>
      <c r="H755" s="346"/>
      <c r="I755" s="346"/>
      <c r="J755" s="346"/>
      <c r="K755" s="346"/>
      <c r="L755" s="346"/>
      <c r="M755" s="346"/>
      <c r="N755" s="346"/>
      <c r="O755" s="346"/>
      <c r="P755" s="346"/>
      <c r="Q755" s="346"/>
      <c r="R755" s="346"/>
      <c r="S755" s="350"/>
      <c r="T755" s="346"/>
      <c r="U755" s="346"/>
      <c r="V755" s="346"/>
      <c r="W755" s="346"/>
      <c r="X755" s="346"/>
      <c r="Y755" s="346"/>
      <c r="Z755" s="346"/>
      <c r="AA755" s="346"/>
      <c r="AB755" s="348"/>
      <c r="AC755" s="346"/>
      <c r="AD755" s="346"/>
      <c r="AE755" s="348"/>
      <c r="AF755" s="348"/>
      <c r="AG755" s="346" t="s">
        <v>1057</v>
      </c>
      <c r="AH755" s="346" t="s">
        <v>1813</v>
      </c>
      <c r="AI755" s="346" t="s">
        <v>1057</v>
      </c>
      <c r="AJ755" s="346" t="s">
        <v>1890</v>
      </c>
      <c r="AK755" s="346"/>
      <c r="AL755" s="346"/>
      <c r="AM755" s="346"/>
      <c r="AN755" s="346"/>
      <c r="AO755" s="350"/>
      <c r="AP755" s="346"/>
      <c r="AQ755" s="346"/>
    </row>
    <row r="756" spans="1:43" x14ac:dyDescent="0.25">
      <c r="A756" s="346"/>
      <c r="B756" s="346"/>
      <c r="C756" s="346"/>
      <c r="D756" s="346"/>
      <c r="E756" s="346"/>
      <c r="F756" s="346"/>
      <c r="G756" s="346"/>
      <c r="H756" s="346"/>
      <c r="I756" s="346"/>
      <c r="J756" s="346"/>
      <c r="K756" s="346"/>
      <c r="L756" s="346"/>
      <c r="M756" s="346"/>
      <c r="N756" s="346"/>
      <c r="O756" s="346"/>
      <c r="P756" s="346"/>
      <c r="Q756" s="346"/>
      <c r="R756" s="346"/>
      <c r="S756" s="350"/>
      <c r="T756" s="346"/>
      <c r="U756" s="346"/>
      <c r="V756" s="346"/>
      <c r="W756" s="346"/>
      <c r="X756" s="346"/>
      <c r="Y756" s="346"/>
      <c r="Z756" s="346"/>
      <c r="AA756" s="346"/>
      <c r="AB756" s="348"/>
      <c r="AC756" s="346"/>
      <c r="AD756" s="346"/>
      <c r="AE756" s="348"/>
      <c r="AF756" s="348"/>
      <c r="AG756" s="346" t="s">
        <v>1061</v>
      </c>
      <c r="AH756" s="346" t="s">
        <v>1270</v>
      </c>
      <c r="AI756" s="346" t="s">
        <v>1061</v>
      </c>
      <c r="AJ756" s="346" t="s">
        <v>944</v>
      </c>
      <c r="AK756" s="346"/>
      <c r="AL756" s="346"/>
      <c r="AM756" s="346"/>
      <c r="AN756" s="346"/>
      <c r="AO756" s="350"/>
      <c r="AP756" s="346"/>
      <c r="AQ756" s="346"/>
    </row>
    <row r="757" spans="1:43" ht="114.75" x14ac:dyDescent="0.25">
      <c r="A757" s="346" t="s">
        <v>1799</v>
      </c>
      <c r="B757" s="346">
        <v>49</v>
      </c>
      <c r="C757" s="346">
        <v>1</v>
      </c>
      <c r="D757" s="346" t="s">
        <v>1032</v>
      </c>
      <c r="E757" s="346" t="s">
        <v>1800</v>
      </c>
      <c r="F757" s="346" t="s">
        <v>1801</v>
      </c>
      <c r="G757" s="346" t="s">
        <v>1891</v>
      </c>
      <c r="H757" s="346" t="s">
        <v>1803</v>
      </c>
      <c r="I757" s="346" t="s">
        <v>1037</v>
      </c>
      <c r="J757" s="346" t="s">
        <v>1892</v>
      </c>
      <c r="K757" s="346" t="s">
        <v>1893</v>
      </c>
      <c r="L757" s="346" t="s">
        <v>1040</v>
      </c>
      <c r="M757" s="346" t="s">
        <v>1310</v>
      </c>
      <c r="N757" s="346" t="s">
        <v>1055</v>
      </c>
      <c r="O757" s="346">
        <v>60</v>
      </c>
      <c r="P757" s="346" t="s">
        <v>1311</v>
      </c>
      <c r="Q757" s="346" t="s">
        <v>1044</v>
      </c>
      <c r="R757" s="346">
        <v>60</v>
      </c>
      <c r="S757" s="350" t="s">
        <v>1044</v>
      </c>
      <c r="T757" s="346" t="s">
        <v>1046</v>
      </c>
      <c r="U757" s="346" t="s">
        <v>1894</v>
      </c>
      <c r="V757" s="346" t="s">
        <v>1048</v>
      </c>
      <c r="W757" s="346" t="s">
        <v>1078</v>
      </c>
      <c r="X757" s="346" t="s">
        <v>1050</v>
      </c>
      <c r="Y757" s="346" t="s">
        <v>1051</v>
      </c>
      <c r="Z757" s="346" t="s">
        <v>1052</v>
      </c>
      <c r="AA757" s="346" t="s">
        <v>1053</v>
      </c>
      <c r="AB757" s="348"/>
      <c r="AC757" s="346">
        <v>36</v>
      </c>
      <c r="AD757" s="346">
        <v>60</v>
      </c>
      <c r="AE757" s="346" t="s">
        <v>1054</v>
      </c>
      <c r="AF757" s="349">
        <v>45406</v>
      </c>
      <c r="AG757" s="346" t="s">
        <v>1054</v>
      </c>
      <c r="AH757" s="349">
        <v>45411</v>
      </c>
      <c r="AI757" s="346" t="s">
        <v>1054</v>
      </c>
      <c r="AJ757" s="349">
        <v>45415</v>
      </c>
      <c r="AK757" s="346" t="s">
        <v>1119</v>
      </c>
      <c r="AL757" s="346">
        <v>60</v>
      </c>
      <c r="AM757" s="346" t="s">
        <v>1044</v>
      </c>
      <c r="AN757" s="346">
        <v>60</v>
      </c>
      <c r="AO757" s="350" t="s">
        <v>1044</v>
      </c>
      <c r="AP757" s="346" t="s">
        <v>1046</v>
      </c>
      <c r="AQ757" s="351" t="s">
        <v>1895</v>
      </c>
    </row>
    <row r="758" spans="1:43" ht="165.75" x14ac:dyDescent="0.25">
      <c r="A758" s="346"/>
      <c r="B758" s="346"/>
      <c r="C758" s="346"/>
      <c r="D758" s="346"/>
      <c r="E758" s="346"/>
      <c r="F758" s="346"/>
      <c r="G758" s="346"/>
      <c r="H758" s="346"/>
      <c r="I758" s="346"/>
      <c r="J758" s="346"/>
      <c r="K758" s="346"/>
      <c r="L758" s="346"/>
      <c r="M758" s="346"/>
      <c r="N758" s="346"/>
      <c r="O758" s="346"/>
      <c r="P758" s="346"/>
      <c r="Q758" s="346"/>
      <c r="R758" s="346"/>
      <c r="S758" s="350"/>
      <c r="T758" s="346"/>
      <c r="U758" s="346"/>
      <c r="V758" s="346"/>
      <c r="W758" s="346"/>
      <c r="X758" s="346"/>
      <c r="Y758" s="346"/>
      <c r="Z758" s="346"/>
      <c r="AA758" s="346"/>
      <c r="AB758" s="348"/>
      <c r="AC758" s="346"/>
      <c r="AD758" s="346"/>
      <c r="AE758" s="346" t="s">
        <v>1057</v>
      </c>
      <c r="AF758" s="346" t="s">
        <v>1896</v>
      </c>
      <c r="AG758" s="346" t="s">
        <v>1057</v>
      </c>
      <c r="AH758" s="346" t="s">
        <v>1897</v>
      </c>
      <c r="AI758" s="346" t="s">
        <v>1057</v>
      </c>
      <c r="AJ758" s="346" t="s">
        <v>1898</v>
      </c>
      <c r="AK758" s="346"/>
      <c r="AL758" s="346"/>
      <c r="AM758" s="346"/>
      <c r="AN758" s="346"/>
      <c r="AO758" s="350"/>
      <c r="AP758" s="346"/>
      <c r="AQ758" s="348"/>
    </row>
    <row r="759" spans="1:43" x14ac:dyDescent="0.25">
      <c r="A759" s="346"/>
      <c r="B759" s="346"/>
      <c r="C759" s="346"/>
      <c r="D759" s="346"/>
      <c r="E759" s="346"/>
      <c r="F759" s="346"/>
      <c r="G759" s="346"/>
      <c r="H759" s="346"/>
      <c r="I759" s="346"/>
      <c r="J759" s="346"/>
      <c r="K759" s="346"/>
      <c r="L759" s="346"/>
      <c r="M759" s="346"/>
      <c r="N759" s="346"/>
      <c r="O759" s="346"/>
      <c r="P759" s="346"/>
      <c r="Q759" s="346"/>
      <c r="R759" s="346"/>
      <c r="S759" s="350"/>
      <c r="T759" s="346"/>
      <c r="U759" s="346"/>
      <c r="V759" s="346"/>
      <c r="W759" s="346"/>
      <c r="X759" s="346"/>
      <c r="Y759" s="346"/>
      <c r="Z759" s="346"/>
      <c r="AA759" s="346"/>
      <c r="AB759" s="348"/>
      <c r="AC759" s="346"/>
      <c r="AD759" s="346"/>
      <c r="AE759" s="346" t="s">
        <v>1061</v>
      </c>
      <c r="AF759" s="346" t="s">
        <v>1812</v>
      </c>
      <c r="AG759" s="346" t="s">
        <v>1061</v>
      </c>
      <c r="AH759" s="346" t="s">
        <v>1745</v>
      </c>
      <c r="AI759" s="346" t="s">
        <v>1061</v>
      </c>
      <c r="AJ759" s="346" t="s">
        <v>1621</v>
      </c>
      <c r="AK759" s="346"/>
      <c r="AL759" s="346"/>
      <c r="AM759" s="346"/>
      <c r="AN759" s="346"/>
      <c r="AO759" s="350"/>
      <c r="AP759" s="346"/>
      <c r="AQ759" s="348"/>
    </row>
    <row r="760" spans="1:43" x14ac:dyDescent="0.25">
      <c r="A760" s="346"/>
      <c r="B760" s="346"/>
      <c r="C760" s="346"/>
      <c r="D760" s="346"/>
      <c r="E760" s="346"/>
      <c r="F760" s="346"/>
      <c r="G760" s="346"/>
      <c r="H760" s="346"/>
      <c r="I760" s="346"/>
      <c r="J760" s="346"/>
      <c r="K760" s="346"/>
      <c r="L760" s="346"/>
      <c r="M760" s="346"/>
      <c r="N760" s="346"/>
      <c r="O760" s="346"/>
      <c r="P760" s="346"/>
      <c r="Q760" s="346"/>
      <c r="R760" s="346"/>
      <c r="S760" s="350"/>
      <c r="T760" s="346"/>
      <c r="U760" s="346"/>
      <c r="V760" s="346"/>
      <c r="W760" s="346"/>
      <c r="X760" s="346"/>
      <c r="Y760" s="346"/>
      <c r="Z760" s="346"/>
      <c r="AA760" s="346"/>
      <c r="AB760" s="348"/>
      <c r="AC760" s="346"/>
      <c r="AD760" s="346"/>
      <c r="AE760" s="348"/>
      <c r="AF760" s="348"/>
      <c r="AG760" s="348"/>
      <c r="AH760" s="348"/>
      <c r="AI760" s="348"/>
      <c r="AJ760" s="348"/>
      <c r="AK760" s="346"/>
      <c r="AL760" s="346"/>
      <c r="AM760" s="346"/>
      <c r="AN760" s="346"/>
      <c r="AO760" s="350"/>
      <c r="AP760" s="346"/>
      <c r="AQ760" s="351" t="s">
        <v>1899</v>
      </c>
    </row>
    <row r="761" spans="1:43" x14ac:dyDescent="0.25">
      <c r="A761" s="346"/>
      <c r="B761" s="346"/>
      <c r="C761" s="346"/>
      <c r="D761" s="346"/>
      <c r="E761" s="346"/>
      <c r="F761" s="346"/>
      <c r="G761" s="346"/>
      <c r="H761" s="346"/>
      <c r="I761" s="346"/>
      <c r="J761" s="346"/>
      <c r="K761" s="346"/>
      <c r="L761" s="346"/>
      <c r="M761" s="346"/>
      <c r="N761" s="346"/>
      <c r="O761" s="346"/>
      <c r="P761" s="346"/>
      <c r="Q761" s="346"/>
      <c r="R761" s="346"/>
      <c r="S761" s="350"/>
      <c r="T761" s="346"/>
      <c r="U761" s="346"/>
      <c r="V761" s="346"/>
      <c r="W761" s="346"/>
      <c r="X761" s="346"/>
      <c r="Y761" s="346"/>
      <c r="Z761" s="346"/>
      <c r="AA761" s="346"/>
      <c r="AB761" s="348"/>
      <c r="AC761" s="346"/>
      <c r="AD761" s="346"/>
      <c r="AE761" s="348"/>
      <c r="AF761" s="348"/>
      <c r="AG761" s="348"/>
      <c r="AH761" s="348"/>
      <c r="AI761" s="348"/>
      <c r="AJ761" s="348"/>
      <c r="AK761" s="346"/>
      <c r="AL761" s="346"/>
      <c r="AM761" s="346"/>
      <c r="AN761" s="346"/>
      <c r="AO761" s="350"/>
      <c r="AP761" s="346"/>
      <c r="AQ761" s="348"/>
    </row>
    <row r="762" spans="1:43" x14ac:dyDescent="0.25">
      <c r="A762" s="346"/>
      <c r="B762" s="346"/>
      <c r="C762" s="346"/>
      <c r="D762" s="346"/>
      <c r="E762" s="346"/>
      <c r="F762" s="346"/>
      <c r="G762" s="346"/>
      <c r="H762" s="346"/>
      <c r="I762" s="346"/>
      <c r="J762" s="346"/>
      <c r="K762" s="346"/>
      <c r="L762" s="346"/>
      <c r="M762" s="346"/>
      <c r="N762" s="346"/>
      <c r="O762" s="346"/>
      <c r="P762" s="346"/>
      <c r="Q762" s="346"/>
      <c r="R762" s="346"/>
      <c r="S762" s="350"/>
      <c r="T762" s="346"/>
      <c r="U762" s="346"/>
      <c r="V762" s="346"/>
      <c r="W762" s="346"/>
      <c r="X762" s="346"/>
      <c r="Y762" s="346"/>
      <c r="Z762" s="346"/>
      <c r="AA762" s="346"/>
      <c r="AB762" s="348"/>
      <c r="AC762" s="346"/>
      <c r="AD762" s="346"/>
      <c r="AE762" s="348"/>
      <c r="AF762" s="348"/>
      <c r="AG762" s="346" t="s">
        <v>1054</v>
      </c>
      <c r="AH762" s="349">
        <v>45538</v>
      </c>
      <c r="AI762" s="346" t="s">
        <v>1054</v>
      </c>
      <c r="AJ762" s="349">
        <v>45541</v>
      </c>
      <c r="AK762" s="346"/>
      <c r="AL762" s="346"/>
      <c r="AM762" s="346"/>
      <c r="AN762" s="346"/>
      <c r="AO762" s="350"/>
      <c r="AP762" s="346"/>
      <c r="AQ762" s="346"/>
    </row>
    <row r="763" spans="1:43" ht="51" x14ac:dyDescent="0.25">
      <c r="A763" s="346"/>
      <c r="B763" s="346"/>
      <c r="C763" s="346"/>
      <c r="D763" s="346"/>
      <c r="E763" s="346"/>
      <c r="F763" s="346"/>
      <c r="G763" s="346"/>
      <c r="H763" s="346"/>
      <c r="I763" s="346"/>
      <c r="J763" s="346"/>
      <c r="K763" s="346"/>
      <c r="L763" s="346"/>
      <c r="M763" s="346"/>
      <c r="N763" s="346"/>
      <c r="O763" s="346"/>
      <c r="P763" s="346"/>
      <c r="Q763" s="346"/>
      <c r="R763" s="346"/>
      <c r="S763" s="350"/>
      <c r="T763" s="346"/>
      <c r="U763" s="346"/>
      <c r="V763" s="346"/>
      <c r="W763" s="346"/>
      <c r="X763" s="346"/>
      <c r="Y763" s="346"/>
      <c r="Z763" s="346"/>
      <c r="AA763" s="346"/>
      <c r="AB763" s="348"/>
      <c r="AC763" s="346"/>
      <c r="AD763" s="346"/>
      <c r="AE763" s="348"/>
      <c r="AF763" s="348"/>
      <c r="AG763" s="346" t="s">
        <v>1057</v>
      </c>
      <c r="AH763" s="346" t="s">
        <v>1813</v>
      </c>
      <c r="AI763" s="346" t="s">
        <v>1057</v>
      </c>
      <c r="AJ763" s="346" t="s">
        <v>1811</v>
      </c>
      <c r="AK763" s="346"/>
      <c r="AL763" s="346"/>
      <c r="AM763" s="346"/>
      <c r="AN763" s="346"/>
      <c r="AO763" s="350"/>
      <c r="AP763" s="346"/>
      <c r="AQ763" s="351" t="s">
        <v>1900</v>
      </c>
    </row>
    <row r="764" spans="1:43" x14ac:dyDescent="0.25">
      <c r="A764" s="346"/>
      <c r="B764" s="346"/>
      <c r="C764" s="346"/>
      <c r="D764" s="346"/>
      <c r="E764" s="346"/>
      <c r="F764" s="346"/>
      <c r="G764" s="346"/>
      <c r="H764" s="346"/>
      <c r="I764" s="346"/>
      <c r="J764" s="346"/>
      <c r="K764" s="346"/>
      <c r="L764" s="346"/>
      <c r="M764" s="346"/>
      <c r="N764" s="346"/>
      <c r="O764" s="346"/>
      <c r="P764" s="346"/>
      <c r="Q764" s="346"/>
      <c r="R764" s="346"/>
      <c r="S764" s="350"/>
      <c r="T764" s="346"/>
      <c r="U764" s="346"/>
      <c r="V764" s="346"/>
      <c r="W764" s="346"/>
      <c r="X764" s="346"/>
      <c r="Y764" s="346"/>
      <c r="Z764" s="346"/>
      <c r="AA764" s="346"/>
      <c r="AB764" s="348"/>
      <c r="AC764" s="346"/>
      <c r="AD764" s="346"/>
      <c r="AE764" s="348"/>
      <c r="AF764" s="348"/>
      <c r="AG764" s="346" t="s">
        <v>1061</v>
      </c>
      <c r="AH764" s="346" t="s">
        <v>1270</v>
      </c>
      <c r="AI764" s="346" t="s">
        <v>1061</v>
      </c>
      <c r="AJ764" s="346" t="s">
        <v>944</v>
      </c>
      <c r="AK764" s="346"/>
      <c r="AL764" s="346"/>
      <c r="AM764" s="346"/>
      <c r="AN764" s="346"/>
      <c r="AO764" s="350"/>
      <c r="AP764" s="346"/>
      <c r="AQ764" s="346"/>
    </row>
    <row r="765" spans="1:43" ht="114.75" x14ac:dyDescent="0.25">
      <c r="A765" s="346"/>
      <c r="B765" s="346"/>
      <c r="C765" s="346"/>
      <c r="D765" s="346"/>
      <c r="E765" s="346"/>
      <c r="F765" s="346"/>
      <c r="G765" s="346"/>
      <c r="H765" s="346"/>
      <c r="I765" s="346"/>
      <c r="J765" s="346"/>
      <c r="K765" s="346"/>
      <c r="L765" s="346"/>
      <c r="M765" s="346"/>
      <c r="N765" s="346"/>
      <c r="O765" s="346"/>
      <c r="P765" s="346"/>
      <c r="Q765" s="346"/>
      <c r="R765" s="346"/>
      <c r="S765" s="350"/>
      <c r="T765" s="346"/>
      <c r="U765" s="346" t="s">
        <v>1901</v>
      </c>
      <c r="V765" s="346" t="s">
        <v>1048</v>
      </c>
      <c r="W765" s="346" t="s">
        <v>1049</v>
      </c>
      <c r="X765" s="346" t="s">
        <v>1050</v>
      </c>
      <c r="Y765" s="346" t="s">
        <v>1051</v>
      </c>
      <c r="Z765" s="346" t="s">
        <v>1052</v>
      </c>
      <c r="AA765" s="346" t="s">
        <v>1053</v>
      </c>
      <c r="AB765" s="346">
        <v>50</v>
      </c>
      <c r="AC765" s="346">
        <v>25.2</v>
      </c>
      <c r="AD765" s="346">
        <v>60</v>
      </c>
      <c r="AE765" s="346" t="s">
        <v>1054</v>
      </c>
      <c r="AF765" s="349">
        <v>45406</v>
      </c>
      <c r="AG765" s="346" t="s">
        <v>1054</v>
      </c>
      <c r="AH765" s="349">
        <v>45411</v>
      </c>
      <c r="AI765" s="346" t="s">
        <v>1054</v>
      </c>
      <c r="AJ765" s="349">
        <v>45415</v>
      </c>
      <c r="AK765" s="346"/>
      <c r="AL765" s="346"/>
      <c r="AM765" s="346"/>
      <c r="AN765" s="346"/>
      <c r="AO765" s="350"/>
      <c r="AP765" s="346"/>
      <c r="AQ765" s="346"/>
    </row>
    <row r="766" spans="1:43" ht="63.75" x14ac:dyDescent="0.25">
      <c r="A766" s="346"/>
      <c r="B766" s="346"/>
      <c r="C766" s="346"/>
      <c r="D766" s="346"/>
      <c r="E766" s="346"/>
      <c r="F766" s="346"/>
      <c r="G766" s="346"/>
      <c r="H766" s="346"/>
      <c r="I766" s="346"/>
      <c r="J766" s="346"/>
      <c r="K766" s="346"/>
      <c r="L766" s="346"/>
      <c r="M766" s="346"/>
      <c r="N766" s="346"/>
      <c r="O766" s="346"/>
      <c r="P766" s="346"/>
      <c r="Q766" s="346"/>
      <c r="R766" s="346"/>
      <c r="S766" s="350"/>
      <c r="T766" s="346"/>
      <c r="U766" s="346"/>
      <c r="V766" s="346"/>
      <c r="W766" s="346"/>
      <c r="X766" s="346"/>
      <c r="Y766" s="346"/>
      <c r="Z766" s="346"/>
      <c r="AA766" s="346"/>
      <c r="AB766" s="346"/>
      <c r="AC766" s="346"/>
      <c r="AD766" s="346"/>
      <c r="AE766" s="346" t="s">
        <v>1057</v>
      </c>
      <c r="AF766" s="346" t="s">
        <v>1902</v>
      </c>
      <c r="AG766" s="346" t="s">
        <v>1057</v>
      </c>
      <c r="AH766" s="346" t="s">
        <v>1903</v>
      </c>
      <c r="AI766" s="346" t="s">
        <v>1057</v>
      </c>
      <c r="AJ766" s="346" t="s">
        <v>1904</v>
      </c>
      <c r="AK766" s="346"/>
      <c r="AL766" s="346"/>
      <c r="AM766" s="346"/>
      <c r="AN766" s="346"/>
      <c r="AO766" s="350"/>
      <c r="AP766" s="346"/>
      <c r="AQ766" s="346"/>
    </row>
    <row r="767" spans="1:43" x14ac:dyDescent="0.25">
      <c r="A767" s="346"/>
      <c r="B767" s="346"/>
      <c r="C767" s="346"/>
      <c r="D767" s="346"/>
      <c r="E767" s="346"/>
      <c r="F767" s="346"/>
      <c r="G767" s="346"/>
      <c r="H767" s="346"/>
      <c r="I767" s="346"/>
      <c r="J767" s="346"/>
      <c r="K767" s="346"/>
      <c r="L767" s="346"/>
      <c r="M767" s="346"/>
      <c r="N767" s="346"/>
      <c r="O767" s="346"/>
      <c r="P767" s="346"/>
      <c r="Q767" s="346"/>
      <c r="R767" s="346"/>
      <c r="S767" s="350"/>
      <c r="T767" s="346"/>
      <c r="U767" s="346"/>
      <c r="V767" s="346"/>
      <c r="W767" s="346"/>
      <c r="X767" s="346"/>
      <c r="Y767" s="346"/>
      <c r="Z767" s="346"/>
      <c r="AA767" s="346"/>
      <c r="AB767" s="346"/>
      <c r="AC767" s="346"/>
      <c r="AD767" s="346"/>
      <c r="AE767" s="346" t="s">
        <v>1061</v>
      </c>
      <c r="AF767" s="346" t="s">
        <v>1812</v>
      </c>
      <c r="AG767" s="346" t="s">
        <v>1061</v>
      </c>
      <c r="AH767" s="346" t="s">
        <v>1745</v>
      </c>
      <c r="AI767" s="346" t="s">
        <v>1061</v>
      </c>
      <c r="AJ767" s="346" t="s">
        <v>1621</v>
      </c>
      <c r="AK767" s="346"/>
      <c r="AL767" s="346"/>
      <c r="AM767" s="346"/>
      <c r="AN767" s="346"/>
      <c r="AO767" s="350"/>
      <c r="AP767" s="346"/>
      <c r="AQ767" s="346"/>
    </row>
    <row r="768" spans="1:43" x14ac:dyDescent="0.25">
      <c r="A768" s="346"/>
      <c r="B768" s="346"/>
      <c r="C768" s="346"/>
      <c r="D768" s="346"/>
      <c r="E768" s="346"/>
      <c r="F768" s="346"/>
      <c r="G768" s="346"/>
      <c r="H768" s="346"/>
      <c r="I768" s="346"/>
      <c r="J768" s="346"/>
      <c r="K768" s="346"/>
      <c r="L768" s="346"/>
      <c r="M768" s="346"/>
      <c r="N768" s="346"/>
      <c r="O768" s="346"/>
      <c r="P768" s="346"/>
      <c r="Q768" s="346"/>
      <c r="R768" s="346"/>
      <c r="S768" s="350"/>
      <c r="T768" s="346"/>
      <c r="U768" s="346"/>
      <c r="V768" s="346"/>
      <c r="W768" s="346"/>
      <c r="X768" s="346"/>
      <c r="Y768" s="346"/>
      <c r="Z768" s="346"/>
      <c r="AA768" s="346"/>
      <c r="AB768" s="346"/>
      <c r="AC768" s="346"/>
      <c r="AD768" s="346"/>
      <c r="AE768" s="348"/>
      <c r="AF768" s="348"/>
      <c r="AG768" s="348"/>
      <c r="AH768" s="348"/>
      <c r="AI768" s="348"/>
      <c r="AJ768" s="348"/>
      <c r="AK768" s="346"/>
      <c r="AL768" s="346"/>
      <c r="AM768" s="346"/>
      <c r="AN768" s="346"/>
      <c r="AO768" s="350"/>
      <c r="AP768" s="346"/>
      <c r="AQ768" s="346"/>
    </row>
    <row r="769" spans="1:43" x14ac:dyDescent="0.25">
      <c r="A769" s="346"/>
      <c r="B769" s="346"/>
      <c r="C769" s="346"/>
      <c r="D769" s="346"/>
      <c r="E769" s="346"/>
      <c r="F769" s="346"/>
      <c r="G769" s="346"/>
      <c r="H769" s="346"/>
      <c r="I769" s="346"/>
      <c r="J769" s="346"/>
      <c r="K769" s="346"/>
      <c r="L769" s="346"/>
      <c r="M769" s="346"/>
      <c r="N769" s="346"/>
      <c r="O769" s="346"/>
      <c r="P769" s="346"/>
      <c r="Q769" s="346"/>
      <c r="R769" s="346"/>
      <c r="S769" s="350"/>
      <c r="T769" s="346"/>
      <c r="U769" s="346"/>
      <c r="V769" s="346"/>
      <c r="W769" s="346"/>
      <c r="X769" s="346"/>
      <c r="Y769" s="346"/>
      <c r="Z769" s="346"/>
      <c r="AA769" s="346"/>
      <c r="AB769" s="346"/>
      <c r="AC769" s="346"/>
      <c r="AD769" s="346"/>
      <c r="AE769" s="348"/>
      <c r="AF769" s="348"/>
      <c r="AG769" s="348"/>
      <c r="AH769" s="348"/>
      <c r="AI769" s="348"/>
      <c r="AJ769" s="348"/>
      <c r="AK769" s="346"/>
      <c r="AL769" s="346"/>
      <c r="AM769" s="346"/>
      <c r="AN769" s="346"/>
      <c r="AO769" s="350"/>
      <c r="AP769" s="346"/>
      <c r="AQ769" s="346"/>
    </row>
    <row r="770" spans="1:43" x14ac:dyDescent="0.25">
      <c r="A770" s="346"/>
      <c r="B770" s="346"/>
      <c r="C770" s="346"/>
      <c r="D770" s="346"/>
      <c r="E770" s="346"/>
      <c r="F770" s="346"/>
      <c r="G770" s="346"/>
      <c r="H770" s="346"/>
      <c r="I770" s="346"/>
      <c r="J770" s="346"/>
      <c r="K770" s="346"/>
      <c r="L770" s="346"/>
      <c r="M770" s="346"/>
      <c r="N770" s="346"/>
      <c r="O770" s="346"/>
      <c r="P770" s="346"/>
      <c r="Q770" s="346"/>
      <c r="R770" s="346"/>
      <c r="S770" s="350"/>
      <c r="T770" s="346"/>
      <c r="U770" s="346"/>
      <c r="V770" s="346"/>
      <c r="W770" s="346"/>
      <c r="X770" s="346"/>
      <c r="Y770" s="346"/>
      <c r="Z770" s="346"/>
      <c r="AA770" s="346"/>
      <c r="AB770" s="346"/>
      <c r="AC770" s="346"/>
      <c r="AD770" s="346"/>
      <c r="AE770" s="346" t="s">
        <v>1054</v>
      </c>
      <c r="AF770" s="349">
        <v>45406</v>
      </c>
      <c r="AG770" s="346" t="s">
        <v>1054</v>
      </c>
      <c r="AH770" s="349">
        <v>45538</v>
      </c>
      <c r="AI770" s="346" t="s">
        <v>1054</v>
      </c>
      <c r="AJ770" s="349">
        <v>45541</v>
      </c>
      <c r="AK770" s="346"/>
      <c r="AL770" s="346"/>
      <c r="AM770" s="346"/>
      <c r="AN770" s="346"/>
      <c r="AO770" s="350"/>
      <c r="AP770" s="346"/>
      <c r="AQ770" s="346"/>
    </row>
    <row r="771" spans="1:43" ht="38.25" x14ac:dyDescent="0.25">
      <c r="A771" s="346"/>
      <c r="B771" s="346"/>
      <c r="C771" s="346"/>
      <c r="D771" s="346"/>
      <c r="E771" s="346"/>
      <c r="F771" s="346"/>
      <c r="G771" s="346"/>
      <c r="H771" s="346"/>
      <c r="I771" s="346"/>
      <c r="J771" s="346"/>
      <c r="K771" s="346"/>
      <c r="L771" s="346"/>
      <c r="M771" s="346"/>
      <c r="N771" s="346"/>
      <c r="O771" s="346"/>
      <c r="P771" s="346"/>
      <c r="Q771" s="346"/>
      <c r="R771" s="346"/>
      <c r="S771" s="350"/>
      <c r="T771" s="346"/>
      <c r="U771" s="346"/>
      <c r="V771" s="346"/>
      <c r="W771" s="346"/>
      <c r="X771" s="346"/>
      <c r="Y771" s="346"/>
      <c r="Z771" s="346"/>
      <c r="AA771" s="346"/>
      <c r="AB771" s="346"/>
      <c r="AC771" s="346"/>
      <c r="AD771" s="346"/>
      <c r="AE771" s="346" t="s">
        <v>1057</v>
      </c>
      <c r="AF771" s="346" t="s">
        <v>1905</v>
      </c>
      <c r="AG771" s="346" t="s">
        <v>1057</v>
      </c>
      <c r="AH771" s="346" t="s">
        <v>1813</v>
      </c>
      <c r="AI771" s="346" t="s">
        <v>1057</v>
      </c>
      <c r="AJ771" s="346" t="s">
        <v>1906</v>
      </c>
      <c r="AK771" s="346"/>
      <c r="AL771" s="346"/>
      <c r="AM771" s="346"/>
      <c r="AN771" s="346"/>
      <c r="AO771" s="350"/>
      <c r="AP771" s="346"/>
      <c r="AQ771" s="346"/>
    </row>
    <row r="772" spans="1:43" x14ac:dyDescent="0.25">
      <c r="A772" s="346"/>
      <c r="B772" s="346"/>
      <c r="C772" s="346"/>
      <c r="D772" s="346"/>
      <c r="E772" s="346"/>
      <c r="F772" s="346"/>
      <c r="G772" s="346"/>
      <c r="H772" s="346"/>
      <c r="I772" s="346"/>
      <c r="J772" s="346"/>
      <c r="K772" s="346"/>
      <c r="L772" s="346"/>
      <c r="M772" s="346"/>
      <c r="N772" s="346"/>
      <c r="O772" s="346"/>
      <c r="P772" s="346"/>
      <c r="Q772" s="346"/>
      <c r="R772" s="346"/>
      <c r="S772" s="350"/>
      <c r="T772" s="346"/>
      <c r="U772" s="346"/>
      <c r="V772" s="346"/>
      <c r="W772" s="346"/>
      <c r="X772" s="346"/>
      <c r="Y772" s="346"/>
      <c r="Z772" s="346"/>
      <c r="AA772" s="346"/>
      <c r="AB772" s="346"/>
      <c r="AC772" s="346"/>
      <c r="AD772" s="346"/>
      <c r="AE772" s="346" t="s">
        <v>1061</v>
      </c>
      <c r="AF772" s="346" t="s">
        <v>1812</v>
      </c>
      <c r="AG772" s="346" t="s">
        <v>1061</v>
      </c>
      <c r="AH772" s="346" t="s">
        <v>1270</v>
      </c>
      <c r="AI772" s="346" t="s">
        <v>1061</v>
      </c>
      <c r="AJ772" s="346" t="s">
        <v>944</v>
      </c>
      <c r="AK772" s="346"/>
      <c r="AL772" s="346"/>
      <c r="AM772" s="346"/>
      <c r="AN772" s="346"/>
      <c r="AO772" s="350"/>
      <c r="AP772" s="346"/>
      <c r="AQ772" s="346"/>
    </row>
    <row r="773" spans="1:43" ht="114.75" x14ac:dyDescent="0.25">
      <c r="A773" s="346" t="s">
        <v>1750</v>
      </c>
      <c r="B773" s="346">
        <v>24</v>
      </c>
      <c r="C773" s="346">
        <v>1</v>
      </c>
      <c r="D773" s="346" t="s">
        <v>1032</v>
      </c>
      <c r="E773" s="346" t="s">
        <v>1751</v>
      </c>
      <c r="F773" s="346" t="s">
        <v>1752</v>
      </c>
      <c r="G773" s="346" t="s">
        <v>1907</v>
      </c>
      <c r="H773" s="346" t="s">
        <v>1754</v>
      </c>
      <c r="I773" s="346" t="s">
        <v>1227</v>
      </c>
      <c r="J773" s="346" t="s">
        <v>1908</v>
      </c>
      <c r="K773" s="346" t="s">
        <v>1909</v>
      </c>
      <c r="L773" s="346" t="s">
        <v>1136</v>
      </c>
      <c r="M773" s="346" t="s">
        <v>1310</v>
      </c>
      <c r="N773" s="346" t="s">
        <v>1055</v>
      </c>
      <c r="O773" s="346">
        <v>60</v>
      </c>
      <c r="P773" s="346" t="s">
        <v>1311</v>
      </c>
      <c r="Q773" s="346" t="s">
        <v>1095</v>
      </c>
      <c r="R773" s="346">
        <v>80</v>
      </c>
      <c r="S773" s="347" t="s">
        <v>1045</v>
      </c>
      <c r="T773" s="346" t="s">
        <v>1046</v>
      </c>
      <c r="U773" s="346" t="s">
        <v>1910</v>
      </c>
      <c r="V773" s="346" t="s">
        <v>1048</v>
      </c>
      <c r="W773" s="346" t="s">
        <v>1078</v>
      </c>
      <c r="X773" s="346" t="s">
        <v>1050</v>
      </c>
      <c r="Y773" s="346" t="s">
        <v>1499</v>
      </c>
      <c r="Z773" s="346" t="s">
        <v>1052</v>
      </c>
      <c r="AA773" s="346" t="s">
        <v>1053</v>
      </c>
      <c r="AB773" s="348"/>
      <c r="AC773" s="346">
        <v>36</v>
      </c>
      <c r="AD773" s="346">
        <v>80</v>
      </c>
      <c r="AE773" s="346" t="s">
        <v>1054</v>
      </c>
      <c r="AF773" s="349">
        <v>45404</v>
      </c>
      <c r="AG773" s="346" t="s">
        <v>1054</v>
      </c>
      <c r="AH773" s="349">
        <v>45411</v>
      </c>
      <c r="AI773" s="346" t="s">
        <v>1054</v>
      </c>
      <c r="AJ773" s="349">
        <v>45414</v>
      </c>
      <c r="AK773" s="346" t="s">
        <v>1119</v>
      </c>
      <c r="AL773" s="346">
        <v>60</v>
      </c>
      <c r="AM773" s="346" t="s">
        <v>1095</v>
      </c>
      <c r="AN773" s="346">
        <v>80</v>
      </c>
      <c r="AO773" s="347" t="s">
        <v>1045</v>
      </c>
      <c r="AP773" s="346" t="s">
        <v>1046</v>
      </c>
      <c r="AQ773" s="351" t="s">
        <v>1911</v>
      </c>
    </row>
    <row r="774" spans="1:43" ht="280.5" x14ac:dyDescent="0.25">
      <c r="A774" s="346"/>
      <c r="B774" s="346"/>
      <c r="C774" s="346"/>
      <c r="D774" s="346"/>
      <c r="E774" s="346"/>
      <c r="F774" s="346"/>
      <c r="G774" s="346"/>
      <c r="H774" s="346"/>
      <c r="I774" s="346"/>
      <c r="J774" s="346"/>
      <c r="K774" s="346"/>
      <c r="L774" s="346"/>
      <c r="M774" s="346"/>
      <c r="N774" s="346"/>
      <c r="O774" s="346"/>
      <c r="P774" s="346"/>
      <c r="Q774" s="346"/>
      <c r="R774" s="346"/>
      <c r="S774" s="347"/>
      <c r="T774" s="346"/>
      <c r="U774" s="346"/>
      <c r="V774" s="346"/>
      <c r="W774" s="346"/>
      <c r="X774" s="346"/>
      <c r="Y774" s="346"/>
      <c r="Z774" s="346"/>
      <c r="AA774" s="346"/>
      <c r="AB774" s="348"/>
      <c r="AC774" s="346"/>
      <c r="AD774" s="346"/>
      <c r="AE774" s="346" t="s">
        <v>1057</v>
      </c>
      <c r="AF774" s="346" t="s">
        <v>1912</v>
      </c>
      <c r="AG774" s="346" t="s">
        <v>1057</v>
      </c>
      <c r="AH774" s="346" t="s">
        <v>1913</v>
      </c>
      <c r="AI774" s="346" t="s">
        <v>1057</v>
      </c>
      <c r="AJ774" s="346" t="s">
        <v>1914</v>
      </c>
      <c r="AK774" s="346"/>
      <c r="AL774" s="346"/>
      <c r="AM774" s="346"/>
      <c r="AN774" s="346"/>
      <c r="AO774" s="347"/>
      <c r="AP774" s="346"/>
      <c r="AQ774" s="348"/>
    </row>
    <row r="775" spans="1:43" x14ac:dyDescent="0.25">
      <c r="A775" s="346"/>
      <c r="B775" s="346"/>
      <c r="C775" s="346"/>
      <c r="D775" s="346"/>
      <c r="E775" s="346"/>
      <c r="F775" s="346"/>
      <c r="G775" s="346"/>
      <c r="H775" s="346"/>
      <c r="I775" s="346"/>
      <c r="J775" s="346"/>
      <c r="K775" s="346"/>
      <c r="L775" s="346"/>
      <c r="M775" s="346"/>
      <c r="N775" s="346"/>
      <c r="O775" s="346"/>
      <c r="P775" s="346"/>
      <c r="Q775" s="346"/>
      <c r="R775" s="346"/>
      <c r="S775" s="347"/>
      <c r="T775" s="346"/>
      <c r="U775" s="346"/>
      <c r="V775" s="346"/>
      <c r="W775" s="346"/>
      <c r="X775" s="346"/>
      <c r="Y775" s="346"/>
      <c r="Z775" s="346"/>
      <c r="AA775" s="346"/>
      <c r="AB775" s="348"/>
      <c r="AC775" s="346"/>
      <c r="AD775" s="346"/>
      <c r="AE775" s="346" t="s">
        <v>1061</v>
      </c>
      <c r="AF775" s="346" t="s">
        <v>1762</v>
      </c>
      <c r="AG775" s="346" t="s">
        <v>1061</v>
      </c>
      <c r="AH775" s="346" t="s">
        <v>1745</v>
      </c>
      <c r="AI775" s="346" t="s">
        <v>1061</v>
      </c>
      <c r="AJ775" s="346" t="s">
        <v>1621</v>
      </c>
      <c r="AK775" s="346"/>
      <c r="AL775" s="346"/>
      <c r="AM775" s="346"/>
      <c r="AN775" s="346"/>
      <c r="AO775" s="347"/>
      <c r="AP775" s="346"/>
      <c r="AQ775" s="346"/>
    </row>
    <row r="776" spans="1:43" x14ac:dyDescent="0.25">
      <c r="A776" s="346"/>
      <c r="B776" s="346"/>
      <c r="C776" s="346"/>
      <c r="D776" s="346"/>
      <c r="E776" s="346"/>
      <c r="F776" s="346"/>
      <c r="G776" s="346"/>
      <c r="H776" s="346"/>
      <c r="I776" s="346"/>
      <c r="J776" s="346"/>
      <c r="K776" s="346"/>
      <c r="L776" s="346"/>
      <c r="M776" s="346"/>
      <c r="N776" s="346"/>
      <c r="O776" s="346"/>
      <c r="P776" s="346"/>
      <c r="Q776" s="346"/>
      <c r="R776" s="346"/>
      <c r="S776" s="347"/>
      <c r="T776" s="346"/>
      <c r="U776" s="346"/>
      <c r="V776" s="346"/>
      <c r="W776" s="346"/>
      <c r="X776" s="346"/>
      <c r="Y776" s="346"/>
      <c r="Z776" s="346"/>
      <c r="AA776" s="346"/>
      <c r="AB776" s="348"/>
      <c r="AC776" s="346"/>
      <c r="AD776" s="346"/>
      <c r="AE776" s="348"/>
      <c r="AF776" s="348"/>
      <c r="AG776" s="348"/>
      <c r="AH776" s="348"/>
      <c r="AI776" s="348"/>
      <c r="AJ776" s="348"/>
      <c r="AK776" s="346"/>
      <c r="AL776" s="346"/>
      <c r="AM776" s="346"/>
      <c r="AN776" s="346"/>
      <c r="AO776" s="347"/>
      <c r="AP776" s="346"/>
      <c r="AQ776" s="351" t="s">
        <v>1915</v>
      </c>
    </row>
    <row r="777" spans="1:43" x14ac:dyDescent="0.25">
      <c r="A777" s="346"/>
      <c r="B777" s="346"/>
      <c r="C777" s="346"/>
      <c r="D777" s="346"/>
      <c r="E777" s="346"/>
      <c r="F777" s="346"/>
      <c r="G777" s="346"/>
      <c r="H777" s="346"/>
      <c r="I777" s="346"/>
      <c r="J777" s="346"/>
      <c r="K777" s="346"/>
      <c r="L777" s="346"/>
      <c r="M777" s="346"/>
      <c r="N777" s="346"/>
      <c r="O777" s="346"/>
      <c r="P777" s="346"/>
      <c r="Q777" s="346"/>
      <c r="R777" s="346"/>
      <c r="S777" s="347"/>
      <c r="T777" s="346"/>
      <c r="U777" s="346"/>
      <c r="V777" s="346"/>
      <c r="W777" s="346"/>
      <c r="X777" s="346"/>
      <c r="Y777" s="346"/>
      <c r="Z777" s="346"/>
      <c r="AA777" s="346"/>
      <c r="AB777" s="348"/>
      <c r="AC777" s="346"/>
      <c r="AD777" s="346"/>
      <c r="AE777" s="348"/>
      <c r="AF777" s="348"/>
      <c r="AG777" s="348"/>
      <c r="AH777" s="348"/>
      <c r="AI777" s="348"/>
      <c r="AJ777" s="348"/>
      <c r="AK777" s="346"/>
      <c r="AL777" s="346"/>
      <c r="AM777" s="346"/>
      <c r="AN777" s="346"/>
      <c r="AO777" s="347"/>
      <c r="AP777" s="346"/>
      <c r="AQ777" s="346"/>
    </row>
    <row r="778" spans="1:43" x14ac:dyDescent="0.25">
      <c r="A778" s="346"/>
      <c r="B778" s="346"/>
      <c r="C778" s="346"/>
      <c r="D778" s="346"/>
      <c r="E778" s="346"/>
      <c r="F778" s="346"/>
      <c r="G778" s="346"/>
      <c r="H778" s="346"/>
      <c r="I778" s="346"/>
      <c r="J778" s="346"/>
      <c r="K778" s="346"/>
      <c r="L778" s="346"/>
      <c r="M778" s="346"/>
      <c r="N778" s="346"/>
      <c r="O778" s="346"/>
      <c r="P778" s="346"/>
      <c r="Q778" s="346"/>
      <c r="R778" s="346"/>
      <c r="S778" s="347"/>
      <c r="T778" s="346"/>
      <c r="U778" s="346"/>
      <c r="V778" s="346"/>
      <c r="W778" s="346"/>
      <c r="X778" s="346"/>
      <c r="Y778" s="346"/>
      <c r="Z778" s="346"/>
      <c r="AA778" s="346"/>
      <c r="AB778" s="348"/>
      <c r="AC778" s="346"/>
      <c r="AD778" s="346"/>
      <c r="AE778" s="346" t="s">
        <v>1054</v>
      </c>
      <c r="AF778" s="349">
        <v>45530</v>
      </c>
      <c r="AG778" s="346" t="s">
        <v>1054</v>
      </c>
      <c r="AH778" s="349">
        <v>45538</v>
      </c>
      <c r="AI778" s="346" t="s">
        <v>1054</v>
      </c>
      <c r="AJ778" s="349">
        <v>45537</v>
      </c>
      <c r="AK778" s="346"/>
      <c r="AL778" s="346"/>
      <c r="AM778" s="346"/>
      <c r="AN778" s="346"/>
      <c r="AO778" s="347"/>
      <c r="AP778" s="346"/>
      <c r="AQ778" s="346"/>
    </row>
    <row r="779" spans="1:43" ht="293.25" x14ac:dyDescent="0.25">
      <c r="A779" s="346"/>
      <c r="B779" s="346"/>
      <c r="C779" s="346"/>
      <c r="D779" s="346"/>
      <c r="E779" s="346"/>
      <c r="F779" s="346"/>
      <c r="G779" s="346"/>
      <c r="H779" s="346"/>
      <c r="I779" s="346"/>
      <c r="J779" s="346"/>
      <c r="K779" s="346"/>
      <c r="L779" s="346"/>
      <c r="M779" s="346"/>
      <c r="N779" s="346"/>
      <c r="O779" s="346"/>
      <c r="P779" s="346"/>
      <c r="Q779" s="346"/>
      <c r="R779" s="346"/>
      <c r="S779" s="347"/>
      <c r="T779" s="346"/>
      <c r="U779" s="346"/>
      <c r="V779" s="346"/>
      <c r="W779" s="346"/>
      <c r="X779" s="346"/>
      <c r="Y779" s="346"/>
      <c r="Z779" s="346"/>
      <c r="AA779" s="346"/>
      <c r="AB779" s="348"/>
      <c r="AC779" s="346"/>
      <c r="AD779" s="346"/>
      <c r="AE779" s="346" t="s">
        <v>1057</v>
      </c>
      <c r="AF779" s="346" t="s">
        <v>1916</v>
      </c>
      <c r="AG779" s="346" t="s">
        <v>1057</v>
      </c>
      <c r="AH779" s="346" t="s">
        <v>1917</v>
      </c>
      <c r="AI779" s="346" t="s">
        <v>1057</v>
      </c>
      <c r="AJ779" s="346" t="s">
        <v>1918</v>
      </c>
      <c r="AK779" s="346"/>
      <c r="AL779" s="346"/>
      <c r="AM779" s="346"/>
      <c r="AN779" s="346"/>
      <c r="AO779" s="347"/>
      <c r="AP779" s="346"/>
      <c r="AQ779" s="346"/>
    </row>
    <row r="780" spans="1:43" x14ac:dyDescent="0.25">
      <c r="A780" s="346"/>
      <c r="B780" s="346"/>
      <c r="C780" s="346"/>
      <c r="D780" s="346"/>
      <c r="E780" s="346"/>
      <c r="F780" s="346"/>
      <c r="G780" s="346"/>
      <c r="H780" s="346"/>
      <c r="I780" s="346"/>
      <c r="J780" s="346"/>
      <c r="K780" s="346"/>
      <c r="L780" s="346"/>
      <c r="M780" s="346"/>
      <c r="N780" s="346"/>
      <c r="O780" s="346"/>
      <c r="P780" s="346"/>
      <c r="Q780" s="346"/>
      <c r="R780" s="346"/>
      <c r="S780" s="347"/>
      <c r="T780" s="346"/>
      <c r="U780" s="346"/>
      <c r="V780" s="346"/>
      <c r="W780" s="346"/>
      <c r="X780" s="346"/>
      <c r="Y780" s="346"/>
      <c r="Z780" s="346"/>
      <c r="AA780" s="346"/>
      <c r="AB780" s="348"/>
      <c r="AC780" s="346"/>
      <c r="AD780" s="346"/>
      <c r="AE780" s="346" t="s">
        <v>1061</v>
      </c>
      <c r="AF780" s="346" t="s">
        <v>1762</v>
      </c>
      <c r="AG780" s="346" t="s">
        <v>1061</v>
      </c>
      <c r="AH780" s="346" t="s">
        <v>1107</v>
      </c>
      <c r="AI780" s="346" t="s">
        <v>1061</v>
      </c>
      <c r="AJ780" s="346" t="s">
        <v>1621</v>
      </c>
      <c r="AK780" s="346"/>
      <c r="AL780" s="346"/>
      <c r="AM780" s="346"/>
      <c r="AN780" s="346"/>
      <c r="AO780" s="347"/>
      <c r="AP780" s="346"/>
      <c r="AQ780" s="346"/>
    </row>
  </sheetData>
  <mergeCells count="3">
    <mergeCell ref="AE2:AF2"/>
    <mergeCell ref="AG2:AH2"/>
    <mergeCell ref="AI2:AJ2"/>
  </mergeCells>
  <hyperlinks>
    <hyperlink ref="AQ3" r:id="rId1" tooltip="Acciones" display="https://isolucion.ambientebogota.gov.co/Isolucionsda/Mejoramiento/frmAccion.aspx?TipoAccion=MQ==&amp;IdAccion=MjAwMQ==&amp;IdObjeto=NTc5&amp;Objeto=Umllc2dvc0RhZnBWNQ==" xr:uid="{2EE8AD44-05FA-44A5-B150-5080373F2452}"/>
    <hyperlink ref="AQ6" r:id="rId2" tooltip="Acciones" display="https://isolucion.ambientebogota.gov.co/Isolucionsda/Mejoramiento/frmAccion.aspx?TipoAccion=Mg==&amp;IdAccion=MjAwMg==&amp;IdObjeto=NTc5&amp;Objeto=Umllc2dvc0RhZnBWNQ==" xr:uid="{FDF15DE4-9C35-4F56-B143-6CF3F38DC122}"/>
    <hyperlink ref="AQ11" r:id="rId3" tooltip="Acciones" display="https://isolucion.ambientebogota.gov.co/Isolucionsda/Mejoramiento/frmAccion.aspx?TipoAccion=MQ==&amp;IdAccion=MjAwMw==&amp;IdObjeto=NTgw&amp;Objeto=Umllc2dvc0RhZnBWNQ==" xr:uid="{8446B148-782D-48B6-AFEB-A8CD23D817AC}"/>
    <hyperlink ref="AQ14" r:id="rId4" tooltip="Acciones" display="https://isolucion.ambientebogota.gov.co/Isolucionsda/Mejoramiento/frmAccion.aspx?TipoAccion=Mg==&amp;IdAccion=MjAwNA==&amp;IdObjeto=NTgw&amp;Objeto=Umllc2dvc0RhZnBWNQ==" xr:uid="{3D6FBAC4-56AA-47B3-88B2-CFDB40594276}"/>
    <hyperlink ref="AQ19" r:id="rId5" tooltip="Acciones" display="https://isolucion.ambientebogota.gov.co/Isolucionsda/Mejoramiento/frmAccion.aspx?TipoAccion=MQ==&amp;IdAccion=MjAwNQ==&amp;IdObjeto=NTgx&amp;Objeto=Umllc2dvc0RhZnBWNQ==" xr:uid="{790F14BC-5258-476D-A433-9E9E9F8B6355}"/>
    <hyperlink ref="AQ22" r:id="rId6" tooltip="Acciones" display="https://isolucion.ambientebogota.gov.co/Isolucionsda/Mejoramiento/frmAccion.aspx?TipoAccion=Mg==&amp;IdAccion=MjAwNg==&amp;IdObjeto=NTgx&amp;Objeto=Umllc2dvc0RhZnBWNQ==" xr:uid="{FD8AFD61-3D6C-4EA2-B6F9-4D8B095DBC9F}"/>
    <hyperlink ref="AQ27" r:id="rId7" tooltip="Acciones" display="https://isolucion.ambientebogota.gov.co/Isolucionsda/Mejoramiento/frmAccion.aspx?TipoAccion=MQ==&amp;IdAccion=MjAxMQ==&amp;IdObjeto=NTg1&amp;Objeto=Umllc2dvc0RhZnBWNQ==" xr:uid="{DA20FC47-8772-4B52-8B87-F13C6D8C9522}"/>
    <hyperlink ref="AQ30" r:id="rId8" tooltip="Acciones" display="https://isolucion.ambientebogota.gov.co/Isolucionsda/Mejoramiento/frmAccion.aspx?TipoAccion=Mg==&amp;IdAccion=MjAxMg==&amp;IdObjeto=NTg1&amp;Objeto=Umllc2dvc0RhZnBWNQ==" xr:uid="{97B5D66E-4EFD-46D9-A1EE-59365EFF7C3F}"/>
    <hyperlink ref="AQ35" r:id="rId9" tooltip="Acciones" display="https://isolucion.ambientebogota.gov.co/Isolucionsda/Mejoramiento/frmAccion.aspx?TipoAccion=MQ==&amp;IdAccion=MjAxMw==&amp;IdObjeto=NTg2&amp;Objeto=Umllc2dvc0RhZnBWNQ==" xr:uid="{D19DAE16-6DDE-4040-9BFB-25DC6687A70E}"/>
    <hyperlink ref="AQ38" r:id="rId10" tooltip="Acciones" display="https://isolucion.ambientebogota.gov.co/Isolucionsda/Mejoramiento/frmAccion.aspx?TipoAccion=Mg==&amp;IdAccion=MjAxNA==&amp;IdObjeto=NTg2&amp;Objeto=Umllc2dvc0RhZnBWNQ==" xr:uid="{856A83FC-643A-444B-8D6B-F716C3ACED94}"/>
    <hyperlink ref="AQ43" r:id="rId11" tooltip="Acciones" display="https://isolucion.ambientebogota.gov.co/Isolucionsda/Mejoramiento/frmAccion.aspx?TipoAccion=MQ==&amp;IdAccion=MjAxNQ==&amp;IdObjeto=NTg3&amp;Objeto=Umllc2dvc0RhZnBWNQ==" xr:uid="{B51763B7-43D8-40B3-A0B5-97875162EF4B}"/>
    <hyperlink ref="AQ46" r:id="rId12" tooltip="Acciones" display="https://isolucion.ambientebogota.gov.co/Isolucionsda/Mejoramiento/frmAccion.aspx?TipoAccion=Mg==&amp;IdAccion=MjAxNg==&amp;IdObjeto=NTg3&amp;Objeto=Umllc2dvc0RhZnBWNQ==" xr:uid="{874FFD41-1483-4CED-A425-6FC95D65F3F7}"/>
    <hyperlink ref="AQ51" r:id="rId13" tooltip="Acciones" display="https://isolucion.ambientebogota.gov.co/Isolucionsda/Mejoramiento/frmAccion.aspx?TipoAccion=MQ==&amp;IdAccion=MjAxNw==&amp;IdObjeto=NTg4&amp;Objeto=Umllc2dvc0RhZnBWNQ==" xr:uid="{D9D50E48-EE3B-411A-B9CD-93175F3707C8}"/>
    <hyperlink ref="AQ54" r:id="rId14" tooltip="Acciones" display="https://isolucion.ambientebogota.gov.co/Isolucionsda/Mejoramiento/frmAccion.aspx?TipoAccion=Mg==&amp;IdAccion=MjAxOA==&amp;IdObjeto=NTg4&amp;Objeto=Umllc2dvc0RhZnBWNQ==" xr:uid="{9964E45D-9845-40FE-ACCF-49544CEB0AD7}"/>
    <hyperlink ref="AQ64" r:id="rId15" tooltip="Acciones" display="https://isolucion.ambientebogota.gov.co/Isolucionsda/Mejoramiento/frmAccion.aspx?TipoAccion=Mg==&amp;IdAccion=MjAxOQ==&amp;IdObjeto=NTg5&amp;Objeto=Umllc2dvc0RhZnBWNQ==" xr:uid="{49F038AF-3062-4879-9971-7C0224DD05F5}"/>
    <hyperlink ref="AQ80" r:id="rId16" tooltip="Acciones" display="https://isolucion.ambientebogota.gov.co/Isolucionsda/Mejoramiento/frmAccion.aspx?TipoAccion=MQ==&amp;IdAccion=MjAyMA==&amp;IdObjeto=NTkw&amp;Objeto=Umllc2dvc0RhZnBWNQ==" xr:uid="{6D44DB5F-6102-4808-9C7A-E1D9E8CDE8EE}"/>
    <hyperlink ref="AQ83" r:id="rId17" tooltip="Acciones" display="https://isolucion.ambientebogota.gov.co/Isolucionsda/Mejoramiento/frmAccion.aspx?TipoAccion=Mg==&amp;IdAccion=MjAyMQ==&amp;IdObjeto=NTkw&amp;Objeto=Umllc2dvc0RhZnBWNQ==" xr:uid="{CA119E64-E1DD-4C63-8A79-743EF53482FA}"/>
    <hyperlink ref="AQ88" r:id="rId18" tooltip="Acciones" display="https://isolucion.ambientebogota.gov.co/Isolucionsda/Mejoramiento/frmAccion.aspx?TipoAccion=MQ==&amp;IdAccion=MjAyMg==&amp;IdObjeto=NTkx&amp;Objeto=Umllc2dvc0RhZnBWNQ==" xr:uid="{C98F2F88-7E5A-4036-9AF5-32C165F914DA}"/>
    <hyperlink ref="AQ91" r:id="rId19" tooltip="Acciones" display="https://isolucion.ambientebogota.gov.co/Isolucionsda/Mejoramiento/frmAccion.aspx?TipoAccion=Mg==&amp;IdAccion=MjAyMw==&amp;IdObjeto=NTkx&amp;Objeto=Umllc2dvc0RhZnBWNQ==" xr:uid="{07DC87AF-3910-4CCC-A118-7885B97F389C}"/>
    <hyperlink ref="AQ96" r:id="rId20" tooltip="Acciones" display="https://isolucion.ambientebogota.gov.co/Isolucionsda/Mejoramiento/frmAccion.aspx?TipoAccion=MQ==&amp;IdAccion=MjAyNA==&amp;IdObjeto=NTky&amp;Objeto=Umllc2dvc0RhZnBWNQ==" xr:uid="{5CF063F9-C483-44DF-AD95-04646B136853}"/>
    <hyperlink ref="AQ99" r:id="rId21" tooltip="Acciones" display="https://isolucion.ambientebogota.gov.co/Isolucionsda/Mejoramiento/frmAccion.aspx?TipoAccion=Mg==&amp;IdAccion=MjAyNQ==&amp;IdObjeto=NTky&amp;Objeto=Umllc2dvc0RhZnBWNQ==" xr:uid="{605F2E04-7C1F-4104-A486-825426E4D991}"/>
    <hyperlink ref="AQ104" r:id="rId22" tooltip="Acciones" display="https://isolucion.ambientebogota.gov.co/Isolucionsda/Mejoramiento/frmAccion.aspx?TipoAccion=MQ==&amp;IdAccion=MjAyNg==&amp;IdObjeto=NTkz&amp;Objeto=Umllc2dvc0RhZnBWNQ==" xr:uid="{11044F36-016B-42A5-B6FE-AFBD4494A64F}"/>
    <hyperlink ref="AQ107" r:id="rId23" tooltip="Acciones" display="https://isolucion.ambientebogota.gov.co/Isolucionsda/Mejoramiento/frmAccion.aspx?TipoAccion=Mg==&amp;IdAccion=MjAyNw==&amp;IdObjeto=NTkz&amp;Objeto=Umllc2dvc0RhZnBWNQ==" xr:uid="{56AD14DA-AE08-496E-A16F-96F7DE242DAD}"/>
    <hyperlink ref="AQ112" r:id="rId24" tooltip="Acciones" display="https://isolucion.ambientebogota.gov.co/Isolucionsda/Mejoramiento/frmAccion.aspx?TipoAccion=MQ==&amp;IdAccion=MjAzMA==&amp;IdObjeto=NTk0&amp;Objeto=Umllc2dvc0RhZnBWNQ==" xr:uid="{0813FC81-1084-4193-B3C3-2CE4322FBB6D}"/>
    <hyperlink ref="AQ115" r:id="rId25" tooltip="Acciones" display="https://isolucion.ambientebogota.gov.co/Isolucionsda/Mejoramiento/frmAccion.aspx?TipoAccion=Mg==&amp;IdAccion=MjAzMQ==&amp;IdObjeto=NTk0&amp;Objeto=Umllc2dvc0RhZnBWNQ==" xr:uid="{5BD42DD5-4C07-4BB9-AA55-FB8F75C795D4}"/>
    <hyperlink ref="AQ216" r:id="rId26" tooltip="Acciones" display="https://isolucion.ambientebogota.gov.co/Isolucionsda/Mejoramiento/frmAccion.aspx?TipoAccion=MQ==&amp;IdAccion=MjAzMg==&amp;IdObjeto=NTk2&amp;Objeto=Umllc2dvc0RhZnBWNQ==" xr:uid="{F09DD1E4-2FCD-4B4A-B17B-A6C360191488}"/>
    <hyperlink ref="AQ219" r:id="rId27" tooltip="Acciones" display="https://isolucion.ambientebogota.gov.co/Isolucionsda/Mejoramiento/frmAccion.aspx?TipoAccion=Mg==&amp;IdAccion=MjAzMw==&amp;IdObjeto=NTk2&amp;Objeto=Umllc2dvc0RhZnBWNQ==" xr:uid="{CD2DB81E-D7B6-4289-AE45-AFF6DB12A499}"/>
    <hyperlink ref="AQ224" r:id="rId28" tooltip="Acciones" display="https://isolucion.ambientebogota.gov.co/Isolucionsda/Mejoramiento/frmAccion.aspx?TipoAccion=MQ==&amp;IdAccion=MjAzNA==&amp;IdObjeto=NTk3&amp;Objeto=Umllc2dvc0RhZnBWNQ==" xr:uid="{0F4DBEA1-8C36-4160-91FE-B052BEAAEA7C}"/>
    <hyperlink ref="AQ227" r:id="rId29" tooltip="Acciones" display="https://isolucion.ambientebogota.gov.co/Isolucionsda/Mejoramiento/frmAccion.aspx?TipoAccion=Mg==&amp;IdAccion=MjAzNQ==&amp;IdObjeto=NTk3&amp;Objeto=Umllc2dvc0RhZnBWNQ==" xr:uid="{4135CEC7-FD2B-4AE0-A6A1-A03156D164C9}"/>
    <hyperlink ref="AQ305" r:id="rId30" tooltip="Acciones" display="https://isolucion.ambientebogota.gov.co/Isolucionsda/Mejoramiento/frmAccion.aspx?TipoAccion=MQ==&amp;IdAccion=MjAzNw==&amp;IdObjeto=NjAw&amp;Objeto=Umllc2dvc0RhZnBWNQ==" xr:uid="{8C78BA8A-20DF-4F96-A55D-855C6ED2D845}"/>
    <hyperlink ref="AQ308" r:id="rId31" tooltip="Acciones" display="https://isolucion.ambientebogota.gov.co/Isolucionsda/Mejoramiento/frmAccion.aspx?TipoAccion=Mg==&amp;IdAccion=MjAzOA==&amp;IdObjeto=NjAw&amp;Objeto=Umllc2dvc0RhZnBWNQ==" xr:uid="{5CD8C97D-D337-4C5B-B216-679D0EED94CE}"/>
    <hyperlink ref="AQ313" r:id="rId32" tooltip="Acciones" display="https://isolucion.ambientebogota.gov.co/Isolucionsda/Mejoramiento/frmAccion.aspx?TipoAccion=MQ==&amp;IdAccion=MjAzOQ==&amp;IdObjeto=NjAx&amp;Objeto=Umllc2dvc0RhZnBWNQ==" xr:uid="{1E4EA308-2367-4E91-9868-D7FEC5E26B96}"/>
    <hyperlink ref="AQ316" r:id="rId33" tooltip="Acciones" display="https://isolucion.ambientebogota.gov.co/Isolucionsda/Mejoramiento/frmAccion.aspx?TipoAccion=Mg==&amp;IdAccion=MjA0MA==&amp;IdObjeto=NjAx&amp;Objeto=Umllc2dvc0RhZnBWNQ==" xr:uid="{FA3D20A1-4C26-4AD6-ACA4-2D9A47B9D558}"/>
    <hyperlink ref="AQ321" r:id="rId34" tooltip="Acciones" display="https://isolucion.ambientebogota.gov.co/Isolucionsda/Mejoramiento/frmAccion.aspx?TipoAccion=MQ==&amp;IdAccion=MjA0MQ==&amp;IdObjeto=NjAy&amp;Objeto=Umllc2dvc0RhZnBWNQ==" xr:uid="{DD3270AB-E7A3-40BB-AA04-F1C2A8EA4478}"/>
    <hyperlink ref="AQ324" r:id="rId35" tooltip="Acciones" display="https://isolucion.ambientebogota.gov.co/Isolucionsda/Mejoramiento/frmAccion.aspx?TipoAccion=Mg==&amp;IdAccion=MjA0Mg==&amp;IdObjeto=NjAy&amp;Objeto=Umllc2dvc0RhZnBWNQ==" xr:uid="{43C607F9-5B68-4571-88A8-1C2FF5638AC3}"/>
    <hyperlink ref="AQ345" r:id="rId36" tooltip="Acciones" display="https://isolucion.ambientebogota.gov.co/Isolucionsda/Mejoramiento/frmAccion.aspx?TipoAccion=MQ==&amp;IdAccion=MjA0Mw==&amp;IdObjeto=NjAz&amp;Objeto=Umllc2dvc0RhZnBWNQ==" xr:uid="{E88E4962-5ED8-499C-9E2E-99799D5A9F5A}"/>
    <hyperlink ref="AQ348" r:id="rId37" tooltip="Acciones" display="https://isolucion.ambientebogota.gov.co/Isolucionsda/Mejoramiento/frmAccion.aspx?TipoAccion=Mg==&amp;IdAccion=MjA0NA==&amp;IdObjeto=NjAz&amp;Objeto=Umllc2dvc0RhZnBWNQ==" xr:uid="{F7B7DEEB-9F25-443D-8421-FAFFD3222152}"/>
    <hyperlink ref="AQ382" r:id="rId38" tooltip="Acciones" display="https://isolucion.ambientebogota.gov.co/Isolucionsda/Mejoramiento/frmAccion.aspx?TipoAccion=MQ==&amp;IdAccion=MjA2NA==&amp;IdObjeto=NjA2&amp;Objeto=Umllc2dvc0RhZnBWNQ==" xr:uid="{5B41E676-FDF4-496D-8AA4-87224B00BCEB}"/>
    <hyperlink ref="AQ385" r:id="rId39" tooltip="Acciones" display="https://isolucion.ambientebogota.gov.co/Isolucionsda/Mejoramiento/frmAccion.aspx?TipoAccion=Mg==&amp;IdAccion=MjA2NQ==&amp;IdObjeto=NjA2&amp;Objeto=Umllc2dvc0RhZnBWNQ==" xr:uid="{B50F51D5-0121-49A6-8DA2-04A9A828102C}"/>
    <hyperlink ref="AQ398" r:id="rId40" tooltip="Acciones" display="https://isolucion.ambientebogota.gov.co/Isolucionsda/Mejoramiento/frmAccion.aspx?TipoAccion=MQ==&amp;IdAccion=MjA0OQ==&amp;IdObjeto=NjA3&amp;Objeto=Umllc2dvc0RhZnBWNQ==" xr:uid="{1553100C-FBC3-45C9-B144-E8B89CCB6E11}"/>
    <hyperlink ref="AQ401" r:id="rId41" tooltip="Acciones" display="https://isolucion.ambientebogota.gov.co/Isolucionsda/Mejoramiento/frmAccion.aspx?TipoAccion=Mg==&amp;IdAccion=MjA1MA==&amp;IdObjeto=NjA3&amp;Objeto=Umllc2dvc0RhZnBWNQ==" xr:uid="{ED26ED40-901D-4AD4-9F98-88A664F960D7}"/>
    <hyperlink ref="AQ419" r:id="rId42" tooltip="Acciones" display="https://isolucion.ambientebogota.gov.co/Isolucionsda/Mejoramiento/frmAccion.aspx?TipoAccion=MQ==&amp;IdAccion=MjA1MQ==&amp;IdObjeto=NjA4&amp;Objeto=Umllc2dvc0RhZnBWNQ==" xr:uid="{936A64FD-AD25-4934-AD24-C74FAD6B2485}"/>
    <hyperlink ref="AQ422" r:id="rId43" tooltip="Acciones" display="https://isolucion.ambientebogota.gov.co/Isolucionsda/Mejoramiento/frmAccion.aspx?TipoAccion=Mg==&amp;IdAccion=MjA1Mg==&amp;IdObjeto=NjA4&amp;Objeto=Umllc2dvc0RhZnBWNQ==" xr:uid="{9A04E522-6522-4CA1-9B4A-31DEAB26E024}"/>
    <hyperlink ref="AQ432" r:id="rId44" tooltip="Acciones" display="https://isolucion.ambientebogota.gov.co/Isolucionsda/Mejoramiento/frmAccion.aspx?TipoAccion=MQ==&amp;IdAccion=MjA1Mw==&amp;IdObjeto=NjA5&amp;Objeto=Umllc2dvc0RhZnBWNQ==" xr:uid="{DA01D1D7-7470-4F3D-9667-3002E863D7EB}"/>
    <hyperlink ref="AQ435" r:id="rId45" tooltip="Acciones" display="https://isolucion.ambientebogota.gov.co/Isolucionsda/Mejoramiento/frmAccion.aspx?TipoAccion=Mg==&amp;IdAccion=MjA1NA==&amp;IdObjeto=NjA5&amp;Objeto=Umllc2dvc0RhZnBWNQ==" xr:uid="{A46F3E85-4724-4B22-AEBB-FE41401EED96}"/>
    <hyperlink ref="AQ448" r:id="rId46" tooltip="Acciones" display="https://isolucion.ambientebogota.gov.co/Isolucionsda/Mejoramiento/frmAccion.aspx?TipoAccion=MQ==&amp;IdAccion=MjA1NQ==&amp;IdObjeto=NjEw&amp;Objeto=Umllc2dvc0RhZnBWNQ==" xr:uid="{10A4CF10-53BE-453A-BFBA-E15DEE596385}"/>
    <hyperlink ref="AQ451" r:id="rId47" tooltip="Acciones" display="https://isolucion.ambientebogota.gov.co/Isolucionsda/Mejoramiento/frmAccion.aspx?TipoAccion=Mg==&amp;IdAccion=MjA1Ng==&amp;IdObjeto=NjEw&amp;Objeto=Umllc2dvc0RhZnBWNQ==" xr:uid="{AC4D0F69-C916-4D07-9561-2E2D82F0026F}"/>
    <hyperlink ref="AQ464" r:id="rId48" tooltip="Acciones" display="https://isolucion.ambientebogota.gov.co/Isolucionsda/Mejoramiento/frmAccion.aspx?TipoAccion=MQ==&amp;IdAccion=MjA1Nw==&amp;IdObjeto=NjEx&amp;Objeto=Umllc2dvc0RhZnBWNQ==" xr:uid="{EBC898D1-F063-4AA6-B9D3-FBC4DD872ECC}"/>
    <hyperlink ref="AQ467" r:id="rId49" tooltip="Acciones" display="https://isolucion.ambientebogota.gov.co/Isolucionsda/Mejoramiento/frmAccion.aspx?TipoAccion=Mg==&amp;IdAccion=MjA1OA==&amp;IdObjeto=NjEx&amp;Objeto=Umllc2dvc0RhZnBWNQ==" xr:uid="{533FE966-E5A5-40F5-8517-1582CEB6BC2F}"/>
    <hyperlink ref="AQ480" r:id="rId50" tooltip="Acciones" display="https://isolucion.ambientebogota.gov.co/Isolucionsda/Mejoramiento/frmAccion.aspx?TipoAccion=MQ==&amp;IdAccion=MjA1OQ==&amp;IdObjeto=NjEy&amp;Objeto=Umllc2dvc0RhZnBWNQ==" xr:uid="{32ECE2D3-7C76-4BFB-A6CC-CD9E36CF3EAC}"/>
    <hyperlink ref="AQ483" r:id="rId51" tooltip="Acciones" display="https://isolucion.ambientebogota.gov.co/Isolucionsda/Mejoramiento/frmAccion.aspx?TipoAccion=Mg==&amp;IdAccion=MjA2MA==&amp;IdObjeto=NjEy&amp;Objeto=Umllc2dvc0RhZnBWNQ==" xr:uid="{9C57E56D-8029-408D-8263-71B7016CC0FF}"/>
    <hyperlink ref="AQ496" r:id="rId52" tooltip="Acciones" display="https://isolucion.ambientebogota.gov.co/Isolucionsda/Mejoramiento/frmAccion.aspx?TipoAccion=MQ==&amp;IdAccion=MjA2MQ==&amp;IdObjeto=NjEz&amp;Objeto=Umllc2dvc0RhZnBWNQ==" xr:uid="{70114538-5BDE-4CC3-BCE1-6B2703158525}"/>
    <hyperlink ref="AQ499" r:id="rId53" tooltip="Acciones" display="https://isolucion.ambientebogota.gov.co/Isolucionsda/Mejoramiento/frmAccion.aspx?TipoAccion=Mg==&amp;IdAccion=MjA2Mg==&amp;IdObjeto=NjEz&amp;Objeto=Umllc2dvc0RhZnBWNQ==" xr:uid="{DE505129-FC9B-4510-B7A1-903CEBE481D6}"/>
    <hyperlink ref="AQ504" r:id="rId54" tooltip="Acciones" display="https://isolucion.ambientebogota.gov.co/Isolucionsda/Mejoramiento/frmAccion.aspx?TipoAccion=Mg==&amp;IdAccion=MjA2Ng==&amp;IdObjeto=NjE0&amp;Objeto=Umllc2dvc0RhZnBWNQ==" xr:uid="{002541B5-C5ED-45A0-AA13-2DE6DC0C96C3}"/>
    <hyperlink ref="AQ512" r:id="rId55" tooltip="Acciones" display="https://isolucion.ambientebogota.gov.co/Isolucionsda/Mejoramiento/frmAccion.aspx?TipoAccion=MQ==&amp;IdAccion=MjA2Nw==&amp;IdObjeto=NjE1&amp;Objeto=Umllc2dvc0RhZnBWNQ==" xr:uid="{AFDAC02A-F8EA-4799-8C42-AF44013B7148}"/>
    <hyperlink ref="AQ515" r:id="rId56" tooltip="Acciones" display="https://isolucion.ambientebogota.gov.co/Isolucionsda/Mejoramiento/frmAccion.aspx?TipoAccion=Mg==&amp;IdAccion=MjA2OA==&amp;IdObjeto=NjE1&amp;Objeto=Umllc2dvc0RhZnBWNQ==" xr:uid="{C42D5226-D300-4979-AAAE-EDA7EFAD5638}"/>
    <hyperlink ref="AQ525" r:id="rId57" tooltip="Acciones" display="https://isolucion.ambientebogota.gov.co/Isolucionsda/Mejoramiento/frmAccion.aspx?TipoAccion=Mg==&amp;IdAccion=MjA2OQ==&amp;IdObjeto=NjE2&amp;Objeto=Umllc2dvc0RhZnBWNQ==" xr:uid="{CB019113-8721-4F16-AB10-481BCA190FFA}"/>
    <hyperlink ref="AQ541" r:id="rId58" tooltip="Acciones" display="https://isolucion.ambientebogota.gov.co/Isolucionsda/Mejoramiento/frmAccion.aspx?TipoAccion=MQ==&amp;IdAccion=MjA4Mg==&amp;IdObjeto=NjE3&amp;Objeto=Umllc2dvc0RhZnBWNQ==" xr:uid="{B0F278F1-9AEE-4815-BBD9-7D946A30992F}"/>
    <hyperlink ref="AQ544" r:id="rId59" tooltip="Acciones" display="https://isolucion.ambientebogota.gov.co/Isolucionsda/Mejoramiento/frmAccion.aspx?TipoAccion=Mg==&amp;IdAccion=MjA4Mw==&amp;IdObjeto=NjE3&amp;Objeto=Umllc2dvc0RhZnBWNQ==" xr:uid="{E7A298EB-EDE0-45FA-A475-45922185B8B9}"/>
    <hyperlink ref="AQ567" r:id="rId60" tooltip="Acciones" display="https://isolucion.ambientebogota.gov.co/Isolucionsda/Mejoramiento/frmAccion.aspx?TipoAccion=MQ==&amp;IdAccion=MjA3MA==&amp;IdObjeto=NjE4&amp;Objeto=Umllc2dvc0RhZnBWNQ==" xr:uid="{C087406C-A6F8-471E-AD54-986EF69FD332}"/>
    <hyperlink ref="AQ570" r:id="rId61" tooltip="Acciones" display="https://isolucion.ambientebogota.gov.co/Isolucionsda/Mejoramiento/frmAccion.aspx?TipoAccion=Mg==&amp;IdAccion=MjA3MQ==&amp;IdObjeto=NjE4&amp;Objeto=Umllc2dvc0RhZnBWNQ==" xr:uid="{C5E1CC06-9C99-4999-A57B-30DA0CF1C31B}"/>
    <hyperlink ref="AQ580" r:id="rId62" tooltip="Acciones" display="https://isolucion.ambientebogota.gov.co/Isolucionsda/Mejoramiento/frmAccion.aspx?TipoAccion=MQ==&amp;IdAccion=MjA3Mg==&amp;IdObjeto=NjE5&amp;Objeto=Umllc2dvc0RhZnBWNQ==" xr:uid="{8DA469BE-CEBC-4F76-BC43-91492E0FA58D}"/>
    <hyperlink ref="AQ583" r:id="rId63" tooltip="Acciones" display="https://isolucion.ambientebogota.gov.co/Isolucionsda/Mejoramiento/frmAccion.aspx?TipoAccion=Mg==&amp;IdAccion=MjA3Mw==&amp;IdObjeto=NjE5&amp;Objeto=Umllc2dvc0RhZnBWNQ==" xr:uid="{C9139CDB-3AEB-4DF1-BD57-C905BBFCF2F0}"/>
    <hyperlink ref="AQ588" r:id="rId64" tooltip="Acciones" display="https://isolucion.ambientebogota.gov.co/Isolucionsda/Mejoramiento/frmAccion.aspx?TipoAccion=MQ==&amp;IdAccion=MjA3NQ==&amp;IdObjeto=NjIx&amp;Objeto=Umllc2dvc0RhZnBWNQ==" xr:uid="{D915547F-1888-46D8-9401-84C1AB6E9E87}"/>
    <hyperlink ref="AQ591" r:id="rId65" tooltip="Acciones" display="https://isolucion.ambientebogota.gov.co/Isolucionsda/Mejoramiento/frmAccion.aspx?TipoAccion=Mg==&amp;IdAccion=MjA3Ng==&amp;IdObjeto=NjIx&amp;Objeto=Umllc2dvc0RhZnBWNQ==" xr:uid="{48FA3D86-49B1-48D3-B296-3818C7EEBB3A}"/>
    <hyperlink ref="AQ604" r:id="rId66" tooltip="Acciones" display="https://isolucion.ambientebogota.gov.co/Isolucionsda/Mejoramiento/frmAccion.aspx?TipoAccion=MQ==&amp;IdAccion=MjA3Nw==&amp;IdObjeto=NjIy&amp;Objeto=Umllc2dvc0RhZnBWNQ==" xr:uid="{AB12B3BD-7BA2-4C98-A820-D3788FA7B102}"/>
    <hyperlink ref="AQ607" r:id="rId67" tooltip="Acciones" display="https://isolucion.ambientebogota.gov.co/Isolucionsda/Mejoramiento/frmAccion.aspx?TipoAccion=Mg==&amp;IdAccion=MjA3OA==&amp;IdObjeto=NjIy&amp;Objeto=Umllc2dvc0RhZnBWNQ==" xr:uid="{10E62574-63D5-4A36-AAB9-B2879978E393}"/>
    <hyperlink ref="AQ612" r:id="rId68" tooltip="Acciones" display="https://isolucion.ambientebogota.gov.co/Isolucionsda/Mejoramiento/frmAccion.aspx?TipoAccion=MQ==&amp;IdAccion=MjA5MQ==&amp;IdObjeto=NjMy&amp;Objeto=Umllc2dvc0RhZnBWNQ==" xr:uid="{A269D353-BA58-458B-91B7-2238D98E630F}"/>
    <hyperlink ref="AQ615" r:id="rId69" tooltip="Acciones" display="https://isolucion.ambientebogota.gov.co/Isolucionsda/Mejoramiento/frmAccion.aspx?TipoAccion=Mg==&amp;IdAccion=MjA5Mg==&amp;IdObjeto=NjMy&amp;Objeto=Umllc2dvc0RhZnBWNQ==" xr:uid="{EBFA2B38-35C7-4310-9150-9E2CCC977532}"/>
    <hyperlink ref="AQ620" r:id="rId70" tooltip="Acciones" display="https://isolucion.ambientebogota.gov.co/Isolucionsda/Mejoramiento/frmAccion.aspx?TipoAccion=MQ==&amp;IdAccion=MjA5Mw==&amp;IdObjeto=NjMz&amp;Objeto=Umllc2dvc0RhZnBWNQ==" xr:uid="{FCABEF23-632D-4760-BA6B-D1D305DA773C}"/>
    <hyperlink ref="AQ623" r:id="rId71" tooltip="Acciones" display="https://isolucion.ambientebogota.gov.co/Isolucionsda/Mejoramiento/frmAccion.aspx?TipoAccion=Mg==&amp;IdAccion=MjA5NA==&amp;IdObjeto=NjMz&amp;Objeto=Umllc2dvc0RhZnBWNQ==" xr:uid="{DB147734-CEB5-4A2A-95CE-53A0F057EB53}"/>
    <hyperlink ref="AQ628" r:id="rId72" tooltip="Acciones" display="https://isolucion.ambientebogota.gov.co/Isolucionsda/Mejoramiento/frmAccion.aspx?TipoAccion=MQ==&amp;IdAccion=MjA5NQ==&amp;IdObjeto=NjM0&amp;Objeto=Umllc2dvc0RhZnBWNQ==" xr:uid="{F5D538EF-F7FB-4359-91A8-FD9A086DBABA}"/>
    <hyperlink ref="AQ631" r:id="rId73" tooltip="Acciones" display="https://isolucion.ambientebogota.gov.co/Isolucionsda/Mejoramiento/frmAccion.aspx?TipoAccion=Mg==&amp;IdAccion=MjA5Ng==&amp;IdObjeto=NjM0&amp;Objeto=Umllc2dvc0RhZnBWNQ==" xr:uid="{46C3A6F4-2D70-49F3-AD67-BE13EEE9FD29}"/>
    <hyperlink ref="AQ636" r:id="rId74" tooltip="Acciones" display="https://isolucion.ambientebogota.gov.co/Isolucionsda/Mejoramiento/frmAccion.aspx?TipoAccion=MQ==&amp;IdAccion=MjA5Nw==&amp;IdObjeto=NjM1&amp;Objeto=Umllc2dvc0RhZnBWNQ==" xr:uid="{FBBA9B0A-BFDF-4C5C-87F8-A4D142B7FDDB}"/>
    <hyperlink ref="AQ639" r:id="rId75" tooltip="Acciones" display="https://isolucion.ambientebogota.gov.co/Isolucionsda/Mejoramiento/frmAccion.aspx?TipoAccion=Mg==&amp;IdAccion=MjA5OA==&amp;IdObjeto=NjM1&amp;Objeto=Umllc2dvc0RhZnBWNQ==" xr:uid="{1D0D0A5F-D774-4ABF-9958-C51419211454}"/>
    <hyperlink ref="AQ652" r:id="rId76" tooltip="Acciones" display="https://isolucion.ambientebogota.gov.co/Isolucionsda/Mejoramiento/frmAccion.aspx?TipoAccion=Mg==&amp;IdAccion=MjA5OQ==&amp;IdObjeto=NjM2&amp;Objeto=Umllc2dvc0RhZnBWNQ==" xr:uid="{C0F1F67C-335D-4EA9-AAD1-207FB92826DF}"/>
    <hyperlink ref="AQ668" r:id="rId77" tooltip="Acciones" display="https://isolucion.ambientebogota.gov.co/Isolucionsda/Mejoramiento/frmAccion.aspx?TipoAccion=MQ==&amp;IdAccion=MjEwMA==&amp;IdObjeto=NjM3&amp;Objeto=Umllc2dvc0RhZnBWNQ==" xr:uid="{B30BCB57-AB1E-4385-B2F5-2C4951F7BAB2}"/>
    <hyperlink ref="AQ671" r:id="rId78" tooltip="Acciones" display="https://isolucion.ambientebogota.gov.co/Isolucionsda/Mejoramiento/frmAccion.aspx?TipoAccion=Mg==&amp;IdAccion=MjEwMQ==&amp;IdObjeto=NjM3&amp;Objeto=Umllc2dvc0RhZnBWNQ==" xr:uid="{519FF8FB-60B4-4CA2-A026-6F0B8D92AFCB}"/>
    <hyperlink ref="AQ725" r:id="rId79" tooltip="Acciones" display="https://isolucion.ambientebogota.gov.co/Isolucionsda/Mejoramiento/frmAccion.aspx?TipoAccion=MQ==&amp;IdAccion=MjEwMg==&amp;IdObjeto=NjM4&amp;Objeto=Umllc2dvc0RhZnBWNQ==" xr:uid="{7BC6CEAB-FFFC-45EF-B0A2-9E59520F98C7}"/>
    <hyperlink ref="AQ728" r:id="rId80" tooltip="Acciones" display="https://isolucion.ambientebogota.gov.co/Isolucionsda/Mejoramiento/frmAccion.aspx?TipoAccion=Mg==&amp;IdAccion=MjEwMw==&amp;IdObjeto=NjM4&amp;Objeto=Umllc2dvc0RhZnBWNQ==" xr:uid="{CA8B5683-26F6-49C2-A5E7-9FEC15F5E91F}"/>
    <hyperlink ref="AQ749" r:id="rId81" tooltip="Acciones" display="https://isolucion.ambientebogota.gov.co/Isolucionsda/Mejoramiento/frmAccion.aspx?TipoAccion=MQ==&amp;IdAccion=MjEwNA==&amp;IdObjeto=NjM5&amp;Objeto=Umllc2dvc0RhZnBWNQ==" xr:uid="{05CC433F-B0DA-4AC7-8B35-AC6E8D3FFC51}"/>
    <hyperlink ref="AQ752" r:id="rId82" tooltip="Acciones" display="https://isolucion.ambientebogota.gov.co/Isolucionsda/Mejoramiento/frmAccion.aspx?TipoAccion=Mg==&amp;IdAccion=MjEwNQ==&amp;IdObjeto=NjM5&amp;Objeto=Umllc2dvc0RhZnBWNQ==" xr:uid="{4CDBC207-5301-4D1B-861E-5B00932DA1D0}"/>
    <hyperlink ref="AQ757" r:id="rId83" tooltip="Acciones" display="https://isolucion.ambientebogota.gov.co/Isolucionsda/Mejoramiento/frmAccion.aspx?TipoAccion=MQ==&amp;IdAccion=MjEwNg==&amp;IdObjeto=NjQw&amp;Objeto=Umllc2dvc0RhZnBWNQ==" xr:uid="{163CFEB5-6347-4C1B-8794-B12F6EB23716}"/>
    <hyperlink ref="AQ760" r:id="rId84" tooltip="Acciones" display="https://isolucion.ambientebogota.gov.co/Isolucionsda/Mejoramiento/frmAccion.aspx?TipoAccion=MQ==&amp;IdAccion=MjEwNw==&amp;IdObjeto=NjQw&amp;Objeto=Umllc2dvc0RhZnBWNQ==" xr:uid="{CD9B30CF-580C-4D6F-BED7-8BAE13B4230E}"/>
    <hyperlink ref="AQ763" r:id="rId85" tooltip="Acciones" display="https://isolucion.ambientebogota.gov.co/Isolucionsda/Mejoramiento/frmAccion.aspx?TipoAccion=Mg==&amp;IdAccion=MjEwOA==&amp;IdObjeto=NjQw&amp;Objeto=Umllc2dvc0RhZnBWNQ==" xr:uid="{9D105E5A-8099-436B-9127-21E78113A519}"/>
    <hyperlink ref="AQ773" r:id="rId86" tooltip="Acciones" display="https://isolucion.ambientebogota.gov.co/Isolucionsda/Mejoramiento/frmAccion.aspx?TipoAccion=MQ==&amp;IdAccion=MjExMA==&amp;IdObjeto=NjQy&amp;Objeto=Umllc2dvc0RhZnBWNQ==" xr:uid="{ECCB7AC2-9D70-4394-B8B7-AEB4C5937B47}"/>
    <hyperlink ref="AQ776" r:id="rId87" tooltip="Acciones" display="https://isolucion.ambientebogota.gov.co/Isolucionsda/Mejoramiento/frmAccion.aspx?TipoAccion=Mg==&amp;IdAccion=MjExMQ==&amp;IdObjeto=NjQy&amp;Objeto=Umllc2dvc0RhZnBWNQ==" xr:uid="{1A6F1543-896F-48A2-922F-7DA2EE43DDAD}"/>
  </hyperlink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06974-568C-4776-B7FB-F0A2F6C64891}">
  <sheetPr>
    <tabColor rgb="FFC00000"/>
  </sheetPr>
  <dimension ref="A1:AS515"/>
  <sheetViews>
    <sheetView showGridLines="0" topLeftCell="A20" workbookViewId="0">
      <selection activeCell="L28" sqref="L28"/>
    </sheetView>
  </sheetViews>
  <sheetFormatPr baseColWidth="10" defaultRowHeight="15" x14ac:dyDescent="0.25"/>
  <cols>
    <col min="1" max="1" width="13" style="345" bestFit="1" customWidth="1"/>
    <col min="2" max="2" width="12.42578125" style="345" customWidth="1"/>
    <col min="3" max="3" width="25.5703125" style="345" customWidth="1"/>
    <col min="4" max="4" width="12.85546875" style="345" bestFit="1" customWidth="1"/>
    <col min="5" max="5" width="22.140625" style="345" hidden="1" customWidth="1"/>
    <col min="6" max="6" width="29.28515625" style="345" hidden="1" customWidth="1"/>
    <col min="7" max="7" width="45.7109375" style="345" hidden="1" customWidth="1"/>
    <col min="8" max="8" width="20.7109375" style="345" hidden="1" customWidth="1"/>
    <col min="9" max="9" width="13.28515625" style="345" hidden="1" customWidth="1"/>
    <col min="10" max="10" width="9.28515625" style="345" customWidth="1"/>
    <col min="11" max="11" width="18.5703125" style="345" hidden="1" customWidth="1"/>
    <col min="12" max="12" width="27.85546875" style="345" customWidth="1"/>
    <col min="13" max="13" width="10.85546875" style="345" bestFit="1" customWidth="1"/>
    <col min="14" max="14" width="45.7109375" style="345" bestFit="1" customWidth="1"/>
    <col min="15" max="15" width="31.7109375" style="345" hidden="1" customWidth="1"/>
    <col min="16" max="18" width="45.7109375" style="345" hidden="1" customWidth="1"/>
    <col min="19" max="19" width="31.5703125" style="345" hidden="1" customWidth="1"/>
    <col min="20" max="21" width="45.7109375" style="345" hidden="1" customWidth="1"/>
    <col min="22" max="22" width="19.5703125" style="345" customWidth="1"/>
    <col min="23" max="23" width="15.140625" style="345" hidden="1" customWidth="1"/>
    <col min="24" max="24" width="17.140625" style="345" hidden="1" customWidth="1"/>
    <col min="25" max="25" width="23.7109375" style="345" hidden="1" customWidth="1"/>
    <col min="26" max="26" width="9.140625" style="345" hidden="1" customWidth="1"/>
    <col min="27" max="27" width="20" style="345" hidden="1" customWidth="1"/>
    <col min="28" max="28" width="10.5703125" style="345" bestFit="1" customWidth="1"/>
    <col min="29" max="29" width="45.7109375" style="345" bestFit="1" customWidth="1"/>
    <col min="30" max="30" width="15.7109375" style="345" bestFit="1" customWidth="1"/>
    <col min="31" max="31" width="45.7109375" style="345" bestFit="1" customWidth="1"/>
    <col min="32" max="32" width="27.7109375" style="345" hidden="1" customWidth="1"/>
    <col min="33" max="33" width="14.42578125" style="345" hidden="1" customWidth="1"/>
    <col min="34" max="34" width="13.28515625" style="345" hidden="1" customWidth="1"/>
    <col min="35" max="35" width="10.7109375" style="345" hidden="1" customWidth="1"/>
    <col min="36" max="36" width="14.140625" style="345" hidden="1" customWidth="1"/>
    <col min="37" max="37" width="30.140625" style="345" hidden="1" customWidth="1"/>
    <col min="38" max="38" width="33.5703125" style="345" hidden="1" customWidth="1"/>
    <col min="39" max="39" width="45.7109375" style="345" hidden="1" customWidth="1"/>
    <col min="40" max="40" width="20.7109375" style="345" hidden="1" customWidth="1"/>
    <col min="41" max="41" width="7.28515625" style="345" hidden="1" customWidth="1"/>
    <col min="42" max="42" width="9" style="345" hidden="1" customWidth="1"/>
    <col min="43" max="43" width="18.5703125" style="345" hidden="1" customWidth="1"/>
    <col min="44" max="44" width="6" style="345" hidden="1" customWidth="1"/>
    <col min="45" max="45" width="10.7109375" style="345" hidden="1" customWidth="1"/>
    <col min="46" max="16384" width="11.42578125" style="345"/>
  </cols>
  <sheetData>
    <row r="1" spans="1:45" ht="38.25" x14ac:dyDescent="0.25">
      <c r="A1" s="344" t="s">
        <v>1919</v>
      </c>
      <c r="B1" s="344" t="s">
        <v>998</v>
      </c>
      <c r="C1" s="344" t="s">
        <v>1920</v>
      </c>
      <c r="D1" s="344" t="s">
        <v>1921</v>
      </c>
      <c r="E1" s="344" t="s">
        <v>997</v>
      </c>
      <c r="F1" s="344" t="s">
        <v>1922</v>
      </c>
      <c r="G1" s="344" t="s">
        <v>1923</v>
      </c>
      <c r="H1" s="344" t="s">
        <v>1924</v>
      </c>
      <c r="I1" s="344"/>
      <c r="J1" s="344"/>
      <c r="K1" s="344"/>
      <c r="L1" s="344" t="s">
        <v>1925</v>
      </c>
      <c r="M1" s="344" t="s">
        <v>1007</v>
      </c>
      <c r="N1" s="344"/>
      <c r="O1" s="344"/>
      <c r="P1" s="344" t="s">
        <v>1926</v>
      </c>
      <c r="Q1" s="344"/>
      <c r="R1" s="344"/>
      <c r="S1" s="344"/>
      <c r="T1" s="344"/>
      <c r="U1" s="344"/>
      <c r="V1" s="344" t="s">
        <v>1927</v>
      </c>
      <c r="W1" s="344" t="s">
        <v>1928</v>
      </c>
      <c r="X1" s="344" t="s">
        <v>1929</v>
      </c>
      <c r="Y1" s="344" t="s">
        <v>1930</v>
      </c>
      <c r="Z1" s="344" t="s">
        <v>1009</v>
      </c>
      <c r="AA1" s="344"/>
      <c r="AB1" s="344" t="s">
        <v>1931</v>
      </c>
      <c r="AC1" s="344"/>
      <c r="AD1" s="344"/>
      <c r="AE1" s="344"/>
      <c r="AF1" s="344" t="s">
        <v>1932</v>
      </c>
      <c r="AG1" s="344" t="s">
        <v>1933</v>
      </c>
      <c r="AH1" s="344"/>
      <c r="AI1" s="344"/>
      <c r="AJ1" s="344"/>
      <c r="AK1" s="344" t="s">
        <v>1934</v>
      </c>
      <c r="AL1" s="344"/>
      <c r="AM1" s="344" t="s">
        <v>1935</v>
      </c>
      <c r="AN1" s="348"/>
      <c r="AO1" s="348"/>
      <c r="AP1" s="348"/>
      <c r="AQ1" s="348"/>
      <c r="AR1" s="348"/>
      <c r="AS1" s="348"/>
    </row>
    <row r="2" spans="1:45" ht="25.5" x14ac:dyDescent="0.25">
      <c r="A2" s="344"/>
      <c r="B2" s="344"/>
      <c r="C2" s="344"/>
      <c r="D2" s="344"/>
      <c r="E2" s="344"/>
      <c r="F2" s="344"/>
      <c r="G2" s="344"/>
      <c r="H2" s="344" t="s">
        <v>1011</v>
      </c>
      <c r="I2" s="344" t="s">
        <v>1002</v>
      </c>
      <c r="J2" s="344" t="s">
        <v>1936</v>
      </c>
      <c r="K2" s="344" t="s">
        <v>1015</v>
      </c>
      <c r="L2" s="344"/>
      <c r="M2" s="344" t="s">
        <v>1937</v>
      </c>
      <c r="N2" s="344" t="s">
        <v>1938</v>
      </c>
      <c r="O2" s="344" t="s">
        <v>1939</v>
      </c>
      <c r="P2" s="344" t="s">
        <v>1940</v>
      </c>
      <c r="Q2" s="344" t="s">
        <v>1941</v>
      </c>
      <c r="R2" s="344" t="s">
        <v>1942</v>
      </c>
      <c r="S2" s="344" t="s">
        <v>1943</v>
      </c>
      <c r="T2" s="344" t="s">
        <v>1944</v>
      </c>
      <c r="U2" s="344" t="s">
        <v>1945</v>
      </c>
      <c r="V2" s="344" t="s">
        <v>1022</v>
      </c>
      <c r="W2" s="344"/>
      <c r="X2" s="344"/>
      <c r="Y2" s="344"/>
      <c r="Z2" s="344" t="s">
        <v>1940</v>
      </c>
      <c r="AA2" s="344" t="s">
        <v>1941</v>
      </c>
      <c r="AB2" s="344" t="s">
        <v>1942</v>
      </c>
      <c r="AC2" s="344" t="s">
        <v>1943</v>
      </c>
      <c r="AD2" s="344" t="s">
        <v>1944</v>
      </c>
      <c r="AE2" s="344" t="s">
        <v>1945</v>
      </c>
      <c r="AF2" s="344"/>
      <c r="AG2" s="344" t="s">
        <v>1022</v>
      </c>
      <c r="AH2" s="344" t="s">
        <v>1946</v>
      </c>
      <c r="AI2" s="344" t="s">
        <v>1926</v>
      </c>
      <c r="AJ2" s="344" t="s">
        <v>1026</v>
      </c>
      <c r="AK2" s="344"/>
      <c r="AL2" s="344" t="s">
        <v>1027</v>
      </c>
      <c r="AM2" s="344"/>
      <c r="AN2" s="344" t="s">
        <v>1011</v>
      </c>
      <c r="AO2" s="344" t="s">
        <v>1002</v>
      </c>
      <c r="AP2" s="344" t="s">
        <v>1936</v>
      </c>
      <c r="AQ2" s="344" t="s">
        <v>1015</v>
      </c>
      <c r="AR2" s="344" t="s">
        <v>1946</v>
      </c>
      <c r="AS2" s="344" t="s">
        <v>1926</v>
      </c>
    </row>
    <row r="3" spans="1:45" ht="153" x14ac:dyDescent="0.25">
      <c r="A3" s="346" t="s">
        <v>1947</v>
      </c>
      <c r="B3" s="346" t="s">
        <v>1704</v>
      </c>
      <c r="C3" s="346" t="s">
        <v>1948</v>
      </c>
      <c r="D3" s="346" t="s">
        <v>1949</v>
      </c>
      <c r="E3" s="346" t="s">
        <v>1950</v>
      </c>
      <c r="F3" s="346" t="s">
        <v>1951</v>
      </c>
      <c r="G3" s="346" t="s">
        <v>1705</v>
      </c>
      <c r="H3" s="346" t="s">
        <v>1952</v>
      </c>
      <c r="I3" s="346" t="s">
        <v>1953</v>
      </c>
      <c r="J3" s="354" t="s">
        <v>1042</v>
      </c>
      <c r="K3" s="346" t="s">
        <v>1954</v>
      </c>
      <c r="L3" s="346" t="s">
        <v>1955</v>
      </c>
      <c r="M3" s="346" t="s">
        <v>1956</v>
      </c>
      <c r="N3" s="346" t="s">
        <v>1957</v>
      </c>
      <c r="O3" s="346" t="s">
        <v>1958</v>
      </c>
      <c r="P3" s="346" t="s">
        <v>1959</v>
      </c>
      <c r="Q3" s="346" t="s">
        <v>1960</v>
      </c>
      <c r="R3" s="346" t="s">
        <v>1961</v>
      </c>
      <c r="S3" s="346" t="s">
        <v>1962</v>
      </c>
      <c r="T3" s="346" t="s">
        <v>1963</v>
      </c>
      <c r="U3" s="346" t="s">
        <v>1964</v>
      </c>
      <c r="V3" s="346" t="s">
        <v>1965</v>
      </c>
      <c r="W3" s="355" t="s">
        <v>1966</v>
      </c>
      <c r="X3" s="346" t="s">
        <v>1966</v>
      </c>
      <c r="Y3" s="355" t="s">
        <v>1966</v>
      </c>
      <c r="Z3" s="348"/>
      <c r="AA3" s="348"/>
      <c r="AB3" s="348"/>
      <c r="AC3" s="348"/>
      <c r="AD3" s="348"/>
      <c r="AE3" s="348"/>
      <c r="AF3" s="355" t="s">
        <v>1966</v>
      </c>
      <c r="AG3" s="346" t="s">
        <v>1967</v>
      </c>
      <c r="AH3" s="346" t="s">
        <v>1953</v>
      </c>
      <c r="AI3" s="354" t="s">
        <v>1042</v>
      </c>
      <c r="AJ3" s="346" t="s">
        <v>1954</v>
      </c>
      <c r="AK3" s="346" t="s">
        <v>1968</v>
      </c>
      <c r="AL3" s="346" t="s">
        <v>1969</v>
      </c>
      <c r="AM3" s="346" t="s">
        <v>1970</v>
      </c>
      <c r="AN3" s="348"/>
      <c r="AO3" s="348"/>
      <c r="AP3" s="348"/>
      <c r="AQ3" s="348"/>
      <c r="AR3" s="348"/>
      <c r="AS3" s="348"/>
    </row>
    <row r="4" spans="1:45" x14ac:dyDescent="0.25">
      <c r="A4" s="346"/>
      <c r="B4" s="346"/>
      <c r="C4" s="346"/>
      <c r="D4" s="346"/>
      <c r="E4" s="346"/>
      <c r="F4" s="346"/>
      <c r="G4" s="346"/>
      <c r="H4" s="346"/>
      <c r="I4" s="346"/>
      <c r="J4" s="354"/>
      <c r="K4" s="346"/>
      <c r="L4" s="346"/>
      <c r="M4" s="346"/>
      <c r="N4" s="346"/>
      <c r="O4" s="346"/>
      <c r="P4" s="344" t="s">
        <v>1971</v>
      </c>
      <c r="Q4" s="344" t="s">
        <v>1971</v>
      </c>
      <c r="R4" s="344" t="s">
        <v>1971</v>
      </c>
      <c r="S4" s="344" t="s">
        <v>1971</v>
      </c>
      <c r="T4" s="344" t="s">
        <v>1971</v>
      </c>
      <c r="U4" s="344" t="s">
        <v>1971</v>
      </c>
      <c r="V4" s="344" t="s">
        <v>1971</v>
      </c>
      <c r="W4" s="355"/>
      <c r="X4" s="346"/>
      <c r="Y4" s="355"/>
      <c r="Z4" s="348"/>
      <c r="AA4" s="348"/>
      <c r="AB4" s="346" t="s">
        <v>1054</v>
      </c>
      <c r="AC4" s="356">
        <v>45406</v>
      </c>
      <c r="AD4" s="346" t="s">
        <v>1054</v>
      </c>
      <c r="AE4" s="356">
        <v>45406</v>
      </c>
      <c r="AF4" s="355"/>
      <c r="AG4" s="346"/>
      <c r="AH4" s="346"/>
      <c r="AI4" s="354"/>
      <c r="AJ4" s="346"/>
      <c r="AK4" s="348"/>
      <c r="AL4" s="348"/>
      <c r="AM4" s="346"/>
      <c r="AN4" s="348"/>
      <c r="AO4" s="348"/>
      <c r="AP4" s="348"/>
      <c r="AQ4" s="348"/>
      <c r="AR4" s="348"/>
      <c r="AS4" s="348"/>
    </row>
    <row r="5" spans="1:45" ht="89.25" x14ac:dyDescent="0.25">
      <c r="A5" s="346"/>
      <c r="B5" s="346"/>
      <c r="C5" s="346"/>
      <c r="D5" s="346"/>
      <c r="E5" s="346"/>
      <c r="F5" s="346"/>
      <c r="G5" s="346"/>
      <c r="H5" s="346"/>
      <c r="I5" s="346"/>
      <c r="J5" s="354"/>
      <c r="K5" s="346"/>
      <c r="L5" s="346"/>
      <c r="M5" s="346"/>
      <c r="N5" s="346"/>
      <c r="O5" s="346"/>
      <c r="P5" s="346" t="s">
        <v>1972</v>
      </c>
      <c r="Q5" s="346" t="s">
        <v>1973</v>
      </c>
      <c r="R5" s="346" t="s">
        <v>1974</v>
      </c>
      <c r="S5" s="346" t="s">
        <v>1975</v>
      </c>
      <c r="T5" s="346" t="s">
        <v>1976</v>
      </c>
      <c r="U5" s="346" t="s">
        <v>1977</v>
      </c>
      <c r="V5" s="346" t="s">
        <v>1978</v>
      </c>
      <c r="W5" s="355"/>
      <c r="X5" s="346"/>
      <c r="Y5" s="355"/>
      <c r="Z5" s="348"/>
      <c r="AA5" s="348"/>
      <c r="AB5" s="346" t="s">
        <v>1057</v>
      </c>
      <c r="AC5" s="346" t="s">
        <v>1979</v>
      </c>
      <c r="AD5" s="346" t="s">
        <v>1057</v>
      </c>
      <c r="AE5" s="346" t="s">
        <v>1980</v>
      </c>
      <c r="AF5" s="355"/>
      <c r="AG5" s="346"/>
      <c r="AH5" s="346"/>
      <c r="AI5" s="354"/>
      <c r="AJ5" s="346"/>
      <c r="AK5" s="348"/>
      <c r="AL5" s="348"/>
      <c r="AM5" s="346"/>
      <c r="AN5" s="348"/>
      <c r="AO5" s="348"/>
      <c r="AP5" s="348"/>
      <c r="AQ5" s="348"/>
      <c r="AR5" s="348"/>
      <c r="AS5" s="348"/>
    </row>
    <row r="6" spans="1:45" x14ac:dyDescent="0.25">
      <c r="A6" s="346"/>
      <c r="B6" s="346"/>
      <c r="C6" s="346"/>
      <c r="D6" s="346"/>
      <c r="E6" s="346"/>
      <c r="F6" s="346"/>
      <c r="G6" s="346"/>
      <c r="H6" s="346"/>
      <c r="I6" s="346"/>
      <c r="J6" s="354"/>
      <c r="K6" s="346"/>
      <c r="L6" s="346"/>
      <c r="M6" s="346"/>
      <c r="N6" s="346"/>
      <c r="O6" s="346"/>
      <c r="P6" s="346"/>
      <c r="Q6" s="346"/>
      <c r="R6" s="346"/>
      <c r="S6" s="346"/>
      <c r="T6" s="346"/>
      <c r="U6" s="346"/>
      <c r="V6" s="346"/>
      <c r="W6" s="355"/>
      <c r="X6" s="346"/>
      <c r="Y6" s="355"/>
      <c r="Z6" s="348"/>
      <c r="AA6" s="348"/>
      <c r="AB6" s="346" t="s">
        <v>1061</v>
      </c>
      <c r="AC6" s="346" t="s">
        <v>1174</v>
      </c>
      <c r="AD6" s="346" t="s">
        <v>1061</v>
      </c>
      <c r="AE6" s="346" t="s">
        <v>1174</v>
      </c>
      <c r="AF6" s="355"/>
      <c r="AG6" s="346"/>
      <c r="AH6" s="346"/>
      <c r="AI6" s="354"/>
      <c r="AJ6" s="346"/>
      <c r="AK6" s="348"/>
      <c r="AL6" s="348"/>
      <c r="AM6" s="346"/>
      <c r="AN6" s="348"/>
      <c r="AO6" s="348"/>
      <c r="AP6" s="348"/>
      <c r="AQ6" s="348"/>
      <c r="AR6" s="348"/>
      <c r="AS6" s="348"/>
    </row>
    <row r="7" spans="1:45" x14ac:dyDescent="0.25">
      <c r="A7" s="346"/>
      <c r="B7" s="346"/>
      <c r="C7" s="346"/>
      <c r="D7" s="346"/>
      <c r="E7" s="346"/>
      <c r="F7" s="346"/>
      <c r="G7" s="346"/>
      <c r="H7" s="346"/>
      <c r="I7" s="346"/>
      <c r="J7" s="354"/>
      <c r="K7" s="346"/>
      <c r="L7" s="346"/>
      <c r="M7" s="346"/>
      <c r="N7" s="346"/>
      <c r="O7" s="346"/>
      <c r="P7" s="346"/>
      <c r="Q7" s="346"/>
      <c r="R7" s="346"/>
      <c r="S7" s="346"/>
      <c r="T7" s="346"/>
      <c r="U7" s="346"/>
      <c r="V7" s="346"/>
      <c r="W7" s="355"/>
      <c r="X7" s="346"/>
      <c r="Y7" s="355"/>
      <c r="Z7" s="348"/>
      <c r="AA7" s="348"/>
      <c r="AB7" s="348"/>
      <c r="AC7" s="348"/>
      <c r="AD7" s="348"/>
      <c r="AE7" s="348"/>
      <c r="AF7" s="355"/>
      <c r="AG7" s="346"/>
      <c r="AH7" s="346"/>
      <c r="AI7" s="354"/>
      <c r="AJ7" s="346"/>
      <c r="AK7" s="348"/>
      <c r="AL7" s="348"/>
      <c r="AM7" s="346"/>
      <c r="AN7" s="348"/>
      <c r="AO7" s="348"/>
      <c r="AP7" s="348"/>
      <c r="AQ7" s="348"/>
      <c r="AR7" s="348"/>
      <c r="AS7" s="348"/>
    </row>
    <row r="8" spans="1:45" x14ac:dyDescent="0.25">
      <c r="A8" s="346"/>
      <c r="B8" s="346"/>
      <c r="C8" s="346"/>
      <c r="D8" s="346"/>
      <c r="E8" s="346"/>
      <c r="F8" s="346"/>
      <c r="G8" s="346"/>
      <c r="H8" s="346"/>
      <c r="I8" s="346"/>
      <c r="J8" s="354"/>
      <c r="K8" s="346"/>
      <c r="L8" s="346"/>
      <c r="M8" s="346"/>
      <c r="N8" s="346"/>
      <c r="O8" s="346"/>
      <c r="P8" s="346"/>
      <c r="Q8" s="346"/>
      <c r="R8" s="346"/>
      <c r="S8" s="346"/>
      <c r="T8" s="346"/>
      <c r="U8" s="346"/>
      <c r="V8" s="346"/>
      <c r="W8" s="355"/>
      <c r="X8" s="346"/>
      <c r="Y8" s="355"/>
      <c r="Z8" s="348"/>
      <c r="AA8" s="348"/>
      <c r="AB8" s="346" t="s">
        <v>1054</v>
      </c>
      <c r="AC8" s="356">
        <v>45531</v>
      </c>
      <c r="AD8" s="346" t="s">
        <v>1054</v>
      </c>
      <c r="AE8" s="356">
        <v>45408</v>
      </c>
      <c r="AF8" s="355"/>
      <c r="AG8" s="346"/>
      <c r="AH8" s="346"/>
      <c r="AI8" s="354"/>
      <c r="AJ8" s="346"/>
      <c r="AK8" s="348"/>
      <c r="AL8" s="348"/>
      <c r="AM8" s="346"/>
      <c r="AN8" s="348"/>
      <c r="AO8" s="348"/>
      <c r="AP8" s="348"/>
      <c r="AQ8" s="348"/>
      <c r="AR8" s="348"/>
      <c r="AS8" s="348"/>
    </row>
    <row r="9" spans="1:45" ht="51" x14ac:dyDescent="0.25">
      <c r="A9" s="346"/>
      <c r="B9" s="346"/>
      <c r="C9" s="346"/>
      <c r="D9" s="346"/>
      <c r="E9" s="346"/>
      <c r="F9" s="346"/>
      <c r="G9" s="346"/>
      <c r="H9" s="346"/>
      <c r="I9" s="346"/>
      <c r="J9" s="354"/>
      <c r="K9" s="346"/>
      <c r="L9" s="346"/>
      <c r="M9" s="346"/>
      <c r="N9" s="346"/>
      <c r="O9" s="346"/>
      <c r="P9" s="346"/>
      <c r="Q9" s="346"/>
      <c r="R9" s="346"/>
      <c r="S9" s="346"/>
      <c r="T9" s="346"/>
      <c r="U9" s="346"/>
      <c r="V9" s="346"/>
      <c r="W9" s="355"/>
      <c r="X9" s="346"/>
      <c r="Y9" s="355"/>
      <c r="Z9" s="348"/>
      <c r="AA9" s="348"/>
      <c r="AB9" s="346" t="s">
        <v>1057</v>
      </c>
      <c r="AC9" s="346" t="s">
        <v>1981</v>
      </c>
      <c r="AD9" s="346" t="s">
        <v>1057</v>
      </c>
      <c r="AE9" s="346" t="s">
        <v>1982</v>
      </c>
      <c r="AF9" s="355"/>
      <c r="AG9" s="346"/>
      <c r="AH9" s="346"/>
      <c r="AI9" s="354"/>
      <c r="AJ9" s="346"/>
      <c r="AK9" s="348"/>
      <c r="AL9" s="348"/>
      <c r="AM9" s="346"/>
      <c r="AN9" s="348"/>
      <c r="AO9" s="348"/>
      <c r="AP9" s="348"/>
      <c r="AQ9" s="348"/>
      <c r="AR9" s="348"/>
      <c r="AS9" s="348"/>
    </row>
    <row r="10" spans="1:45" x14ac:dyDescent="0.25">
      <c r="A10" s="346"/>
      <c r="B10" s="346"/>
      <c r="C10" s="346"/>
      <c r="D10" s="346"/>
      <c r="E10" s="346"/>
      <c r="F10" s="346"/>
      <c r="G10" s="346"/>
      <c r="H10" s="346"/>
      <c r="I10" s="346"/>
      <c r="J10" s="354"/>
      <c r="K10" s="346"/>
      <c r="L10" s="346"/>
      <c r="M10" s="346"/>
      <c r="N10" s="346"/>
      <c r="O10" s="346"/>
      <c r="P10" s="346"/>
      <c r="Q10" s="346"/>
      <c r="R10" s="346"/>
      <c r="S10" s="346"/>
      <c r="T10" s="346"/>
      <c r="U10" s="346"/>
      <c r="V10" s="346"/>
      <c r="W10" s="355"/>
      <c r="X10" s="346"/>
      <c r="Y10" s="355"/>
      <c r="Z10" s="348"/>
      <c r="AA10" s="348"/>
      <c r="AB10" s="346" t="s">
        <v>1061</v>
      </c>
      <c r="AC10" s="346" t="s">
        <v>1174</v>
      </c>
      <c r="AD10" s="346" t="s">
        <v>1061</v>
      </c>
      <c r="AE10" s="346" t="s">
        <v>1101</v>
      </c>
      <c r="AF10" s="355"/>
      <c r="AG10" s="346"/>
      <c r="AH10" s="346"/>
      <c r="AI10" s="354"/>
      <c r="AJ10" s="346"/>
      <c r="AK10" s="348"/>
      <c r="AL10" s="348"/>
      <c r="AM10" s="346"/>
      <c r="AN10" s="348"/>
      <c r="AO10" s="348"/>
      <c r="AP10" s="348"/>
      <c r="AQ10" s="348"/>
      <c r="AR10" s="348"/>
      <c r="AS10" s="348"/>
    </row>
    <row r="11" spans="1:45" x14ac:dyDescent="0.25">
      <c r="A11" s="346"/>
      <c r="B11" s="346"/>
      <c r="C11" s="346"/>
      <c r="D11" s="346"/>
      <c r="E11" s="346"/>
      <c r="F11" s="346"/>
      <c r="G11" s="346"/>
      <c r="H11" s="346"/>
      <c r="I11" s="346"/>
      <c r="J11" s="354"/>
      <c r="K11" s="346"/>
      <c r="L11" s="346"/>
      <c r="M11" s="346"/>
      <c r="N11" s="346"/>
      <c r="O11" s="346"/>
      <c r="P11" s="346"/>
      <c r="Q11" s="346"/>
      <c r="R11" s="346"/>
      <c r="S11" s="346"/>
      <c r="T11" s="346"/>
      <c r="U11" s="346"/>
      <c r="V11" s="346"/>
      <c r="W11" s="355"/>
      <c r="X11" s="346"/>
      <c r="Y11" s="355"/>
      <c r="Z11" s="348"/>
      <c r="AA11" s="348"/>
      <c r="AB11" s="348"/>
      <c r="AC11" s="348"/>
      <c r="AD11" s="348"/>
      <c r="AE11" s="348"/>
      <c r="AF11" s="355"/>
      <c r="AG11" s="346"/>
      <c r="AH11" s="346"/>
      <c r="AI11" s="354"/>
      <c r="AJ11" s="346"/>
      <c r="AK11" s="348"/>
      <c r="AL11" s="348"/>
      <c r="AM11" s="346"/>
      <c r="AN11" s="348"/>
      <c r="AO11" s="348"/>
      <c r="AP11" s="348"/>
      <c r="AQ11" s="348"/>
      <c r="AR11" s="348"/>
      <c r="AS11" s="348"/>
    </row>
    <row r="12" spans="1:45" x14ac:dyDescent="0.25">
      <c r="A12" s="346"/>
      <c r="B12" s="346"/>
      <c r="C12" s="346"/>
      <c r="D12" s="346"/>
      <c r="E12" s="346"/>
      <c r="F12" s="346"/>
      <c r="G12" s="346"/>
      <c r="H12" s="346"/>
      <c r="I12" s="346"/>
      <c r="J12" s="354"/>
      <c r="K12" s="346"/>
      <c r="L12" s="346"/>
      <c r="M12" s="346"/>
      <c r="N12" s="346"/>
      <c r="O12" s="346"/>
      <c r="P12" s="346"/>
      <c r="Q12" s="346"/>
      <c r="R12" s="346"/>
      <c r="S12" s="346"/>
      <c r="T12" s="346"/>
      <c r="U12" s="346"/>
      <c r="V12" s="346"/>
      <c r="W12" s="355"/>
      <c r="X12" s="346"/>
      <c r="Y12" s="355"/>
      <c r="Z12" s="348"/>
      <c r="AA12" s="348"/>
      <c r="AB12" s="348"/>
      <c r="AC12" s="348"/>
      <c r="AD12" s="346" t="s">
        <v>1054</v>
      </c>
      <c r="AE12" s="356">
        <v>45531</v>
      </c>
      <c r="AF12" s="355"/>
      <c r="AG12" s="346"/>
      <c r="AH12" s="346"/>
      <c r="AI12" s="354"/>
      <c r="AJ12" s="346"/>
      <c r="AK12" s="348"/>
      <c r="AL12" s="348"/>
      <c r="AM12" s="346"/>
      <c r="AN12" s="348"/>
      <c r="AO12" s="348"/>
      <c r="AP12" s="348"/>
      <c r="AQ12" s="348"/>
      <c r="AR12" s="348"/>
      <c r="AS12" s="348"/>
    </row>
    <row r="13" spans="1:45" ht="63.75" x14ac:dyDescent="0.25">
      <c r="A13" s="346"/>
      <c r="B13" s="346"/>
      <c r="C13" s="346"/>
      <c r="D13" s="346"/>
      <c r="E13" s="346"/>
      <c r="F13" s="346"/>
      <c r="G13" s="346"/>
      <c r="H13" s="346"/>
      <c r="I13" s="346"/>
      <c r="J13" s="354"/>
      <c r="K13" s="346"/>
      <c r="L13" s="346"/>
      <c r="M13" s="346"/>
      <c r="N13" s="346"/>
      <c r="O13" s="346"/>
      <c r="P13" s="346"/>
      <c r="Q13" s="346"/>
      <c r="R13" s="346"/>
      <c r="S13" s="346"/>
      <c r="T13" s="346"/>
      <c r="U13" s="346"/>
      <c r="V13" s="346"/>
      <c r="W13" s="355"/>
      <c r="X13" s="346"/>
      <c r="Y13" s="355"/>
      <c r="Z13" s="348"/>
      <c r="AA13" s="348"/>
      <c r="AB13" s="348"/>
      <c r="AC13" s="348"/>
      <c r="AD13" s="346" t="s">
        <v>1057</v>
      </c>
      <c r="AE13" s="346" t="s">
        <v>1980</v>
      </c>
      <c r="AF13" s="355"/>
      <c r="AG13" s="346"/>
      <c r="AH13" s="346"/>
      <c r="AI13" s="354"/>
      <c r="AJ13" s="346"/>
      <c r="AK13" s="348"/>
      <c r="AL13" s="348"/>
      <c r="AM13" s="346"/>
      <c r="AN13" s="348"/>
      <c r="AO13" s="348"/>
      <c r="AP13" s="348"/>
      <c r="AQ13" s="348"/>
      <c r="AR13" s="348"/>
      <c r="AS13" s="348"/>
    </row>
    <row r="14" spans="1:45" x14ac:dyDescent="0.25">
      <c r="A14" s="346"/>
      <c r="B14" s="346"/>
      <c r="C14" s="346"/>
      <c r="D14" s="346"/>
      <c r="E14" s="346"/>
      <c r="F14" s="346"/>
      <c r="G14" s="346"/>
      <c r="H14" s="346"/>
      <c r="I14" s="346"/>
      <c r="J14" s="354"/>
      <c r="K14" s="346"/>
      <c r="L14" s="346"/>
      <c r="M14" s="346"/>
      <c r="N14" s="346"/>
      <c r="O14" s="346"/>
      <c r="P14" s="346"/>
      <c r="Q14" s="346"/>
      <c r="R14" s="346"/>
      <c r="S14" s="346"/>
      <c r="T14" s="346"/>
      <c r="U14" s="346"/>
      <c r="V14" s="346"/>
      <c r="W14" s="355"/>
      <c r="X14" s="346"/>
      <c r="Y14" s="355"/>
      <c r="Z14" s="348"/>
      <c r="AA14" s="348"/>
      <c r="AB14" s="348"/>
      <c r="AC14" s="348"/>
      <c r="AD14" s="346" t="s">
        <v>1061</v>
      </c>
      <c r="AE14" s="346" t="s">
        <v>1174</v>
      </c>
      <c r="AF14" s="355"/>
      <c r="AG14" s="346"/>
      <c r="AH14" s="346"/>
      <c r="AI14" s="354"/>
      <c r="AJ14" s="346"/>
      <c r="AK14" s="348"/>
      <c r="AL14" s="348"/>
      <c r="AM14" s="346"/>
      <c r="AN14" s="348"/>
      <c r="AO14" s="348"/>
      <c r="AP14" s="348"/>
      <c r="AQ14" s="348"/>
      <c r="AR14" s="348"/>
      <c r="AS14" s="348"/>
    </row>
    <row r="15" spans="1:45" x14ac:dyDescent="0.25">
      <c r="A15" s="346"/>
      <c r="B15" s="346"/>
      <c r="C15" s="346"/>
      <c r="D15" s="346"/>
      <c r="E15" s="346"/>
      <c r="F15" s="346"/>
      <c r="G15" s="346"/>
      <c r="H15" s="346"/>
      <c r="I15" s="346"/>
      <c r="J15" s="354"/>
      <c r="K15" s="346"/>
      <c r="L15" s="346"/>
      <c r="M15" s="346"/>
      <c r="N15" s="346"/>
      <c r="O15" s="346"/>
      <c r="P15" s="346"/>
      <c r="Q15" s="346"/>
      <c r="R15" s="346"/>
      <c r="S15" s="346"/>
      <c r="T15" s="346"/>
      <c r="U15" s="346"/>
      <c r="V15" s="346"/>
      <c r="W15" s="355"/>
      <c r="X15" s="346"/>
      <c r="Y15" s="355"/>
      <c r="Z15" s="348"/>
      <c r="AA15" s="348"/>
      <c r="AB15" s="348"/>
      <c r="AC15" s="348"/>
      <c r="AD15" s="348"/>
      <c r="AE15" s="348"/>
      <c r="AF15" s="355"/>
      <c r="AG15" s="346"/>
      <c r="AH15" s="346"/>
      <c r="AI15" s="354"/>
      <c r="AJ15" s="346"/>
      <c r="AK15" s="348"/>
      <c r="AL15" s="348"/>
      <c r="AM15" s="346"/>
      <c r="AN15" s="348"/>
      <c r="AO15" s="348"/>
      <c r="AP15" s="348"/>
      <c r="AQ15" s="348"/>
      <c r="AR15" s="348"/>
      <c r="AS15" s="348"/>
    </row>
    <row r="16" spans="1:45" x14ac:dyDescent="0.25">
      <c r="A16" s="346"/>
      <c r="B16" s="346"/>
      <c r="C16" s="346"/>
      <c r="D16" s="346"/>
      <c r="E16" s="346"/>
      <c r="F16" s="346"/>
      <c r="G16" s="346"/>
      <c r="H16" s="346"/>
      <c r="I16" s="346"/>
      <c r="J16" s="354"/>
      <c r="K16" s="346"/>
      <c r="L16" s="346"/>
      <c r="M16" s="346"/>
      <c r="N16" s="346"/>
      <c r="O16" s="346"/>
      <c r="P16" s="346"/>
      <c r="Q16" s="346"/>
      <c r="R16" s="346"/>
      <c r="S16" s="346"/>
      <c r="T16" s="346"/>
      <c r="U16" s="346"/>
      <c r="V16" s="346"/>
      <c r="W16" s="355"/>
      <c r="X16" s="346"/>
      <c r="Y16" s="355"/>
      <c r="Z16" s="348"/>
      <c r="AA16" s="348"/>
      <c r="AB16" s="348"/>
      <c r="AC16" s="348"/>
      <c r="AD16" s="346" t="s">
        <v>1054</v>
      </c>
      <c r="AE16" s="356">
        <v>45534</v>
      </c>
      <c r="AF16" s="355"/>
      <c r="AG16" s="346"/>
      <c r="AH16" s="346"/>
      <c r="AI16" s="354"/>
      <c r="AJ16" s="346"/>
      <c r="AK16" s="348"/>
      <c r="AL16" s="348"/>
      <c r="AM16" s="346"/>
      <c r="AN16" s="348"/>
      <c r="AO16" s="348"/>
      <c r="AP16" s="348"/>
      <c r="AQ16" s="348"/>
      <c r="AR16" s="348"/>
      <c r="AS16" s="348"/>
    </row>
    <row r="17" spans="1:45" ht="165.75" x14ac:dyDescent="0.25">
      <c r="A17" s="346"/>
      <c r="B17" s="346"/>
      <c r="C17" s="346"/>
      <c r="D17" s="346"/>
      <c r="E17" s="346"/>
      <c r="F17" s="346"/>
      <c r="G17" s="346"/>
      <c r="H17" s="346"/>
      <c r="I17" s="346"/>
      <c r="J17" s="354"/>
      <c r="K17" s="346"/>
      <c r="L17" s="346"/>
      <c r="M17" s="346"/>
      <c r="N17" s="346"/>
      <c r="O17" s="346"/>
      <c r="P17" s="346"/>
      <c r="Q17" s="346"/>
      <c r="R17" s="346"/>
      <c r="S17" s="346"/>
      <c r="T17" s="346"/>
      <c r="U17" s="346"/>
      <c r="V17" s="346"/>
      <c r="W17" s="355"/>
      <c r="X17" s="346"/>
      <c r="Y17" s="355"/>
      <c r="Z17" s="348"/>
      <c r="AA17" s="348"/>
      <c r="AB17" s="348"/>
      <c r="AC17" s="348"/>
      <c r="AD17" s="346" t="s">
        <v>1057</v>
      </c>
      <c r="AE17" s="346" t="s">
        <v>1983</v>
      </c>
      <c r="AF17" s="355"/>
      <c r="AG17" s="346"/>
      <c r="AH17" s="346"/>
      <c r="AI17" s="354"/>
      <c r="AJ17" s="346"/>
      <c r="AK17" s="348"/>
      <c r="AL17" s="348"/>
      <c r="AM17" s="346"/>
      <c r="AN17" s="348"/>
      <c r="AO17" s="348"/>
      <c r="AP17" s="348"/>
      <c r="AQ17" s="348"/>
      <c r="AR17" s="348"/>
      <c r="AS17" s="348"/>
    </row>
    <row r="18" spans="1:45" x14ac:dyDescent="0.25">
      <c r="A18" s="346"/>
      <c r="B18" s="346"/>
      <c r="C18" s="346"/>
      <c r="D18" s="346"/>
      <c r="E18" s="346"/>
      <c r="F18" s="346"/>
      <c r="G18" s="346"/>
      <c r="H18" s="346"/>
      <c r="I18" s="346"/>
      <c r="J18" s="354"/>
      <c r="K18" s="346"/>
      <c r="L18" s="346"/>
      <c r="M18" s="346"/>
      <c r="N18" s="346"/>
      <c r="O18" s="346"/>
      <c r="P18" s="346"/>
      <c r="Q18" s="346"/>
      <c r="R18" s="346"/>
      <c r="S18" s="346"/>
      <c r="T18" s="346"/>
      <c r="U18" s="346"/>
      <c r="V18" s="346"/>
      <c r="W18" s="355"/>
      <c r="X18" s="346"/>
      <c r="Y18" s="355"/>
      <c r="Z18" s="348"/>
      <c r="AA18" s="348"/>
      <c r="AB18" s="348"/>
      <c r="AC18" s="348"/>
      <c r="AD18" s="346" t="s">
        <v>1061</v>
      </c>
      <c r="AE18" s="346" t="s">
        <v>1107</v>
      </c>
      <c r="AF18" s="355"/>
      <c r="AG18" s="346"/>
      <c r="AH18" s="346"/>
      <c r="AI18" s="354"/>
      <c r="AJ18" s="346"/>
      <c r="AK18" s="348"/>
      <c r="AL18" s="348"/>
      <c r="AM18" s="346"/>
      <c r="AN18" s="348"/>
      <c r="AO18" s="348"/>
      <c r="AP18" s="348"/>
      <c r="AQ18" s="348"/>
      <c r="AR18" s="348"/>
      <c r="AS18" s="348"/>
    </row>
    <row r="19" spans="1:45" ht="102" x14ac:dyDescent="0.25">
      <c r="A19" s="346"/>
      <c r="B19" s="346"/>
      <c r="C19" s="346"/>
      <c r="D19" s="346"/>
      <c r="E19" s="346"/>
      <c r="F19" s="346"/>
      <c r="G19" s="346"/>
      <c r="H19" s="346"/>
      <c r="I19" s="346"/>
      <c r="J19" s="354"/>
      <c r="K19" s="346"/>
      <c r="L19" s="346" t="s">
        <v>1984</v>
      </c>
      <c r="M19" s="346" t="s">
        <v>1985</v>
      </c>
      <c r="N19" s="346" t="s">
        <v>1725</v>
      </c>
      <c r="O19" s="346" t="s">
        <v>1958</v>
      </c>
      <c r="P19" s="346" t="s">
        <v>1959</v>
      </c>
      <c r="Q19" s="346" t="s">
        <v>1960</v>
      </c>
      <c r="R19" s="346" t="s">
        <v>1961</v>
      </c>
      <c r="S19" s="346" t="s">
        <v>1962</v>
      </c>
      <c r="T19" s="346" t="s">
        <v>1963</v>
      </c>
      <c r="U19" s="346" t="s">
        <v>1964</v>
      </c>
      <c r="V19" s="346" t="s">
        <v>1965</v>
      </c>
      <c r="W19" s="355" t="s">
        <v>1966</v>
      </c>
      <c r="X19" s="346" t="s">
        <v>1966</v>
      </c>
      <c r="Y19" s="355" t="s">
        <v>1966</v>
      </c>
      <c r="Z19" s="348"/>
      <c r="AA19" s="348"/>
      <c r="AB19" s="348"/>
      <c r="AC19" s="348"/>
      <c r="AD19" s="348"/>
      <c r="AE19" s="348"/>
      <c r="AF19" s="355"/>
      <c r="AG19" s="346"/>
      <c r="AH19" s="346"/>
      <c r="AI19" s="354"/>
      <c r="AJ19" s="346"/>
      <c r="AK19" s="348"/>
      <c r="AL19" s="348"/>
      <c r="AM19" s="346"/>
      <c r="AN19" s="348"/>
      <c r="AO19" s="348"/>
      <c r="AP19" s="348"/>
      <c r="AQ19" s="348"/>
      <c r="AR19" s="348"/>
      <c r="AS19" s="348"/>
    </row>
    <row r="20" spans="1:45" x14ac:dyDescent="0.25">
      <c r="A20" s="346"/>
      <c r="B20" s="346"/>
      <c r="C20" s="346"/>
      <c r="D20" s="346"/>
      <c r="E20" s="346"/>
      <c r="F20" s="346"/>
      <c r="G20" s="346"/>
      <c r="H20" s="346"/>
      <c r="I20" s="346"/>
      <c r="J20" s="354"/>
      <c r="K20" s="346"/>
      <c r="L20" s="346"/>
      <c r="M20" s="346"/>
      <c r="N20" s="346"/>
      <c r="O20" s="346"/>
      <c r="P20" s="344" t="s">
        <v>1971</v>
      </c>
      <c r="Q20" s="344" t="s">
        <v>1971</v>
      </c>
      <c r="R20" s="344" t="s">
        <v>1971</v>
      </c>
      <c r="S20" s="344" t="s">
        <v>1971</v>
      </c>
      <c r="T20" s="344" t="s">
        <v>1971</v>
      </c>
      <c r="U20" s="344" t="s">
        <v>1971</v>
      </c>
      <c r="V20" s="344" t="s">
        <v>1971</v>
      </c>
      <c r="W20" s="355"/>
      <c r="X20" s="346"/>
      <c r="Y20" s="355"/>
      <c r="Z20" s="348"/>
      <c r="AA20" s="348"/>
      <c r="AB20" s="346" t="s">
        <v>1054</v>
      </c>
      <c r="AC20" s="356">
        <v>45406</v>
      </c>
      <c r="AD20" s="346" t="s">
        <v>1054</v>
      </c>
      <c r="AE20" s="356">
        <v>45406</v>
      </c>
      <c r="AF20" s="355"/>
      <c r="AG20" s="346"/>
      <c r="AH20" s="346"/>
      <c r="AI20" s="354"/>
      <c r="AJ20" s="346"/>
      <c r="AK20" s="348"/>
      <c r="AL20" s="348"/>
      <c r="AM20" s="346"/>
      <c r="AN20" s="348"/>
      <c r="AO20" s="348"/>
      <c r="AP20" s="348"/>
      <c r="AQ20" s="348"/>
      <c r="AR20" s="348"/>
      <c r="AS20" s="348"/>
    </row>
    <row r="21" spans="1:45" ht="127.5" x14ac:dyDescent="0.25">
      <c r="A21" s="346"/>
      <c r="B21" s="346"/>
      <c r="C21" s="346"/>
      <c r="D21" s="346"/>
      <c r="E21" s="346"/>
      <c r="F21" s="346"/>
      <c r="G21" s="346"/>
      <c r="H21" s="346"/>
      <c r="I21" s="346"/>
      <c r="J21" s="354"/>
      <c r="K21" s="346"/>
      <c r="L21" s="346"/>
      <c r="M21" s="346"/>
      <c r="N21" s="346"/>
      <c r="O21" s="346"/>
      <c r="P21" s="346" t="s">
        <v>1986</v>
      </c>
      <c r="Q21" s="346" t="s">
        <v>1973</v>
      </c>
      <c r="R21" s="346" t="s">
        <v>1987</v>
      </c>
      <c r="S21" s="346" t="s">
        <v>1975</v>
      </c>
      <c r="T21" s="346" t="s">
        <v>1976</v>
      </c>
      <c r="U21" s="346" t="s">
        <v>1977</v>
      </c>
      <c r="V21" s="346" t="s">
        <v>1988</v>
      </c>
      <c r="W21" s="355"/>
      <c r="X21" s="346"/>
      <c r="Y21" s="355"/>
      <c r="Z21" s="348"/>
      <c r="AA21" s="348"/>
      <c r="AB21" s="346" t="s">
        <v>1057</v>
      </c>
      <c r="AC21" s="346" t="s">
        <v>1727</v>
      </c>
      <c r="AD21" s="346" t="s">
        <v>1057</v>
      </c>
      <c r="AE21" s="346" t="s">
        <v>1727</v>
      </c>
      <c r="AF21" s="355"/>
      <c r="AG21" s="346"/>
      <c r="AH21" s="346"/>
      <c r="AI21" s="354"/>
      <c r="AJ21" s="346"/>
      <c r="AK21" s="348"/>
      <c r="AL21" s="348"/>
      <c r="AM21" s="346"/>
      <c r="AN21" s="348"/>
      <c r="AO21" s="348"/>
      <c r="AP21" s="348"/>
      <c r="AQ21" s="348"/>
      <c r="AR21" s="348"/>
      <c r="AS21" s="348"/>
    </row>
    <row r="22" spans="1:45" x14ac:dyDescent="0.25">
      <c r="A22" s="346"/>
      <c r="B22" s="346"/>
      <c r="C22" s="346"/>
      <c r="D22" s="346"/>
      <c r="E22" s="346"/>
      <c r="F22" s="346"/>
      <c r="G22" s="346"/>
      <c r="H22" s="346"/>
      <c r="I22" s="346"/>
      <c r="J22" s="354"/>
      <c r="K22" s="346"/>
      <c r="L22" s="346"/>
      <c r="M22" s="346"/>
      <c r="N22" s="346"/>
      <c r="O22" s="346"/>
      <c r="P22" s="346"/>
      <c r="Q22" s="346"/>
      <c r="R22" s="346"/>
      <c r="S22" s="346"/>
      <c r="T22" s="346"/>
      <c r="U22" s="346"/>
      <c r="V22" s="346"/>
      <c r="W22" s="355"/>
      <c r="X22" s="346"/>
      <c r="Y22" s="355"/>
      <c r="Z22" s="348"/>
      <c r="AA22" s="348"/>
      <c r="AB22" s="346" t="s">
        <v>1061</v>
      </c>
      <c r="AC22" s="346" t="s">
        <v>1174</v>
      </c>
      <c r="AD22" s="346" t="s">
        <v>1061</v>
      </c>
      <c r="AE22" s="346" t="s">
        <v>1174</v>
      </c>
      <c r="AF22" s="355"/>
      <c r="AG22" s="346"/>
      <c r="AH22" s="346"/>
      <c r="AI22" s="354"/>
      <c r="AJ22" s="346"/>
      <c r="AK22" s="348"/>
      <c r="AL22" s="348"/>
      <c r="AM22" s="346"/>
      <c r="AN22" s="348"/>
      <c r="AO22" s="348"/>
      <c r="AP22" s="348"/>
      <c r="AQ22" s="348"/>
      <c r="AR22" s="348"/>
      <c r="AS22" s="348"/>
    </row>
    <row r="23" spans="1:45" x14ac:dyDescent="0.25">
      <c r="A23" s="346"/>
      <c r="B23" s="346"/>
      <c r="C23" s="346"/>
      <c r="D23" s="346"/>
      <c r="E23" s="346"/>
      <c r="F23" s="346"/>
      <c r="G23" s="346"/>
      <c r="H23" s="346"/>
      <c r="I23" s="346"/>
      <c r="J23" s="354"/>
      <c r="K23" s="346"/>
      <c r="L23" s="346"/>
      <c r="M23" s="346"/>
      <c r="N23" s="346"/>
      <c r="O23" s="346"/>
      <c r="P23" s="346"/>
      <c r="Q23" s="346"/>
      <c r="R23" s="346"/>
      <c r="S23" s="346"/>
      <c r="T23" s="346"/>
      <c r="U23" s="346"/>
      <c r="V23" s="346"/>
      <c r="W23" s="355"/>
      <c r="X23" s="346"/>
      <c r="Y23" s="355"/>
      <c r="Z23" s="348"/>
      <c r="AA23" s="348"/>
      <c r="AB23" s="348"/>
      <c r="AC23" s="348"/>
      <c r="AD23" s="348"/>
      <c r="AE23" s="348"/>
      <c r="AF23" s="355"/>
      <c r="AG23" s="346"/>
      <c r="AH23" s="346"/>
      <c r="AI23" s="354"/>
      <c r="AJ23" s="346"/>
      <c r="AK23" s="348"/>
      <c r="AL23" s="348"/>
      <c r="AM23" s="346"/>
      <c r="AN23" s="348"/>
      <c r="AO23" s="348"/>
      <c r="AP23" s="348"/>
      <c r="AQ23" s="348"/>
      <c r="AR23" s="348"/>
      <c r="AS23" s="348"/>
    </row>
    <row r="24" spans="1:45" x14ac:dyDescent="0.25">
      <c r="A24" s="346"/>
      <c r="B24" s="346"/>
      <c r="C24" s="346"/>
      <c r="D24" s="346"/>
      <c r="E24" s="346"/>
      <c r="F24" s="346"/>
      <c r="G24" s="346"/>
      <c r="H24" s="346"/>
      <c r="I24" s="346"/>
      <c r="J24" s="354"/>
      <c r="K24" s="346"/>
      <c r="L24" s="346"/>
      <c r="M24" s="346"/>
      <c r="N24" s="346"/>
      <c r="O24" s="346"/>
      <c r="P24" s="346"/>
      <c r="Q24" s="346"/>
      <c r="R24" s="346"/>
      <c r="S24" s="346"/>
      <c r="T24" s="346"/>
      <c r="U24" s="346"/>
      <c r="V24" s="346"/>
      <c r="W24" s="355"/>
      <c r="X24" s="346"/>
      <c r="Y24" s="355"/>
      <c r="Z24" s="348"/>
      <c r="AA24" s="348"/>
      <c r="AB24" s="346" t="s">
        <v>1054</v>
      </c>
      <c r="AC24" s="356">
        <v>45531</v>
      </c>
      <c r="AD24" s="346" t="s">
        <v>1054</v>
      </c>
      <c r="AE24" s="356">
        <v>45411</v>
      </c>
      <c r="AF24" s="355"/>
      <c r="AG24" s="346"/>
      <c r="AH24" s="346"/>
      <c r="AI24" s="354"/>
      <c r="AJ24" s="346"/>
      <c r="AK24" s="348"/>
      <c r="AL24" s="348"/>
      <c r="AM24" s="346"/>
      <c r="AN24" s="348"/>
      <c r="AO24" s="348"/>
      <c r="AP24" s="348"/>
      <c r="AQ24" s="348"/>
      <c r="AR24" s="348"/>
      <c r="AS24" s="348"/>
    </row>
    <row r="25" spans="1:45" ht="216.75" x14ac:dyDescent="0.25">
      <c r="A25" s="346"/>
      <c r="B25" s="346"/>
      <c r="C25" s="346"/>
      <c r="D25" s="346"/>
      <c r="E25" s="346"/>
      <c r="F25" s="346"/>
      <c r="G25" s="346"/>
      <c r="H25" s="346"/>
      <c r="I25" s="346"/>
      <c r="J25" s="354"/>
      <c r="K25" s="346"/>
      <c r="L25" s="346"/>
      <c r="M25" s="346"/>
      <c r="N25" s="346"/>
      <c r="O25" s="346"/>
      <c r="P25" s="346"/>
      <c r="Q25" s="346"/>
      <c r="R25" s="346"/>
      <c r="S25" s="346"/>
      <c r="T25" s="346"/>
      <c r="U25" s="346"/>
      <c r="V25" s="346"/>
      <c r="W25" s="355"/>
      <c r="X25" s="346"/>
      <c r="Y25" s="355"/>
      <c r="Z25" s="348"/>
      <c r="AA25" s="348"/>
      <c r="AB25" s="346" t="s">
        <v>1057</v>
      </c>
      <c r="AC25" s="346" t="s">
        <v>1989</v>
      </c>
      <c r="AD25" s="346" t="s">
        <v>1057</v>
      </c>
      <c r="AE25" s="346" t="s">
        <v>1990</v>
      </c>
      <c r="AF25" s="355"/>
      <c r="AG25" s="346"/>
      <c r="AH25" s="346"/>
      <c r="AI25" s="354"/>
      <c r="AJ25" s="346"/>
      <c r="AK25" s="348"/>
      <c r="AL25" s="348"/>
      <c r="AM25" s="346"/>
      <c r="AN25" s="348"/>
      <c r="AO25" s="348"/>
      <c r="AP25" s="348"/>
      <c r="AQ25" s="348"/>
      <c r="AR25" s="348"/>
      <c r="AS25" s="348"/>
    </row>
    <row r="26" spans="1:45" x14ac:dyDescent="0.25">
      <c r="A26" s="346"/>
      <c r="B26" s="346"/>
      <c r="C26" s="346"/>
      <c r="D26" s="346"/>
      <c r="E26" s="346"/>
      <c r="F26" s="346"/>
      <c r="G26" s="346"/>
      <c r="H26" s="346"/>
      <c r="I26" s="346"/>
      <c r="J26" s="354"/>
      <c r="K26" s="346"/>
      <c r="L26" s="346"/>
      <c r="M26" s="346"/>
      <c r="N26" s="346"/>
      <c r="O26" s="346"/>
      <c r="P26" s="346"/>
      <c r="Q26" s="346"/>
      <c r="R26" s="346"/>
      <c r="S26" s="346"/>
      <c r="T26" s="346"/>
      <c r="U26" s="346"/>
      <c r="V26" s="346"/>
      <c r="W26" s="355"/>
      <c r="X26" s="346"/>
      <c r="Y26" s="355"/>
      <c r="Z26" s="348"/>
      <c r="AA26" s="348"/>
      <c r="AB26" s="346" t="s">
        <v>1061</v>
      </c>
      <c r="AC26" s="346" t="s">
        <v>1174</v>
      </c>
      <c r="AD26" s="346" t="s">
        <v>1061</v>
      </c>
      <c r="AE26" s="346" t="s">
        <v>1101</v>
      </c>
      <c r="AF26" s="355"/>
      <c r="AG26" s="346"/>
      <c r="AH26" s="346"/>
      <c r="AI26" s="354"/>
      <c r="AJ26" s="346"/>
      <c r="AK26" s="348"/>
      <c r="AL26" s="348"/>
      <c r="AM26" s="346"/>
      <c r="AN26" s="348"/>
      <c r="AO26" s="348"/>
      <c r="AP26" s="348"/>
      <c r="AQ26" s="348"/>
      <c r="AR26" s="348"/>
      <c r="AS26" s="348"/>
    </row>
    <row r="27" spans="1:45" x14ac:dyDescent="0.25">
      <c r="A27" s="346"/>
      <c r="B27" s="346"/>
      <c r="C27" s="346"/>
      <c r="D27" s="346"/>
      <c r="E27" s="346"/>
      <c r="F27" s="346"/>
      <c r="G27" s="346"/>
      <c r="H27" s="346"/>
      <c r="I27" s="346"/>
      <c r="J27" s="354"/>
      <c r="K27" s="346"/>
      <c r="L27" s="346"/>
      <c r="M27" s="346"/>
      <c r="N27" s="346"/>
      <c r="O27" s="346"/>
      <c r="P27" s="346"/>
      <c r="Q27" s="346"/>
      <c r="R27" s="346"/>
      <c r="S27" s="346"/>
      <c r="T27" s="346"/>
      <c r="U27" s="346"/>
      <c r="V27" s="346"/>
      <c r="W27" s="355"/>
      <c r="X27" s="346"/>
      <c r="Y27" s="355"/>
      <c r="Z27" s="348"/>
      <c r="AA27" s="348"/>
      <c r="AB27" s="348"/>
      <c r="AC27" s="348"/>
      <c r="AD27" s="348"/>
      <c r="AE27" s="348"/>
      <c r="AF27" s="355"/>
      <c r="AG27" s="346"/>
      <c r="AH27" s="346"/>
      <c r="AI27" s="354"/>
      <c r="AJ27" s="346"/>
      <c r="AK27" s="348"/>
      <c r="AL27" s="348"/>
      <c r="AM27" s="346"/>
      <c r="AN27" s="348"/>
      <c r="AO27" s="348"/>
      <c r="AP27" s="348"/>
      <c r="AQ27" s="348"/>
      <c r="AR27" s="348"/>
      <c r="AS27" s="348"/>
    </row>
    <row r="28" spans="1:45" x14ac:dyDescent="0.25">
      <c r="A28" s="346"/>
      <c r="B28" s="346"/>
      <c r="C28" s="346"/>
      <c r="D28" s="346"/>
      <c r="E28" s="346"/>
      <c r="F28" s="346"/>
      <c r="G28" s="346"/>
      <c r="H28" s="346"/>
      <c r="I28" s="346"/>
      <c r="J28" s="354"/>
      <c r="K28" s="346"/>
      <c r="L28" s="346"/>
      <c r="M28" s="346"/>
      <c r="N28" s="346"/>
      <c r="O28" s="346"/>
      <c r="P28" s="346"/>
      <c r="Q28" s="346"/>
      <c r="R28" s="346"/>
      <c r="S28" s="346"/>
      <c r="T28" s="346"/>
      <c r="U28" s="346"/>
      <c r="V28" s="346"/>
      <c r="W28" s="355"/>
      <c r="X28" s="346"/>
      <c r="Y28" s="355"/>
      <c r="Z28" s="348"/>
      <c r="AA28" s="348"/>
      <c r="AB28" s="348"/>
      <c r="AC28" s="348"/>
      <c r="AD28" s="346" t="s">
        <v>1054</v>
      </c>
      <c r="AE28" s="356">
        <v>45534</v>
      </c>
      <c r="AF28" s="355"/>
      <c r="AG28" s="346"/>
      <c r="AH28" s="346"/>
      <c r="AI28" s="354"/>
      <c r="AJ28" s="346"/>
      <c r="AK28" s="348"/>
      <c r="AL28" s="348"/>
      <c r="AM28" s="346"/>
      <c r="AN28" s="348"/>
      <c r="AO28" s="348"/>
      <c r="AP28" s="348"/>
      <c r="AQ28" s="348"/>
      <c r="AR28" s="348"/>
      <c r="AS28" s="348"/>
    </row>
    <row r="29" spans="1:45" ht="127.5" x14ac:dyDescent="0.25">
      <c r="A29" s="346"/>
      <c r="B29" s="346"/>
      <c r="C29" s="346"/>
      <c r="D29" s="346"/>
      <c r="E29" s="346"/>
      <c r="F29" s="346"/>
      <c r="G29" s="346"/>
      <c r="H29" s="346"/>
      <c r="I29" s="346"/>
      <c r="J29" s="354"/>
      <c r="K29" s="346"/>
      <c r="L29" s="346"/>
      <c r="M29" s="346"/>
      <c r="N29" s="346"/>
      <c r="O29" s="346"/>
      <c r="P29" s="346"/>
      <c r="Q29" s="346"/>
      <c r="R29" s="346"/>
      <c r="S29" s="346"/>
      <c r="T29" s="346"/>
      <c r="U29" s="346"/>
      <c r="V29" s="346"/>
      <c r="W29" s="355"/>
      <c r="X29" s="346"/>
      <c r="Y29" s="355"/>
      <c r="Z29" s="348"/>
      <c r="AA29" s="348"/>
      <c r="AB29" s="348"/>
      <c r="AC29" s="348"/>
      <c r="AD29" s="346" t="s">
        <v>1057</v>
      </c>
      <c r="AE29" s="346" t="s">
        <v>1991</v>
      </c>
      <c r="AF29" s="355"/>
      <c r="AG29" s="346"/>
      <c r="AH29" s="346"/>
      <c r="AI29" s="354"/>
      <c r="AJ29" s="346"/>
      <c r="AK29" s="348"/>
      <c r="AL29" s="348"/>
      <c r="AM29" s="346"/>
      <c r="AN29" s="348"/>
      <c r="AO29" s="348"/>
      <c r="AP29" s="348"/>
      <c r="AQ29" s="348"/>
      <c r="AR29" s="348"/>
      <c r="AS29" s="348"/>
    </row>
    <row r="30" spans="1:45" x14ac:dyDescent="0.25">
      <c r="A30" s="346"/>
      <c r="B30" s="346"/>
      <c r="C30" s="346"/>
      <c r="D30" s="346"/>
      <c r="E30" s="346"/>
      <c r="F30" s="346"/>
      <c r="G30" s="346"/>
      <c r="H30" s="346"/>
      <c r="I30" s="346"/>
      <c r="J30" s="354"/>
      <c r="K30" s="346"/>
      <c r="L30" s="346"/>
      <c r="M30" s="346"/>
      <c r="N30" s="346"/>
      <c r="O30" s="346"/>
      <c r="P30" s="346"/>
      <c r="Q30" s="346"/>
      <c r="R30" s="346"/>
      <c r="S30" s="346"/>
      <c r="T30" s="346"/>
      <c r="U30" s="346"/>
      <c r="V30" s="346"/>
      <c r="W30" s="355"/>
      <c r="X30" s="346"/>
      <c r="Y30" s="355"/>
      <c r="Z30" s="348"/>
      <c r="AA30" s="348"/>
      <c r="AB30" s="348"/>
      <c r="AC30" s="348"/>
      <c r="AD30" s="346" t="s">
        <v>1061</v>
      </c>
      <c r="AE30" s="346" t="s">
        <v>1107</v>
      </c>
      <c r="AF30" s="355"/>
      <c r="AG30" s="346"/>
      <c r="AH30" s="346"/>
      <c r="AI30" s="354"/>
      <c r="AJ30" s="346"/>
      <c r="AK30" s="348"/>
      <c r="AL30" s="348"/>
      <c r="AM30" s="346"/>
      <c r="AN30" s="348"/>
      <c r="AO30" s="348"/>
      <c r="AP30" s="348"/>
      <c r="AQ30" s="348"/>
      <c r="AR30" s="348"/>
      <c r="AS30" s="348"/>
    </row>
    <row r="31" spans="1:45" ht="140.25" x14ac:dyDescent="0.25">
      <c r="A31" s="346"/>
      <c r="B31" s="346"/>
      <c r="C31" s="346"/>
      <c r="D31" s="346"/>
      <c r="E31" s="346"/>
      <c r="F31" s="346"/>
      <c r="G31" s="346"/>
      <c r="H31" s="346"/>
      <c r="I31" s="346"/>
      <c r="J31" s="354"/>
      <c r="K31" s="346"/>
      <c r="L31" s="346" t="s">
        <v>1992</v>
      </c>
      <c r="M31" s="346" t="s">
        <v>1993</v>
      </c>
      <c r="N31" s="346" t="s">
        <v>1994</v>
      </c>
      <c r="O31" s="346" t="s">
        <v>1958</v>
      </c>
      <c r="P31" s="346" t="s">
        <v>1959</v>
      </c>
      <c r="Q31" s="346" t="s">
        <v>1960</v>
      </c>
      <c r="R31" s="346" t="s">
        <v>1961</v>
      </c>
      <c r="S31" s="346" t="s">
        <v>1962</v>
      </c>
      <c r="T31" s="346" t="s">
        <v>1963</v>
      </c>
      <c r="U31" s="346" t="s">
        <v>1964</v>
      </c>
      <c r="V31" s="346" t="s">
        <v>1965</v>
      </c>
      <c r="W31" s="355" t="s">
        <v>1966</v>
      </c>
      <c r="X31" s="346" t="s">
        <v>1966</v>
      </c>
      <c r="Y31" s="355" t="s">
        <v>1966</v>
      </c>
      <c r="Z31" s="348"/>
      <c r="AA31" s="348"/>
      <c r="AB31" s="348"/>
      <c r="AC31" s="348"/>
      <c r="AD31" s="348"/>
      <c r="AE31" s="348"/>
      <c r="AF31" s="355"/>
      <c r="AG31" s="346"/>
      <c r="AH31" s="346"/>
      <c r="AI31" s="354"/>
      <c r="AJ31" s="346"/>
      <c r="AK31" s="348"/>
      <c r="AL31" s="348"/>
      <c r="AM31" s="346"/>
      <c r="AN31" s="348"/>
      <c r="AO31" s="348"/>
      <c r="AP31" s="348"/>
      <c r="AQ31" s="348"/>
      <c r="AR31" s="348"/>
      <c r="AS31" s="348"/>
    </row>
    <row r="32" spans="1:45" x14ac:dyDescent="0.25">
      <c r="A32" s="346"/>
      <c r="B32" s="346"/>
      <c r="C32" s="346"/>
      <c r="D32" s="346"/>
      <c r="E32" s="346"/>
      <c r="F32" s="346"/>
      <c r="G32" s="346"/>
      <c r="H32" s="346"/>
      <c r="I32" s="346"/>
      <c r="J32" s="354"/>
      <c r="K32" s="346"/>
      <c r="L32" s="346"/>
      <c r="M32" s="346"/>
      <c r="N32" s="346"/>
      <c r="O32" s="346"/>
      <c r="P32" s="344" t="s">
        <v>1971</v>
      </c>
      <c r="Q32" s="344" t="s">
        <v>1971</v>
      </c>
      <c r="R32" s="344" t="s">
        <v>1971</v>
      </c>
      <c r="S32" s="344" t="s">
        <v>1971</v>
      </c>
      <c r="T32" s="344" t="s">
        <v>1971</v>
      </c>
      <c r="U32" s="344" t="s">
        <v>1971</v>
      </c>
      <c r="V32" s="344" t="s">
        <v>1971</v>
      </c>
      <c r="W32" s="355"/>
      <c r="X32" s="346"/>
      <c r="Y32" s="355"/>
      <c r="Z32" s="348"/>
      <c r="AA32" s="348"/>
      <c r="AB32" s="346" t="s">
        <v>1054</v>
      </c>
      <c r="AC32" s="356">
        <v>45406</v>
      </c>
      <c r="AD32" s="346" t="s">
        <v>1054</v>
      </c>
      <c r="AE32" s="356">
        <v>45406</v>
      </c>
      <c r="AF32" s="355"/>
      <c r="AG32" s="346"/>
      <c r="AH32" s="346"/>
      <c r="AI32" s="354"/>
      <c r="AJ32" s="346"/>
      <c r="AK32" s="348"/>
      <c r="AL32" s="348"/>
      <c r="AM32" s="346"/>
      <c r="AN32" s="348"/>
      <c r="AO32" s="348"/>
      <c r="AP32" s="348"/>
      <c r="AQ32" s="348"/>
      <c r="AR32" s="348"/>
      <c r="AS32" s="348"/>
    </row>
    <row r="33" spans="1:45" ht="114.75" x14ac:dyDescent="0.25">
      <c r="A33" s="346"/>
      <c r="B33" s="346"/>
      <c r="C33" s="346"/>
      <c r="D33" s="346"/>
      <c r="E33" s="346"/>
      <c r="F33" s="346"/>
      <c r="G33" s="346"/>
      <c r="H33" s="346"/>
      <c r="I33" s="346"/>
      <c r="J33" s="354"/>
      <c r="K33" s="346"/>
      <c r="L33" s="346"/>
      <c r="M33" s="346"/>
      <c r="N33" s="346"/>
      <c r="O33" s="346"/>
      <c r="P33" s="346" t="s">
        <v>1995</v>
      </c>
      <c r="Q33" s="346" t="s">
        <v>1973</v>
      </c>
      <c r="R33" s="346" t="s">
        <v>1996</v>
      </c>
      <c r="S33" s="346" t="s">
        <v>1975</v>
      </c>
      <c r="T33" s="346" t="s">
        <v>1976</v>
      </c>
      <c r="U33" s="346" t="s">
        <v>1977</v>
      </c>
      <c r="V33" s="346" t="s">
        <v>1997</v>
      </c>
      <c r="W33" s="355"/>
      <c r="X33" s="346"/>
      <c r="Y33" s="355"/>
      <c r="Z33" s="348"/>
      <c r="AA33" s="348"/>
      <c r="AB33" s="346" t="s">
        <v>1057</v>
      </c>
      <c r="AC33" s="346" t="s">
        <v>1998</v>
      </c>
      <c r="AD33" s="346" t="s">
        <v>1057</v>
      </c>
      <c r="AE33" s="346" t="s">
        <v>1998</v>
      </c>
      <c r="AF33" s="355"/>
      <c r="AG33" s="346"/>
      <c r="AH33" s="346"/>
      <c r="AI33" s="354"/>
      <c r="AJ33" s="346"/>
      <c r="AK33" s="348"/>
      <c r="AL33" s="348"/>
      <c r="AM33" s="346"/>
      <c r="AN33" s="348"/>
      <c r="AO33" s="348"/>
      <c r="AP33" s="348"/>
      <c r="AQ33" s="348"/>
      <c r="AR33" s="348"/>
      <c r="AS33" s="348"/>
    </row>
    <row r="34" spans="1:45" x14ac:dyDescent="0.25">
      <c r="A34" s="346"/>
      <c r="B34" s="346"/>
      <c r="C34" s="346"/>
      <c r="D34" s="346"/>
      <c r="E34" s="346"/>
      <c r="F34" s="346"/>
      <c r="G34" s="346"/>
      <c r="H34" s="346"/>
      <c r="I34" s="346"/>
      <c r="J34" s="354"/>
      <c r="K34" s="346"/>
      <c r="L34" s="346"/>
      <c r="M34" s="346"/>
      <c r="N34" s="346"/>
      <c r="O34" s="346"/>
      <c r="P34" s="346"/>
      <c r="Q34" s="346"/>
      <c r="R34" s="346"/>
      <c r="S34" s="346"/>
      <c r="T34" s="346"/>
      <c r="U34" s="346"/>
      <c r="V34" s="346"/>
      <c r="W34" s="355"/>
      <c r="X34" s="346"/>
      <c r="Y34" s="355"/>
      <c r="Z34" s="348"/>
      <c r="AA34" s="348"/>
      <c r="AB34" s="346" t="s">
        <v>1061</v>
      </c>
      <c r="AC34" s="346" t="s">
        <v>1174</v>
      </c>
      <c r="AD34" s="346" t="s">
        <v>1061</v>
      </c>
      <c r="AE34" s="346" t="s">
        <v>1174</v>
      </c>
      <c r="AF34" s="355"/>
      <c r="AG34" s="346"/>
      <c r="AH34" s="346"/>
      <c r="AI34" s="354"/>
      <c r="AJ34" s="346"/>
      <c r="AK34" s="348"/>
      <c r="AL34" s="348"/>
      <c r="AM34" s="346"/>
      <c r="AN34" s="348"/>
      <c r="AO34" s="348"/>
      <c r="AP34" s="348"/>
      <c r="AQ34" s="348"/>
      <c r="AR34" s="348"/>
      <c r="AS34" s="348"/>
    </row>
    <row r="35" spans="1:45" x14ac:dyDescent="0.25">
      <c r="A35" s="346"/>
      <c r="B35" s="346"/>
      <c r="C35" s="346"/>
      <c r="D35" s="346"/>
      <c r="E35" s="346"/>
      <c r="F35" s="346"/>
      <c r="G35" s="346"/>
      <c r="H35" s="346"/>
      <c r="I35" s="346"/>
      <c r="J35" s="354"/>
      <c r="K35" s="346"/>
      <c r="L35" s="346"/>
      <c r="M35" s="346"/>
      <c r="N35" s="346"/>
      <c r="O35" s="346"/>
      <c r="P35" s="346"/>
      <c r="Q35" s="346"/>
      <c r="R35" s="346"/>
      <c r="S35" s="346"/>
      <c r="T35" s="346"/>
      <c r="U35" s="346"/>
      <c r="V35" s="346"/>
      <c r="W35" s="355"/>
      <c r="X35" s="346"/>
      <c r="Y35" s="355"/>
      <c r="Z35" s="348"/>
      <c r="AA35" s="348"/>
      <c r="AB35" s="348"/>
      <c r="AC35" s="348"/>
      <c r="AD35" s="348"/>
      <c r="AE35" s="348"/>
      <c r="AF35" s="355"/>
      <c r="AG35" s="346"/>
      <c r="AH35" s="346"/>
      <c r="AI35" s="354"/>
      <c r="AJ35" s="346"/>
      <c r="AK35" s="348"/>
      <c r="AL35" s="348"/>
      <c r="AM35" s="346"/>
      <c r="AN35" s="348"/>
      <c r="AO35" s="348"/>
      <c r="AP35" s="348"/>
      <c r="AQ35" s="348"/>
      <c r="AR35" s="348"/>
      <c r="AS35" s="348"/>
    </row>
    <row r="36" spans="1:45" x14ac:dyDescent="0.25">
      <c r="A36" s="346"/>
      <c r="B36" s="346"/>
      <c r="C36" s="346"/>
      <c r="D36" s="346"/>
      <c r="E36" s="346"/>
      <c r="F36" s="346"/>
      <c r="G36" s="346"/>
      <c r="H36" s="346"/>
      <c r="I36" s="346"/>
      <c r="J36" s="354"/>
      <c r="K36" s="346"/>
      <c r="L36" s="346"/>
      <c r="M36" s="346"/>
      <c r="N36" s="346"/>
      <c r="O36" s="346"/>
      <c r="P36" s="346"/>
      <c r="Q36" s="346"/>
      <c r="R36" s="346"/>
      <c r="S36" s="346"/>
      <c r="T36" s="346"/>
      <c r="U36" s="346"/>
      <c r="V36" s="346"/>
      <c r="W36" s="355"/>
      <c r="X36" s="346"/>
      <c r="Y36" s="355"/>
      <c r="Z36" s="348"/>
      <c r="AA36" s="348"/>
      <c r="AB36" s="346" t="s">
        <v>1054</v>
      </c>
      <c r="AC36" s="356">
        <v>45531</v>
      </c>
      <c r="AD36" s="346" t="s">
        <v>1054</v>
      </c>
      <c r="AE36" s="356">
        <v>45415</v>
      </c>
      <c r="AF36" s="355"/>
      <c r="AG36" s="346"/>
      <c r="AH36" s="346"/>
      <c r="AI36" s="354"/>
      <c r="AJ36" s="346"/>
      <c r="AK36" s="348"/>
      <c r="AL36" s="348"/>
      <c r="AM36" s="346"/>
      <c r="AN36" s="348"/>
      <c r="AO36" s="348"/>
      <c r="AP36" s="348"/>
      <c r="AQ36" s="348"/>
      <c r="AR36" s="348"/>
      <c r="AS36" s="348"/>
    </row>
    <row r="37" spans="1:45" ht="267.75" x14ac:dyDescent="0.25">
      <c r="A37" s="346"/>
      <c r="B37" s="346"/>
      <c r="C37" s="346"/>
      <c r="D37" s="346"/>
      <c r="E37" s="346"/>
      <c r="F37" s="346"/>
      <c r="G37" s="346"/>
      <c r="H37" s="346"/>
      <c r="I37" s="346"/>
      <c r="J37" s="354"/>
      <c r="K37" s="346"/>
      <c r="L37" s="346"/>
      <c r="M37" s="346"/>
      <c r="N37" s="346"/>
      <c r="O37" s="346"/>
      <c r="P37" s="346"/>
      <c r="Q37" s="346"/>
      <c r="R37" s="346"/>
      <c r="S37" s="346"/>
      <c r="T37" s="346"/>
      <c r="U37" s="346"/>
      <c r="V37" s="346"/>
      <c r="W37" s="355"/>
      <c r="X37" s="346"/>
      <c r="Y37" s="355"/>
      <c r="Z37" s="348"/>
      <c r="AA37" s="348"/>
      <c r="AB37" s="346" t="s">
        <v>1057</v>
      </c>
      <c r="AC37" s="346" t="s">
        <v>1999</v>
      </c>
      <c r="AD37" s="346" t="s">
        <v>1057</v>
      </c>
      <c r="AE37" s="346" t="s">
        <v>2000</v>
      </c>
      <c r="AF37" s="355"/>
      <c r="AG37" s="346"/>
      <c r="AH37" s="346"/>
      <c r="AI37" s="354"/>
      <c r="AJ37" s="346"/>
      <c r="AK37" s="348"/>
      <c r="AL37" s="348"/>
      <c r="AM37" s="346"/>
      <c r="AN37" s="348"/>
      <c r="AO37" s="348"/>
      <c r="AP37" s="348"/>
      <c r="AQ37" s="348"/>
      <c r="AR37" s="348"/>
      <c r="AS37" s="348"/>
    </row>
    <row r="38" spans="1:45" x14ac:dyDescent="0.25">
      <c r="A38" s="346"/>
      <c r="B38" s="346"/>
      <c r="C38" s="346"/>
      <c r="D38" s="346"/>
      <c r="E38" s="346"/>
      <c r="F38" s="346"/>
      <c r="G38" s="346"/>
      <c r="H38" s="346"/>
      <c r="I38" s="346"/>
      <c r="J38" s="354"/>
      <c r="K38" s="346"/>
      <c r="L38" s="346"/>
      <c r="M38" s="346"/>
      <c r="N38" s="346"/>
      <c r="O38" s="346"/>
      <c r="P38" s="346"/>
      <c r="Q38" s="346"/>
      <c r="R38" s="346"/>
      <c r="S38" s="346"/>
      <c r="T38" s="346"/>
      <c r="U38" s="346"/>
      <c r="V38" s="346"/>
      <c r="W38" s="355"/>
      <c r="X38" s="346"/>
      <c r="Y38" s="355"/>
      <c r="Z38" s="348"/>
      <c r="AA38" s="348"/>
      <c r="AB38" s="346" t="s">
        <v>1061</v>
      </c>
      <c r="AC38" s="346" t="s">
        <v>1174</v>
      </c>
      <c r="AD38" s="346" t="s">
        <v>1061</v>
      </c>
      <c r="AE38" s="346" t="s">
        <v>1101</v>
      </c>
      <c r="AF38" s="355"/>
      <c r="AG38" s="346"/>
      <c r="AH38" s="346"/>
      <c r="AI38" s="354"/>
      <c r="AJ38" s="346"/>
      <c r="AK38" s="348"/>
      <c r="AL38" s="348"/>
      <c r="AM38" s="346"/>
      <c r="AN38" s="348"/>
      <c r="AO38" s="348"/>
      <c r="AP38" s="348"/>
      <c r="AQ38" s="348"/>
      <c r="AR38" s="348"/>
      <c r="AS38" s="348"/>
    </row>
    <row r="39" spans="1:45" x14ac:dyDescent="0.25">
      <c r="A39" s="346"/>
      <c r="B39" s="346"/>
      <c r="C39" s="346"/>
      <c r="D39" s="346"/>
      <c r="E39" s="346"/>
      <c r="F39" s="346"/>
      <c r="G39" s="346"/>
      <c r="H39" s="346"/>
      <c r="I39" s="346"/>
      <c r="J39" s="354"/>
      <c r="K39" s="346"/>
      <c r="L39" s="346"/>
      <c r="M39" s="346"/>
      <c r="N39" s="346"/>
      <c r="O39" s="346"/>
      <c r="P39" s="346"/>
      <c r="Q39" s="346"/>
      <c r="R39" s="346"/>
      <c r="S39" s="346"/>
      <c r="T39" s="346"/>
      <c r="U39" s="346"/>
      <c r="V39" s="346"/>
      <c r="W39" s="355"/>
      <c r="X39" s="346"/>
      <c r="Y39" s="355"/>
      <c r="Z39" s="348"/>
      <c r="AA39" s="348"/>
      <c r="AB39" s="348"/>
      <c r="AC39" s="348"/>
      <c r="AD39" s="348"/>
      <c r="AE39" s="348"/>
      <c r="AF39" s="355"/>
      <c r="AG39" s="346"/>
      <c r="AH39" s="346"/>
      <c r="AI39" s="354"/>
      <c r="AJ39" s="346"/>
      <c r="AK39" s="348"/>
      <c r="AL39" s="348"/>
      <c r="AM39" s="346"/>
      <c r="AN39" s="348"/>
      <c r="AO39" s="348"/>
      <c r="AP39" s="348"/>
      <c r="AQ39" s="348"/>
      <c r="AR39" s="348"/>
      <c r="AS39" s="348"/>
    </row>
    <row r="40" spans="1:45" x14ac:dyDescent="0.25">
      <c r="A40" s="346"/>
      <c r="B40" s="346"/>
      <c r="C40" s="346"/>
      <c r="D40" s="346"/>
      <c r="E40" s="346"/>
      <c r="F40" s="346"/>
      <c r="G40" s="346"/>
      <c r="H40" s="346"/>
      <c r="I40" s="346"/>
      <c r="J40" s="354"/>
      <c r="K40" s="346"/>
      <c r="L40" s="346"/>
      <c r="M40" s="346"/>
      <c r="N40" s="346"/>
      <c r="O40" s="346"/>
      <c r="P40" s="346"/>
      <c r="Q40" s="346"/>
      <c r="R40" s="346"/>
      <c r="S40" s="346"/>
      <c r="T40" s="346"/>
      <c r="U40" s="346"/>
      <c r="V40" s="346"/>
      <c r="W40" s="355"/>
      <c r="X40" s="346"/>
      <c r="Y40" s="355"/>
      <c r="Z40" s="348"/>
      <c r="AA40" s="348"/>
      <c r="AB40" s="348"/>
      <c r="AC40" s="348"/>
      <c r="AD40" s="346" t="s">
        <v>1054</v>
      </c>
      <c r="AE40" s="356">
        <v>45534</v>
      </c>
      <c r="AF40" s="355"/>
      <c r="AG40" s="346"/>
      <c r="AH40" s="346"/>
      <c r="AI40" s="354"/>
      <c r="AJ40" s="346"/>
      <c r="AK40" s="348"/>
      <c r="AL40" s="348"/>
      <c r="AM40" s="346"/>
      <c r="AN40" s="348"/>
      <c r="AO40" s="348"/>
      <c r="AP40" s="348"/>
      <c r="AQ40" s="348"/>
      <c r="AR40" s="348"/>
      <c r="AS40" s="348"/>
    </row>
    <row r="41" spans="1:45" ht="38.25" x14ac:dyDescent="0.25">
      <c r="A41" s="346"/>
      <c r="B41" s="346"/>
      <c r="C41" s="346"/>
      <c r="D41" s="346"/>
      <c r="E41" s="346"/>
      <c r="F41" s="346"/>
      <c r="G41" s="346"/>
      <c r="H41" s="346"/>
      <c r="I41" s="346"/>
      <c r="J41" s="354"/>
      <c r="K41" s="346"/>
      <c r="L41" s="346"/>
      <c r="M41" s="346"/>
      <c r="N41" s="346"/>
      <c r="O41" s="346"/>
      <c r="P41" s="346"/>
      <c r="Q41" s="346"/>
      <c r="R41" s="346"/>
      <c r="S41" s="346"/>
      <c r="T41" s="346"/>
      <c r="U41" s="346"/>
      <c r="V41" s="346"/>
      <c r="W41" s="355"/>
      <c r="X41" s="346"/>
      <c r="Y41" s="355"/>
      <c r="Z41" s="348"/>
      <c r="AA41" s="348"/>
      <c r="AB41" s="348"/>
      <c r="AC41" s="348"/>
      <c r="AD41" s="346" t="s">
        <v>1057</v>
      </c>
      <c r="AE41" s="346" t="s">
        <v>2001</v>
      </c>
      <c r="AF41" s="355"/>
      <c r="AG41" s="346"/>
      <c r="AH41" s="346"/>
      <c r="AI41" s="354"/>
      <c r="AJ41" s="346"/>
      <c r="AK41" s="348"/>
      <c r="AL41" s="348"/>
      <c r="AM41" s="346"/>
      <c r="AN41" s="348"/>
      <c r="AO41" s="348"/>
      <c r="AP41" s="348"/>
      <c r="AQ41" s="348"/>
      <c r="AR41" s="348"/>
      <c r="AS41" s="348"/>
    </row>
    <row r="42" spans="1:45" x14ac:dyDescent="0.25">
      <c r="A42" s="346"/>
      <c r="B42" s="346"/>
      <c r="C42" s="346"/>
      <c r="D42" s="346"/>
      <c r="E42" s="346"/>
      <c r="F42" s="346"/>
      <c r="G42" s="346"/>
      <c r="H42" s="346"/>
      <c r="I42" s="346"/>
      <c r="J42" s="354"/>
      <c r="K42" s="346"/>
      <c r="L42" s="346"/>
      <c r="M42" s="346"/>
      <c r="N42" s="346"/>
      <c r="O42" s="346"/>
      <c r="P42" s="346"/>
      <c r="Q42" s="346"/>
      <c r="R42" s="346"/>
      <c r="S42" s="346"/>
      <c r="T42" s="346"/>
      <c r="U42" s="346"/>
      <c r="V42" s="346"/>
      <c r="W42" s="355"/>
      <c r="X42" s="346"/>
      <c r="Y42" s="355"/>
      <c r="Z42" s="348"/>
      <c r="AA42" s="348"/>
      <c r="AB42" s="348"/>
      <c r="AC42" s="348"/>
      <c r="AD42" s="346" t="s">
        <v>1061</v>
      </c>
      <c r="AE42" s="346" t="s">
        <v>1107</v>
      </c>
      <c r="AF42" s="355"/>
      <c r="AG42" s="346"/>
      <c r="AH42" s="346"/>
      <c r="AI42" s="354"/>
      <c r="AJ42" s="346"/>
      <c r="AK42" s="348"/>
      <c r="AL42" s="348"/>
      <c r="AM42" s="346"/>
      <c r="AN42" s="348"/>
      <c r="AO42" s="348"/>
      <c r="AP42" s="348"/>
      <c r="AQ42" s="348"/>
      <c r="AR42" s="348"/>
      <c r="AS42" s="348"/>
    </row>
    <row r="43" spans="1:45" ht="102" x14ac:dyDescent="0.25">
      <c r="A43" s="346"/>
      <c r="B43" s="346"/>
      <c r="C43" s="346"/>
      <c r="D43" s="346"/>
      <c r="E43" s="346"/>
      <c r="F43" s="346"/>
      <c r="G43" s="346"/>
      <c r="H43" s="346"/>
      <c r="I43" s="346"/>
      <c r="J43" s="354"/>
      <c r="K43" s="346"/>
      <c r="L43" s="346" t="s">
        <v>2002</v>
      </c>
      <c r="M43" s="346" t="s">
        <v>1985</v>
      </c>
      <c r="N43" s="346" t="s">
        <v>1725</v>
      </c>
      <c r="O43" s="346" t="s">
        <v>1958</v>
      </c>
      <c r="P43" s="346" t="s">
        <v>1959</v>
      </c>
      <c r="Q43" s="346" t="s">
        <v>1960</v>
      </c>
      <c r="R43" s="346" t="s">
        <v>1961</v>
      </c>
      <c r="S43" s="346" t="s">
        <v>1962</v>
      </c>
      <c r="T43" s="346" t="s">
        <v>1963</v>
      </c>
      <c r="U43" s="346" t="s">
        <v>1964</v>
      </c>
      <c r="V43" s="346" t="s">
        <v>1965</v>
      </c>
      <c r="W43" s="355" t="s">
        <v>1966</v>
      </c>
      <c r="X43" s="346" t="s">
        <v>1966</v>
      </c>
      <c r="Y43" s="355" t="s">
        <v>1966</v>
      </c>
      <c r="Z43" s="348"/>
      <c r="AA43" s="348"/>
      <c r="AB43" s="348"/>
      <c r="AC43" s="348"/>
      <c r="AD43" s="348"/>
      <c r="AE43" s="348"/>
      <c r="AF43" s="355"/>
      <c r="AG43" s="346"/>
      <c r="AH43" s="346"/>
      <c r="AI43" s="354"/>
      <c r="AJ43" s="346"/>
      <c r="AK43" s="348"/>
      <c r="AL43" s="348"/>
      <c r="AM43" s="346"/>
      <c r="AN43" s="348"/>
      <c r="AO43" s="348"/>
      <c r="AP43" s="348"/>
      <c r="AQ43" s="348"/>
      <c r="AR43" s="348"/>
      <c r="AS43" s="348"/>
    </row>
    <row r="44" spans="1:45" x14ac:dyDescent="0.25">
      <c r="A44" s="346"/>
      <c r="B44" s="346"/>
      <c r="C44" s="346"/>
      <c r="D44" s="346"/>
      <c r="E44" s="346"/>
      <c r="F44" s="346"/>
      <c r="G44" s="346"/>
      <c r="H44" s="346"/>
      <c r="I44" s="346"/>
      <c r="J44" s="354"/>
      <c r="K44" s="346"/>
      <c r="L44" s="346"/>
      <c r="M44" s="346"/>
      <c r="N44" s="346"/>
      <c r="O44" s="346"/>
      <c r="P44" s="344" t="s">
        <v>1971</v>
      </c>
      <c r="Q44" s="344" t="s">
        <v>1971</v>
      </c>
      <c r="R44" s="344" t="s">
        <v>1971</v>
      </c>
      <c r="S44" s="344" t="s">
        <v>1971</v>
      </c>
      <c r="T44" s="344" t="s">
        <v>1971</v>
      </c>
      <c r="U44" s="344" t="s">
        <v>1971</v>
      </c>
      <c r="V44" s="344" t="s">
        <v>1971</v>
      </c>
      <c r="W44" s="355"/>
      <c r="X44" s="346"/>
      <c r="Y44" s="355"/>
      <c r="Z44" s="348"/>
      <c r="AA44" s="348"/>
      <c r="AB44" s="346" t="s">
        <v>1054</v>
      </c>
      <c r="AC44" s="356">
        <v>45406</v>
      </c>
      <c r="AD44" s="346" t="s">
        <v>1054</v>
      </c>
      <c r="AE44" s="356">
        <v>45415</v>
      </c>
      <c r="AF44" s="355"/>
      <c r="AG44" s="346"/>
      <c r="AH44" s="346"/>
      <c r="AI44" s="354"/>
      <c r="AJ44" s="346"/>
      <c r="AK44" s="348"/>
      <c r="AL44" s="348"/>
      <c r="AM44" s="346"/>
      <c r="AN44" s="348"/>
      <c r="AO44" s="348"/>
      <c r="AP44" s="348"/>
      <c r="AQ44" s="348"/>
      <c r="AR44" s="348"/>
      <c r="AS44" s="348"/>
    </row>
    <row r="45" spans="1:45" ht="127.5" x14ac:dyDescent="0.25">
      <c r="A45" s="346"/>
      <c r="B45" s="346"/>
      <c r="C45" s="346"/>
      <c r="D45" s="346"/>
      <c r="E45" s="346"/>
      <c r="F45" s="346"/>
      <c r="G45" s="346"/>
      <c r="H45" s="346"/>
      <c r="I45" s="346"/>
      <c r="J45" s="354"/>
      <c r="K45" s="346"/>
      <c r="L45" s="346"/>
      <c r="M45" s="346"/>
      <c r="N45" s="346"/>
      <c r="O45" s="346"/>
      <c r="P45" s="346" t="s">
        <v>1986</v>
      </c>
      <c r="Q45" s="346" t="s">
        <v>1973</v>
      </c>
      <c r="R45" s="346" t="s">
        <v>1987</v>
      </c>
      <c r="S45" s="346" t="s">
        <v>1975</v>
      </c>
      <c r="T45" s="346" t="s">
        <v>1976</v>
      </c>
      <c r="U45" s="346" t="s">
        <v>1977</v>
      </c>
      <c r="V45" s="346" t="s">
        <v>2003</v>
      </c>
      <c r="W45" s="355"/>
      <c r="X45" s="346"/>
      <c r="Y45" s="355"/>
      <c r="Z45" s="348"/>
      <c r="AA45" s="348"/>
      <c r="AB45" s="346" t="s">
        <v>1057</v>
      </c>
      <c r="AC45" s="346" t="s">
        <v>1727</v>
      </c>
      <c r="AD45" s="346" t="s">
        <v>1057</v>
      </c>
      <c r="AE45" s="346" t="s">
        <v>2004</v>
      </c>
      <c r="AF45" s="355"/>
      <c r="AG45" s="346"/>
      <c r="AH45" s="346"/>
      <c r="AI45" s="354"/>
      <c r="AJ45" s="346"/>
      <c r="AK45" s="348"/>
      <c r="AL45" s="348"/>
      <c r="AM45" s="346"/>
      <c r="AN45" s="348"/>
      <c r="AO45" s="348"/>
      <c r="AP45" s="348"/>
      <c r="AQ45" s="348"/>
      <c r="AR45" s="348"/>
      <c r="AS45" s="348"/>
    </row>
    <row r="46" spans="1:45" x14ac:dyDescent="0.25">
      <c r="A46" s="346"/>
      <c r="B46" s="346"/>
      <c r="C46" s="346"/>
      <c r="D46" s="346"/>
      <c r="E46" s="346"/>
      <c r="F46" s="346"/>
      <c r="G46" s="346"/>
      <c r="H46" s="346"/>
      <c r="I46" s="346"/>
      <c r="J46" s="354"/>
      <c r="K46" s="346"/>
      <c r="L46" s="346"/>
      <c r="M46" s="346"/>
      <c r="N46" s="346"/>
      <c r="O46" s="346"/>
      <c r="P46" s="346"/>
      <c r="Q46" s="346"/>
      <c r="R46" s="346"/>
      <c r="S46" s="346"/>
      <c r="T46" s="346"/>
      <c r="U46" s="346"/>
      <c r="V46" s="346"/>
      <c r="W46" s="355"/>
      <c r="X46" s="346"/>
      <c r="Y46" s="355"/>
      <c r="Z46" s="348"/>
      <c r="AA46" s="348"/>
      <c r="AB46" s="346" t="s">
        <v>1061</v>
      </c>
      <c r="AC46" s="346" t="s">
        <v>1174</v>
      </c>
      <c r="AD46" s="346" t="s">
        <v>1061</v>
      </c>
      <c r="AE46" s="346" t="s">
        <v>1101</v>
      </c>
      <c r="AF46" s="355"/>
      <c r="AG46" s="346"/>
      <c r="AH46" s="346"/>
      <c r="AI46" s="354"/>
      <c r="AJ46" s="346"/>
      <c r="AK46" s="348"/>
      <c r="AL46" s="348"/>
      <c r="AM46" s="346"/>
      <c r="AN46" s="348"/>
      <c r="AO46" s="348"/>
      <c r="AP46" s="348"/>
      <c r="AQ46" s="348"/>
      <c r="AR46" s="348"/>
      <c r="AS46" s="348"/>
    </row>
    <row r="47" spans="1:45" x14ac:dyDescent="0.25">
      <c r="A47" s="346"/>
      <c r="B47" s="346"/>
      <c r="C47" s="346"/>
      <c r="D47" s="346"/>
      <c r="E47" s="346"/>
      <c r="F47" s="346"/>
      <c r="G47" s="346"/>
      <c r="H47" s="346"/>
      <c r="I47" s="346"/>
      <c r="J47" s="354"/>
      <c r="K47" s="346"/>
      <c r="L47" s="346"/>
      <c r="M47" s="346"/>
      <c r="N47" s="346"/>
      <c r="O47" s="346"/>
      <c r="P47" s="346"/>
      <c r="Q47" s="346"/>
      <c r="R47" s="346"/>
      <c r="S47" s="346"/>
      <c r="T47" s="346"/>
      <c r="U47" s="346"/>
      <c r="V47" s="346"/>
      <c r="W47" s="355"/>
      <c r="X47" s="346"/>
      <c r="Y47" s="355"/>
      <c r="Z47" s="348"/>
      <c r="AA47" s="348"/>
      <c r="AB47" s="348"/>
      <c r="AC47" s="348"/>
      <c r="AD47" s="348"/>
      <c r="AE47" s="348"/>
      <c r="AF47" s="355"/>
      <c r="AG47" s="346"/>
      <c r="AH47" s="346"/>
      <c r="AI47" s="354"/>
      <c r="AJ47" s="346"/>
      <c r="AK47" s="348"/>
      <c r="AL47" s="348"/>
      <c r="AM47" s="346"/>
      <c r="AN47" s="348"/>
      <c r="AO47" s="348"/>
      <c r="AP47" s="348"/>
      <c r="AQ47" s="348"/>
      <c r="AR47" s="348"/>
      <c r="AS47" s="348"/>
    </row>
    <row r="48" spans="1:45" x14ac:dyDescent="0.25">
      <c r="A48" s="346"/>
      <c r="B48" s="346"/>
      <c r="C48" s="346"/>
      <c r="D48" s="346"/>
      <c r="E48" s="346"/>
      <c r="F48" s="346"/>
      <c r="G48" s="346"/>
      <c r="H48" s="346"/>
      <c r="I48" s="346"/>
      <c r="J48" s="354"/>
      <c r="K48" s="346"/>
      <c r="L48" s="346"/>
      <c r="M48" s="346"/>
      <c r="N48" s="346"/>
      <c r="O48" s="346"/>
      <c r="P48" s="346"/>
      <c r="Q48" s="346"/>
      <c r="R48" s="346"/>
      <c r="S48" s="346"/>
      <c r="T48" s="346"/>
      <c r="U48" s="346"/>
      <c r="V48" s="346"/>
      <c r="W48" s="355"/>
      <c r="X48" s="346"/>
      <c r="Y48" s="355"/>
      <c r="Z48" s="348"/>
      <c r="AA48" s="348"/>
      <c r="AB48" s="346" t="s">
        <v>1054</v>
      </c>
      <c r="AC48" s="356">
        <v>45531</v>
      </c>
      <c r="AD48" s="346" t="s">
        <v>1054</v>
      </c>
      <c r="AE48" s="356">
        <v>45534</v>
      </c>
      <c r="AF48" s="355"/>
      <c r="AG48" s="346"/>
      <c r="AH48" s="346"/>
      <c r="AI48" s="354"/>
      <c r="AJ48" s="346"/>
      <c r="AK48" s="348"/>
      <c r="AL48" s="348"/>
      <c r="AM48" s="346"/>
      <c r="AN48" s="348"/>
      <c r="AO48" s="348"/>
      <c r="AP48" s="348"/>
      <c r="AQ48" s="348"/>
      <c r="AR48" s="348"/>
      <c r="AS48" s="348"/>
    </row>
    <row r="49" spans="1:45" ht="165.75" x14ac:dyDescent="0.25">
      <c r="A49" s="346"/>
      <c r="B49" s="346"/>
      <c r="C49" s="346"/>
      <c r="D49" s="346"/>
      <c r="E49" s="346"/>
      <c r="F49" s="346"/>
      <c r="G49" s="346"/>
      <c r="H49" s="346"/>
      <c r="I49" s="346"/>
      <c r="J49" s="354"/>
      <c r="K49" s="346"/>
      <c r="L49" s="346"/>
      <c r="M49" s="346"/>
      <c r="N49" s="346"/>
      <c r="O49" s="346"/>
      <c r="P49" s="346"/>
      <c r="Q49" s="346"/>
      <c r="R49" s="346"/>
      <c r="S49" s="346"/>
      <c r="T49" s="346"/>
      <c r="U49" s="346"/>
      <c r="V49" s="346"/>
      <c r="W49" s="355"/>
      <c r="X49" s="346"/>
      <c r="Y49" s="355"/>
      <c r="Z49" s="348"/>
      <c r="AA49" s="348"/>
      <c r="AB49" s="346" t="s">
        <v>1057</v>
      </c>
      <c r="AC49" s="346" t="s">
        <v>1730</v>
      </c>
      <c r="AD49" s="346" t="s">
        <v>1057</v>
      </c>
      <c r="AE49" s="346" t="s">
        <v>2005</v>
      </c>
      <c r="AF49" s="355"/>
      <c r="AG49" s="346"/>
      <c r="AH49" s="346"/>
      <c r="AI49" s="354"/>
      <c r="AJ49" s="346"/>
      <c r="AK49" s="348"/>
      <c r="AL49" s="348"/>
      <c r="AM49" s="346"/>
      <c r="AN49" s="348"/>
      <c r="AO49" s="348"/>
      <c r="AP49" s="348"/>
      <c r="AQ49" s="348"/>
      <c r="AR49" s="348"/>
      <c r="AS49" s="348"/>
    </row>
    <row r="50" spans="1:45" x14ac:dyDescent="0.25">
      <c r="A50" s="346"/>
      <c r="B50" s="346"/>
      <c r="C50" s="346"/>
      <c r="D50" s="346"/>
      <c r="E50" s="346"/>
      <c r="F50" s="346"/>
      <c r="G50" s="346"/>
      <c r="H50" s="346"/>
      <c r="I50" s="346"/>
      <c r="J50" s="354"/>
      <c r="K50" s="346"/>
      <c r="L50" s="346"/>
      <c r="M50" s="346"/>
      <c r="N50" s="346"/>
      <c r="O50" s="346"/>
      <c r="P50" s="346"/>
      <c r="Q50" s="346"/>
      <c r="R50" s="346"/>
      <c r="S50" s="346"/>
      <c r="T50" s="346"/>
      <c r="U50" s="346"/>
      <c r="V50" s="346"/>
      <c r="W50" s="355"/>
      <c r="X50" s="346"/>
      <c r="Y50" s="355"/>
      <c r="Z50" s="348"/>
      <c r="AA50" s="348"/>
      <c r="AB50" s="346" t="s">
        <v>1061</v>
      </c>
      <c r="AC50" s="346" t="s">
        <v>1174</v>
      </c>
      <c r="AD50" s="346" t="s">
        <v>1061</v>
      </c>
      <c r="AE50" s="346" t="s">
        <v>1107</v>
      </c>
      <c r="AF50" s="355"/>
      <c r="AG50" s="346"/>
      <c r="AH50" s="346"/>
      <c r="AI50" s="354"/>
      <c r="AJ50" s="346"/>
      <c r="AK50" s="348"/>
      <c r="AL50" s="348"/>
      <c r="AM50" s="346"/>
      <c r="AN50" s="348"/>
      <c r="AO50" s="348"/>
      <c r="AP50" s="348"/>
      <c r="AQ50" s="348"/>
      <c r="AR50" s="348"/>
      <c r="AS50" s="348"/>
    </row>
    <row r="51" spans="1:45" ht="112.5" customHeight="1" x14ac:dyDescent="0.25">
      <c r="A51" s="346" t="s">
        <v>2006</v>
      </c>
      <c r="B51" s="346" t="s">
        <v>1240</v>
      </c>
      <c r="C51" s="346" t="s">
        <v>2007</v>
      </c>
      <c r="D51" s="346" t="s">
        <v>1949</v>
      </c>
      <c r="E51" s="346" t="s">
        <v>1950</v>
      </c>
      <c r="F51" s="346" t="s">
        <v>2008</v>
      </c>
      <c r="G51" s="346" t="s">
        <v>1241</v>
      </c>
      <c r="H51" s="346" t="s">
        <v>1967</v>
      </c>
      <c r="I51" s="346" t="s">
        <v>1953</v>
      </c>
      <c r="J51" s="354" t="s">
        <v>1042</v>
      </c>
      <c r="K51" s="346" t="s">
        <v>1954</v>
      </c>
      <c r="L51" s="346" t="s">
        <v>2009</v>
      </c>
      <c r="M51" s="346" t="s">
        <v>2010</v>
      </c>
      <c r="N51" s="346" t="s">
        <v>2011</v>
      </c>
      <c r="O51" s="346" t="s">
        <v>1958</v>
      </c>
      <c r="P51" s="346" t="s">
        <v>1959</v>
      </c>
      <c r="Q51" s="346" t="s">
        <v>1960</v>
      </c>
      <c r="R51" s="346" t="s">
        <v>1961</v>
      </c>
      <c r="S51" s="346" t="s">
        <v>1962</v>
      </c>
      <c r="T51" s="346" t="s">
        <v>1963</v>
      </c>
      <c r="U51" s="346" t="s">
        <v>1964</v>
      </c>
      <c r="V51" s="346" t="s">
        <v>1965</v>
      </c>
      <c r="W51" s="355" t="s">
        <v>1966</v>
      </c>
      <c r="X51" s="346" t="s">
        <v>1966</v>
      </c>
      <c r="Y51" s="355" t="s">
        <v>1966</v>
      </c>
      <c r="Z51" s="348"/>
      <c r="AA51" s="348"/>
      <c r="AB51" s="348"/>
      <c r="AC51" s="348"/>
      <c r="AD51" s="348"/>
      <c r="AE51" s="348"/>
      <c r="AF51" s="355" t="s">
        <v>1966</v>
      </c>
      <c r="AG51" s="346" t="s">
        <v>1967</v>
      </c>
      <c r="AH51" s="346" t="s">
        <v>1953</v>
      </c>
      <c r="AI51" s="354" t="s">
        <v>1042</v>
      </c>
      <c r="AJ51" s="346" t="s">
        <v>1954</v>
      </c>
      <c r="AK51" s="346" t="s">
        <v>2012</v>
      </c>
      <c r="AL51" s="346" t="s">
        <v>2013</v>
      </c>
      <c r="AM51" s="346" t="s">
        <v>2014</v>
      </c>
      <c r="AN51" s="348"/>
      <c r="AO51" s="348"/>
      <c r="AP51" s="348"/>
      <c r="AQ51" s="348"/>
      <c r="AR51" s="348"/>
      <c r="AS51" s="348"/>
    </row>
    <row r="52" spans="1:45" x14ac:dyDescent="0.25">
      <c r="A52" s="346"/>
      <c r="B52" s="346"/>
      <c r="C52" s="346"/>
      <c r="D52" s="346"/>
      <c r="E52" s="346"/>
      <c r="F52" s="346"/>
      <c r="G52" s="346"/>
      <c r="H52" s="346"/>
      <c r="I52" s="346"/>
      <c r="J52" s="354"/>
      <c r="K52" s="346"/>
      <c r="L52" s="346"/>
      <c r="M52" s="346"/>
      <c r="N52" s="346"/>
      <c r="O52" s="346"/>
      <c r="P52" s="344" t="s">
        <v>1971</v>
      </c>
      <c r="Q52" s="344" t="s">
        <v>1971</v>
      </c>
      <c r="R52" s="344" t="s">
        <v>1971</v>
      </c>
      <c r="S52" s="344" t="s">
        <v>1971</v>
      </c>
      <c r="T52" s="344" t="s">
        <v>1971</v>
      </c>
      <c r="U52" s="344" t="s">
        <v>1971</v>
      </c>
      <c r="V52" s="344" t="s">
        <v>1971</v>
      </c>
      <c r="W52" s="355"/>
      <c r="X52" s="346"/>
      <c r="Y52" s="355"/>
      <c r="Z52" s="348"/>
      <c r="AA52" s="348"/>
      <c r="AB52" s="346" t="s">
        <v>1054</v>
      </c>
      <c r="AC52" s="356">
        <v>45407</v>
      </c>
      <c r="AD52" s="346" t="s">
        <v>1054</v>
      </c>
      <c r="AE52" s="356">
        <v>45411</v>
      </c>
      <c r="AF52" s="355"/>
      <c r="AG52" s="346"/>
      <c r="AH52" s="346"/>
      <c r="AI52" s="354"/>
      <c r="AJ52" s="346"/>
      <c r="AK52" s="348"/>
      <c r="AL52" s="348"/>
      <c r="AM52" s="346"/>
      <c r="AN52" s="348"/>
      <c r="AO52" s="348"/>
      <c r="AP52" s="348"/>
      <c r="AQ52" s="348"/>
      <c r="AR52" s="348"/>
      <c r="AS52" s="348"/>
    </row>
    <row r="53" spans="1:45" ht="409.5" x14ac:dyDescent="0.25">
      <c r="A53" s="346"/>
      <c r="B53" s="346"/>
      <c r="C53" s="346"/>
      <c r="D53" s="346"/>
      <c r="E53" s="346"/>
      <c r="F53" s="346"/>
      <c r="G53" s="346"/>
      <c r="H53" s="346"/>
      <c r="I53" s="346"/>
      <c r="J53" s="354"/>
      <c r="K53" s="346"/>
      <c r="L53" s="346"/>
      <c r="M53" s="346"/>
      <c r="N53" s="346"/>
      <c r="O53" s="346"/>
      <c r="P53" s="346" t="s">
        <v>2015</v>
      </c>
      <c r="Q53" s="346" t="s">
        <v>1973</v>
      </c>
      <c r="R53" s="346" t="s">
        <v>2016</v>
      </c>
      <c r="S53" s="346" t="s">
        <v>1975</v>
      </c>
      <c r="T53" s="346" t="s">
        <v>1976</v>
      </c>
      <c r="U53" s="346" t="s">
        <v>2017</v>
      </c>
      <c r="V53" s="346" t="s">
        <v>2018</v>
      </c>
      <c r="W53" s="355"/>
      <c r="X53" s="346"/>
      <c r="Y53" s="355"/>
      <c r="Z53" s="348"/>
      <c r="AA53" s="348"/>
      <c r="AB53" s="346" t="s">
        <v>1057</v>
      </c>
      <c r="AC53" s="346" t="s">
        <v>2019</v>
      </c>
      <c r="AD53" s="346" t="s">
        <v>1057</v>
      </c>
      <c r="AE53" s="346" t="s">
        <v>2020</v>
      </c>
      <c r="AF53" s="355"/>
      <c r="AG53" s="346"/>
      <c r="AH53" s="346"/>
      <c r="AI53" s="354"/>
      <c r="AJ53" s="346"/>
      <c r="AK53" s="348"/>
      <c r="AL53" s="348"/>
      <c r="AM53" s="346"/>
      <c r="AN53" s="348"/>
      <c r="AO53" s="348"/>
      <c r="AP53" s="348"/>
      <c r="AQ53" s="348"/>
      <c r="AR53" s="348"/>
      <c r="AS53" s="348"/>
    </row>
    <row r="54" spans="1:45" x14ac:dyDescent="0.25">
      <c r="A54" s="346"/>
      <c r="B54" s="346"/>
      <c r="C54" s="346"/>
      <c r="D54" s="346"/>
      <c r="E54" s="346"/>
      <c r="F54" s="346"/>
      <c r="G54" s="346"/>
      <c r="H54" s="346"/>
      <c r="I54" s="346"/>
      <c r="J54" s="354"/>
      <c r="K54" s="346"/>
      <c r="L54" s="346"/>
      <c r="M54" s="346"/>
      <c r="N54" s="346"/>
      <c r="O54" s="346"/>
      <c r="P54" s="346"/>
      <c r="Q54" s="346"/>
      <c r="R54" s="346"/>
      <c r="S54" s="346"/>
      <c r="T54" s="346"/>
      <c r="U54" s="346"/>
      <c r="V54" s="346"/>
      <c r="W54" s="355"/>
      <c r="X54" s="346"/>
      <c r="Y54" s="355"/>
      <c r="Z54" s="348"/>
      <c r="AA54" s="348"/>
      <c r="AB54" s="346" t="s">
        <v>1061</v>
      </c>
      <c r="AC54" s="346" t="s">
        <v>1251</v>
      </c>
      <c r="AD54" s="346" t="s">
        <v>1061</v>
      </c>
      <c r="AE54" s="346" t="s">
        <v>1108</v>
      </c>
      <c r="AF54" s="355"/>
      <c r="AG54" s="346"/>
      <c r="AH54" s="346"/>
      <c r="AI54" s="354"/>
      <c r="AJ54" s="346"/>
      <c r="AK54" s="348"/>
      <c r="AL54" s="348"/>
      <c r="AM54" s="346"/>
      <c r="AN54" s="348"/>
      <c r="AO54" s="348"/>
      <c r="AP54" s="348"/>
      <c r="AQ54" s="348"/>
      <c r="AR54" s="348"/>
      <c r="AS54" s="348"/>
    </row>
    <row r="55" spans="1:45" x14ac:dyDescent="0.25">
      <c r="A55" s="346"/>
      <c r="B55" s="346"/>
      <c r="C55" s="346"/>
      <c r="D55" s="346"/>
      <c r="E55" s="346"/>
      <c r="F55" s="346"/>
      <c r="G55" s="346"/>
      <c r="H55" s="346"/>
      <c r="I55" s="346"/>
      <c r="J55" s="354"/>
      <c r="K55" s="346"/>
      <c r="L55" s="346"/>
      <c r="M55" s="346"/>
      <c r="N55" s="346"/>
      <c r="O55" s="346"/>
      <c r="P55" s="346"/>
      <c r="Q55" s="346"/>
      <c r="R55" s="346"/>
      <c r="S55" s="346"/>
      <c r="T55" s="346"/>
      <c r="U55" s="346"/>
      <c r="V55" s="346"/>
      <c r="W55" s="355"/>
      <c r="X55" s="346"/>
      <c r="Y55" s="355"/>
      <c r="Z55" s="348"/>
      <c r="AA55" s="348"/>
      <c r="AB55" s="348"/>
      <c r="AC55" s="348"/>
      <c r="AD55" s="348"/>
      <c r="AE55" s="348"/>
      <c r="AF55" s="355"/>
      <c r="AG55" s="346"/>
      <c r="AH55" s="346"/>
      <c r="AI55" s="354"/>
      <c r="AJ55" s="346"/>
      <c r="AK55" s="348"/>
      <c r="AL55" s="348"/>
      <c r="AM55" s="346"/>
      <c r="AN55" s="348"/>
      <c r="AO55" s="348"/>
      <c r="AP55" s="348"/>
      <c r="AQ55" s="348"/>
      <c r="AR55" s="348"/>
      <c r="AS55" s="348"/>
    </row>
    <row r="56" spans="1:45" x14ac:dyDescent="0.25">
      <c r="A56" s="346"/>
      <c r="B56" s="346"/>
      <c r="C56" s="346"/>
      <c r="D56" s="346"/>
      <c r="E56" s="346"/>
      <c r="F56" s="346"/>
      <c r="G56" s="346"/>
      <c r="H56" s="346"/>
      <c r="I56" s="346"/>
      <c r="J56" s="354"/>
      <c r="K56" s="346"/>
      <c r="L56" s="346"/>
      <c r="M56" s="346"/>
      <c r="N56" s="346"/>
      <c r="O56" s="346"/>
      <c r="P56" s="346"/>
      <c r="Q56" s="346"/>
      <c r="R56" s="346"/>
      <c r="S56" s="346"/>
      <c r="T56" s="346"/>
      <c r="U56" s="346"/>
      <c r="V56" s="346"/>
      <c r="W56" s="355"/>
      <c r="X56" s="346"/>
      <c r="Y56" s="355"/>
      <c r="Z56" s="348"/>
      <c r="AA56" s="348"/>
      <c r="AB56" s="346" t="s">
        <v>1054</v>
      </c>
      <c r="AC56" s="356">
        <v>45531</v>
      </c>
      <c r="AD56" s="346" t="s">
        <v>1054</v>
      </c>
      <c r="AE56" s="356">
        <v>45414</v>
      </c>
      <c r="AF56" s="355"/>
      <c r="AG56" s="346"/>
      <c r="AH56" s="346"/>
      <c r="AI56" s="354"/>
      <c r="AJ56" s="346"/>
      <c r="AK56" s="348"/>
      <c r="AL56" s="348"/>
      <c r="AM56" s="346"/>
      <c r="AN56" s="348"/>
      <c r="AO56" s="348"/>
      <c r="AP56" s="348"/>
      <c r="AQ56" s="348"/>
      <c r="AR56" s="348"/>
      <c r="AS56" s="348"/>
    </row>
    <row r="57" spans="1:45" ht="409.5" x14ac:dyDescent="0.25">
      <c r="A57" s="346"/>
      <c r="B57" s="346"/>
      <c r="C57" s="346"/>
      <c r="D57" s="346"/>
      <c r="E57" s="346"/>
      <c r="F57" s="346"/>
      <c r="G57" s="346"/>
      <c r="H57" s="346"/>
      <c r="I57" s="346"/>
      <c r="J57" s="354"/>
      <c r="K57" s="346"/>
      <c r="L57" s="346"/>
      <c r="M57" s="346"/>
      <c r="N57" s="346"/>
      <c r="O57" s="346"/>
      <c r="P57" s="346"/>
      <c r="Q57" s="346"/>
      <c r="R57" s="346"/>
      <c r="S57" s="346"/>
      <c r="T57" s="346"/>
      <c r="U57" s="346"/>
      <c r="V57" s="346"/>
      <c r="W57" s="355"/>
      <c r="X57" s="346"/>
      <c r="Y57" s="355"/>
      <c r="Z57" s="348"/>
      <c r="AA57" s="348"/>
      <c r="AB57" s="346" t="s">
        <v>1057</v>
      </c>
      <c r="AC57" s="346" t="s">
        <v>2021</v>
      </c>
      <c r="AD57" s="346" t="s">
        <v>1057</v>
      </c>
      <c r="AE57" s="346" t="s">
        <v>2022</v>
      </c>
      <c r="AF57" s="355"/>
      <c r="AG57" s="346"/>
      <c r="AH57" s="346"/>
      <c r="AI57" s="354"/>
      <c r="AJ57" s="346"/>
      <c r="AK57" s="348"/>
      <c r="AL57" s="348"/>
      <c r="AM57" s="346"/>
      <c r="AN57" s="348"/>
      <c r="AO57" s="348"/>
      <c r="AP57" s="348"/>
      <c r="AQ57" s="348"/>
      <c r="AR57" s="348"/>
      <c r="AS57" s="348"/>
    </row>
    <row r="58" spans="1:45" x14ac:dyDescent="0.25">
      <c r="A58" s="346"/>
      <c r="B58" s="346"/>
      <c r="C58" s="346"/>
      <c r="D58" s="346"/>
      <c r="E58" s="346"/>
      <c r="F58" s="346"/>
      <c r="G58" s="346"/>
      <c r="H58" s="346"/>
      <c r="I58" s="346"/>
      <c r="J58" s="354"/>
      <c r="K58" s="346"/>
      <c r="L58" s="346"/>
      <c r="M58" s="346"/>
      <c r="N58" s="346"/>
      <c r="O58" s="346"/>
      <c r="P58" s="346"/>
      <c r="Q58" s="346"/>
      <c r="R58" s="346"/>
      <c r="S58" s="346"/>
      <c r="T58" s="346"/>
      <c r="U58" s="346"/>
      <c r="V58" s="346"/>
      <c r="W58" s="355"/>
      <c r="X58" s="346"/>
      <c r="Y58" s="355"/>
      <c r="Z58" s="348"/>
      <c r="AA58" s="348"/>
      <c r="AB58" s="346" t="s">
        <v>1061</v>
      </c>
      <c r="AC58" s="346" t="s">
        <v>1251</v>
      </c>
      <c r="AD58" s="346" t="s">
        <v>1061</v>
      </c>
      <c r="AE58" s="346" t="s">
        <v>1252</v>
      </c>
      <c r="AF58" s="355"/>
      <c r="AG58" s="346"/>
      <c r="AH58" s="346"/>
      <c r="AI58" s="354"/>
      <c r="AJ58" s="346"/>
      <c r="AK58" s="348"/>
      <c r="AL58" s="348"/>
      <c r="AM58" s="346"/>
      <c r="AN58" s="348"/>
      <c r="AO58" s="348"/>
      <c r="AP58" s="348"/>
      <c r="AQ58" s="348"/>
      <c r="AR58" s="348"/>
      <c r="AS58" s="348"/>
    </row>
    <row r="59" spans="1:45" x14ac:dyDescent="0.25">
      <c r="A59" s="346"/>
      <c r="B59" s="346"/>
      <c r="C59" s="346"/>
      <c r="D59" s="346"/>
      <c r="E59" s="346"/>
      <c r="F59" s="346"/>
      <c r="G59" s="346"/>
      <c r="H59" s="346"/>
      <c r="I59" s="346"/>
      <c r="J59" s="354"/>
      <c r="K59" s="346"/>
      <c r="L59" s="346"/>
      <c r="M59" s="346"/>
      <c r="N59" s="346"/>
      <c r="O59" s="346"/>
      <c r="P59" s="346"/>
      <c r="Q59" s="346"/>
      <c r="R59" s="346"/>
      <c r="S59" s="346"/>
      <c r="T59" s="346"/>
      <c r="U59" s="346"/>
      <c r="V59" s="346"/>
      <c r="W59" s="355"/>
      <c r="X59" s="346"/>
      <c r="Y59" s="355"/>
      <c r="Z59" s="348"/>
      <c r="AA59" s="348"/>
      <c r="AB59" s="348"/>
      <c r="AC59" s="348"/>
      <c r="AD59" s="348"/>
      <c r="AE59" s="348"/>
      <c r="AF59" s="355"/>
      <c r="AG59" s="346"/>
      <c r="AH59" s="346"/>
      <c r="AI59" s="354"/>
      <c r="AJ59" s="346"/>
      <c r="AK59" s="348"/>
      <c r="AL59" s="348"/>
      <c r="AM59" s="346"/>
      <c r="AN59" s="348"/>
      <c r="AO59" s="348"/>
      <c r="AP59" s="348"/>
      <c r="AQ59" s="348"/>
      <c r="AR59" s="348"/>
      <c r="AS59" s="348"/>
    </row>
    <row r="60" spans="1:45" x14ac:dyDescent="0.25">
      <c r="A60" s="346"/>
      <c r="B60" s="346"/>
      <c r="C60" s="346"/>
      <c r="D60" s="346"/>
      <c r="E60" s="346"/>
      <c r="F60" s="346"/>
      <c r="G60" s="346"/>
      <c r="H60" s="346"/>
      <c r="I60" s="346"/>
      <c r="J60" s="354"/>
      <c r="K60" s="346"/>
      <c r="L60" s="346"/>
      <c r="M60" s="346"/>
      <c r="N60" s="346"/>
      <c r="O60" s="346"/>
      <c r="P60" s="346"/>
      <c r="Q60" s="346"/>
      <c r="R60" s="346"/>
      <c r="S60" s="346"/>
      <c r="T60" s="346"/>
      <c r="U60" s="346"/>
      <c r="V60" s="346"/>
      <c r="W60" s="355"/>
      <c r="X60" s="346"/>
      <c r="Y60" s="355"/>
      <c r="Z60" s="348"/>
      <c r="AA60" s="348"/>
      <c r="AB60" s="348"/>
      <c r="AC60" s="348"/>
      <c r="AD60" s="346" t="s">
        <v>1054</v>
      </c>
      <c r="AE60" s="356">
        <v>45531</v>
      </c>
      <c r="AF60" s="355"/>
      <c r="AG60" s="346"/>
      <c r="AH60" s="346"/>
      <c r="AI60" s="354"/>
      <c r="AJ60" s="346"/>
      <c r="AK60" s="348"/>
      <c r="AL60" s="348"/>
      <c r="AM60" s="346"/>
      <c r="AN60" s="348"/>
      <c r="AO60" s="348"/>
      <c r="AP60" s="348"/>
      <c r="AQ60" s="348"/>
      <c r="AR60" s="348"/>
      <c r="AS60" s="348"/>
    </row>
    <row r="61" spans="1:45" ht="293.25" x14ac:dyDescent="0.25">
      <c r="A61" s="346"/>
      <c r="B61" s="346"/>
      <c r="C61" s="346"/>
      <c r="D61" s="346"/>
      <c r="E61" s="346"/>
      <c r="F61" s="346"/>
      <c r="G61" s="346"/>
      <c r="H61" s="346"/>
      <c r="I61" s="346"/>
      <c r="J61" s="354"/>
      <c r="K61" s="346"/>
      <c r="L61" s="346"/>
      <c r="M61" s="346"/>
      <c r="N61" s="346"/>
      <c r="O61" s="346"/>
      <c r="P61" s="346"/>
      <c r="Q61" s="346"/>
      <c r="R61" s="346"/>
      <c r="S61" s="346"/>
      <c r="T61" s="346"/>
      <c r="U61" s="346"/>
      <c r="V61" s="346"/>
      <c r="W61" s="355"/>
      <c r="X61" s="346"/>
      <c r="Y61" s="355"/>
      <c r="Z61" s="348"/>
      <c r="AA61" s="348"/>
      <c r="AB61" s="348"/>
      <c r="AC61" s="348"/>
      <c r="AD61" s="346" t="s">
        <v>1057</v>
      </c>
      <c r="AE61" s="346" t="s">
        <v>2023</v>
      </c>
      <c r="AF61" s="355"/>
      <c r="AG61" s="346"/>
      <c r="AH61" s="346"/>
      <c r="AI61" s="354"/>
      <c r="AJ61" s="346"/>
      <c r="AK61" s="348"/>
      <c r="AL61" s="348"/>
      <c r="AM61" s="346"/>
      <c r="AN61" s="348"/>
      <c r="AO61" s="348"/>
      <c r="AP61" s="348"/>
      <c r="AQ61" s="348"/>
      <c r="AR61" s="348"/>
      <c r="AS61" s="348"/>
    </row>
    <row r="62" spans="1:45" x14ac:dyDescent="0.25">
      <c r="A62" s="346"/>
      <c r="B62" s="346"/>
      <c r="C62" s="346"/>
      <c r="D62" s="346"/>
      <c r="E62" s="346"/>
      <c r="F62" s="346"/>
      <c r="G62" s="346"/>
      <c r="H62" s="346"/>
      <c r="I62" s="346"/>
      <c r="J62" s="354"/>
      <c r="K62" s="346"/>
      <c r="L62" s="346"/>
      <c r="M62" s="346"/>
      <c r="N62" s="346"/>
      <c r="O62" s="346"/>
      <c r="P62" s="346"/>
      <c r="Q62" s="346"/>
      <c r="R62" s="346"/>
      <c r="S62" s="346"/>
      <c r="T62" s="346"/>
      <c r="U62" s="346"/>
      <c r="V62" s="346"/>
      <c r="W62" s="355"/>
      <c r="X62" s="346"/>
      <c r="Y62" s="355"/>
      <c r="Z62" s="348"/>
      <c r="AA62" s="348"/>
      <c r="AB62" s="348"/>
      <c r="AC62" s="348"/>
      <c r="AD62" s="346" t="s">
        <v>1061</v>
      </c>
      <c r="AE62" s="346" t="s">
        <v>1063</v>
      </c>
      <c r="AF62" s="355"/>
      <c r="AG62" s="346"/>
      <c r="AH62" s="346"/>
      <c r="AI62" s="354"/>
      <c r="AJ62" s="346"/>
      <c r="AK62" s="348"/>
      <c r="AL62" s="348"/>
      <c r="AM62" s="346"/>
      <c r="AN62" s="348"/>
      <c r="AO62" s="348"/>
      <c r="AP62" s="348"/>
      <c r="AQ62" s="348"/>
      <c r="AR62" s="348"/>
      <c r="AS62" s="348"/>
    </row>
    <row r="63" spans="1:45" x14ac:dyDescent="0.25">
      <c r="A63" s="346"/>
      <c r="B63" s="346"/>
      <c r="C63" s="346"/>
      <c r="D63" s="346"/>
      <c r="E63" s="346"/>
      <c r="F63" s="346"/>
      <c r="G63" s="346"/>
      <c r="H63" s="346"/>
      <c r="I63" s="346"/>
      <c r="J63" s="354"/>
      <c r="K63" s="346"/>
      <c r="L63" s="346"/>
      <c r="M63" s="346"/>
      <c r="N63" s="346"/>
      <c r="O63" s="346"/>
      <c r="P63" s="346"/>
      <c r="Q63" s="346"/>
      <c r="R63" s="346"/>
      <c r="S63" s="346"/>
      <c r="T63" s="346"/>
      <c r="U63" s="346"/>
      <c r="V63" s="346"/>
      <c r="W63" s="355"/>
      <c r="X63" s="346"/>
      <c r="Y63" s="355"/>
      <c r="Z63" s="348"/>
      <c r="AA63" s="348"/>
      <c r="AB63" s="348"/>
      <c r="AC63" s="348"/>
      <c r="AD63" s="348"/>
      <c r="AE63" s="348"/>
      <c r="AF63" s="355"/>
      <c r="AG63" s="346"/>
      <c r="AH63" s="346"/>
      <c r="AI63" s="354"/>
      <c r="AJ63" s="346"/>
      <c r="AK63" s="348"/>
      <c r="AL63" s="348"/>
      <c r="AM63" s="346"/>
      <c r="AN63" s="348"/>
      <c r="AO63" s="348"/>
      <c r="AP63" s="348"/>
      <c r="AQ63" s="348"/>
      <c r="AR63" s="348"/>
      <c r="AS63" s="348"/>
    </row>
    <row r="64" spans="1:45" x14ac:dyDescent="0.25">
      <c r="A64" s="346"/>
      <c r="B64" s="346"/>
      <c r="C64" s="346"/>
      <c r="D64" s="346"/>
      <c r="E64" s="346"/>
      <c r="F64" s="346"/>
      <c r="G64" s="346"/>
      <c r="H64" s="346"/>
      <c r="I64" s="346"/>
      <c r="J64" s="354"/>
      <c r="K64" s="346"/>
      <c r="L64" s="346"/>
      <c r="M64" s="346"/>
      <c r="N64" s="346"/>
      <c r="O64" s="346"/>
      <c r="P64" s="346"/>
      <c r="Q64" s="346"/>
      <c r="R64" s="346"/>
      <c r="S64" s="346"/>
      <c r="T64" s="346"/>
      <c r="U64" s="346"/>
      <c r="V64" s="346"/>
      <c r="W64" s="355"/>
      <c r="X64" s="346"/>
      <c r="Y64" s="355"/>
      <c r="Z64" s="348"/>
      <c r="AA64" s="348"/>
      <c r="AB64" s="348"/>
      <c r="AC64" s="348"/>
      <c r="AD64" s="346" t="s">
        <v>1054</v>
      </c>
      <c r="AE64" s="356">
        <v>45539</v>
      </c>
      <c r="AF64" s="355"/>
      <c r="AG64" s="346"/>
      <c r="AH64" s="346"/>
      <c r="AI64" s="354"/>
      <c r="AJ64" s="346"/>
      <c r="AK64" s="348"/>
      <c r="AL64" s="348"/>
      <c r="AM64" s="346"/>
      <c r="AN64" s="348"/>
      <c r="AO64" s="348"/>
      <c r="AP64" s="348"/>
      <c r="AQ64" s="348"/>
      <c r="AR64" s="348"/>
      <c r="AS64" s="348"/>
    </row>
    <row r="65" spans="1:45" ht="229.5" x14ac:dyDescent="0.25">
      <c r="A65" s="346"/>
      <c r="B65" s="346"/>
      <c r="C65" s="346"/>
      <c r="D65" s="346"/>
      <c r="E65" s="346"/>
      <c r="F65" s="346"/>
      <c r="G65" s="346"/>
      <c r="H65" s="346"/>
      <c r="I65" s="346"/>
      <c r="J65" s="354"/>
      <c r="K65" s="346"/>
      <c r="L65" s="346"/>
      <c r="M65" s="346"/>
      <c r="N65" s="346"/>
      <c r="O65" s="346"/>
      <c r="P65" s="346"/>
      <c r="Q65" s="346"/>
      <c r="R65" s="346"/>
      <c r="S65" s="346"/>
      <c r="T65" s="346"/>
      <c r="U65" s="346"/>
      <c r="V65" s="346"/>
      <c r="W65" s="355"/>
      <c r="X65" s="346"/>
      <c r="Y65" s="355"/>
      <c r="Z65" s="348"/>
      <c r="AA65" s="348"/>
      <c r="AB65" s="348"/>
      <c r="AC65" s="348"/>
      <c r="AD65" s="346" t="s">
        <v>1057</v>
      </c>
      <c r="AE65" s="346" t="s">
        <v>2024</v>
      </c>
      <c r="AF65" s="355"/>
      <c r="AG65" s="346"/>
      <c r="AH65" s="346"/>
      <c r="AI65" s="354"/>
      <c r="AJ65" s="346"/>
      <c r="AK65" s="348"/>
      <c r="AL65" s="348"/>
      <c r="AM65" s="346"/>
      <c r="AN65" s="348"/>
      <c r="AO65" s="348"/>
      <c r="AP65" s="348"/>
      <c r="AQ65" s="348"/>
      <c r="AR65" s="348"/>
      <c r="AS65" s="348"/>
    </row>
    <row r="66" spans="1:45" x14ac:dyDescent="0.25">
      <c r="A66" s="346"/>
      <c r="B66" s="346"/>
      <c r="C66" s="346"/>
      <c r="D66" s="346"/>
      <c r="E66" s="346"/>
      <c r="F66" s="346"/>
      <c r="G66" s="346"/>
      <c r="H66" s="346"/>
      <c r="I66" s="346"/>
      <c r="J66" s="354"/>
      <c r="K66" s="346"/>
      <c r="L66" s="346"/>
      <c r="M66" s="346"/>
      <c r="N66" s="346"/>
      <c r="O66" s="346"/>
      <c r="P66" s="346"/>
      <c r="Q66" s="346"/>
      <c r="R66" s="346"/>
      <c r="S66" s="346"/>
      <c r="T66" s="346"/>
      <c r="U66" s="346"/>
      <c r="V66" s="346"/>
      <c r="W66" s="355"/>
      <c r="X66" s="346"/>
      <c r="Y66" s="355"/>
      <c r="Z66" s="348"/>
      <c r="AA66" s="348"/>
      <c r="AB66" s="348"/>
      <c r="AC66" s="348"/>
      <c r="AD66" s="346" t="s">
        <v>1061</v>
      </c>
      <c r="AE66" s="346" t="s">
        <v>1174</v>
      </c>
      <c r="AF66" s="355"/>
      <c r="AG66" s="346"/>
      <c r="AH66" s="346"/>
      <c r="AI66" s="354"/>
      <c r="AJ66" s="346"/>
      <c r="AK66" s="348"/>
      <c r="AL66" s="348"/>
      <c r="AM66" s="346"/>
      <c r="AN66" s="348"/>
      <c r="AO66" s="348"/>
      <c r="AP66" s="348"/>
      <c r="AQ66" s="348"/>
      <c r="AR66" s="348"/>
      <c r="AS66" s="348"/>
    </row>
    <row r="67" spans="1:45" ht="280.5" x14ac:dyDescent="0.25">
      <c r="A67" s="346" t="s">
        <v>2025</v>
      </c>
      <c r="B67" s="346" t="s">
        <v>1454</v>
      </c>
      <c r="C67" s="346" t="s">
        <v>2026</v>
      </c>
      <c r="D67" s="346" t="s">
        <v>1949</v>
      </c>
      <c r="E67" s="346" t="s">
        <v>1950</v>
      </c>
      <c r="F67" s="346" t="s">
        <v>2027</v>
      </c>
      <c r="G67" s="346" t="s">
        <v>1455</v>
      </c>
      <c r="H67" s="346" t="s">
        <v>1952</v>
      </c>
      <c r="I67" s="346" t="s">
        <v>2028</v>
      </c>
      <c r="J67" s="357" t="s">
        <v>2029</v>
      </c>
      <c r="K67" s="346" t="s">
        <v>1954</v>
      </c>
      <c r="L67" s="346" t="s">
        <v>2030</v>
      </c>
      <c r="M67" s="346" t="s">
        <v>2031</v>
      </c>
      <c r="N67" s="346" t="s">
        <v>2032</v>
      </c>
      <c r="O67" s="346" t="s">
        <v>1958</v>
      </c>
      <c r="P67" s="346" t="s">
        <v>1959</v>
      </c>
      <c r="Q67" s="346" t="s">
        <v>1960</v>
      </c>
      <c r="R67" s="346" t="s">
        <v>1961</v>
      </c>
      <c r="S67" s="346" t="s">
        <v>1962</v>
      </c>
      <c r="T67" s="346" t="s">
        <v>1963</v>
      </c>
      <c r="U67" s="346" t="s">
        <v>1964</v>
      </c>
      <c r="V67" s="346" t="s">
        <v>1965</v>
      </c>
      <c r="W67" s="355" t="s">
        <v>1966</v>
      </c>
      <c r="X67" s="346" t="s">
        <v>1966</v>
      </c>
      <c r="Y67" s="355" t="s">
        <v>1966</v>
      </c>
      <c r="Z67" s="348"/>
      <c r="AA67" s="348"/>
      <c r="AB67" s="348"/>
      <c r="AC67" s="348"/>
      <c r="AD67" s="348"/>
      <c r="AE67" s="348"/>
      <c r="AF67" s="355" t="s">
        <v>1966</v>
      </c>
      <c r="AG67" s="346" t="s">
        <v>1967</v>
      </c>
      <c r="AH67" s="346" t="s">
        <v>2028</v>
      </c>
      <c r="AI67" s="357" t="s">
        <v>2029</v>
      </c>
      <c r="AJ67" s="346" t="s">
        <v>1954</v>
      </c>
      <c r="AK67" s="346" t="s">
        <v>2033</v>
      </c>
      <c r="AL67" s="346" t="s">
        <v>2034</v>
      </c>
      <c r="AM67" s="346" t="s">
        <v>2035</v>
      </c>
      <c r="AN67" s="348"/>
      <c r="AO67" s="348"/>
      <c r="AP67" s="348"/>
      <c r="AQ67" s="348"/>
      <c r="AR67" s="348"/>
      <c r="AS67" s="348"/>
    </row>
    <row r="68" spans="1:45" x14ac:dyDescent="0.25">
      <c r="A68" s="346"/>
      <c r="B68" s="346"/>
      <c r="C68" s="346"/>
      <c r="D68" s="346"/>
      <c r="E68" s="346"/>
      <c r="F68" s="346"/>
      <c r="G68" s="346"/>
      <c r="H68" s="346"/>
      <c r="I68" s="346"/>
      <c r="J68" s="357"/>
      <c r="K68" s="346"/>
      <c r="L68" s="346"/>
      <c r="M68" s="346"/>
      <c r="N68" s="346"/>
      <c r="O68" s="346"/>
      <c r="P68" s="344" t="s">
        <v>1971</v>
      </c>
      <c r="Q68" s="344" t="s">
        <v>1971</v>
      </c>
      <c r="R68" s="344" t="s">
        <v>1971</v>
      </c>
      <c r="S68" s="344" t="s">
        <v>1971</v>
      </c>
      <c r="T68" s="344" t="s">
        <v>1971</v>
      </c>
      <c r="U68" s="344" t="s">
        <v>1971</v>
      </c>
      <c r="V68" s="344" t="s">
        <v>1971</v>
      </c>
      <c r="W68" s="355"/>
      <c r="X68" s="346"/>
      <c r="Y68" s="355"/>
      <c r="Z68" s="348"/>
      <c r="AA68" s="348"/>
      <c r="AB68" s="346" t="s">
        <v>1054</v>
      </c>
      <c r="AC68" s="356">
        <v>45534</v>
      </c>
      <c r="AD68" s="346" t="s">
        <v>1054</v>
      </c>
      <c r="AE68" s="356">
        <v>45411</v>
      </c>
      <c r="AF68" s="355"/>
      <c r="AG68" s="346"/>
      <c r="AH68" s="346"/>
      <c r="AI68" s="357"/>
      <c r="AJ68" s="346"/>
      <c r="AK68" s="348"/>
      <c r="AL68" s="348"/>
      <c r="AM68" s="346"/>
      <c r="AN68" s="348"/>
      <c r="AO68" s="348"/>
      <c r="AP68" s="348"/>
      <c r="AQ68" s="348"/>
      <c r="AR68" s="348"/>
      <c r="AS68" s="348"/>
    </row>
    <row r="69" spans="1:45" ht="191.25" x14ac:dyDescent="0.25">
      <c r="A69" s="346"/>
      <c r="B69" s="346"/>
      <c r="C69" s="346"/>
      <c r="D69" s="346"/>
      <c r="E69" s="346"/>
      <c r="F69" s="346"/>
      <c r="G69" s="346"/>
      <c r="H69" s="346"/>
      <c r="I69" s="346"/>
      <c r="J69" s="357"/>
      <c r="K69" s="346"/>
      <c r="L69" s="346"/>
      <c r="M69" s="346"/>
      <c r="N69" s="346"/>
      <c r="O69" s="346"/>
      <c r="P69" s="346" t="s">
        <v>2036</v>
      </c>
      <c r="Q69" s="346" t="s">
        <v>1973</v>
      </c>
      <c r="R69" s="346" t="s">
        <v>2037</v>
      </c>
      <c r="S69" s="346" t="s">
        <v>1975</v>
      </c>
      <c r="T69" s="346" t="s">
        <v>1976</v>
      </c>
      <c r="U69" s="346" t="s">
        <v>2038</v>
      </c>
      <c r="V69" s="346" t="s">
        <v>2039</v>
      </c>
      <c r="W69" s="355"/>
      <c r="X69" s="346"/>
      <c r="Y69" s="355"/>
      <c r="Z69" s="348"/>
      <c r="AA69" s="348"/>
      <c r="AB69" s="346" t="s">
        <v>1057</v>
      </c>
      <c r="AC69" s="346" t="s">
        <v>2040</v>
      </c>
      <c r="AD69" s="346" t="s">
        <v>1057</v>
      </c>
      <c r="AE69" s="346" t="s">
        <v>2041</v>
      </c>
      <c r="AF69" s="355"/>
      <c r="AG69" s="346"/>
      <c r="AH69" s="346"/>
      <c r="AI69" s="357"/>
      <c r="AJ69" s="346"/>
      <c r="AK69" s="348"/>
      <c r="AL69" s="348"/>
      <c r="AM69" s="346"/>
      <c r="AN69" s="348"/>
      <c r="AO69" s="348"/>
      <c r="AP69" s="348"/>
      <c r="AQ69" s="348"/>
      <c r="AR69" s="348"/>
      <c r="AS69" s="348"/>
    </row>
    <row r="70" spans="1:45" x14ac:dyDescent="0.25">
      <c r="A70" s="346"/>
      <c r="B70" s="346"/>
      <c r="C70" s="346"/>
      <c r="D70" s="346"/>
      <c r="E70" s="346"/>
      <c r="F70" s="346"/>
      <c r="G70" s="346"/>
      <c r="H70" s="346"/>
      <c r="I70" s="346"/>
      <c r="J70" s="357"/>
      <c r="K70" s="346"/>
      <c r="L70" s="346"/>
      <c r="M70" s="346"/>
      <c r="N70" s="346"/>
      <c r="O70" s="346"/>
      <c r="P70" s="346"/>
      <c r="Q70" s="346"/>
      <c r="R70" s="346"/>
      <c r="S70" s="346"/>
      <c r="T70" s="346"/>
      <c r="U70" s="346"/>
      <c r="V70" s="346"/>
      <c r="W70" s="355"/>
      <c r="X70" s="346"/>
      <c r="Y70" s="355"/>
      <c r="Z70" s="348"/>
      <c r="AA70" s="348"/>
      <c r="AB70" s="346" t="s">
        <v>1061</v>
      </c>
      <c r="AC70" s="346" t="s">
        <v>1464</v>
      </c>
      <c r="AD70" s="346" t="s">
        <v>1061</v>
      </c>
      <c r="AE70" s="346" t="s">
        <v>1380</v>
      </c>
      <c r="AF70" s="355"/>
      <c r="AG70" s="346"/>
      <c r="AH70" s="346"/>
      <c r="AI70" s="357"/>
      <c r="AJ70" s="346"/>
      <c r="AK70" s="348"/>
      <c r="AL70" s="348"/>
      <c r="AM70" s="346"/>
      <c r="AN70" s="348"/>
      <c r="AO70" s="348"/>
      <c r="AP70" s="348"/>
      <c r="AQ70" s="348"/>
      <c r="AR70" s="348"/>
      <c r="AS70" s="348"/>
    </row>
    <row r="71" spans="1:45" x14ac:dyDescent="0.25">
      <c r="A71" s="346"/>
      <c r="B71" s="346"/>
      <c r="C71" s="346"/>
      <c r="D71" s="346"/>
      <c r="E71" s="346"/>
      <c r="F71" s="346"/>
      <c r="G71" s="346"/>
      <c r="H71" s="346"/>
      <c r="I71" s="346"/>
      <c r="J71" s="357"/>
      <c r="K71" s="346"/>
      <c r="L71" s="346"/>
      <c r="M71" s="346"/>
      <c r="N71" s="346"/>
      <c r="O71" s="346"/>
      <c r="P71" s="346"/>
      <c r="Q71" s="346"/>
      <c r="R71" s="346"/>
      <c r="S71" s="346"/>
      <c r="T71" s="346"/>
      <c r="U71" s="346"/>
      <c r="V71" s="346"/>
      <c r="W71" s="355"/>
      <c r="X71" s="346"/>
      <c r="Y71" s="355"/>
      <c r="Z71" s="348"/>
      <c r="AA71" s="348"/>
      <c r="AB71" s="348"/>
      <c r="AC71" s="348"/>
      <c r="AD71" s="348"/>
      <c r="AE71" s="348"/>
      <c r="AF71" s="355"/>
      <c r="AG71" s="346"/>
      <c r="AH71" s="346"/>
      <c r="AI71" s="357"/>
      <c r="AJ71" s="346"/>
      <c r="AK71" s="348"/>
      <c r="AL71" s="348"/>
      <c r="AM71" s="346"/>
      <c r="AN71" s="348"/>
      <c r="AO71" s="348"/>
      <c r="AP71" s="348"/>
      <c r="AQ71" s="348"/>
      <c r="AR71" s="348"/>
      <c r="AS71" s="348"/>
    </row>
    <row r="72" spans="1:45" x14ac:dyDescent="0.25">
      <c r="A72" s="346"/>
      <c r="B72" s="346"/>
      <c r="C72" s="346"/>
      <c r="D72" s="346"/>
      <c r="E72" s="346"/>
      <c r="F72" s="346"/>
      <c r="G72" s="346"/>
      <c r="H72" s="346"/>
      <c r="I72" s="346"/>
      <c r="J72" s="357"/>
      <c r="K72" s="346"/>
      <c r="L72" s="346"/>
      <c r="M72" s="346"/>
      <c r="N72" s="346"/>
      <c r="O72" s="346"/>
      <c r="P72" s="346"/>
      <c r="Q72" s="346"/>
      <c r="R72" s="346"/>
      <c r="S72" s="346"/>
      <c r="T72" s="346"/>
      <c r="U72" s="346"/>
      <c r="V72" s="346"/>
      <c r="W72" s="355"/>
      <c r="X72" s="346"/>
      <c r="Y72" s="355"/>
      <c r="Z72" s="348"/>
      <c r="AA72" s="348"/>
      <c r="AB72" s="348"/>
      <c r="AC72" s="348"/>
      <c r="AD72" s="346" t="s">
        <v>1054</v>
      </c>
      <c r="AE72" s="356">
        <v>45414</v>
      </c>
      <c r="AF72" s="355"/>
      <c r="AG72" s="346"/>
      <c r="AH72" s="346"/>
      <c r="AI72" s="357"/>
      <c r="AJ72" s="346"/>
      <c r="AK72" s="348"/>
      <c r="AL72" s="348"/>
      <c r="AM72" s="346"/>
      <c r="AN72" s="348"/>
      <c r="AO72" s="348"/>
      <c r="AP72" s="348"/>
      <c r="AQ72" s="348"/>
      <c r="AR72" s="348"/>
      <c r="AS72" s="348"/>
    </row>
    <row r="73" spans="1:45" ht="409.5" x14ac:dyDescent="0.25">
      <c r="A73" s="346"/>
      <c r="B73" s="346"/>
      <c r="C73" s="346"/>
      <c r="D73" s="346"/>
      <c r="E73" s="346"/>
      <c r="F73" s="346"/>
      <c r="G73" s="346"/>
      <c r="H73" s="346"/>
      <c r="I73" s="346"/>
      <c r="J73" s="357"/>
      <c r="K73" s="346"/>
      <c r="L73" s="346"/>
      <c r="M73" s="346"/>
      <c r="N73" s="346"/>
      <c r="O73" s="346"/>
      <c r="P73" s="346"/>
      <c r="Q73" s="346"/>
      <c r="R73" s="346"/>
      <c r="S73" s="346"/>
      <c r="T73" s="346"/>
      <c r="U73" s="346"/>
      <c r="V73" s="346"/>
      <c r="W73" s="355"/>
      <c r="X73" s="346"/>
      <c r="Y73" s="355"/>
      <c r="Z73" s="348"/>
      <c r="AA73" s="348"/>
      <c r="AB73" s="348"/>
      <c r="AC73" s="348"/>
      <c r="AD73" s="346" t="s">
        <v>1057</v>
      </c>
      <c r="AE73" s="346" t="s">
        <v>2042</v>
      </c>
      <c r="AF73" s="355"/>
      <c r="AG73" s="346"/>
      <c r="AH73" s="346"/>
      <c r="AI73" s="357"/>
      <c r="AJ73" s="346"/>
      <c r="AK73" s="348"/>
      <c r="AL73" s="348"/>
      <c r="AM73" s="346"/>
      <c r="AN73" s="348"/>
      <c r="AO73" s="348"/>
      <c r="AP73" s="348"/>
      <c r="AQ73" s="348"/>
      <c r="AR73" s="348"/>
      <c r="AS73" s="348"/>
    </row>
    <row r="74" spans="1:45" x14ac:dyDescent="0.25">
      <c r="A74" s="346"/>
      <c r="B74" s="346"/>
      <c r="C74" s="346"/>
      <c r="D74" s="346"/>
      <c r="E74" s="346"/>
      <c r="F74" s="346"/>
      <c r="G74" s="346"/>
      <c r="H74" s="346"/>
      <c r="I74" s="346"/>
      <c r="J74" s="357"/>
      <c r="K74" s="346"/>
      <c r="L74" s="346"/>
      <c r="M74" s="346"/>
      <c r="N74" s="346"/>
      <c r="O74" s="346"/>
      <c r="P74" s="346"/>
      <c r="Q74" s="346"/>
      <c r="R74" s="346"/>
      <c r="S74" s="346"/>
      <c r="T74" s="346"/>
      <c r="U74" s="346"/>
      <c r="V74" s="346"/>
      <c r="W74" s="355"/>
      <c r="X74" s="346"/>
      <c r="Y74" s="355"/>
      <c r="Z74" s="348"/>
      <c r="AA74" s="348"/>
      <c r="AB74" s="348"/>
      <c r="AC74" s="348"/>
      <c r="AD74" s="346" t="s">
        <v>1061</v>
      </c>
      <c r="AE74" s="346" t="s">
        <v>1102</v>
      </c>
      <c r="AF74" s="355"/>
      <c r="AG74" s="346"/>
      <c r="AH74" s="346"/>
      <c r="AI74" s="357"/>
      <c r="AJ74" s="346"/>
      <c r="AK74" s="348"/>
      <c r="AL74" s="348"/>
      <c r="AM74" s="346"/>
      <c r="AN74" s="348"/>
      <c r="AO74" s="348"/>
      <c r="AP74" s="348"/>
      <c r="AQ74" s="348"/>
      <c r="AR74" s="348"/>
      <c r="AS74" s="348"/>
    </row>
    <row r="75" spans="1:45" x14ac:dyDescent="0.25">
      <c r="A75" s="346"/>
      <c r="B75" s="346"/>
      <c r="C75" s="346"/>
      <c r="D75" s="346"/>
      <c r="E75" s="346"/>
      <c r="F75" s="346"/>
      <c r="G75" s="346"/>
      <c r="H75" s="346"/>
      <c r="I75" s="346"/>
      <c r="J75" s="357"/>
      <c r="K75" s="346"/>
      <c r="L75" s="346"/>
      <c r="M75" s="346"/>
      <c r="N75" s="346"/>
      <c r="O75" s="346"/>
      <c r="P75" s="346"/>
      <c r="Q75" s="346"/>
      <c r="R75" s="346"/>
      <c r="S75" s="346"/>
      <c r="T75" s="346"/>
      <c r="U75" s="346"/>
      <c r="V75" s="346"/>
      <c r="W75" s="355"/>
      <c r="X75" s="346"/>
      <c r="Y75" s="355"/>
      <c r="Z75" s="348"/>
      <c r="AA75" s="348"/>
      <c r="AB75" s="348"/>
      <c r="AC75" s="348"/>
      <c r="AD75" s="348"/>
      <c r="AE75" s="348"/>
      <c r="AF75" s="355"/>
      <c r="AG75" s="346"/>
      <c r="AH75" s="346"/>
      <c r="AI75" s="357"/>
      <c r="AJ75" s="346"/>
      <c r="AK75" s="348"/>
      <c r="AL75" s="348"/>
      <c r="AM75" s="346"/>
      <c r="AN75" s="348"/>
      <c r="AO75" s="348"/>
      <c r="AP75" s="348"/>
      <c r="AQ75" s="348"/>
      <c r="AR75" s="348"/>
      <c r="AS75" s="348"/>
    </row>
    <row r="76" spans="1:45" x14ac:dyDescent="0.25">
      <c r="A76" s="346"/>
      <c r="B76" s="346"/>
      <c r="C76" s="346"/>
      <c r="D76" s="346"/>
      <c r="E76" s="346"/>
      <c r="F76" s="346"/>
      <c r="G76" s="346"/>
      <c r="H76" s="346"/>
      <c r="I76" s="346"/>
      <c r="J76" s="357"/>
      <c r="K76" s="346"/>
      <c r="L76" s="346"/>
      <c r="M76" s="346"/>
      <c r="N76" s="346"/>
      <c r="O76" s="346"/>
      <c r="P76" s="346"/>
      <c r="Q76" s="346"/>
      <c r="R76" s="346"/>
      <c r="S76" s="346"/>
      <c r="T76" s="346"/>
      <c r="U76" s="346"/>
      <c r="V76" s="346"/>
      <c r="W76" s="355"/>
      <c r="X76" s="346"/>
      <c r="Y76" s="355"/>
      <c r="Z76" s="348"/>
      <c r="AA76" s="348"/>
      <c r="AB76" s="348"/>
      <c r="AC76" s="348"/>
      <c r="AD76" s="346" t="s">
        <v>1054</v>
      </c>
      <c r="AE76" s="356">
        <v>45436</v>
      </c>
      <c r="AF76" s="355"/>
      <c r="AG76" s="346"/>
      <c r="AH76" s="346"/>
      <c r="AI76" s="357"/>
      <c r="AJ76" s="346"/>
      <c r="AK76" s="348"/>
      <c r="AL76" s="348"/>
      <c r="AM76" s="346"/>
      <c r="AN76" s="348"/>
      <c r="AO76" s="348"/>
      <c r="AP76" s="348"/>
      <c r="AQ76" s="348"/>
      <c r="AR76" s="348"/>
      <c r="AS76" s="348"/>
    </row>
    <row r="77" spans="1:45" ht="38.25" x14ac:dyDescent="0.25">
      <c r="A77" s="346"/>
      <c r="B77" s="346"/>
      <c r="C77" s="346"/>
      <c r="D77" s="346"/>
      <c r="E77" s="346"/>
      <c r="F77" s="346"/>
      <c r="G77" s="346"/>
      <c r="H77" s="346"/>
      <c r="I77" s="346"/>
      <c r="J77" s="357"/>
      <c r="K77" s="346"/>
      <c r="L77" s="346"/>
      <c r="M77" s="346"/>
      <c r="N77" s="346"/>
      <c r="O77" s="346"/>
      <c r="P77" s="346"/>
      <c r="Q77" s="346"/>
      <c r="R77" s="346"/>
      <c r="S77" s="346"/>
      <c r="T77" s="346"/>
      <c r="U77" s="346"/>
      <c r="V77" s="346"/>
      <c r="W77" s="355"/>
      <c r="X77" s="346"/>
      <c r="Y77" s="355"/>
      <c r="Z77" s="348"/>
      <c r="AA77" s="348"/>
      <c r="AB77" s="348"/>
      <c r="AC77" s="348"/>
      <c r="AD77" s="346" t="s">
        <v>1057</v>
      </c>
      <c r="AE77" s="346" t="s">
        <v>2043</v>
      </c>
      <c r="AF77" s="355"/>
      <c r="AG77" s="346"/>
      <c r="AH77" s="346"/>
      <c r="AI77" s="357"/>
      <c r="AJ77" s="346"/>
      <c r="AK77" s="348"/>
      <c r="AL77" s="348"/>
      <c r="AM77" s="346"/>
      <c r="AN77" s="348"/>
      <c r="AO77" s="348"/>
      <c r="AP77" s="348"/>
      <c r="AQ77" s="348"/>
      <c r="AR77" s="348"/>
      <c r="AS77" s="348"/>
    </row>
    <row r="78" spans="1:45" x14ac:dyDescent="0.25">
      <c r="A78" s="346"/>
      <c r="B78" s="346"/>
      <c r="C78" s="346"/>
      <c r="D78" s="346"/>
      <c r="E78" s="346"/>
      <c r="F78" s="346"/>
      <c r="G78" s="346"/>
      <c r="H78" s="346"/>
      <c r="I78" s="346"/>
      <c r="J78" s="357"/>
      <c r="K78" s="346"/>
      <c r="L78" s="346"/>
      <c r="M78" s="346"/>
      <c r="N78" s="346"/>
      <c r="O78" s="346"/>
      <c r="P78" s="346"/>
      <c r="Q78" s="346"/>
      <c r="R78" s="346"/>
      <c r="S78" s="346"/>
      <c r="T78" s="346"/>
      <c r="U78" s="346"/>
      <c r="V78" s="346"/>
      <c r="W78" s="355"/>
      <c r="X78" s="346"/>
      <c r="Y78" s="355"/>
      <c r="Z78" s="348"/>
      <c r="AA78" s="348"/>
      <c r="AB78" s="348"/>
      <c r="AC78" s="348"/>
      <c r="AD78" s="346" t="s">
        <v>1061</v>
      </c>
      <c r="AE78" s="346" t="s">
        <v>1479</v>
      </c>
      <c r="AF78" s="355"/>
      <c r="AG78" s="346"/>
      <c r="AH78" s="346"/>
      <c r="AI78" s="357"/>
      <c r="AJ78" s="346"/>
      <c r="AK78" s="348"/>
      <c r="AL78" s="348"/>
      <c r="AM78" s="346"/>
      <c r="AN78" s="348"/>
      <c r="AO78" s="348"/>
      <c r="AP78" s="348"/>
      <c r="AQ78" s="348"/>
      <c r="AR78" s="348"/>
      <c r="AS78" s="348"/>
    </row>
    <row r="79" spans="1:45" x14ac:dyDescent="0.25">
      <c r="A79" s="346"/>
      <c r="B79" s="346"/>
      <c r="C79" s="346"/>
      <c r="D79" s="346"/>
      <c r="E79" s="346"/>
      <c r="F79" s="346"/>
      <c r="G79" s="346"/>
      <c r="H79" s="346"/>
      <c r="I79" s="346"/>
      <c r="J79" s="357"/>
      <c r="K79" s="346"/>
      <c r="L79" s="346"/>
      <c r="M79" s="346"/>
      <c r="N79" s="346"/>
      <c r="O79" s="346"/>
      <c r="P79" s="346"/>
      <c r="Q79" s="346"/>
      <c r="R79" s="346"/>
      <c r="S79" s="346"/>
      <c r="T79" s="346"/>
      <c r="U79" s="346"/>
      <c r="V79" s="346"/>
      <c r="W79" s="355"/>
      <c r="X79" s="346"/>
      <c r="Y79" s="355"/>
      <c r="Z79" s="348"/>
      <c r="AA79" s="348"/>
      <c r="AB79" s="348"/>
      <c r="AC79" s="348"/>
      <c r="AD79" s="348"/>
      <c r="AE79" s="348"/>
      <c r="AF79" s="355"/>
      <c r="AG79" s="346"/>
      <c r="AH79" s="346"/>
      <c r="AI79" s="357"/>
      <c r="AJ79" s="346"/>
      <c r="AK79" s="348"/>
      <c r="AL79" s="348"/>
      <c r="AM79" s="346"/>
      <c r="AN79" s="348"/>
      <c r="AO79" s="348"/>
      <c r="AP79" s="348"/>
      <c r="AQ79" s="348"/>
      <c r="AR79" s="348"/>
      <c r="AS79" s="348"/>
    </row>
    <row r="80" spans="1:45" x14ac:dyDescent="0.25">
      <c r="A80" s="346"/>
      <c r="B80" s="346"/>
      <c r="C80" s="346"/>
      <c r="D80" s="346"/>
      <c r="E80" s="346"/>
      <c r="F80" s="346"/>
      <c r="G80" s="346"/>
      <c r="H80" s="346"/>
      <c r="I80" s="346"/>
      <c r="J80" s="357"/>
      <c r="K80" s="346"/>
      <c r="L80" s="346"/>
      <c r="M80" s="346"/>
      <c r="N80" s="346"/>
      <c r="O80" s="346"/>
      <c r="P80" s="346"/>
      <c r="Q80" s="346"/>
      <c r="R80" s="346"/>
      <c r="S80" s="346"/>
      <c r="T80" s="346"/>
      <c r="U80" s="346"/>
      <c r="V80" s="346"/>
      <c r="W80" s="355"/>
      <c r="X80" s="346"/>
      <c r="Y80" s="355"/>
      <c r="Z80" s="348"/>
      <c r="AA80" s="348"/>
      <c r="AB80" s="348"/>
      <c r="AC80" s="348"/>
      <c r="AD80" s="346" t="s">
        <v>1054</v>
      </c>
      <c r="AE80" s="356">
        <v>45534</v>
      </c>
      <c r="AF80" s="355"/>
      <c r="AG80" s="346"/>
      <c r="AH80" s="346"/>
      <c r="AI80" s="357"/>
      <c r="AJ80" s="346"/>
      <c r="AK80" s="348"/>
      <c r="AL80" s="348"/>
      <c r="AM80" s="346"/>
      <c r="AN80" s="348"/>
      <c r="AO80" s="348"/>
      <c r="AP80" s="348"/>
      <c r="AQ80" s="348"/>
      <c r="AR80" s="348"/>
      <c r="AS80" s="348"/>
    </row>
    <row r="81" spans="1:45" ht="369.75" x14ac:dyDescent="0.25">
      <c r="A81" s="346"/>
      <c r="B81" s="346"/>
      <c r="C81" s="346"/>
      <c r="D81" s="346"/>
      <c r="E81" s="346"/>
      <c r="F81" s="346"/>
      <c r="G81" s="346"/>
      <c r="H81" s="346"/>
      <c r="I81" s="346"/>
      <c r="J81" s="357"/>
      <c r="K81" s="346"/>
      <c r="L81" s="346"/>
      <c r="M81" s="346"/>
      <c r="N81" s="346"/>
      <c r="O81" s="346"/>
      <c r="P81" s="346"/>
      <c r="Q81" s="346"/>
      <c r="R81" s="346"/>
      <c r="S81" s="346"/>
      <c r="T81" s="346"/>
      <c r="U81" s="346"/>
      <c r="V81" s="346"/>
      <c r="W81" s="355"/>
      <c r="X81" s="346"/>
      <c r="Y81" s="355"/>
      <c r="Z81" s="348"/>
      <c r="AA81" s="348"/>
      <c r="AB81" s="348"/>
      <c r="AC81" s="348"/>
      <c r="AD81" s="346" t="s">
        <v>1057</v>
      </c>
      <c r="AE81" s="346" t="s">
        <v>2044</v>
      </c>
      <c r="AF81" s="355"/>
      <c r="AG81" s="346"/>
      <c r="AH81" s="346"/>
      <c r="AI81" s="357"/>
      <c r="AJ81" s="346"/>
      <c r="AK81" s="348"/>
      <c r="AL81" s="348"/>
      <c r="AM81" s="346"/>
      <c r="AN81" s="348"/>
      <c r="AO81" s="348"/>
      <c r="AP81" s="348"/>
      <c r="AQ81" s="348"/>
      <c r="AR81" s="348"/>
      <c r="AS81" s="348"/>
    </row>
    <row r="82" spans="1:45" x14ac:dyDescent="0.25">
      <c r="A82" s="346"/>
      <c r="B82" s="346"/>
      <c r="C82" s="346"/>
      <c r="D82" s="346"/>
      <c r="E82" s="346"/>
      <c r="F82" s="346"/>
      <c r="G82" s="346"/>
      <c r="H82" s="346"/>
      <c r="I82" s="346"/>
      <c r="J82" s="357"/>
      <c r="K82" s="346"/>
      <c r="L82" s="346"/>
      <c r="M82" s="346"/>
      <c r="N82" s="346"/>
      <c r="O82" s="346"/>
      <c r="P82" s="346"/>
      <c r="Q82" s="346"/>
      <c r="R82" s="346"/>
      <c r="S82" s="346"/>
      <c r="T82" s="346"/>
      <c r="U82" s="346"/>
      <c r="V82" s="346"/>
      <c r="W82" s="355"/>
      <c r="X82" s="346"/>
      <c r="Y82" s="355"/>
      <c r="Z82" s="348"/>
      <c r="AA82" s="348"/>
      <c r="AB82" s="348"/>
      <c r="AC82" s="348"/>
      <c r="AD82" s="346" t="s">
        <v>1061</v>
      </c>
      <c r="AE82" s="346" t="s">
        <v>1063</v>
      </c>
      <c r="AF82" s="355"/>
      <c r="AG82" s="346"/>
      <c r="AH82" s="346"/>
      <c r="AI82" s="357"/>
      <c r="AJ82" s="346"/>
      <c r="AK82" s="348"/>
      <c r="AL82" s="348"/>
      <c r="AM82" s="346"/>
      <c r="AN82" s="348"/>
      <c r="AO82" s="348"/>
      <c r="AP82" s="348"/>
      <c r="AQ82" s="348"/>
      <c r="AR82" s="348"/>
      <c r="AS82" s="348"/>
    </row>
    <row r="83" spans="1:45" x14ac:dyDescent="0.25">
      <c r="A83" s="346"/>
      <c r="B83" s="346"/>
      <c r="C83" s="346"/>
      <c r="D83" s="346"/>
      <c r="E83" s="346"/>
      <c r="F83" s="346"/>
      <c r="G83" s="346"/>
      <c r="H83" s="346"/>
      <c r="I83" s="346"/>
      <c r="J83" s="357"/>
      <c r="K83" s="346"/>
      <c r="L83" s="346"/>
      <c r="M83" s="346"/>
      <c r="N83" s="346"/>
      <c r="O83" s="346"/>
      <c r="P83" s="346"/>
      <c r="Q83" s="346"/>
      <c r="R83" s="346"/>
      <c r="S83" s="346"/>
      <c r="T83" s="346"/>
      <c r="U83" s="346"/>
      <c r="V83" s="346"/>
      <c r="W83" s="355"/>
      <c r="X83" s="346"/>
      <c r="Y83" s="355"/>
      <c r="Z83" s="348"/>
      <c r="AA83" s="348"/>
      <c r="AB83" s="348"/>
      <c r="AC83" s="348"/>
      <c r="AD83" s="348"/>
      <c r="AE83" s="348"/>
      <c r="AF83" s="355"/>
      <c r="AG83" s="346"/>
      <c r="AH83" s="346"/>
      <c r="AI83" s="357"/>
      <c r="AJ83" s="346"/>
      <c r="AK83" s="348"/>
      <c r="AL83" s="348"/>
      <c r="AM83" s="346"/>
      <c r="AN83" s="348"/>
      <c r="AO83" s="348"/>
      <c r="AP83" s="348"/>
      <c r="AQ83" s="348"/>
      <c r="AR83" s="348"/>
      <c r="AS83" s="348"/>
    </row>
    <row r="84" spans="1:45" x14ac:dyDescent="0.25">
      <c r="A84" s="346"/>
      <c r="B84" s="346"/>
      <c r="C84" s="346"/>
      <c r="D84" s="346"/>
      <c r="E84" s="346"/>
      <c r="F84" s="346"/>
      <c r="G84" s="346"/>
      <c r="H84" s="346"/>
      <c r="I84" s="346"/>
      <c r="J84" s="357"/>
      <c r="K84" s="346"/>
      <c r="L84" s="346"/>
      <c r="M84" s="346"/>
      <c r="N84" s="346"/>
      <c r="O84" s="346"/>
      <c r="P84" s="346"/>
      <c r="Q84" s="346"/>
      <c r="R84" s="346"/>
      <c r="S84" s="346"/>
      <c r="T84" s="346"/>
      <c r="U84" s="346"/>
      <c r="V84" s="346"/>
      <c r="W84" s="355"/>
      <c r="X84" s="346"/>
      <c r="Y84" s="355"/>
      <c r="Z84" s="348"/>
      <c r="AA84" s="348"/>
      <c r="AB84" s="348"/>
      <c r="AC84" s="348"/>
      <c r="AD84" s="346" t="s">
        <v>1054</v>
      </c>
      <c r="AE84" s="356">
        <v>45539</v>
      </c>
      <c r="AF84" s="355"/>
      <c r="AG84" s="346"/>
      <c r="AH84" s="346"/>
      <c r="AI84" s="357"/>
      <c r="AJ84" s="346"/>
      <c r="AK84" s="348"/>
      <c r="AL84" s="348"/>
      <c r="AM84" s="346"/>
      <c r="AN84" s="348"/>
      <c r="AO84" s="348"/>
      <c r="AP84" s="348"/>
      <c r="AQ84" s="348"/>
      <c r="AR84" s="348"/>
      <c r="AS84" s="348"/>
    </row>
    <row r="85" spans="1:45" ht="409.5" x14ac:dyDescent="0.25">
      <c r="A85" s="346"/>
      <c r="B85" s="346"/>
      <c r="C85" s="346"/>
      <c r="D85" s="346"/>
      <c r="E85" s="346"/>
      <c r="F85" s="346"/>
      <c r="G85" s="346"/>
      <c r="H85" s="346"/>
      <c r="I85" s="346"/>
      <c r="J85" s="357"/>
      <c r="K85" s="346"/>
      <c r="L85" s="346"/>
      <c r="M85" s="346"/>
      <c r="N85" s="346"/>
      <c r="O85" s="346"/>
      <c r="P85" s="346"/>
      <c r="Q85" s="346"/>
      <c r="R85" s="346"/>
      <c r="S85" s="346"/>
      <c r="T85" s="346"/>
      <c r="U85" s="346"/>
      <c r="V85" s="346"/>
      <c r="W85" s="355"/>
      <c r="X85" s="346"/>
      <c r="Y85" s="355"/>
      <c r="Z85" s="348"/>
      <c r="AA85" s="348"/>
      <c r="AB85" s="348"/>
      <c r="AC85" s="348"/>
      <c r="AD85" s="346" t="s">
        <v>1057</v>
      </c>
      <c r="AE85" s="346" t="s">
        <v>2045</v>
      </c>
      <c r="AF85" s="355"/>
      <c r="AG85" s="346"/>
      <c r="AH85" s="346"/>
      <c r="AI85" s="357"/>
      <c r="AJ85" s="346"/>
      <c r="AK85" s="348"/>
      <c r="AL85" s="348"/>
      <c r="AM85" s="346"/>
      <c r="AN85" s="348"/>
      <c r="AO85" s="348"/>
      <c r="AP85" s="348"/>
      <c r="AQ85" s="348"/>
      <c r="AR85" s="348"/>
      <c r="AS85" s="348"/>
    </row>
    <row r="86" spans="1:45" x14ac:dyDescent="0.25">
      <c r="A86" s="346"/>
      <c r="B86" s="346"/>
      <c r="C86" s="346"/>
      <c r="D86" s="346"/>
      <c r="E86" s="346"/>
      <c r="F86" s="346"/>
      <c r="G86" s="346"/>
      <c r="H86" s="346"/>
      <c r="I86" s="346"/>
      <c r="J86" s="357"/>
      <c r="K86" s="346"/>
      <c r="L86" s="346"/>
      <c r="M86" s="346"/>
      <c r="N86" s="346"/>
      <c r="O86" s="346"/>
      <c r="P86" s="346"/>
      <c r="Q86" s="346"/>
      <c r="R86" s="346"/>
      <c r="S86" s="346"/>
      <c r="T86" s="346"/>
      <c r="U86" s="346"/>
      <c r="V86" s="346"/>
      <c r="W86" s="355"/>
      <c r="X86" s="346"/>
      <c r="Y86" s="355"/>
      <c r="Z86" s="348"/>
      <c r="AA86" s="348"/>
      <c r="AB86" s="348"/>
      <c r="AC86" s="348"/>
      <c r="AD86" s="346" t="s">
        <v>1061</v>
      </c>
      <c r="AE86" s="346" t="s">
        <v>1102</v>
      </c>
      <c r="AF86" s="355"/>
      <c r="AG86" s="346"/>
      <c r="AH86" s="346"/>
      <c r="AI86" s="357"/>
      <c r="AJ86" s="346"/>
      <c r="AK86" s="348"/>
      <c r="AL86" s="348"/>
      <c r="AM86" s="346"/>
      <c r="AN86" s="348"/>
      <c r="AO86" s="348"/>
      <c r="AP86" s="348"/>
      <c r="AQ86" s="348"/>
      <c r="AR86" s="348"/>
      <c r="AS86" s="348"/>
    </row>
    <row r="87" spans="1:45" ht="140.25" x14ac:dyDescent="0.25">
      <c r="A87" s="346" t="s">
        <v>2046</v>
      </c>
      <c r="B87" s="346" t="s">
        <v>1733</v>
      </c>
      <c r="C87" s="346" t="s">
        <v>2047</v>
      </c>
      <c r="D87" s="346" t="s">
        <v>1949</v>
      </c>
      <c r="E87" s="346" t="s">
        <v>1950</v>
      </c>
      <c r="F87" s="346" t="s">
        <v>2048</v>
      </c>
      <c r="G87" s="346" t="s">
        <v>1734</v>
      </c>
      <c r="H87" s="346" t="s">
        <v>1967</v>
      </c>
      <c r="I87" s="346" t="s">
        <v>2028</v>
      </c>
      <c r="J87" s="357" t="s">
        <v>2029</v>
      </c>
      <c r="K87" s="346" t="s">
        <v>1954</v>
      </c>
      <c r="L87" s="346" t="s">
        <v>2049</v>
      </c>
      <c r="M87" s="346" t="s">
        <v>2050</v>
      </c>
      <c r="N87" s="346" t="s">
        <v>2051</v>
      </c>
      <c r="O87" s="346" t="s">
        <v>1958</v>
      </c>
      <c r="P87" s="346" t="s">
        <v>1959</v>
      </c>
      <c r="Q87" s="346" t="s">
        <v>1960</v>
      </c>
      <c r="R87" s="346" t="s">
        <v>1961</v>
      </c>
      <c r="S87" s="346" t="s">
        <v>1962</v>
      </c>
      <c r="T87" s="346" t="s">
        <v>1963</v>
      </c>
      <c r="U87" s="346" t="s">
        <v>1964</v>
      </c>
      <c r="V87" s="346" t="s">
        <v>1965</v>
      </c>
      <c r="W87" s="355" t="s">
        <v>1966</v>
      </c>
      <c r="X87" s="346" t="s">
        <v>1966</v>
      </c>
      <c r="Y87" s="355" t="s">
        <v>1966</v>
      </c>
      <c r="Z87" s="348"/>
      <c r="AA87" s="348"/>
      <c r="AB87" s="348"/>
      <c r="AC87" s="348"/>
      <c r="AD87" s="348"/>
      <c r="AE87" s="348"/>
      <c r="AF87" s="355" t="s">
        <v>1966</v>
      </c>
      <c r="AG87" s="346" t="s">
        <v>1967</v>
      </c>
      <c r="AH87" s="346" t="s">
        <v>2028</v>
      </c>
      <c r="AI87" s="357" t="s">
        <v>2029</v>
      </c>
      <c r="AJ87" s="346" t="s">
        <v>1954</v>
      </c>
      <c r="AK87" s="346" t="s">
        <v>2052</v>
      </c>
      <c r="AL87" s="346" t="s">
        <v>2053</v>
      </c>
      <c r="AM87" s="346" t="s">
        <v>2054</v>
      </c>
      <c r="AN87" s="348"/>
      <c r="AO87" s="348"/>
      <c r="AP87" s="348"/>
      <c r="AQ87" s="348"/>
      <c r="AR87" s="348"/>
      <c r="AS87" s="348"/>
    </row>
    <row r="88" spans="1:45" x14ac:dyDescent="0.25">
      <c r="A88" s="346"/>
      <c r="B88" s="346"/>
      <c r="C88" s="346"/>
      <c r="D88" s="346"/>
      <c r="E88" s="346"/>
      <c r="F88" s="346"/>
      <c r="G88" s="346"/>
      <c r="H88" s="346"/>
      <c r="I88" s="346"/>
      <c r="J88" s="357"/>
      <c r="K88" s="346"/>
      <c r="L88" s="346"/>
      <c r="M88" s="346"/>
      <c r="N88" s="346"/>
      <c r="O88" s="346"/>
      <c r="P88" s="344" t="s">
        <v>1971</v>
      </c>
      <c r="Q88" s="344" t="s">
        <v>1971</v>
      </c>
      <c r="R88" s="344" t="s">
        <v>1971</v>
      </c>
      <c r="S88" s="344" t="s">
        <v>1971</v>
      </c>
      <c r="T88" s="344" t="s">
        <v>1971</v>
      </c>
      <c r="U88" s="344" t="s">
        <v>1971</v>
      </c>
      <c r="V88" s="344" t="s">
        <v>1971</v>
      </c>
      <c r="W88" s="355"/>
      <c r="X88" s="346"/>
      <c r="Y88" s="355"/>
      <c r="Z88" s="348"/>
      <c r="AA88" s="348"/>
      <c r="AB88" s="346" t="s">
        <v>1054</v>
      </c>
      <c r="AC88" s="356">
        <v>45406</v>
      </c>
      <c r="AD88" s="346" t="s">
        <v>1054</v>
      </c>
      <c r="AE88" s="356">
        <v>45410</v>
      </c>
      <c r="AF88" s="355"/>
      <c r="AG88" s="346"/>
      <c r="AH88" s="346"/>
      <c r="AI88" s="357"/>
      <c r="AJ88" s="346"/>
      <c r="AK88" s="348"/>
      <c r="AL88" s="348"/>
      <c r="AM88" s="346"/>
      <c r="AN88" s="348"/>
      <c r="AO88" s="348"/>
      <c r="AP88" s="348"/>
      <c r="AQ88" s="348"/>
      <c r="AR88" s="348"/>
      <c r="AS88" s="348"/>
    </row>
    <row r="89" spans="1:45" ht="153" x14ac:dyDescent="0.25">
      <c r="A89" s="346"/>
      <c r="B89" s="346"/>
      <c r="C89" s="346"/>
      <c r="D89" s="346"/>
      <c r="E89" s="346"/>
      <c r="F89" s="346"/>
      <c r="G89" s="346"/>
      <c r="H89" s="346"/>
      <c r="I89" s="346"/>
      <c r="J89" s="357"/>
      <c r="K89" s="346"/>
      <c r="L89" s="346"/>
      <c r="M89" s="346"/>
      <c r="N89" s="346"/>
      <c r="O89" s="346"/>
      <c r="P89" s="346" t="s">
        <v>2055</v>
      </c>
      <c r="Q89" s="346" t="s">
        <v>1973</v>
      </c>
      <c r="R89" s="346" t="s">
        <v>2056</v>
      </c>
      <c r="S89" s="346" t="s">
        <v>1975</v>
      </c>
      <c r="T89" s="346" t="s">
        <v>1976</v>
      </c>
      <c r="U89" s="346" t="s">
        <v>2057</v>
      </c>
      <c r="V89" s="346" t="s">
        <v>2058</v>
      </c>
      <c r="W89" s="355"/>
      <c r="X89" s="346"/>
      <c r="Y89" s="355"/>
      <c r="Z89" s="348"/>
      <c r="AA89" s="348"/>
      <c r="AB89" s="346" t="s">
        <v>1057</v>
      </c>
      <c r="AC89" s="346" t="s">
        <v>2059</v>
      </c>
      <c r="AD89" s="346" t="s">
        <v>1057</v>
      </c>
      <c r="AE89" s="346" t="s">
        <v>2060</v>
      </c>
      <c r="AF89" s="355"/>
      <c r="AG89" s="346"/>
      <c r="AH89" s="346"/>
      <c r="AI89" s="357"/>
      <c r="AJ89" s="346"/>
      <c r="AK89" s="348"/>
      <c r="AL89" s="348"/>
      <c r="AM89" s="346"/>
      <c r="AN89" s="348"/>
      <c r="AO89" s="348"/>
      <c r="AP89" s="348"/>
      <c r="AQ89" s="348"/>
      <c r="AR89" s="348"/>
      <c r="AS89" s="348"/>
    </row>
    <row r="90" spans="1:45" x14ac:dyDescent="0.25">
      <c r="A90" s="346"/>
      <c r="B90" s="346"/>
      <c r="C90" s="346"/>
      <c r="D90" s="346"/>
      <c r="E90" s="346"/>
      <c r="F90" s="346"/>
      <c r="G90" s="346"/>
      <c r="H90" s="346"/>
      <c r="I90" s="346"/>
      <c r="J90" s="357"/>
      <c r="K90" s="346"/>
      <c r="L90" s="346"/>
      <c r="M90" s="346"/>
      <c r="N90" s="346"/>
      <c r="O90" s="346"/>
      <c r="P90" s="346"/>
      <c r="Q90" s="346"/>
      <c r="R90" s="346"/>
      <c r="S90" s="346"/>
      <c r="T90" s="346"/>
      <c r="U90" s="346"/>
      <c r="V90" s="346"/>
      <c r="W90" s="355"/>
      <c r="X90" s="346"/>
      <c r="Y90" s="355"/>
      <c r="Z90" s="348"/>
      <c r="AA90" s="348"/>
      <c r="AB90" s="346" t="s">
        <v>1061</v>
      </c>
      <c r="AC90" s="346" t="s">
        <v>1744</v>
      </c>
      <c r="AD90" s="346" t="s">
        <v>1061</v>
      </c>
      <c r="AE90" s="346" t="s">
        <v>1745</v>
      </c>
      <c r="AF90" s="355"/>
      <c r="AG90" s="346"/>
      <c r="AH90" s="346"/>
      <c r="AI90" s="357"/>
      <c r="AJ90" s="346"/>
      <c r="AK90" s="348"/>
      <c r="AL90" s="348"/>
      <c r="AM90" s="346"/>
      <c r="AN90" s="348"/>
      <c r="AO90" s="348"/>
      <c r="AP90" s="348"/>
      <c r="AQ90" s="348"/>
      <c r="AR90" s="348"/>
      <c r="AS90" s="348"/>
    </row>
    <row r="91" spans="1:45" x14ac:dyDescent="0.25">
      <c r="A91" s="346"/>
      <c r="B91" s="346"/>
      <c r="C91" s="346"/>
      <c r="D91" s="346"/>
      <c r="E91" s="346"/>
      <c r="F91" s="346"/>
      <c r="G91" s="346"/>
      <c r="H91" s="346"/>
      <c r="I91" s="346"/>
      <c r="J91" s="357"/>
      <c r="K91" s="346"/>
      <c r="L91" s="346"/>
      <c r="M91" s="346"/>
      <c r="N91" s="346"/>
      <c r="O91" s="346"/>
      <c r="P91" s="346"/>
      <c r="Q91" s="346"/>
      <c r="R91" s="346"/>
      <c r="S91" s="346"/>
      <c r="T91" s="346"/>
      <c r="U91" s="346"/>
      <c r="V91" s="346"/>
      <c r="W91" s="355"/>
      <c r="X91" s="346"/>
      <c r="Y91" s="355"/>
      <c r="Z91" s="348"/>
      <c r="AA91" s="348"/>
      <c r="AB91" s="348"/>
      <c r="AC91" s="348"/>
      <c r="AD91" s="348"/>
      <c r="AE91" s="348"/>
      <c r="AF91" s="355"/>
      <c r="AG91" s="346"/>
      <c r="AH91" s="346"/>
      <c r="AI91" s="357"/>
      <c r="AJ91" s="346"/>
      <c r="AK91" s="348"/>
      <c r="AL91" s="348"/>
      <c r="AM91" s="346"/>
      <c r="AN91" s="348"/>
      <c r="AO91" s="348"/>
      <c r="AP91" s="348"/>
      <c r="AQ91" s="348"/>
      <c r="AR91" s="348"/>
      <c r="AS91" s="348"/>
    </row>
    <row r="92" spans="1:45" x14ac:dyDescent="0.25">
      <c r="A92" s="346"/>
      <c r="B92" s="346"/>
      <c r="C92" s="346"/>
      <c r="D92" s="346"/>
      <c r="E92" s="346"/>
      <c r="F92" s="346"/>
      <c r="G92" s="346"/>
      <c r="H92" s="346"/>
      <c r="I92" s="346"/>
      <c r="J92" s="357"/>
      <c r="K92" s="346"/>
      <c r="L92" s="346"/>
      <c r="M92" s="346"/>
      <c r="N92" s="346"/>
      <c r="O92" s="346"/>
      <c r="P92" s="346"/>
      <c r="Q92" s="346"/>
      <c r="R92" s="346"/>
      <c r="S92" s="346"/>
      <c r="T92" s="346"/>
      <c r="U92" s="346"/>
      <c r="V92" s="346"/>
      <c r="W92" s="355"/>
      <c r="X92" s="346"/>
      <c r="Y92" s="355"/>
      <c r="Z92" s="348"/>
      <c r="AA92" s="348"/>
      <c r="AB92" s="346" t="s">
        <v>1054</v>
      </c>
      <c r="AC92" s="356">
        <v>45531</v>
      </c>
      <c r="AD92" s="346" t="s">
        <v>1054</v>
      </c>
      <c r="AE92" s="356">
        <v>45414</v>
      </c>
      <c r="AF92" s="355"/>
      <c r="AG92" s="346"/>
      <c r="AH92" s="346"/>
      <c r="AI92" s="357"/>
      <c r="AJ92" s="346"/>
      <c r="AK92" s="348"/>
      <c r="AL92" s="348"/>
      <c r="AM92" s="346"/>
      <c r="AN92" s="348"/>
      <c r="AO92" s="348"/>
      <c r="AP92" s="348"/>
      <c r="AQ92" s="348"/>
      <c r="AR92" s="348"/>
      <c r="AS92" s="348"/>
    </row>
    <row r="93" spans="1:45" ht="204" x14ac:dyDescent="0.25">
      <c r="A93" s="346"/>
      <c r="B93" s="346"/>
      <c r="C93" s="346"/>
      <c r="D93" s="346"/>
      <c r="E93" s="346"/>
      <c r="F93" s="346"/>
      <c r="G93" s="346"/>
      <c r="H93" s="346"/>
      <c r="I93" s="346"/>
      <c r="J93" s="357"/>
      <c r="K93" s="346"/>
      <c r="L93" s="346"/>
      <c r="M93" s="346"/>
      <c r="N93" s="346"/>
      <c r="O93" s="346"/>
      <c r="P93" s="346"/>
      <c r="Q93" s="346"/>
      <c r="R93" s="346"/>
      <c r="S93" s="346"/>
      <c r="T93" s="346"/>
      <c r="U93" s="346"/>
      <c r="V93" s="346"/>
      <c r="W93" s="355"/>
      <c r="X93" s="346"/>
      <c r="Y93" s="355"/>
      <c r="Z93" s="348"/>
      <c r="AA93" s="348"/>
      <c r="AB93" s="346" t="s">
        <v>1057</v>
      </c>
      <c r="AC93" s="346" t="s">
        <v>2061</v>
      </c>
      <c r="AD93" s="346" t="s">
        <v>1057</v>
      </c>
      <c r="AE93" s="346" t="s">
        <v>2062</v>
      </c>
      <c r="AF93" s="355"/>
      <c r="AG93" s="346"/>
      <c r="AH93" s="346"/>
      <c r="AI93" s="357"/>
      <c r="AJ93" s="346"/>
      <c r="AK93" s="348"/>
      <c r="AL93" s="348"/>
      <c r="AM93" s="346"/>
      <c r="AN93" s="348"/>
      <c r="AO93" s="348"/>
      <c r="AP93" s="348"/>
      <c r="AQ93" s="348"/>
      <c r="AR93" s="348"/>
      <c r="AS93" s="348"/>
    </row>
    <row r="94" spans="1:45" x14ac:dyDescent="0.25">
      <c r="A94" s="346"/>
      <c r="B94" s="346"/>
      <c r="C94" s="346"/>
      <c r="D94" s="346"/>
      <c r="E94" s="346"/>
      <c r="F94" s="346"/>
      <c r="G94" s="346"/>
      <c r="H94" s="346"/>
      <c r="I94" s="346"/>
      <c r="J94" s="357"/>
      <c r="K94" s="346"/>
      <c r="L94" s="346"/>
      <c r="M94" s="346"/>
      <c r="N94" s="346"/>
      <c r="O94" s="346"/>
      <c r="P94" s="346"/>
      <c r="Q94" s="346"/>
      <c r="R94" s="346"/>
      <c r="S94" s="346"/>
      <c r="T94" s="346"/>
      <c r="U94" s="346"/>
      <c r="V94" s="346"/>
      <c r="W94" s="355"/>
      <c r="X94" s="346"/>
      <c r="Y94" s="355"/>
      <c r="Z94" s="348"/>
      <c r="AA94" s="348"/>
      <c r="AB94" s="346" t="s">
        <v>1061</v>
      </c>
      <c r="AC94" s="346" t="s">
        <v>1744</v>
      </c>
      <c r="AD94" s="346" t="s">
        <v>1061</v>
      </c>
      <c r="AE94" s="346" t="s">
        <v>1252</v>
      </c>
      <c r="AF94" s="355"/>
      <c r="AG94" s="346"/>
      <c r="AH94" s="346"/>
      <c r="AI94" s="357"/>
      <c r="AJ94" s="346"/>
      <c r="AK94" s="348"/>
      <c r="AL94" s="348"/>
      <c r="AM94" s="346"/>
      <c r="AN94" s="348"/>
      <c r="AO94" s="348"/>
      <c r="AP94" s="348"/>
      <c r="AQ94" s="348"/>
      <c r="AR94" s="348"/>
      <c r="AS94" s="348"/>
    </row>
    <row r="95" spans="1:45" x14ac:dyDescent="0.25">
      <c r="A95" s="346"/>
      <c r="B95" s="346"/>
      <c r="C95" s="346"/>
      <c r="D95" s="346"/>
      <c r="E95" s="346"/>
      <c r="F95" s="346"/>
      <c r="G95" s="346"/>
      <c r="H95" s="346"/>
      <c r="I95" s="346"/>
      <c r="J95" s="357"/>
      <c r="K95" s="346"/>
      <c r="L95" s="346"/>
      <c r="M95" s="346"/>
      <c r="N95" s="346"/>
      <c r="O95" s="346"/>
      <c r="P95" s="346"/>
      <c r="Q95" s="346"/>
      <c r="R95" s="346"/>
      <c r="S95" s="346"/>
      <c r="T95" s="346"/>
      <c r="U95" s="346"/>
      <c r="V95" s="346"/>
      <c r="W95" s="355"/>
      <c r="X95" s="346"/>
      <c r="Y95" s="355"/>
      <c r="Z95" s="348"/>
      <c r="AA95" s="348"/>
      <c r="AB95" s="348"/>
      <c r="AC95" s="348"/>
      <c r="AD95" s="348"/>
      <c r="AE95" s="348"/>
      <c r="AF95" s="355"/>
      <c r="AG95" s="346"/>
      <c r="AH95" s="346"/>
      <c r="AI95" s="357"/>
      <c r="AJ95" s="346"/>
      <c r="AK95" s="348"/>
      <c r="AL95" s="348"/>
      <c r="AM95" s="346"/>
      <c r="AN95" s="348"/>
      <c r="AO95" s="348"/>
      <c r="AP95" s="348"/>
      <c r="AQ95" s="348"/>
      <c r="AR95" s="348"/>
      <c r="AS95" s="348"/>
    </row>
    <row r="96" spans="1:45" x14ac:dyDescent="0.25">
      <c r="A96" s="346"/>
      <c r="B96" s="346"/>
      <c r="C96" s="346"/>
      <c r="D96" s="346"/>
      <c r="E96" s="346"/>
      <c r="F96" s="346"/>
      <c r="G96" s="346"/>
      <c r="H96" s="346"/>
      <c r="I96" s="346"/>
      <c r="J96" s="357"/>
      <c r="K96" s="346"/>
      <c r="L96" s="346"/>
      <c r="M96" s="346"/>
      <c r="N96" s="346"/>
      <c r="O96" s="346"/>
      <c r="P96" s="346"/>
      <c r="Q96" s="346"/>
      <c r="R96" s="346"/>
      <c r="S96" s="346"/>
      <c r="T96" s="346"/>
      <c r="U96" s="346"/>
      <c r="V96" s="346"/>
      <c r="W96" s="355"/>
      <c r="X96" s="346"/>
      <c r="Y96" s="355"/>
      <c r="Z96" s="348"/>
      <c r="AA96" s="348"/>
      <c r="AB96" s="348"/>
      <c r="AC96" s="348"/>
      <c r="AD96" s="346" t="s">
        <v>1054</v>
      </c>
      <c r="AE96" s="356">
        <v>45537</v>
      </c>
      <c r="AF96" s="355"/>
      <c r="AG96" s="346"/>
      <c r="AH96" s="346"/>
      <c r="AI96" s="357"/>
      <c r="AJ96" s="346"/>
      <c r="AK96" s="348"/>
      <c r="AL96" s="348"/>
      <c r="AM96" s="346"/>
      <c r="AN96" s="348"/>
      <c r="AO96" s="348"/>
      <c r="AP96" s="348"/>
      <c r="AQ96" s="348"/>
      <c r="AR96" s="348"/>
      <c r="AS96" s="348"/>
    </row>
    <row r="97" spans="1:45" ht="409.5" x14ac:dyDescent="0.25">
      <c r="A97" s="346"/>
      <c r="B97" s="346"/>
      <c r="C97" s="346"/>
      <c r="D97" s="346"/>
      <c r="E97" s="346"/>
      <c r="F97" s="346"/>
      <c r="G97" s="346"/>
      <c r="H97" s="346"/>
      <c r="I97" s="346"/>
      <c r="J97" s="357"/>
      <c r="K97" s="346"/>
      <c r="L97" s="346"/>
      <c r="M97" s="346"/>
      <c r="N97" s="346"/>
      <c r="O97" s="346"/>
      <c r="P97" s="346"/>
      <c r="Q97" s="346"/>
      <c r="R97" s="346"/>
      <c r="S97" s="346"/>
      <c r="T97" s="346"/>
      <c r="U97" s="346"/>
      <c r="V97" s="346"/>
      <c r="W97" s="355"/>
      <c r="X97" s="346"/>
      <c r="Y97" s="355"/>
      <c r="Z97" s="348"/>
      <c r="AA97" s="348"/>
      <c r="AB97" s="348"/>
      <c r="AC97" s="348"/>
      <c r="AD97" s="346" t="s">
        <v>1057</v>
      </c>
      <c r="AE97" s="346" t="s">
        <v>2063</v>
      </c>
      <c r="AF97" s="355"/>
      <c r="AG97" s="346"/>
      <c r="AH97" s="346"/>
      <c r="AI97" s="357"/>
      <c r="AJ97" s="346"/>
      <c r="AK97" s="348"/>
      <c r="AL97" s="348"/>
      <c r="AM97" s="346"/>
      <c r="AN97" s="348"/>
      <c r="AO97" s="348"/>
      <c r="AP97" s="348"/>
      <c r="AQ97" s="348"/>
      <c r="AR97" s="348"/>
      <c r="AS97" s="348"/>
    </row>
    <row r="98" spans="1:45" x14ac:dyDescent="0.25">
      <c r="A98" s="346"/>
      <c r="B98" s="346"/>
      <c r="C98" s="346"/>
      <c r="D98" s="346"/>
      <c r="E98" s="346"/>
      <c r="F98" s="346"/>
      <c r="G98" s="346"/>
      <c r="H98" s="346"/>
      <c r="I98" s="346"/>
      <c r="J98" s="357"/>
      <c r="K98" s="346"/>
      <c r="L98" s="346"/>
      <c r="M98" s="346"/>
      <c r="N98" s="346"/>
      <c r="O98" s="346"/>
      <c r="P98" s="346"/>
      <c r="Q98" s="346"/>
      <c r="R98" s="346"/>
      <c r="S98" s="346"/>
      <c r="T98" s="346"/>
      <c r="U98" s="346"/>
      <c r="V98" s="346"/>
      <c r="W98" s="355"/>
      <c r="X98" s="346"/>
      <c r="Y98" s="355"/>
      <c r="Z98" s="348"/>
      <c r="AA98" s="348"/>
      <c r="AB98" s="348"/>
      <c r="AC98" s="348"/>
      <c r="AD98" s="346" t="s">
        <v>1061</v>
      </c>
      <c r="AE98" s="346" t="s">
        <v>1252</v>
      </c>
      <c r="AF98" s="355"/>
      <c r="AG98" s="346"/>
      <c r="AH98" s="346"/>
      <c r="AI98" s="357"/>
      <c r="AJ98" s="346"/>
      <c r="AK98" s="348"/>
      <c r="AL98" s="348"/>
      <c r="AM98" s="346"/>
      <c r="AN98" s="348"/>
      <c r="AO98" s="348"/>
      <c r="AP98" s="348"/>
      <c r="AQ98" s="348"/>
      <c r="AR98" s="348"/>
      <c r="AS98" s="348"/>
    </row>
    <row r="99" spans="1:45" x14ac:dyDescent="0.25">
      <c r="A99" s="346"/>
      <c r="B99" s="346"/>
      <c r="C99" s="346"/>
      <c r="D99" s="346"/>
      <c r="E99" s="346"/>
      <c r="F99" s="346"/>
      <c r="G99" s="346"/>
      <c r="H99" s="346"/>
      <c r="I99" s="346"/>
      <c r="J99" s="357"/>
      <c r="K99" s="346"/>
      <c r="L99" s="346"/>
      <c r="M99" s="346"/>
      <c r="N99" s="346"/>
      <c r="O99" s="346"/>
      <c r="P99" s="346"/>
      <c r="Q99" s="346"/>
      <c r="R99" s="346"/>
      <c r="S99" s="346"/>
      <c r="T99" s="346"/>
      <c r="U99" s="346"/>
      <c r="V99" s="346"/>
      <c r="W99" s="355"/>
      <c r="X99" s="346"/>
      <c r="Y99" s="355"/>
      <c r="Z99" s="348"/>
      <c r="AA99" s="348"/>
      <c r="AB99" s="348"/>
      <c r="AC99" s="348"/>
      <c r="AD99" s="348"/>
      <c r="AE99" s="348"/>
      <c r="AF99" s="355"/>
      <c r="AG99" s="346"/>
      <c r="AH99" s="346"/>
      <c r="AI99" s="357"/>
      <c r="AJ99" s="346"/>
      <c r="AK99" s="348"/>
      <c r="AL99" s="348"/>
      <c r="AM99" s="346"/>
      <c r="AN99" s="348"/>
      <c r="AO99" s="348"/>
      <c r="AP99" s="348"/>
      <c r="AQ99" s="348"/>
      <c r="AR99" s="348"/>
      <c r="AS99" s="348"/>
    </row>
    <row r="100" spans="1:45" x14ac:dyDescent="0.25">
      <c r="A100" s="346"/>
      <c r="B100" s="346"/>
      <c r="C100" s="346"/>
      <c r="D100" s="346"/>
      <c r="E100" s="346"/>
      <c r="F100" s="346"/>
      <c r="G100" s="346"/>
      <c r="H100" s="346"/>
      <c r="I100" s="346"/>
      <c r="J100" s="357"/>
      <c r="K100" s="346"/>
      <c r="L100" s="346"/>
      <c r="M100" s="346"/>
      <c r="N100" s="346"/>
      <c r="O100" s="346"/>
      <c r="P100" s="346"/>
      <c r="Q100" s="346"/>
      <c r="R100" s="346"/>
      <c r="S100" s="346"/>
      <c r="T100" s="346"/>
      <c r="U100" s="346"/>
      <c r="V100" s="346"/>
      <c r="W100" s="355"/>
      <c r="X100" s="346"/>
      <c r="Y100" s="355"/>
      <c r="Z100" s="348"/>
      <c r="AA100" s="348"/>
      <c r="AB100" s="348"/>
      <c r="AC100" s="348"/>
      <c r="AD100" s="346" t="s">
        <v>1054</v>
      </c>
      <c r="AE100" s="356">
        <v>45537</v>
      </c>
      <c r="AF100" s="355"/>
      <c r="AG100" s="346"/>
      <c r="AH100" s="346"/>
      <c r="AI100" s="357"/>
      <c r="AJ100" s="346"/>
      <c r="AK100" s="348"/>
      <c r="AL100" s="348"/>
      <c r="AM100" s="346"/>
      <c r="AN100" s="348"/>
      <c r="AO100" s="348"/>
      <c r="AP100" s="348"/>
      <c r="AQ100" s="348"/>
      <c r="AR100" s="348"/>
      <c r="AS100" s="348"/>
    </row>
    <row r="101" spans="1:45" ht="51" x14ac:dyDescent="0.25">
      <c r="A101" s="346"/>
      <c r="B101" s="346"/>
      <c r="C101" s="346"/>
      <c r="D101" s="346"/>
      <c r="E101" s="346"/>
      <c r="F101" s="346"/>
      <c r="G101" s="346"/>
      <c r="H101" s="346"/>
      <c r="I101" s="346"/>
      <c r="J101" s="357"/>
      <c r="K101" s="346"/>
      <c r="L101" s="346"/>
      <c r="M101" s="346"/>
      <c r="N101" s="346"/>
      <c r="O101" s="346"/>
      <c r="P101" s="346"/>
      <c r="Q101" s="346"/>
      <c r="R101" s="346"/>
      <c r="S101" s="346"/>
      <c r="T101" s="346"/>
      <c r="U101" s="346"/>
      <c r="V101" s="346"/>
      <c r="W101" s="355"/>
      <c r="X101" s="346"/>
      <c r="Y101" s="355"/>
      <c r="Z101" s="348"/>
      <c r="AA101" s="348"/>
      <c r="AB101" s="348"/>
      <c r="AC101" s="348"/>
      <c r="AD101" s="346" t="s">
        <v>1057</v>
      </c>
      <c r="AE101" s="346" t="s">
        <v>2064</v>
      </c>
      <c r="AF101" s="355"/>
      <c r="AG101" s="346"/>
      <c r="AH101" s="346"/>
      <c r="AI101" s="357"/>
      <c r="AJ101" s="346"/>
      <c r="AK101" s="348"/>
      <c r="AL101" s="348"/>
      <c r="AM101" s="346"/>
      <c r="AN101" s="348"/>
      <c r="AO101" s="348"/>
      <c r="AP101" s="348"/>
      <c r="AQ101" s="348"/>
      <c r="AR101" s="348"/>
      <c r="AS101" s="348"/>
    </row>
    <row r="102" spans="1:45" x14ac:dyDescent="0.25">
      <c r="A102" s="346"/>
      <c r="B102" s="346"/>
      <c r="C102" s="346"/>
      <c r="D102" s="346"/>
      <c r="E102" s="346"/>
      <c r="F102" s="346"/>
      <c r="G102" s="346"/>
      <c r="H102" s="346"/>
      <c r="I102" s="346"/>
      <c r="J102" s="357"/>
      <c r="K102" s="346"/>
      <c r="L102" s="346"/>
      <c r="M102" s="346"/>
      <c r="N102" s="346"/>
      <c r="O102" s="346"/>
      <c r="P102" s="346"/>
      <c r="Q102" s="346"/>
      <c r="R102" s="346"/>
      <c r="S102" s="346"/>
      <c r="T102" s="346"/>
      <c r="U102" s="346"/>
      <c r="V102" s="346"/>
      <c r="W102" s="355"/>
      <c r="X102" s="346"/>
      <c r="Y102" s="355"/>
      <c r="Z102" s="348"/>
      <c r="AA102" s="348"/>
      <c r="AB102" s="348"/>
      <c r="AC102" s="348"/>
      <c r="AD102" s="346" t="s">
        <v>1061</v>
      </c>
      <c r="AE102" s="346" t="s">
        <v>1270</v>
      </c>
      <c r="AF102" s="355"/>
      <c r="AG102" s="346"/>
      <c r="AH102" s="346"/>
      <c r="AI102" s="357"/>
      <c r="AJ102" s="346"/>
      <c r="AK102" s="348"/>
      <c r="AL102" s="348"/>
      <c r="AM102" s="346"/>
      <c r="AN102" s="348"/>
      <c r="AO102" s="348"/>
      <c r="AP102" s="348"/>
      <c r="AQ102" s="348"/>
      <c r="AR102" s="348"/>
      <c r="AS102" s="348"/>
    </row>
    <row r="103" spans="1:45" ht="140.25" x14ac:dyDescent="0.25">
      <c r="A103" s="346" t="s">
        <v>2065</v>
      </c>
      <c r="B103" s="346" t="s">
        <v>1733</v>
      </c>
      <c r="C103" s="346" t="s">
        <v>2066</v>
      </c>
      <c r="D103" s="346" t="s">
        <v>1949</v>
      </c>
      <c r="E103" s="346" t="s">
        <v>1950</v>
      </c>
      <c r="F103" s="346" t="s">
        <v>2048</v>
      </c>
      <c r="G103" s="346" t="s">
        <v>1734</v>
      </c>
      <c r="H103" s="346" t="s">
        <v>1967</v>
      </c>
      <c r="I103" s="346" t="s">
        <v>2028</v>
      </c>
      <c r="J103" s="357" t="s">
        <v>2029</v>
      </c>
      <c r="K103" s="346" t="s">
        <v>1954</v>
      </c>
      <c r="L103" s="346" t="s">
        <v>2049</v>
      </c>
      <c r="M103" s="346" t="s">
        <v>2067</v>
      </c>
      <c r="N103" s="346" t="s">
        <v>2068</v>
      </c>
      <c r="O103" s="346" t="s">
        <v>1958</v>
      </c>
      <c r="P103" s="346" t="s">
        <v>1959</v>
      </c>
      <c r="Q103" s="346" t="s">
        <v>1960</v>
      </c>
      <c r="R103" s="346" t="s">
        <v>1961</v>
      </c>
      <c r="S103" s="346" t="s">
        <v>1962</v>
      </c>
      <c r="T103" s="346" t="s">
        <v>1963</v>
      </c>
      <c r="U103" s="346" t="s">
        <v>1964</v>
      </c>
      <c r="V103" s="346" t="s">
        <v>1965</v>
      </c>
      <c r="W103" s="355" t="s">
        <v>1966</v>
      </c>
      <c r="X103" s="346" t="s">
        <v>1966</v>
      </c>
      <c r="Y103" s="355" t="s">
        <v>1966</v>
      </c>
      <c r="Z103" s="348"/>
      <c r="AA103" s="348"/>
      <c r="AB103" s="348"/>
      <c r="AC103" s="348"/>
      <c r="AD103" s="348"/>
      <c r="AE103" s="348"/>
      <c r="AF103" s="355" t="s">
        <v>1966</v>
      </c>
      <c r="AG103" s="346" t="s">
        <v>1967</v>
      </c>
      <c r="AH103" s="346" t="s">
        <v>2028</v>
      </c>
      <c r="AI103" s="357" t="s">
        <v>2029</v>
      </c>
      <c r="AJ103" s="346" t="s">
        <v>1954</v>
      </c>
      <c r="AK103" s="346" t="s">
        <v>2069</v>
      </c>
      <c r="AL103" s="346" t="s">
        <v>2053</v>
      </c>
      <c r="AM103" s="346" t="s">
        <v>2054</v>
      </c>
      <c r="AN103" s="348"/>
      <c r="AO103" s="348"/>
      <c r="AP103" s="348"/>
      <c r="AQ103" s="348"/>
      <c r="AR103" s="348"/>
      <c r="AS103" s="348"/>
    </row>
    <row r="104" spans="1:45" x14ac:dyDescent="0.25">
      <c r="A104" s="346"/>
      <c r="B104" s="346"/>
      <c r="C104" s="346"/>
      <c r="D104" s="346"/>
      <c r="E104" s="346"/>
      <c r="F104" s="346"/>
      <c r="G104" s="346"/>
      <c r="H104" s="346"/>
      <c r="I104" s="346"/>
      <c r="J104" s="357"/>
      <c r="K104" s="346"/>
      <c r="L104" s="346"/>
      <c r="M104" s="346"/>
      <c r="N104" s="346"/>
      <c r="O104" s="346"/>
      <c r="P104" s="344" t="s">
        <v>1971</v>
      </c>
      <c r="Q104" s="344" t="s">
        <v>1971</v>
      </c>
      <c r="R104" s="344" t="s">
        <v>1971</v>
      </c>
      <c r="S104" s="344" t="s">
        <v>1971</v>
      </c>
      <c r="T104" s="344" t="s">
        <v>1971</v>
      </c>
      <c r="U104" s="344" t="s">
        <v>1971</v>
      </c>
      <c r="V104" s="344" t="s">
        <v>1971</v>
      </c>
      <c r="W104" s="355"/>
      <c r="X104" s="346"/>
      <c r="Y104" s="355"/>
      <c r="Z104" s="348"/>
      <c r="AA104" s="348"/>
      <c r="AB104" s="346" t="s">
        <v>1054</v>
      </c>
      <c r="AC104" s="356">
        <v>45406</v>
      </c>
      <c r="AD104" s="346" t="s">
        <v>1054</v>
      </c>
      <c r="AE104" s="356">
        <v>45410</v>
      </c>
      <c r="AF104" s="355"/>
      <c r="AG104" s="346"/>
      <c r="AH104" s="346"/>
      <c r="AI104" s="357"/>
      <c r="AJ104" s="346"/>
      <c r="AK104" s="348"/>
      <c r="AL104" s="348"/>
      <c r="AM104" s="346"/>
      <c r="AN104" s="348"/>
      <c r="AO104" s="348"/>
      <c r="AP104" s="348"/>
      <c r="AQ104" s="348"/>
      <c r="AR104" s="348"/>
      <c r="AS104" s="348"/>
    </row>
    <row r="105" spans="1:45" ht="114.75" x14ac:dyDescent="0.25">
      <c r="A105" s="346"/>
      <c r="B105" s="346"/>
      <c r="C105" s="346"/>
      <c r="D105" s="346"/>
      <c r="E105" s="346"/>
      <c r="F105" s="346"/>
      <c r="G105" s="346"/>
      <c r="H105" s="346"/>
      <c r="I105" s="346"/>
      <c r="J105" s="357"/>
      <c r="K105" s="346"/>
      <c r="L105" s="346"/>
      <c r="M105" s="346"/>
      <c r="N105" s="346"/>
      <c r="O105" s="346"/>
      <c r="P105" s="346" t="s">
        <v>2070</v>
      </c>
      <c r="Q105" s="346" t="s">
        <v>1973</v>
      </c>
      <c r="R105" s="346" t="s">
        <v>2071</v>
      </c>
      <c r="S105" s="346" t="s">
        <v>1975</v>
      </c>
      <c r="T105" s="346" t="s">
        <v>1976</v>
      </c>
      <c r="U105" s="346" t="s">
        <v>2072</v>
      </c>
      <c r="V105" s="346" t="s">
        <v>2058</v>
      </c>
      <c r="W105" s="355"/>
      <c r="X105" s="346"/>
      <c r="Y105" s="355"/>
      <c r="Z105" s="348"/>
      <c r="AA105" s="348"/>
      <c r="AB105" s="346" t="s">
        <v>1057</v>
      </c>
      <c r="AC105" s="346" t="s">
        <v>2073</v>
      </c>
      <c r="AD105" s="346" t="s">
        <v>1057</v>
      </c>
      <c r="AE105" s="346" t="s">
        <v>2074</v>
      </c>
      <c r="AF105" s="355"/>
      <c r="AG105" s="346"/>
      <c r="AH105" s="346"/>
      <c r="AI105" s="357"/>
      <c r="AJ105" s="346"/>
      <c r="AK105" s="348"/>
      <c r="AL105" s="348"/>
      <c r="AM105" s="346"/>
      <c r="AN105" s="348"/>
      <c r="AO105" s="348"/>
      <c r="AP105" s="348"/>
      <c r="AQ105" s="348"/>
      <c r="AR105" s="348"/>
      <c r="AS105" s="348"/>
    </row>
    <row r="106" spans="1:45" x14ac:dyDescent="0.25">
      <c r="A106" s="346"/>
      <c r="B106" s="346"/>
      <c r="C106" s="346"/>
      <c r="D106" s="346"/>
      <c r="E106" s="346"/>
      <c r="F106" s="346"/>
      <c r="G106" s="346"/>
      <c r="H106" s="346"/>
      <c r="I106" s="346"/>
      <c r="J106" s="357"/>
      <c r="K106" s="346"/>
      <c r="L106" s="346"/>
      <c r="M106" s="346"/>
      <c r="N106" s="346"/>
      <c r="O106" s="346"/>
      <c r="P106" s="346"/>
      <c r="Q106" s="346"/>
      <c r="R106" s="346"/>
      <c r="S106" s="346"/>
      <c r="T106" s="346"/>
      <c r="U106" s="346"/>
      <c r="V106" s="346"/>
      <c r="W106" s="355"/>
      <c r="X106" s="346"/>
      <c r="Y106" s="355"/>
      <c r="Z106" s="348"/>
      <c r="AA106" s="348"/>
      <c r="AB106" s="346" t="s">
        <v>1061</v>
      </c>
      <c r="AC106" s="346" t="s">
        <v>1744</v>
      </c>
      <c r="AD106" s="346" t="s">
        <v>1061</v>
      </c>
      <c r="AE106" s="346" t="s">
        <v>1745</v>
      </c>
      <c r="AF106" s="355"/>
      <c r="AG106" s="346"/>
      <c r="AH106" s="346"/>
      <c r="AI106" s="357"/>
      <c r="AJ106" s="346"/>
      <c r="AK106" s="348"/>
      <c r="AL106" s="348"/>
      <c r="AM106" s="346"/>
      <c r="AN106" s="348"/>
      <c r="AO106" s="348"/>
      <c r="AP106" s="348"/>
      <c r="AQ106" s="348"/>
      <c r="AR106" s="348"/>
      <c r="AS106" s="348"/>
    </row>
    <row r="107" spans="1:45" x14ac:dyDescent="0.25">
      <c r="A107" s="346"/>
      <c r="B107" s="346"/>
      <c r="C107" s="346"/>
      <c r="D107" s="346"/>
      <c r="E107" s="346"/>
      <c r="F107" s="346"/>
      <c r="G107" s="346"/>
      <c r="H107" s="346"/>
      <c r="I107" s="346"/>
      <c r="J107" s="357"/>
      <c r="K107" s="346"/>
      <c r="L107" s="346"/>
      <c r="M107" s="346"/>
      <c r="N107" s="346"/>
      <c r="O107" s="346"/>
      <c r="P107" s="346"/>
      <c r="Q107" s="346"/>
      <c r="R107" s="346"/>
      <c r="S107" s="346"/>
      <c r="T107" s="346"/>
      <c r="U107" s="346"/>
      <c r="V107" s="346"/>
      <c r="W107" s="355"/>
      <c r="X107" s="346"/>
      <c r="Y107" s="355"/>
      <c r="Z107" s="348"/>
      <c r="AA107" s="348"/>
      <c r="AB107" s="348"/>
      <c r="AC107" s="348"/>
      <c r="AD107" s="348"/>
      <c r="AE107" s="348"/>
      <c r="AF107" s="355"/>
      <c r="AG107" s="346"/>
      <c r="AH107" s="346"/>
      <c r="AI107" s="357"/>
      <c r="AJ107" s="346"/>
      <c r="AK107" s="348"/>
      <c r="AL107" s="348"/>
      <c r="AM107" s="346"/>
      <c r="AN107" s="348"/>
      <c r="AO107" s="348"/>
      <c r="AP107" s="348"/>
      <c r="AQ107" s="348"/>
      <c r="AR107" s="348"/>
      <c r="AS107" s="348"/>
    </row>
    <row r="108" spans="1:45" x14ac:dyDescent="0.25">
      <c r="A108" s="346"/>
      <c r="B108" s="346"/>
      <c r="C108" s="346"/>
      <c r="D108" s="346"/>
      <c r="E108" s="346"/>
      <c r="F108" s="346"/>
      <c r="G108" s="346"/>
      <c r="H108" s="346"/>
      <c r="I108" s="346"/>
      <c r="J108" s="357"/>
      <c r="K108" s="346"/>
      <c r="L108" s="346"/>
      <c r="M108" s="346"/>
      <c r="N108" s="346"/>
      <c r="O108" s="346"/>
      <c r="P108" s="346"/>
      <c r="Q108" s="346"/>
      <c r="R108" s="346"/>
      <c r="S108" s="346"/>
      <c r="T108" s="346"/>
      <c r="U108" s="346"/>
      <c r="V108" s="346"/>
      <c r="W108" s="355"/>
      <c r="X108" s="346"/>
      <c r="Y108" s="355"/>
      <c r="Z108" s="348"/>
      <c r="AA108" s="348"/>
      <c r="AB108" s="346" t="s">
        <v>1054</v>
      </c>
      <c r="AC108" s="356">
        <v>45531</v>
      </c>
      <c r="AD108" s="346" t="s">
        <v>1054</v>
      </c>
      <c r="AE108" s="356">
        <v>45414</v>
      </c>
      <c r="AF108" s="355"/>
      <c r="AG108" s="346"/>
      <c r="AH108" s="346"/>
      <c r="AI108" s="357"/>
      <c r="AJ108" s="346"/>
      <c r="AK108" s="348"/>
      <c r="AL108" s="348"/>
      <c r="AM108" s="346"/>
      <c r="AN108" s="348"/>
      <c r="AO108" s="348"/>
      <c r="AP108" s="348"/>
      <c r="AQ108" s="348"/>
      <c r="AR108" s="348"/>
      <c r="AS108" s="348"/>
    </row>
    <row r="109" spans="1:45" ht="114.75" x14ac:dyDescent="0.25">
      <c r="A109" s="346"/>
      <c r="B109" s="346"/>
      <c r="C109" s="346"/>
      <c r="D109" s="346"/>
      <c r="E109" s="346"/>
      <c r="F109" s="346"/>
      <c r="G109" s="346"/>
      <c r="H109" s="346"/>
      <c r="I109" s="346"/>
      <c r="J109" s="357"/>
      <c r="K109" s="346"/>
      <c r="L109" s="346"/>
      <c r="M109" s="346"/>
      <c r="N109" s="346"/>
      <c r="O109" s="346"/>
      <c r="P109" s="346"/>
      <c r="Q109" s="346"/>
      <c r="R109" s="346"/>
      <c r="S109" s="346"/>
      <c r="T109" s="346"/>
      <c r="U109" s="346"/>
      <c r="V109" s="346"/>
      <c r="W109" s="355"/>
      <c r="X109" s="346"/>
      <c r="Y109" s="355"/>
      <c r="Z109" s="348"/>
      <c r="AA109" s="348"/>
      <c r="AB109" s="346" t="s">
        <v>1057</v>
      </c>
      <c r="AC109" s="346" t="s">
        <v>2075</v>
      </c>
      <c r="AD109" s="346" t="s">
        <v>1057</v>
      </c>
      <c r="AE109" s="346" t="s">
        <v>2062</v>
      </c>
      <c r="AF109" s="355"/>
      <c r="AG109" s="346"/>
      <c r="AH109" s="346"/>
      <c r="AI109" s="357"/>
      <c r="AJ109" s="346"/>
      <c r="AK109" s="348"/>
      <c r="AL109" s="348"/>
      <c r="AM109" s="346"/>
      <c r="AN109" s="348"/>
      <c r="AO109" s="348"/>
      <c r="AP109" s="348"/>
      <c r="AQ109" s="348"/>
      <c r="AR109" s="348"/>
      <c r="AS109" s="348"/>
    </row>
    <row r="110" spans="1:45" x14ac:dyDescent="0.25">
      <c r="A110" s="346"/>
      <c r="B110" s="346"/>
      <c r="C110" s="346"/>
      <c r="D110" s="346"/>
      <c r="E110" s="346"/>
      <c r="F110" s="346"/>
      <c r="G110" s="346"/>
      <c r="H110" s="346"/>
      <c r="I110" s="346"/>
      <c r="J110" s="357"/>
      <c r="K110" s="346"/>
      <c r="L110" s="346"/>
      <c r="M110" s="346"/>
      <c r="N110" s="346"/>
      <c r="O110" s="346"/>
      <c r="P110" s="346"/>
      <c r="Q110" s="346"/>
      <c r="R110" s="346"/>
      <c r="S110" s="346"/>
      <c r="T110" s="346"/>
      <c r="U110" s="346"/>
      <c r="V110" s="346"/>
      <c r="W110" s="355"/>
      <c r="X110" s="346"/>
      <c r="Y110" s="355"/>
      <c r="Z110" s="348"/>
      <c r="AA110" s="348"/>
      <c r="AB110" s="346" t="s">
        <v>1061</v>
      </c>
      <c r="AC110" s="346" t="s">
        <v>1744</v>
      </c>
      <c r="AD110" s="346" t="s">
        <v>1061</v>
      </c>
      <c r="AE110" s="346" t="s">
        <v>1252</v>
      </c>
      <c r="AF110" s="355"/>
      <c r="AG110" s="346"/>
      <c r="AH110" s="346"/>
      <c r="AI110" s="357"/>
      <c r="AJ110" s="346"/>
      <c r="AK110" s="348"/>
      <c r="AL110" s="348"/>
      <c r="AM110" s="346"/>
      <c r="AN110" s="348"/>
      <c r="AO110" s="348"/>
      <c r="AP110" s="348"/>
      <c r="AQ110" s="348"/>
      <c r="AR110" s="348"/>
      <c r="AS110" s="348"/>
    </row>
    <row r="111" spans="1:45" x14ac:dyDescent="0.25">
      <c r="A111" s="346"/>
      <c r="B111" s="346"/>
      <c r="C111" s="346"/>
      <c r="D111" s="346"/>
      <c r="E111" s="346"/>
      <c r="F111" s="346"/>
      <c r="G111" s="346"/>
      <c r="H111" s="346"/>
      <c r="I111" s="346"/>
      <c r="J111" s="357"/>
      <c r="K111" s="346"/>
      <c r="L111" s="346"/>
      <c r="M111" s="346"/>
      <c r="N111" s="346"/>
      <c r="O111" s="346"/>
      <c r="P111" s="346"/>
      <c r="Q111" s="346"/>
      <c r="R111" s="346"/>
      <c r="S111" s="346"/>
      <c r="T111" s="346"/>
      <c r="U111" s="346"/>
      <c r="V111" s="346"/>
      <c r="W111" s="355"/>
      <c r="X111" s="346"/>
      <c r="Y111" s="355"/>
      <c r="Z111" s="348"/>
      <c r="AA111" s="348"/>
      <c r="AB111" s="348"/>
      <c r="AC111" s="348"/>
      <c r="AD111" s="348"/>
      <c r="AE111" s="348"/>
      <c r="AF111" s="355"/>
      <c r="AG111" s="346"/>
      <c r="AH111" s="346"/>
      <c r="AI111" s="357"/>
      <c r="AJ111" s="346"/>
      <c r="AK111" s="348"/>
      <c r="AL111" s="348"/>
      <c r="AM111" s="346"/>
      <c r="AN111" s="348"/>
      <c r="AO111" s="348"/>
      <c r="AP111" s="348"/>
      <c r="AQ111" s="348"/>
      <c r="AR111" s="348"/>
      <c r="AS111" s="348"/>
    </row>
    <row r="112" spans="1:45" x14ac:dyDescent="0.25">
      <c r="A112" s="346"/>
      <c r="B112" s="346"/>
      <c r="C112" s="346"/>
      <c r="D112" s="346"/>
      <c r="E112" s="346"/>
      <c r="F112" s="346"/>
      <c r="G112" s="346"/>
      <c r="H112" s="346"/>
      <c r="I112" s="346"/>
      <c r="J112" s="357"/>
      <c r="K112" s="346"/>
      <c r="L112" s="346"/>
      <c r="M112" s="346"/>
      <c r="N112" s="346"/>
      <c r="O112" s="346"/>
      <c r="P112" s="346"/>
      <c r="Q112" s="346"/>
      <c r="R112" s="346"/>
      <c r="S112" s="346"/>
      <c r="T112" s="346"/>
      <c r="U112" s="346"/>
      <c r="V112" s="346"/>
      <c r="W112" s="355"/>
      <c r="X112" s="346"/>
      <c r="Y112" s="355"/>
      <c r="Z112" s="348"/>
      <c r="AA112" s="348"/>
      <c r="AB112" s="348"/>
      <c r="AC112" s="348"/>
      <c r="AD112" s="346" t="s">
        <v>1054</v>
      </c>
      <c r="AE112" s="356">
        <v>45537</v>
      </c>
      <c r="AF112" s="355"/>
      <c r="AG112" s="346"/>
      <c r="AH112" s="346"/>
      <c r="AI112" s="357"/>
      <c r="AJ112" s="346"/>
      <c r="AK112" s="348"/>
      <c r="AL112" s="348"/>
      <c r="AM112" s="346"/>
      <c r="AN112" s="348"/>
      <c r="AO112" s="348"/>
      <c r="AP112" s="348"/>
      <c r="AQ112" s="348"/>
      <c r="AR112" s="348"/>
      <c r="AS112" s="348"/>
    </row>
    <row r="113" spans="1:45" ht="191.25" x14ac:dyDescent="0.25">
      <c r="A113" s="346"/>
      <c r="B113" s="346"/>
      <c r="C113" s="346"/>
      <c r="D113" s="346"/>
      <c r="E113" s="346"/>
      <c r="F113" s="346"/>
      <c r="G113" s="346"/>
      <c r="H113" s="346"/>
      <c r="I113" s="346"/>
      <c r="J113" s="357"/>
      <c r="K113" s="346"/>
      <c r="L113" s="346"/>
      <c r="M113" s="346"/>
      <c r="N113" s="346"/>
      <c r="O113" s="346"/>
      <c r="P113" s="346"/>
      <c r="Q113" s="346"/>
      <c r="R113" s="346"/>
      <c r="S113" s="346"/>
      <c r="T113" s="346"/>
      <c r="U113" s="346"/>
      <c r="V113" s="346"/>
      <c r="W113" s="355"/>
      <c r="X113" s="346"/>
      <c r="Y113" s="355"/>
      <c r="Z113" s="348"/>
      <c r="AA113" s="348"/>
      <c r="AB113" s="348"/>
      <c r="AC113" s="348"/>
      <c r="AD113" s="346" t="s">
        <v>1057</v>
      </c>
      <c r="AE113" s="346" t="s">
        <v>2076</v>
      </c>
      <c r="AF113" s="355"/>
      <c r="AG113" s="346"/>
      <c r="AH113" s="346"/>
      <c r="AI113" s="357"/>
      <c r="AJ113" s="346"/>
      <c r="AK113" s="348"/>
      <c r="AL113" s="348"/>
      <c r="AM113" s="346"/>
      <c r="AN113" s="348"/>
      <c r="AO113" s="348"/>
      <c r="AP113" s="348"/>
      <c r="AQ113" s="348"/>
      <c r="AR113" s="348"/>
      <c r="AS113" s="348"/>
    </row>
    <row r="114" spans="1:45" x14ac:dyDescent="0.25">
      <c r="A114" s="346"/>
      <c r="B114" s="346"/>
      <c r="C114" s="346"/>
      <c r="D114" s="346"/>
      <c r="E114" s="346"/>
      <c r="F114" s="346"/>
      <c r="G114" s="346"/>
      <c r="H114" s="346"/>
      <c r="I114" s="346"/>
      <c r="J114" s="357"/>
      <c r="K114" s="346"/>
      <c r="L114" s="346"/>
      <c r="M114" s="346"/>
      <c r="N114" s="346"/>
      <c r="O114" s="346"/>
      <c r="P114" s="346"/>
      <c r="Q114" s="346"/>
      <c r="R114" s="346"/>
      <c r="S114" s="346"/>
      <c r="T114" s="346"/>
      <c r="U114" s="346"/>
      <c r="V114" s="346"/>
      <c r="W114" s="355"/>
      <c r="X114" s="346"/>
      <c r="Y114" s="355"/>
      <c r="Z114" s="348"/>
      <c r="AA114" s="348"/>
      <c r="AB114" s="348"/>
      <c r="AC114" s="348"/>
      <c r="AD114" s="346" t="s">
        <v>1061</v>
      </c>
      <c r="AE114" s="346" t="s">
        <v>1252</v>
      </c>
      <c r="AF114" s="355"/>
      <c r="AG114" s="346"/>
      <c r="AH114" s="346"/>
      <c r="AI114" s="357"/>
      <c r="AJ114" s="346"/>
      <c r="AK114" s="348"/>
      <c r="AL114" s="348"/>
      <c r="AM114" s="346"/>
      <c r="AN114" s="348"/>
      <c r="AO114" s="348"/>
      <c r="AP114" s="348"/>
      <c r="AQ114" s="348"/>
      <c r="AR114" s="348"/>
      <c r="AS114" s="348"/>
    </row>
    <row r="115" spans="1:45" x14ac:dyDescent="0.25">
      <c r="A115" s="346"/>
      <c r="B115" s="346"/>
      <c r="C115" s="346"/>
      <c r="D115" s="346"/>
      <c r="E115" s="346"/>
      <c r="F115" s="346"/>
      <c r="G115" s="346"/>
      <c r="H115" s="346"/>
      <c r="I115" s="346"/>
      <c r="J115" s="357"/>
      <c r="K115" s="346"/>
      <c r="L115" s="346"/>
      <c r="M115" s="346"/>
      <c r="N115" s="346"/>
      <c r="O115" s="346"/>
      <c r="P115" s="346"/>
      <c r="Q115" s="346"/>
      <c r="R115" s="346"/>
      <c r="S115" s="346"/>
      <c r="T115" s="346"/>
      <c r="U115" s="346"/>
      <c r="V115" s="346"/>
      <c r="W115" s="355"/>
      <c r="X115" s="346"/>
      <c r="Y115" s="355"/>
      <c r="Z115" s="348"/>
      <c r="AA115" s="348"/>
      <c r="AB115" s="348"/>
      <c r="AC115" s="348"/>
      <c r="AD115" s="348"/>
      <c r="AE115" s="348"/>
      <c r="AF115" s="355"/>
      <c r="AG115" s="346"/>
      <c r="AH115" s="346"/>
      <c r="AI115" s="357"/>
      <c r="AJ115" s="346"/>
      <c r="AK115" s="348"/>
      <c r="AL115" s="348"/>
      <c r="AM115" s="346"/>
      <c r="AN115" s="348"/>
      <c r="AO115" s="348"/>
      <c r="AP115" s="348"/>
      <c r="AQ115" s="348"/>
      <c r="AR115" s="348"/>
      <c r="AS115" s="348"/>
    </row>
    <row r="116" spans="1:45" x14ac:dyDescent="0.25">
      <c r="A116" s="346"/>
      <c r="B116" s="346"/>
      <c r="C116" s="346"/>
      <c r="D116" s="346"/>
      <c r="E116" s="346"/>
      <c r="F116" s="346"/>
      <c r="G116" s="346"/>
      <c r="H116" s="346"/>
      <c r="I116" s="346"/>
      <c r="J116" s="357"/>
      <c r="K116" s="346"/>
      <c r="L116" s="346"/>
      <c r="M116" s="346"/>
      <c r="N116" s="346"/>
      <c r="O116" s="346"/>
      <c r="P116" s="346"/>
      <c r="Q116" s="346"/>
      <c r="R116" s="346"/>
      <c r="S116" s="346"/>
      <c r="T116" s="346"/>
      <c r="U116" s="346"/>
      <c r="V116" s="346"/>
      <c r="W116" s="355"/>
      <c r="X116" s="346"/>
      <c r="Y116" s="355"/>
      <c r="Z116" s="348"/>
      <c r="AA116" s="348"/>
      <c r="AB116" s="348"/>
      <c r="AC116" s="348"/>
      <c r="AD116" s="346" t="s">
        <v>1054</v>
      </c>
      <c r="AE116" s="356">
        <v>45537</v>
      </c>
      <c r="AF116" s="355"/>
      <c r="AG116" s="346"/>
      <c r="AH116" s="346"/>
      <c r="AI116" s="357"/>
      <c r="AJ116" s="346"/>
      <c r="AK116" s="348"/>
      <c r="AL116" s="348"/>
      <c r="AM116" s="346"/>
      <c r="AN116" s="348"/>
      <c r="AO116" s="348"/>
      <c r="AP116" s="348"/>
      <c r="AQ116" s="348"/>
      <c r="AR116" s="348"/>
      <c r="AS116" s="348"/>
    </row>
    <row r="117" spans="1:45" ht="51" x14ac:dyDescent="0.25">
      <c r="A117" s="346"/>
      <c r="B117" s="346"/>
      <c r="C117" s="346"/>
      <c r="D117" s="346"/>
      <c r="E117" s="346"/>
      <c r="F117" s="346"/>
      <c r="G117" s="346"/>
      <c r="H117" s="346"/>
      <c r="I117" s="346"/>
      <c r="J117" s="357"/>
      <c r="K117" s="346"/>
      <c r="L117" s="346"/>
      <c r="M117" s="346"/>
      <c r="N117" s="346"/>
      <c r="O117" s="346"/>
      <c r="P117" s="346"/>
      <c r="Q117" s="346"/>
      <c r="R117" s="346"/>
      <c r="S117" s="346"/>
      <c r="T117" s="346"/>
      <c r="U117" s="346"/>
      <c r="V117" s="346"/>
      <c r="W117" s="355"/>
      <c r="X117" s="346"/>
      <c r="Y117" s="355"/>
      <c r="Z117" s="348"/>
      <c r="AA117" s="348"/>
      <c r="AB117" s="348"/>
      <c r="AC117" s="348"/>
      <c r="AD117" s="346" t="s">
        <v>1057</v>
      </c>
      <c r="AE117" s="346" t="s">
        <v>2064</v>
      </c>
      <c r="AF117" s="355"/>
      <c r="AG117" s="346"/>
      <c r="AH117" s="346"/>
      <c r="AI117" s="357"/>
      <c r="AJ117" s="346"/>
      <c r="AK117" s="348"/>
      <c r="AL117" s="348"/>
      <c r="AM117" s="346"/>
      <c r="AN117" s="348"/>
      <c r="AO117" s="348"/>
      <c r="AP117" s="348"/>
      <c r="AQ117" s="348"/>
      <c r="AR117" s="348"/>
      <c r="AS117" s="348"/>
    </row>
    <row r="118" spans="1:45" x14ac:dyDescent="0.25">
      <c r="A118" s="346"/>
      <c r="B118" s="346"/>
      <c r="C118" s="346"/>
      <c r="D118" s="346"/>
      <c r="E118" s="346"/>
      <c r="F118" s="346"/>
      <c r="G118" s="346"/>
      <c r="H118" s="346"/>
      <c r="I118" s="346"/>
      <c r="J118" s="357"/>
      <c r="K118" s="346"/>
      <c r="L118" s="346"/>
      <c r="M118" s="346"/>
      <c r="N118" s="346"/>
      <c r="O118" s="346"/>
      <c r="P118" s="346"/>
      <c r="Q118" s="346"/>
      <c r="R118" s="346"/>
      <c r="S118" s="346"/>
      <c r="T118" s="346"/>
      <c r="U118" s="346"/>
      <c r="V118" s="346"/>
      <c r="W118" s="355"/>
      <c r="X118" s="346"/>
      <c r="Y118" s="355"/>
      <c r="Z118" s="348"/>
      <c r="AA118" s="348"/>
      <c r="AB118" s="348"/>
      <c r="AC118" s="348"/>
      <c r="AD118" s="346" t="s">
        <v>1061</v>
      </c>
      <c r="AE118" s="346" t="s">
        <v>1270</v>
      </c>
      <c r="AF118" s="355"/>
      <c r="AG118" s="346"/>
      <c r="AH118" s="346"/>
      <c r="AI118" s="357"/>
      <c r="AJ118" s="346"/>
      <c r="AK118" s="348"/>
      <c r="AL118" s="348"/>
      <c r="AM118" s="346"/>
      <c r="AN118" s="348"/>
      <c r="AO118" s="348"/>
      <c r="AP118" s="348"/>
      <c r="AQ118" s="348"/>
      <c r="AR118" s="348"/>
      <c r="AS118" s="348"/>
    </row>
    <row r="119" spans="1:45" ht="140.25" x14ac:dyDescent="0.25">
      <c r="A119" s="346" t="s">
        <v>2077</v>
      </c>
      <c r="B119" s="346" t="s">
        <v>1733</v>
      </c>
      <c r="C119" s="346" t="s">
        <v>2078</v>
      </c>
      <c r="D119" s="346" t="s">
        <v>1949</v>
      </c>
      <c r="E119" s="346" t="s">
        <v>1950</v>
      </c>
      <c r="F119" s="346" t="s">
        <v>2048</v>
      </c>
      <c r="G119" s="346" t="s">
        <v>1734</v>
      </c>
      <c r="H119" s="346" t="s">
        <v>1967</v>
      </c>
      <c r="I119" s="346" t="s">
        <v>2028</v>
      </c>
      <c r="J119" s="357" t="s">
        <v>2029</v>
      </c>
      <c r="K119" s="346" t="s">
        <v>1954</v>
      </c>
      <c r="L119" s="346" t="s">
        <v>2049</v>
      </c>
      <c r="M119" s="346" t="s">
        <v>2079</v>
      </c>
      <c r="N119" s="346" t="s">
        <v>2080</v>
      </c>
      <c r="O119" s="346" t="s">
        <v>1958</v>
      </c>
      <c r="P119" s="346" t="s">
        <v>1959</v>
      </c>
      <c r="Q119" s="346" t="s">
        <v>1960</v>
      </c>
      <c r="R119" s="346" t="s">
        <v>1961</v>
      </c>
      <c r="S119" s="346" t="s">
        <v>1962</v>
      </c>
      <c r="T119" s="346" t="s">
        <v>1963</v>
      </c>
      <c r="U119" s="346" t="s">
        <v>1964</v>
      </c>
      <c r="V119" s="346" t="s">
        <v>1965</v>
      </c>
      <c r="W119" s="355" t="s">
        <v>1966</v>
      </c>
      <c r="X119" s="346" t="s">
        <v>1966</v>
      </c>
      <c r="Y119" s="355" t="s">
        <v>1966</v>
      </c>
      <c r="Z119" s="348"/>
      <c r="AA119" s="348"/>
      <c r="AB119" s="348"/>
      <c r="AC119" s="348"/>
      <c r="AD119" s="348"/>
      <c r="AE119" s="348"/>
      <c r="AF119" s="355" t="s">
        <v>1966</v>
      </c>
      <c r="AG119" s="346" t="s">
        <v>1967</v>
      </c>
      <c r="AH119" s="346" t="s">
        <v>2028</v>
      </c>
      <c r="AI119" s="357" t="s">
        <v>2029</v>
      </c>
      <c r="AJ119" s="346" t="s">
        <v>1954</v>
      </c>
      <c r="AK119" s="346" t="s">
        <v>2081</v>
      </c>
      <c r="AL119" s="346" t="s">
        <v>2053</v>
      </c>
      <c r="AM119" s="346" t="s">
        <v>2054</v>
      </c>
      <c r="AN119" s="348"/>
      <c r="AO119" s="348"/>
      <c r="AP119" s="348"/>
      <c r="AQ119" s="348"/>
      <c r="AR119" s="348"/>
      <c r="AS119" s="348"/>
    </row>
    <row r="120" spans="1:45" x14ac:dyDescent="0.25">
      <c r="A120" s="346"/>
      <c r="B120" s="346"/>
      <c r="C120" s="346"/>
      <c r="D120" s="346"/>
      <c r="E120" s="346"/>
      <c r="F120" s="346"/>
      <c r="G120" s="346"/>
      <c r="H120" s="346"/>
      <c r="I120" s="346"/>
      <c r="J120" s="357"/>
      <c r="K120" s="346"/>
      <c r="L120" s="346"/>
      <c r="M120" s="346"/>
      <c r="N120" s="346"/>
      <c r="O120" s="346"/>
      <c r="P120" s="344" t="s">
        <v>1971</v>
      </c>
      <c r="Q120" s="344" t="s">
        <v>1971</v>
      </c>
      <c r="R120" s="344" t="s">
        <v>1971</v>
      </c>
      <c r="S120" s="344" t="s">
        <v>1971</v>
      </c>
      <c r="T120" s="344" t="s">
        <v>1971</v>
      </c>
      <c r="U120" s="344" t="s">
        <v>1971</v>
      </c>
      <c r="V120" s="344" t="s">
        <v>1971</v>
      </c>
      <c r="W120" s="355"/>
      <c r="X120" s="346"/>
      <c r="Y120" s="355"/>
      <c r="Z120" s="348"/>
      <c r="AA120" s="348"/>
      <c r="AB120" s="346" t="s">
        <v>1054</v>
      </c>
      <c r="AC120" s="356">
        <v>45406</v>
      </c>
      <c r="AD120" s="346" t="s">
        <v>1054</v>
      </c>
      <c r="AE120" s="356">
        <v>45410</v>
      </c>
      <c r="AF120" s="355"/>
      <c r="AG120" s="346"/>
      <c r="AH120" s="346"/>
      <c r="AI120" s="357"/>
      <c r="AJ120" s="346"/>
      <c r="AK120" s="348"/>
      <c r="AL120" s="348"/>
      <c r="AM120" s="346"/>
      <c r="AN120" s="348"/>
      <c r="AO120" s="348"/>
      <c r="AP120" s="348"/>
      <c r="AQ120" s="348"/>
      <c r="AR120" s="348"/>
      <c r="AS120" s="348"/>
    </row>
    <row r="121" spans="1:45" ht="165.75" x14ac:dyDescent="0.25">
      <c r="A121" s="346"/>
      <c r="B121" s="346"/>
      <c r="C121" s="346"/>
      <c r="D121" s="346"/>
      <c r="E121" s="346"/>
      <c r="F121" s="346"/>
      <c r="G121" s="346"/>
      <c r="H121" s="346"/>
      <c r="I121" s="346"/>
      <c r="J121" s="357"/>
      <c r="K121" s="346"/>
      <c r="L121" s="346"/>
      <c r="M121" s="346"/>
      <c r="N121" s="346"/>
      <c r="O121" s="346"/>
      <c r="P121" s="346" t="s">
        <v>2082</v>
      </c>
      <c r="Q121" s="346" t="s">
        <v>1973</v>
      </c>
      <c r="R121" s="346" t="s">
        <v>2071</v>
      </c>
      <c r="S121" s="346" t="s">
        <v>1975</v>
      </c>
      <c r="T121" s="346" t="s">
        <v>1976</v>
      </c>
      <c r="U121" s="346" t="s">
        <v>2083</v>
      </c>
      <c r="V121" s="346" t="s">
        <v>2058</v>
      </c>
      <c r="W121" s="355"/>
      <c r="X121" s="346"/>
      <c r="Y121" s="355"/>
      <c r="Z121" s="348"/>
      <c r="AA121" s="348"/>
      <c r="AB121" s="346" t="s">
        <v>1057</v>
      </c>
      <c r="AC121" s="346" t="s">
        <v>2084</v>
      </c>
      <c r="AD121" s="346" t="s">
        <v>1057</v>
      </c>
      <c r="AE121" s="346" t="s">
        <v>2085</v>
      </c>
      <c r="AF121" s="355"/>
      <c r="AG121" s="346"/>
      <c r="AH121" s="346"/>
      <c r="AI121" s="357"/>
      <c r="AJ121" s="346"/>
      <c r="AK121" s="348"/>
      <c r="AL121" s="348"/>
      <c r="AM121" s="346"/>
      <c r="AN121" s="348"/>
      <c r="AO121" s="348"/>
      <c r="AP121" s="348"/>
      <c r="AQ121" s="348"/>
      <c r="AR121" s="348"/>
      <c r="AS121" s="348"/>
    </row>
    <row r="122" spans="1:45" x14ac:dyDescent="0.25">
      <c r="A122" s="346"/>
      <c r="B122" s="346"/>
      <c r="C122" s="346"/>
      <c r="D122" s="346"/>
      <c r="E122" s="346"/>
      <c r="F122" s="346"/>
      <c r="G122" s="346"/>
      <c r="H122" s="346"/>
      <c r="I122" s="346"/>
      <c r="J122" s="357"/>
      <c r="K122" s="346"/>
      <c r="L122" s="346"/>
      <c r="M122" s="346"/>
      <c r="N122" s="346"/>
      <c r="O122" s="346"/>
      <c r="P122" s="346"/>
      <c r="Q122" s="346"/>
      <c r="R122" s="346"/>
      <c r="S122" s="346"/>
      <c r="T122" s="346"/>
      <c r="U122" s="346"/>
      <c r="V122" s="346"/>
      <c r="W122" s="355"/>
      <c r="X122" s="346"/>
      <c r="Y122" s="355"/>
      <c r="Z122" s="348"/>
      <c r="AA122" s="348"/>
      <c r="AB122" s="346" t="s">
        <v>1061</v>
      </c>
      <c r="AC122" s="346" t="s">
        <v>1744</v>
      </c>
      <c r="AD122" s="346" t="s">
        <v>1061</v>
      </c>
      <c r="AE122" s="346" t="s">
        <v>1745</v>
      </c>
      <c r="AF122" s="355"/>
      <c r="AG122" s="346"/>
      <c r="AH122" s="346"/>
      <c r="AI122" s="357"/>
      <c r="AJ122" s="346"/>
      <c r="AK122" s="348"/>
      <c r="AL122" s="348"/>
      <c r="AM122" s="346"/>
      <c r="AN122" s="348"/>
      <c r="AO122" s="348"/>
      <c r="AP122" s="348"/>
      <c r="AQ122" s="348"/>
      <c r="AR122" s="348"/>
      <c r="AS122" s="348"/>
    </row>
    <row r="123" spans="1:45" x14ac:dyDescent="0.25">
      <c r="A123" s="346"/>
      <c r="B123" s="346"/>
      <c r="C123" s="346"/>
      <c r="D123" s="346"/>
      <c r="E123" s="346"/>
      <c r="F123" s="346"/>
      <c r="G123" s="346"/>
      <c r="H123" s="346"/>
      <c r="I123" s="346"/>
      <c r="J123" s="357"/>
      <c r="K123" s="346"/>
      <c r="L123" s="346"/>
      <c r="M123" s="346"/>
      <c r="N123" s="346"/>
      <c r="O123" s="346"/>
      <c r="P123" s="346"/>
      <c r="Q123" s="346"/>
      <c r="R123" s="346"/>
      <c r="S123" s="346"/>
      <c r="T123" s="346"/>
      <c r="U123" s="346"/>
      <c r="V123" s="346"/>
      <c r="W123" s="355"/>
      <c r="X123" s="346"/>
      <c r="Y123" s="355"/>
      <c r="Z123" s="348"/>
      <c r="AA123" s="348"/>
      <c r="AB123" s="348"/>
      <c r="AC123" s="348"/>
      <c r="AD123" s="348"/>
      <c r="AE123" s="348"/>
      <c r="AF123" s="355"/>
      <c r="AG123" s="346"/>
      <c r="AH123" s="346"/>
      <c r="AI123" s="357"/>
      <c r="AJ123" s="346"/>
      <c r="AK123" s="348"/>
      <c r="AL123" s="348"/>
      <c r="AM123" s="346"/>
      <c r="AN123" s="348"/>
      <c r="AO123" s="348"/>
      <c r="AP123" s="348"/>
      <c r="AQ123" s="348"/>
      <c r="AR123" s="348"/>
      <c r="AS123" s="348"/>
    </row>
    <row r="124" spans="1:45" x14ac:dyDescent="0.25">
      <c r="A124" s="346"/>
      <c r="B124" s="346"/>
      <c r="C124" s="346"/>
      <c r="D124" s="346"/>
      <c r="E124" s="346"/>
      <c r="F124" s="346"/>
      <c r="G124" s="346"/>
      <c r="H124" s="346"/>
      <c r="I124" s="346"/>
      <c r="J124" s="357"/>
      <c r="K124" s="346"/>
      <c r="L124" s="346"/>
      <c r="M124" s="346"/>
      <c r="N124" s="346"/>
      <c r="O124" s="346"/>
      <c r="P124" s="346"/>
      <c r="Q124" s="346"/>
      <c r="R124" s="346"/>
      <c r="S124" s="346"/>
      <c r="T124" s="346"/>
      <c r="U124" s="346"/>
      <c r="V124" s="346"/>
      <c r="W124" s="355"/>
      <c r="X124" s="346"/>
      <c r="Y124" s="355"/>
      <c r="Z124" s="348"/>
      <c r="AA124" s="348"/>
      <c r="AB124" s="346" t="s">
        <v>1054</v>
      </c>
      <c r="AC124" s="356">
        <v>45532</v>
      </c>
      <c r="AD124" s="346" t="s">
        <v>1054</v>
      </c>
      <c r="AE124" s="356">
        <v>45414</v>
      </c>
      <c r="AF124" s="355"/>
      <c r="AG124" s="346"/>
      <c r="AH124" s="346"/>
      <c r="AI124" s="357"/>
      <c r="AJ124" s="346"/>
      <c r="AK124" s="348"/>
      <c r="AL124" s="348"/>
      <c r="AM124" s="346"/>
      <c r="AN124" s="348"/>
      <c r="AO124" s="348"/>
      <c r="AP124" s="348"/>
      <c r="AQ124" s="348"/>
      <c r="AR124" s="348"/>
      <c r="AS124" s="348"/>
    </row>
    <row r="125" spans="1:45" ht="114.75" x14ac:dyDescent="0.25">
      <c r="A125" s="346"/>
      <c r="B125" s="346"/>
      <c r="C125" s="346"/>
      <c r="D125" s="346"/>
      <c r="E125" s="346"/>
      <c r="F125" s="346"/>
      <c r="G125" s="346"/>
      <c r="H125" s="346"/>
      <c r="I125" s="346"/>
      <c r="J125" s="357"/>
      <c r="K125" s="346"/>
      <c r="L125" s="346"/>
      <c r="M125" s="346"/>
      <c r="N125" s="346"/>
      <c r="O125" s="346"/>
      <c r="P125" s="346"/>
      <c r="Q125" s="346"/>
      <c r="R125" s="346"/>
      <c r="S125" s="346"/>
      <c r="T125" s="346"/>
      <c r="U125" s="346"/>
      <c r="V125" s="346"/>
      <c r="W125" s="355"/>
      <c r="X125" s="346"/>
      <c r="Y125" s="355"/>
      <c r="Z125" s="348"/>
      <c r="AA125" s="348"/>
      <c r="AB125" s="346" t="s">
        <v>1057</v>
      </c>
      <c r="AC125" s="346" t="s">
        <v>2086</v>
      </c>
      <c r="AD125" s="346" t="s">
        <v>1057</v>
      </c>
      <c r="AE125" s="346" t="s">
        <v>2062</v>
      </c>
      <c r="AF125" s="355"/>
      <c r="AG125" s="346"/>
      <c r="AH125" s="346"/>
      <c r="AI125" s="357"/>
      <c r="AJ125" s="346"/>
      <c r="AK125" s="348"/>
      <c r="AL125" s="348"/>
      <c r="AM125" s="346"/>
      <c r="AN125" s="348"/>
      <c r="AO125" s="348"/>
      <c r="AP125" s="348"/>
      <c r="AQ125" s="348"/>
      <c r="AR125" s="348"/>
      <c r="AS125" s="348"/>
    </row>
    <row r="126" spans="1:45" x14ac:dyDescent="0.25">
      <c r="A126" s="346"/>
      <c r="B126" s="346"/>
      <c r="C126" s="346"/>
      <c r="D126" s="346"/>
      <c r="E126" s="346"/>
      <c r="F126" s="346"/>
      <c r="G126" s="346"/>
      <c r="H126" s="346"/>
      <c r="I126" s="346"/>
      <c r="J126" s="357"/>
      <c r="K126" s="346"/>
      <c r="L126" s="346"/>
      <c r="M126" s="346"/>
      <c r="N126" s="346"/>
      <c r="O126" s="346"/>
      <c r="P126" s="346"/>
      <c r="Q126" s="346"/>
      <c r="R126" s="346"/>
      <c r="S126" s="346"/>
      <c r="T126" s="346"/>
      <c r="U126" s="346"/>
      <c r="V126" s="346"/>
      <c r="W126" s="355"/>
      <c r="X126" s="346"/>
      <c r="Y126" s="355"/>
      <c r="Z126" s="348"/>
      <c r="AA126" s="348"/>
      <c r="AB126" s="346" t="s">
        <v>1061</v>
      </c>
      <c r="AC126" s="346" t="s">
        <v>1744</v>
      </c>
      <c r="AD126" s="346" t="s">
        <v>1061</v>
      </c>
      <c r="AE126" s="346" t="s">
        <v>1252</v>
      </c>
      <c r="AF126" s="355"/>
      <c r="AG126" s="346"/>
      <c r="AH126" s="346"/>
      <c r="AI126" s="357"/>
      <c r="AJ126" s="346"/>
      <c r="AK126" s="348"/>
      <c r="AL126" s="348"/>
      <c r="AM126" s="346"/>
      <c r="AN126" s="348"/>
      <c r="AO126" s="348"/>
      <c r="AP126" s="348"/>
      <c r="AQ126" s="348"/>
      <c r="AR126" s="348"/>
      <c r="AS126" s="348"/>
    </row>
    <row r="127" spans="1:45" x14ac:dyDescent="0.25">
      <c r="A127" s="346"/>
      <c r="B127" s="346"/>
      <c r="C127" s="346"/>
      <c r="D127" s="346"/>
      <c r="E127" s="346"/>
      <c r="F127" s="346"/>
      <c r="G127" s="346"/>
      <c r="H127" s="346"/>
      <c r="I127" s="346"/>
      <c r="J127" s="357"/>
      <c r="K127" s="346"/>
      <c r="L127" s="346"/>
      <c r="M127" s="346"/>
      <c r="N127" s="346"/>
      <c r="O127" s="346"/>
      <c r="P127" s="346"/>
      <c r="Q127" s="346"/>
      <c r="R127" s="346"/>
      <c r="S127" s="346"/>
      <c r="T127" s="346"/>
      <c r="U127" s="346"/>
      <c r="V127" s="346"/>
      <c r="W127" s="355"/>
      <c r="X127" s="346"/>
      <c r="Y127" s="355"/>
      <c r="Z127" s="348"/>
      <c r="AA127" s="348"/>
      <c r="AB127" s="348"/>
      <c r="AC127" s="348"/>
      <c r="AD127" s="348"/>
      <c r="AE127" s="348"/>
      <c r="AF127" s="355"/>
      <c r="AG127" s="346"/>
      <c r="AH127" s="346"/>
      <c r="AI127" s="357"/>
      <c r="AJ127" s="346"/>
      <c r="AK127" s="348"/>
      <c r="AL127" s="348"/>
      <c r="AM127" s="346"/>
      <c r="AN127" s="348"/>
      <c r="AO127" s="348"/>
      <c r="AP127" s="348"/>
      <c r="AQ127" s="348"/>
      <c r="AR127" s="348"/>
      <c r="AS127" s="348"/>
    </row>
    <row r="128" spans="1:45" x14ac:dyDescent="0.25">
      <c r="A128" s="346"/>
      <c r="B128" s="346"/>
      <c r="C128" s="346"/>
      <c r="D128" s="346"/>
      <c r="E128" s="346"/>
      <c r="F128" s="346"/>
      <c r="G128" s="346"/>
      <c r="H128" s="346"/>
      <c r="I128" s="346"/>
      <c r="J128" s="357"/>
      <c r="K128" s="346"/>
      <c r="L128" s="346"/>
      <c r="M128" s="346"/>
      <c r="N128" s="346"/>
      <c r="O128" s="346"/>
      <c r="P128" s="346"/>
      <c r="Q128" s="346"/>
      <c r="R128" s="346"/>
      <c r="S128" s="346"/>
      <c r="T128" s="346"/>
      <c r="U128" s="346"/>
      <c r="V128" s="346"/>
      <c r="W128" s="355"/>
      <c r="X128" s="346"/>
      <c r="Y128" s="355"/>
      <c r="Z128" s="348"/>
      <c r="AA128" s="348"/>
      <c r="AB128" s="348"/>
      <c r="AC128" s="348"/>
      <c r="AD128" s="346" t="s">
        <v>1054</v>
      </c>
      <c r="AE128" s="356">
        <v>45538</v>
      </c>
      <c r="AF128" s="355"/>
      <c r="AG128" s="346"/>
      <c r="AH128" s="346"/>
      <c r="AI128" s="357"/>
      <c r="AJ128" s="346"/>
      <c r="AK128" s="348"/>
      <c r="AL128" s="348"/>
      <c r="AM128" s="346"/>
      <c r="AN128" s="348"/>
      <c r="AO128" s="348"/>
      <c r="AP128" s="348"/>
      <c r="AQ128" s="348"/>
      <c r="AR128" s="348"/>
      <c r="AS128" s="348"/>
    </row>
    <row r="129" spans="1:45" ht="306" x14ac:dyDescent="0.25">
      <c r="A129" s="346"/>
      <c r="B129" s="346"/>
      <c r="C129" s="346"/>
      <c r="D129" s="346"/>
      <c r="E129" s="346"/>
      <c r="F129" s="346"/>
      <c r="G129" s="346"/>
      <c r="H129" s="346"/>
      <c r="I129" s="346"/>
      <c r="J129" s="357"/>
      <c r="K129" s="346"/>
      <c r="L129" s="346"/>
      <c r="M129" s="346"/>
      <c r="N129" s="346"/>
      <c r="O129" s="346"/>
      <c r="P129" s="346"/>
      <c r="Q129" s="346"/>
      <c r="R129" s="346"/>
      <c r="S129" s="346"/>
      <c r="T129" s="346"/>
      <c r="U129" s="346"/>
      <c r="V129" s="346"/>
      <c r="W129" s="355"/>
      <c r="X129" s="346"/>
      <c r="Y129" s="355"/>
      <c r="Z129" s="348"/>
      <c r="AA129" s="348"/>
      <c r="AB129" s="348"/>
      <c r="AC129" s="348"/>
      <c r="AD129" s="346" t="s">
        <v>1057</v>
      </c>
      <c r="AE129" s="346" t="s">
        <v>2087</v>
      </c>
      <c r="AF129" s="355"/>
      <c r="AG129" s="346"/>
      <c r="AH129" s="346"/>
      <c r="AI129" s="357"/>
      <c r="AJ129" s="346"/>
      <c r="AK129" s="348"/>
      <c r="AL129" s="348"/>
      <c r="AM129" s="346"/>
      <c r="AN129" s="348"/>
      <c r="AO129" s="348"/>
      <c r="AP129" s="348"/>
      <c r="AQ129" s="348"/>
      <c r="AR129" s="348"/>
      <c r="AS129" s="348"/>
    </row>
    <row r="130" spans="1:45" x14ac:dyDescent="0.25">
      <c r="A130" s="346"/>
      <c r="B130" s="346"/>
      <c r="C130" s="346"/>
      <c r="D130" s="346"/>
      <c r="E130" s="346"/>
      <c r="F130" s="346"/>
      <c r="G130" s="346"/>
      <c r="H130" s="346"/>
      <c r="I130" s="346"/>
      <c r="J130" s="357"/>
      <c r="K130" s="346"/>
      <c r="L130" s="346"/>
      <c r="M130" s="346"/>
      <c r="N130" s="346"/>
      <c r="O130" s="346"/>
      <c r="P130" s="346"/>
      <c r="Q130" s="346"/>
      <c r="R130" s="346"/>
      <c r="S130" s="346"/>
      <c r="T130" s="346"/>
      <c r="U130" s="346"/>
      <c r="V130" s="346"/>
      <c r="W130" s="355"/>
      <c r="X130" s="346"/>
      <c r="Y130" s="355"/>
      <c r="Z130" s="348"/>
      <c r="AA130" s="348"/>
      <c r="AB130" s="348"/>
      <c r="AC130" s="348"/>
      <c r="AD130" s="346" t="s">
        <v>1061</v>
      </c>
      <c r="AE130" s="346" t="s">
        <v>1252</v>
      </c>
      <c r="AF130" s="355"/>
      <c r="AG130" s="346"/>
      <c r="AH130" s="346"/>
      <c r="AI130" s="357"/>
      <c r="AJ130" s="346"/>
      <c r="AK130" s="348"/>
      <c r="AL130" s="348"/>
      <c r="AM130" s="346"/>
      <c r="AN130" s="348"/>
      <c r="AO130" s="348"/>
      <c r="AP130" s="348"/>
      <c r="AQ130" s="348"/>
      <c r="AR130" s="348"/>
      <c r="AS130" s="348"/>
    </row>
    <row r="131" spans="1:45" x14ac:dyDescent="0.25">
      <c r="A131" s="346"/>
      <c r="B131" s="346"/>
      <c r="C131" s="346"/>
      <c r="D131" s="346"/>
      <c r="E131" s="346"/>
      <c r="F131" s="346"/>
      <c r="G131" s="346"/>
      <c r="H131" s="346"/>
      <c r="I131" s="346"/>
      <c r="J131" s="357"/>
      <c r="K131" s="346"/>
      <c r="L131" s="346"/>
      <c r="M131" s="346"/>
      <c r="N131" s="346"/>
      <c r="O131" s="346"/>
      <c r="P131" s="346"/>
      <c r="Q131" s="346"/>
      <c r="R131" s="346"/>
      <c r="S131" s="346"/>
      <c r="T131" s="346"/>
      <c r="U131" s="346"/>
      <c r="V131" s="346"/>
      <c r="W131" s="355"/>
      <c r="X131" s="346"/>
      <c r="Y131" s="355"/>
      <c r="Z131" s="348"/>
      <c r="AA131" s="348"/>
      <c r="AB131" s="348"/>
      <c r="AC131" s="348"/>
      <c r="AD131" s="348"/>
      <c r="AE131" s="348"/>
      <c r="AF131" s="355"/>
      <c r="AG131" s="346"/>
      <c r="AH131" s="346"/>
      <c r="AI131" s="357"/>
      <c r="AJ131" s="346"/>
      <c r="AK131" s="348"/>
      <c r="AL131" s="348"/>
      <c r="AM131" s="346"/>
      <c r="AN131" s="348"/>
      <c r="AO131" s="348"/>
      <c r="AP131" s="348"/>
      <c r="AQ131" s="348"/>
      <c r="AR131" s="348"/>
      <c r="AS131" s="348"/>
    </row>
    <row r="132" spans="1:45" x14ac:dyDescent="0.25">
      <c r="A132" s="346"/>
      <c r="B132" s="346"/>
      <c r="C132" s="346"/>
      <c r="D132" s="346"/>
      <c r="E132" s="346"/>
      <c r="F132" s="346"/>
      <c r="G132" s="346"/>
      <c r="H132" s="346"/>
      <c r="I132" s="346"/>
      <c r="J132" s="357"/>
      <c r="K132" s="346"/>
      <c r="L132" s="346"/>
      <c r="M132" s="346"/>
      <c r="N132" s="346"/>
      <c r="O132" s="346"/>
      <c r="P132" s="346"/>
      <c r="Q132" s="346"/>
      <c r="R132" s="346"/>
      <c r="S132" s="346"/>
      <c r="T132" s="346"/>
      <c r="U132" s="346"/>
      <c r="V132" s="346"/>
      <c r="W132" s="355"/>
      <c r="X132" s="346"/>
      <c r="Y132" s="355"/>
      <c r="Z132" s="348"/>
      <c r="AA132" s="348"/>
      <c r="AB132" s="348"/>
      <c r="AC132" s="348"/>
      <c r="AD132" s="346" t="s">
        <v>1054</v>
      </c>
      <c r="AE132" s="356">
        <v>45538</v>
      </c>
      <c r="AF132" s="355"/>
      <c r="AG132" s="346"/>
      <c r="AH132" s="346"/>
      <c r="AI132" s="357"/>
      <c r="AJ132" s="346"/>
      <c r="AK132" s="348"/>
      <c r="AL132" s="348"/>
      <c r="AM132" s="346"/>
      <c r="AN132" s="348"/>
      <c r="AO132" s="348"/>
      <c r="AP132" s="348"/>
      <c r="AQ132" s="348"/>
      <c r="AR132" s="348"/>
      <c r="AS132" s="348"/>
    </row>
    <row r="133" spans="1:45" ht="102" x14ac:dyDescent="0.25">
      <c r="A133" s="346"/>
      <c r="B133" s="346"/>
      <c r="C133" s="346"/>
      <c r="D133" s="346"/>
      <c r="E133" s="346"/>
      <c r="F133" s="346"/>
      <c r="G133" s="346"/>
      <c r="H133" s="346"/>
      <c r="I133" s="346"/>
      <c r="J133" s="357"/>
      <c r="K133" s="346"/>
      <c r="L133" s="346"/>
      <c r="M133" s="346"/>
      <c r="N133" s="346"/>
      <c r="O133" s="346"/>
      <c r="P133" s="346"/>
      <c r="Q133" s="346"/>
      <c r="R133" s="346"/>
      <c r="S133" s="346"/>
      <c r="T133" s="346"/>
      <c r="U133" s="346"/>
      <c r="V133" s="346"/>
      <c r="W133" s="355"/>
      <c r="X133" s="346"/>
      <c r="Y133" s="355"/>
      <c r="Z133" s="348"/>
      <c r="AA133" s="348"/>
      <c r="AB133" s="348"/>
      <c r="AC133" s="348"/>
      <c r="AD133" s="346" t="s">
        <v>1057</v>
      </c>
      <c r="AE133" s="346" t="s">
        <v>2088</v>
      </c>
      <c r="AF133" s="355"/>
      <c r="AG133" s="346"/>
      <c r="AH133" s="346"/>
      <c r="AI133" s="357"/>
      <c r="AJ133" s="346"/>
      <c r="AK133" s="348"/>
      <c r="AL133" s="348"/>
      <c r="AM133" s="346"/>
      <c r="AN133" s="348"/>
      <c r="AO133" s="348"/>
      <c r="AP133" s="348"/>
      <c r="AQ133" s="348"/>
      <c r="AR133" s="348"/>
      <c r="AS133" s="348"/>
    </row>
    <row r="134" spans="1:45" x14ac:dyDescent="0.25">
      <c r="A134" s="346"/>
      <c r="B134" s="346"/>
      <c r="C134" s="346"/>
      <c r="D134" s="346"/>
      <c r="E134" s="346"/>
      <c r="F134" s="346"/>
      <c r="G134" s="346"/>
      <c r="H134" s="346"/>
      <c r="I134" s="346"/>
      <c r="J134" s="357"/>
      <c r="K134" s="346"/>
      <c r="L134" s="346"/>
      <c r="M134" s="346"/>
      <c r="N134" s="346"/>
      <c r="O134" s="346"/>
      <c r="P134" s="346"/>
      <c r="Q134" s="346"/>
      <c r="R134" s="346"/>
      <c r="S134" s="346"/>
      <c r="T134" s="346"/>
      <c r="U134" s="346"/>
      <c r="V134" s="346"/>
      <c r="W134" s="355"/>
      <c r="X134" s="346"/>
      <c r="Y134" s="355"/>
      <c r="Z134" s="348"/>
      <c r="AA134" s="348"/>
      <c r="AB134" s="348"/>
      <c r="AC134" s="348"/>
      <c r="AD134" s="346" t="s">
        <v>1061</v>
      </c>
      <c r="AE134" s="346" t="s">
        <v>1270</v>
      </c>
      <c r="AF134" s="355"/>
      <c r="AG134" s="346"/>
      <c r="AH134" s="346"/>
      <c r="AI134" s="357"/>
      <c r="AJ134" s="346"/>
      <c r="AK134" s="348"/>
      <c r="AL134" s="348"/>
      <c r="AM134" s="346"/>
      <c r="AN134" s="348"/>
      <c r="AO134" s="348"/>
      <c r="AP134" s="348"/>
      <c r="AQ134" s="348"/>
      <c r="AR134" s="348"/>
      <c r="AS134" s="348"/>
    </row>
    <row r="135" spans="1:45" ht="140.25" x14ac:dyDescent="0.25">
      <c r="A135" s="346" t="s">
        <v>2089</v>
      </c>
      <c r="B135" s="346" t="s">
        <v>1733</v>
      </c>
      <c r="C135" s="346" t="s">
        <v>2090</v>
      </c>
      <c r="D135" s="346" t="s">
        <v>1949</v>
      </c>
      <c r="E135" s="346" t="s">
        <v>1950</v>
      </c>
      <c r="F135" s="346" t="s">
        <v>2048</v>
      </c>
      <c r="G135" s="346" t="s">
        <v>1734</v>
      </c>
      <c r="H135" s="346" t="s">
        <v>1967</v>
      </c>
      <c r="I135" s="346" t="s">
        <v>2028</v>
      </c>
      <c r="J135" s="357" t="s">
        <v>2029</v>
      </c>
      <c r="K135" s="346" t="s">
        <v>1954</v>
      </c>
      <c r="L135" s="346" t="s">
        <v>2049</v>
      </c>
      <c r="M135" s="346" t="s">
        <v>2091</v>
      </c>
      <c r="N135" s="346" t="s">
        <v>2092</v>
      </c>
      <c r="O135" s="346" t="s">
        <v>1958</v>
      </c>
      <c r="P135" s="346" t="s">
        <v>1959</v>
      </c>
      <c r="Q135" s="346" t="s">
        <v>1960</v>
      </c>
      <c r="R135" s="346" t="s">
        <v>1961</v>
      </c>
      <c r="S135" s="346" t="s">
        <v>1962</v>
      </c>
      <c r="T135" s="346" t="s">
        <v>1963</v>
      </c>
      <c r="U135" s="346" t="s">
        <v>1964</v>
      </c>
      <c r="V135" s="346" t="s">
        <v>1965</v>
      </c>
      <c r="W135" s="355" t="s">
        <v>1966</v>
      </c>
      <c r="X135" s="346" t="s">
        <v>1966</v>
      </c>
      <c r="Y135" s="355" t="s">
        <v>1966</v>
      </c>
      <c r="Z135" s="348"/>
      <c r="AA135" s="348"/>
      <c r="AB135" s="348"/>
      <c r="AC135" s="348"/>
      <c r="AD135" s="348"/>
      <c r="AE135" s="348"/>
      <c r="AF135" s="355" t="s">
        <v>1966</v>
      </c>
      <c r="AG135" s="346" t="s">
        <v>1967</v>
      </c>
      <c r="AH135" s="346" t="s">
        <v>2028</v>
      </c>
      <c r="AI135" s="357" t="s">
        <v>2029</v>
      </c>
      <c r="AJ135" s="346" t="s">
        <v>1954</v>
      </c>
      <c r="AK135" s="346" t="s">
        <v>2093</v>
      </c>
      <c r="AL135" s="346" t="s">
        <v>2053</v>
      </c>
      <c r="AM135" s="346" t="s">
        <v>2054</v>
      </c>
      <c r="AN135" s="348"/>
      <c r="AO135" s="348"/>
      <c r="AP135" s="348"/>
      <c r="AQ135" s="348"/>
      <c r="AR135" s="348"/>
      <c r="AS135" s="348"/>
    </row>
    <row r="136" spans="1:45" x14ac:dyDescent="0.25">
      <c r="A136" s="346"/>
      <c r="B136" s="346"/>
      <c r="C136" s="346"/>
      <c r="D136" s="346"/>
      <c r="E136" s="346"/>
      <c r="F136" s="346"/>
      <c r="G136" s="346"/>
      <c r="H136" s="346"/>
      <c r="I136" s="346"/>
      <c r="J136" s="357"/>
      <c r="K136" s="346"/>
      <c r="L136" s="346"/>
      <c r="M136" s="346"/>
      <c r="N136" s="346"/>
      <c r="O136" s="346"/>
      <c r="P136" s="344" t="s">
        <v>1971</v>
      </c>
      <c r="Q136" s="344" t="s">
        <v>1971</v>
      </c>
      <c r="R136" s="344" t="s">
        <v>1971</v>
      </c>
      <c r="S136" s="344" t="s">
        <v>1971</v>
      </c>
      <c r="T136" s="344" t="s">
        <v>1971</v>
      </c>
      <c r="U136" s="344" t="s">
        <v>1971</v>
      </c>
      <c r="V136" s="344" t="s">
        <v>1971</v>
      </c>
      <c r="W136" s="355"/>
      <c r="X136" s="346"/>
      <c r="Y136" s="355"/>
      <c r="Z136" s="348"/>
      <c r="AA136" s="348"/>
      <c r="AB136" s="346" t="s">
        <v>1054</v>
      </c>
      <c r="AC136" s="356">
        <v>45406</v>
      </c>
      <c r="AD136" s="346" t="s">
        <v>1054</v>
      </c>
      <c r="AE136" s="356">
        <v>45410</v>
      </c>
      <c r="AF136" s="355"/>
      <c r="AG136" s="346"/>
      <c r="AH136" s="346"/>
      <c r="AI136" s="357"/>
      <c r="AJ136" s="346"/>
      <c r="AK136" s="348"/>
      <c r="AL136" s="348"/>
      <c r="AM136" s="346"/>
      <c r="AN136" s="348"/>
      <c r="AO136" s="348"/>
      <c r="AP136" s="348"/>
      <c r="AQ136" s="348"/>
      <c r="AR136" s="348"/>
      <c r="AS136" s="348"/>
    </row>
    <row r="137" spans="1:45" ht="140.25" x14ac:dyDescent="0.25">
      <c r="A137" s="346"/>
      <c r="B137" s="346"/>
      <c r="C137" s="346"/>
      <c r="D137" s="346"/>
      <c r="E137" s="346"/>
      <c r="F137" s="346"/>
      <c r="G137" s="346"/>
      <c r="H137" s="346"/>
      <c r="I137" s="346"/>
      <c r="J137" s="357"/>
      <c r="K137" s="346"/>
      <c r="L137" s="346"/>
      <c r="M137" s="346"/>
      <c r="N137" s="346"/>
      <c r="O137" s="346"/>
      <c r="P137" s="346" t="s">
        <v>2082</v>
      </c>
      <c r="Q137" s="346" t="s">
        <v>1973</v>
      </c>
      <c r="R137" s="346" t="s">
        <v>2071</v>
      </c>
      <c r="S137" s="346" t="s">
        <v>1975</v>
      </c>
      <c r="T137" s="346" t="s">
        <v>1976</v>
      </c>
      <c r="U137" s="346" t="s">
        <v>2094</v>
      </c>
      <c r="V137" s="346" t="s">
        <v>2058</v>
      </c>
      <c r="W137" s="355"/>
      <c r="X137" s="346"/>
      <c r="Y137" s="355"/>
      <c r="Z137" s="348"/>
      <c r="AA137" s="348"/>
      <c r="AB137" s="346" t="s">
        <v>1057</v>
      </c>
      <c r="AC137" s="346" t="s">
        <v>2095</v>
      </c>
      <c r="AD137" s="346" t="s">
        <v>1057</v>
      </c>
      <c r="AE137" s="346" t="s">
        <v>2096</v>
      </c>
      <c r="AF137" s="355"/>
      <c r="AG137" s="346"/>
      <c r="AH137" s="346"/>
      <c r="AI137" s="357"/>
      <c r="AJ137" s="346"/>
      <c r="AK137" s="348"/>
      <c r="AL137" s="348"/>
      <c r="AM137" s="346"/>
      <c r="AN137" s="348"/>
      <c r="AO137" s="348"/>
      <c r="AP137" s="348"/>
      <c r="AQ137" s="348"/>
      <c r="AR137" s="348"/>
      <c r="AS137" s="348"/>
    </row>
    <row r="138" spans="1:45" x14ac:dyDescent="0.25">
      <c r="A138" s="346"/>
      <c r="B138" s="346"/>
      <c r="C138" s="346"/>
      <c r="D138" s="346"/>
      <c r="E138" s="346"/>
      <c r="F138" s="346"/>
      <c r="G138" s="346"/>
      <c r="H138" s="346"/>
      <c r="I138" s="346"/>
      <c r="J138" s="357"/>
      <c r="K138" s="346"/>
      <c r="L138" s="346"/>
      <c r="M138" s="346"/>
      <c r="N138" s="346"/>
      <c r="O138" s="346"/>
      <c r="P138" s="346"/>
      <c r="Q138" s="346"/>
      <c r="R138" s="346"/>
      <c r="S138" s="346"/>
      <c r="T138" s="346"/>
      <c r="U138" s="346"/>
      <c r="V138" s="346"/>
      <c r="W138" s="355"/>
      <c r="X138" s="346"/>
      <c r="Y138" s="355"/>
      <c r="Z138" s="348"/>
      <c r="AA138" s="348"/>
      <c r="AB138" s="346" t="s">
        <v>1061</v>
      </c>
      <c r="AC138" s="346" t="s">
        <v>1744</v>
      </c>
      <c r="AD138" s="346" t="s">
        <v>1061</v>
      </c>
      <c r="AE138" s="346" t="s">
        <v>1745</v>
      </c>
      <c r="AF138" s="355"/>
      <c r="AG138" s="346"/>
      <c r="AH138" s="346"/>
      <c r="AI138" s="357"/>
      <c r="AJ138" s="346"/>
      <c r="AK138" s="348"/>
      <c r="AL138" s="348"/>
      <c r="AM138" s="346"/>
      <c r="AN138" s="348"/>
      <c r="AO138" s="348"/>
      <c r="AP138" s="348"/>
      <c r="AQ138" s="348"/>
      <c r="AR138" s="348"/>
      <c r="AS138" s="348"/>
    </row>
    <row r="139" spans="1:45" x14ac:dyDescent="0.25">
      <c r="A139" s="346"/>
      <c r="B139" s="346"/>
      <c r="C139" s="346"/>
      <c r="D139" s="346"/>
      <c r="E139" s="346"/>
      <c r="F139" s="346"/>
      <c r="G139" s="346"/>
      <c r="H139" s="346"/>
      <c r="I139" s="346"/>
      <c r="J139" s="357"/>
      <c r="K139" s="346"/>
      <c r="L139" s="346"/>
      <c r="M139" s="346"/>
      <c r="N139" s="346"/>
      <c r="O139" s="346"/>
      <c r="P139" s="346"/>
      <c r="Q139" s="346"/>
      <c r="R139" s="346"/>
      <c r="S139" s="346"/>
      <c r="T139" s="346"/>
      <c r="U139" s="346"/>
      <c r="V139" s="346"/>
      <c r="W139" s="355"/>
      <c r="X139" s="346"/>
      <c r="Y139" s="355"/>
      <c r="Z139" s="348"/>
      <c r="AA139" s="348"/>
      <c r="AB139" s="348"/>
      <c r="AC139" s="348"/>
      <c r="AD139" s="348"/>
      <c r="AE139" s="348"/>
      <c r="AF139" s="355"/>
      <c r="AG139" s="346"/>
      <c r="AH139" s="346"/>
      <c r="AI139" s="357"/>
      <c r="AJ139" s="346"/>
      <c r="AK139" s="348"/>
      <c r="AL139" s="348"/>
      <c r="AM139" s="346"/>
      <c r="AN139" s="348"/>
      <c r="AO139" s="348"/>
      <c r="AP139" s="348"/>
      <c r="AQ139" s="348"/>
      <c r="AR139" s="348"/>
      <c r="AS139" s="348"/>
    </row>
    <row r="140" spans="1:45" x14ac:dyDescent="0.25">
      <c r="A140" s="346"/>
      <c r="B140" s="346"/>
      <c r="C140" s="346"/>
      <c r="D140" s="346"/>
      <c r="E140" s="346"/>
      <c r="F140" s="346"/>
      <c r="G140" s="346"/>
      <c r="H140" s="346"/>
      <c r="I140" s="346"/>
      <c r="J140" s="357"/>
      <c r="K140" s="346"/>
      <c r="L140" s="346"/>
      <c r="M140" s="346"/>
      <c r="N140" s="346"/>
      <c r="O140" s="346"/>
      <c r="P140" s="346"/>
      <c r="Q140" s="346"/>
      <c r="R140" s="346"/>
      <c r="S140" s="346"/>
      <c r="T140" s="346"/>
      <c r="U140" s="346"/>
      <c r="V140" s="346"/>
      <c r="W140" s="355"/>
      <c r="X140" s="346"/>
      <c r="Y140" s="355"/>
      <c r="Z140" s="348"/>
      <c r="AA140" s="348"/>
      <c r="AB140" s="346" t="s">
        <v>1054</v>
      </c>
      <c r="AC140" s="356">
        <v>45530</v>
      </c>
      <c r="AD140" s="346" t="s">
        <v>1054</v>
      </c>
      <c r="AE140" s="356">
        <v>45414</v>
      </c>
      <c r="AF140" s="355"/>
      <c r="AG140" s="346"/>
      <c r="AH140" s="346"/>
      <c r="AI140" s="357"/>
      <c r="AJ140" s="346"/>
      <c r="AK140" s="348"/>
      <c r="AL140" s="348"/>
      <c r="AM140" s="346"/>
      <c r="AN140" s="348"/>
      <c r="AO140" s="348"/>
      <c r="AP140" s="348"/>
      <c r="AQ140" s="348"/>
      <c r="AR140" s="348"/>
      <c r="AS140" s="348"/>
    </row>
    <row r="141" spans="1:45" ht="127.5" x14ac:dyDescent="0.25">
      <c r="A141" s="346"/>
      <c r="B141" s="346"/>
      <c r="C141" s="346"/>
      <c r="D141" s="346"/>
      <c r="E141" s="346"/>
      <c r="F141" s="346"/>
      <c r="G141" s="346"/>
      <c r="H141" s="346"/>
      <c r="I141" s="346"/>
      <c r="J141" s="357"/>
      <c r="K141" s="346"/>
      <c r="L141" s="346"/>
      <c r="M141" s="346"/>
      <c r="N141" s="346"/>
      <c r="O141" s="346"/>
      <c r="P141" s="346"/>
      <c r="Q141" s="346"/>
      <c r="R141" s="346"/>
      <c r="S141" s="346"/>
      <c r="T141" s="346"/>
      <c r="U141" s="346"/>
      <c r="V141" s="346"/>
      <c r="W141" s="355"/>
      <c r="X141" s="346"/>
      <c r="Y141" s="355"/>
      <c r="Z141" s="348"/>
      <c r="AA141" s="348"/>
      <c r="AB141" s="346" t="s">
        <v>1057</v>
      </c>
      <c r="AC141" s="346" t="s">
        <v>2097</v>
      </c>
      <c r="AD141" s="346" t="s">
        <v>1057</v>
      </c>
      <c r="AE141" s="346" t="s">
        <v>2062</v>
      </c>
      <c r="AF141" s="355"/>
      <c r="AG141" s="346"/>
      <c r="AH141" s="346"/>
      <c r="AI141" s="357"/>
      <c r="AJ141" s="346"/>
      <c r="AK141" s="348"/>
      <c r="AL141" s="348"/>
      <c r="AM141" s="346"/>
      <c r="AN141" s="348"/>
      <c r="AO141" s="348"/>
      <c r="AP141" s="348"/>
      <c r="AQ141" s="348"/>
      <c r="AR141" s="348"/>
      <c r="AS141" s="348"/>
    </row>
    <row r="142" spans="1:45" x14ac:dyDescent="0.25">
      <c r="A142" s="346"/>
      <c r="B142" s="346"/>
      <c r="C142" s="346"/>
      <c r="D142" s="346"/>
      <c r="E142" s="346"/>
      <c r="F142" s="346"/>
      <c r="G142" s="346"/>
      <c r="H142" s="346"/>
      <c r="I142" s="346"/>
      <c r="J142" s="357"/>
      <c r="K142" s="346"/>
      <c r="L142" s="346"/>
      <c r="M142" s="346"/>
      <c r="N142" s="346"/>
      <c r="O142" s="346"/>
      <c r="P142" s="346"/>
      <c r="Q142" s="346"/>
      <c r="R142" s="346"/>
      <c r="S142" s="346"/>
      <c r="T142" s="346"/>
      <c r="U142" s="346"/>
      <c r="V142" s="346"/>
      <c r="W142" s="355"/>
      <c r="X142" s="346"/>
      <c r="Y142" s="355"/>
      <c r="Z142" s="348"/>
      <c r="AA142" s="348"/>
      <c r="AB142" s="346" t="s">
        <v>1061</v>
      </c>
      <c r="AC142" s="346" t="s">
        <v>1744</v>
      </c>
      <c r="AD142" s="346" t="s">
        <v>1061</v>
      </c>
      <c r="AE142" s="346" t="s">
        <v>1252</v>
      </c>
      <c r="AF142" s="355"/>
      <c r="AG142" s="346"/>
      <c r="AH142" s="346"/>
      <c r="AI142" s="357"/>
      <c r="AJ142" s="346"/>
      <c r="AK142" s="348"/>
      <c r="AL142" s="348"/>
      <c r="AM142" s="346"/>
      <c r="AN142" s="348"/>
      <c r="AO142" s="348"/>
      <c r="AP142" s="348"/>
      <c r="AQ142" s="348"/>
      <c r="AR142" s="348"/>
      <c r="AS142" s="348"/>
    </row>
    <row r="143" spans="1:45" x14ac:dyDescent="0.25">
      <c r="A143" s="346"/>
      <c r="B143" s="346"/>
      <c r="C143" s="346"/>
      <c r="D143" s="346"/>
      <c r="E143" s="346"/>
      <c r="F143" s="346"/>
      <c r="G143" s="346"/>
      <c r="H143" s="346"/>
      <c r="I143" s="346"/>
      <c r="J143" s="357"/>
      <c r="K143" s="346"/>
      <c r="L143" s="346"/>
      <c r="M143" s="346"/>
      <c r="N143" s="346"/>
      <c r="O143" s="346"/>
      <c r="P143" s="346"/>
      <c r="Q143" s="346"/>
      <c r="R143" s="346"/>
      <c r="S143" s="346"/>
      <c r="T143" s="346"/>
      <c r="U143" s="346"/>
      <c r="V143" s="346"/>
      <c r="W143" s="355"/>
      <c r="X143" s="346"/>
      <c r="Y143" s="355"/>
      <c r="Z143" s="348"/>
      <c r="AA143" s="348"/>
      <c r="AB143" s="348"/>
      <c r="AC143" s="348"/>
      <c r="AD143" s="348"/>
      <c r="AE143" s="348"/>
      <c r="AF143" s="355"/>
      <c r="AG143" s="346"/>
      <c r="AH143" s="346"/>
      <c r="AI143" s="357"/>
      <c r="AJ143" s="346"/>
      <c r="AK143" s="348"/>
      <c r="AL143" s="348"/>
      <c r="AM143" s="346"/>
      <c r="AN143" s="348"/>
      <c r="AO143" s="348"/>
      <c r="AP143" s="348"/>
      <c r="AQ143" s="348"/>
      <c r="AR143" s="348"/>
      <c r="AS143" s="348"/>
    </row>
    <row r="144" spans="1:45" x14ac:dyDescent="0.25">
      <c r="A144" s="346"/>
      <c r="B144" s="346"/>
      <c r="C144" s="346"/>
      <c r="D144" s="346"/>
      <c r="E144" s="346"/>
      <c r="F144" s="346"/>
      <c r="G144" s="346"/>
      <c r="H144" s="346"/>
      <c r="I144" s="346"/>
      <c r="J144" s="357"/>
      <c r="K144" s="346"/>
      <c r="L144" s="346"/>
      <c r="M144" s="346"/>
      <c r="N144" s="346"/>
      <c r="O144" s="346"/>
      <c r="P144" s="346"/>
      <c r="Q144" s="346"/>
      <c r="R144" s="346"/>
      <c r="S144" s="346"/>
      <c r="T144" s="346"/>
      <c r="U144" s="346"/>
      <c r="V144" s="346"/>
      <c r="W144" s="355"/>
      <c r="X144" s="346"/>
      <c r="Y144" s="355"/>
      <c r="Z144" s="348"/>
      <c r="AA144" s="348"/>
      <c r="AB144" s="348"/>
      <c r="AC144" s="348"/>
      <c r="AD144" s="346" t="s">
        <v>1054</v>
      </c>
      <c r="AE144" s="356">
        <v>45538</v>
      </c>
      <c r="AF144" s="355"/>
      <c r="AG144" s="346"/>
      <c r="AH144" s="346"/>
      <c r="AI144" s="357"/>
      <c r="AJ144" s="346"/>
      <c r="AK144" s="348"/>
      <c r="AL144" s="348"/>
      <c r="AM144" s="346"/>
      <c r="AN144" s="348"/>
      <c r="AO144" s="348"/>
      <c r="AP144" s="348"/>
      <c r="AQ144" s="348"/>
      <c r="AR144" s="348"/>
      <c r="AS144" s="348"/>
    </row>
    <row r="145" spans="1:45" ht="306" x14ac:dyDescent="0.25">
      <c r="A145" s="346"/>
      <c r="B145" s="346"/>
      <c r="C145" s="346"/>
      <c r="D145" s="346"/>
      <c r="E145" s="346"/>
      <c r="F145" s="346"/>
      <c r="G145" s="346"/>
      <c r="H145" s="346"/>
      <c r="I145" s="346"/>
      <c r="J145" s="357"/>
      <c r="K145" s="346"/>
      <c r="L145" s="346"/>
      <c r="M145" s="346"/>
      <c r="N145" s="346"/>
      <c r="O145" s="346"/>
      <c r="P145" s="346"/>
      <c r="Q145" s="346"/>
      <c r="R145" s="346"/>
      <c r="S145" s="346"/>
      <c r="T145" s="346"/>
      <c r="U145" s="346"/>
      <c r="V145" s="346"/>
      <c r="W145" s="355"/>
      <c r="X145" s="346"/>
      <c r="Y145" s="355"/>
      <c r="Z145" s="348"/>
      <c r="AA145" s="348"/>
      <c r="AB145" s="348"/>
      <c r="AC145" s="348"/>
      <c r="AD145" s="346" t="s">
        <v>1057</v>
      </c>
      <c r="AE145" s="346" t="s">
        <v>2098</v>
      </c>
      <c r="AF145" s="355"/>
      <c r="AG145" s="346"/>
      <c r="AH145" s="346"/>
      <c r="AI145" s="357"/>
      <c r="AJ145" s="346"/>
      <c r="AK145" s="348"/>
      <c r="AL145" s="348"/>
      <c r="AM145" s="346"/>
      <c r="AN145" s="348"/>
      <c r="AO145" s="348"/>
      <c r="AP145" s="348"/>
      <c r="AQ145" s="348"/>
      <c r="AR145" s="348"/>
      <c r="AS145" s="348"/>
    </row>
    <row r="146" spans="1:45" x14ac:dyDescent="0.25">
      <c r="A146" s="346"/>
      <c r="B146" s="346"/>
      <c r="C146" s="346"/>
      <c r="D146" s="346"/>
      <c r="E146" s="346"/>
      <c r="F146" s="346"/>
      <c r="G146" s="346"/>
      <c r="H146" s="346"/>
      <c r="I146" s="346"/>
      <c r="J146" s="357"/>
      <c r="K146" s="346"/>
      <c r="L146" s="346"/>
      <c r="M146" s="346"/>
      <c r="N146" s="346"/>
      <c r="O146" s="346"/>
      <c r="P146" s="346"/>
      <c r="Q146" s="346"/>
      <c r="R146" s="346"/>
      <c r="S146" s="346"/>
      <c r="T146" s="346"/>
      <c r="U146" s="346"/>
      <c r="V146" s="346"/>
      <c r="W146" s="355"/>
      <c r="X146" s="346"/>
      <c r="Y146" s="355"/>
      <c r="Z146" s="348"/>
      <c r="AA146" s="348"/>
      <c r="AB146" s="348"/>
      <c r="AC146" s="348"/>
      <c r="AD146" s="346" t="s">
        <v>1061</v>
      </c>
      <c r="AE146" s="346" t="s">
        <v>1252</v>
      </c>
      <c r="AF146" s="355"/>
      <c r="AG146" s="346"/>
      <c r="AH146" s="346"/>
      <c r="AI146" s="357"/>
      <c r="AJ146" s="346"/>
      <c r="AK146" s="348"/>
      <c r="AL146" s="348"/>
      <c r="AM146" s="346"/>
      <c r="AN146" s="348"/>
      <c r="AO146" s="348"/>
      <c r="AP146" s="348"/>
      <c r="AQ146" s="348"/>
      <c r="AR146" s="348"/>
      <c r="AS146" s="348"/>
    </row>
    <row r="147" spans="1:45" x14ac:dyDescent="0.25">
      <c r="A147" s="346"/>
      <c r="B147" s="346"/>
      <c r="C147" s="346"/>
      <c r="D147" s="346"/>
      <c r="E147" s="346"/>
      <c r="F147" s="346"/>
      <c r="G147" s="346"/>
      <c r="H147" s="346"/>
      <c r="I147" s="346"/>
      <c r="J147" s="357"/>
      <c r="K147" s="346"/>
      <c r="L147" s="346"/>
      <c r="M147" s="346"/>
      <c r="N147" s="346"/>
      <c r="O147" s="346"/>
      <c r="P147" s="346"/>
      <c r="Q147" s="346"/>
      <c r="R147" s="346"/>
      <c r="S147" s="346"/>
      <c r="T147" s="346"/>
      <c r="U147" s="346"/>
      <c r="V147" s="346"/>
      <c r="W147" s="355"/>
      <c r="X147" s="346"/>
      <c r="Y147" s="355"/>
      <c r="Z147" s="348"/>
      <c r="AA147" s="348"/>
      <c r="AB147" s="348"/>
      <c r="AC147" s="348"/>
      <c r="AD147" s="348"/>
      <c r="AE147" s="348"/>
      <c r="AF147" s="355"/>
      <c r="AG147" s="346"/>
      <c r="AH147" s="346"/>
      <c r="AI147" s="357"/>
      <c r="AJ147" s="346"/>
      <c r="AK147" s="348"/>
      <c r="AL147" s="348"/>
      <c r="AM147" s="346"/>
      <c r="AN147" s="348"/>
      <c r="AO147" s="348"/>
      <c r="AP147" s="348"/>
      <c r="AQ147" s="348"/>
      <c r="AR147" s="348"/>
      <c r="AS147" s="348"/>
    </row>
    <row r="148" spans="1:45" x14ac:dyDescent="0.25">
      <c r="A148" s="346"/>
      <c r="B148" s="346"/>
      <c r="C148" s="346"/>
      <c r="D148" s="346"/>
      <c r="E148" s="346"/>
      <c r="F148" s="346"/>
      <c r="G148" s="346"/>
      <c r="H148" s="346"/>
      <c r="I148" s="346"/>
      <c r="J148" s="357"/>
      <c r="K148" s="346"/>
      <c r="L148" s="346"/>
      <c r="M148" s="346"/>
      <c r="N148" s="346"/>
      <c r="O148" s="346"/>
      <c r="P148" s="346"/>
      <c r="Q148" s="346"/>
      <c r="R148" s="346"/>
      <c r="S148" s="346"/>
      <c r="T148" s="346"/>
      <c r="U148" s="346"/>
      <c r="V148" s="346"/>
      <c r="W148" s="355"/>
      <c r="X148" s="346"/>
      <c r="Y148" s="355"/>
      <c r="Z148" s="348"/>
      <c r="AA148" s="348"/>
      <c r="AB148" s="348"/>
      <c r="AC148" s="348"/>
      <c r="AD148" s="346" t="s">
        <v>1054</v>
      </c>
      <c r="AE148" s="356">
        <v>45538</v>
      </c>
      <c r="AF148" s="355"/>
      <c r="AG148" s="346"/>
      <c r="AH148" s="346"/>
      <c r="AI148" s="357"/>
      <c r="AJ148" s="346"/>
      <c r="AK148" s="348"/>
      <c r="AL148" s="348"/>
      <c r="AM148" s="346"/>
      <c r="AN148" s="348"/>
      <c r="AO148" s="348"/>
      <c r="AP148" s="348"/>
      <c r="AQ148" s="348"/>
      <c r="AR148" s="348"/>
      <c r="AS148" s="348"/>
    </row>
    <row r="149" spans="1:45" ht="114.75" x14ac:dyDescent="0.25">
      <c r="A149" s="346"/>
      <c r="B149" s="346"/>
      <c r="C149" s="346"/>
      <c r="D149" s="346"/>
      <c r="E149" s="346"/>
      <c r="F149" s="346"/>
      <c r="G149" s="346"/>
      <c r="H149" s="346"/>
      <c r="I149" s="346"/>
      <c r="J149" s="357"/>
      <c r="K149" s="346"/>
      <c r="L149" s="346"/>
      <c r="M149" s="346"/>
      <c r="N149" s="346"/>
      <c r="O149" s="346"/>
      <c r="P149" s="346"/>
      <c r="Q149" s="346"/>
      <c r="R149" s="346"/>
      <c r="S149" s="346"/>
      <c r="T149" s="346"/>
      <c r="U149" s="346"/>
      <c r="V149" s="346"/>
      <c r="W149" s="355"/>
      <c r="X149" s="346"/>
      <c r="Y149" s="355"/>
      <c r="Z149" s="348"/>
      <c r="AA149" s="348"/>
      <c r="AB149" s="348"/>
      <c r="AC149" s="348"/>
      <c r="AD149" s="346" t="s">
        <v>1057</v>
      </c>
      <c r="AE149" s="346" t="s">
        <v>2099</v>
      </c>
      <c r="AF149" s="355"/>
      <c r="AG149" s="346"/>
      <c r="AH149" s="346"/>
      <c r="AI149" s="357"/>
      <c r="AJ149" s="346"/>
      <c r="AK149" s="348"/>
      <c r="AL149" s="348"/>
      <c r="AM149" s="346"/>
      <c r="AN149" s="348"/>
      <c r="AO149" s="348"/>
      <c r="AP149" s="348"/>
      <c r="AQ149" s="348"/>
      <c r="AR149" s="348"/>
      <c r="AS149" s="348"/>
    </row>
    <row r="150" spans="1:45" x14ac:dyDescent="0.25">
      <c r="A150" s="346"/>
      <c r="B150" s="346"/>
      <c r="C150" s="346"/>
      <c r="D150" s="346"/>
      <c r="E150" s="346"/>
      <c r="F150" s="346"/>
      <c r="G150" s="346"/>
      <c r="H150" s="346"/>
      <c r="I150" s="346"/>
      <c r="J150" s="357"/>
      <c r="K150" s="346"/>
      <c r="L150" s="346"/>
      <c r="M150" s="346"/>
      <c r="N150" s="346"/>
      <c r="O150" s="346"/>
      <c r="P150" s="346"/>
      <c r="Q150" s="346"/>
      <c r="R150" s="346"/>
      <c r="S150" s="346"/>
      <c r="T150" s="346"/>
      <c r="U150" s="346"/>
      <c r="V150" s="346"/>
      <c r="W150" s="355"/>
      <c r="X150" s="346"/>
      <c r="Y150" s="355"/>
      <c r="Z150" s="348"/>
      <c r="AA150" s="348"/>
      <c r="AB150" s="348"/>
      <c r="AC150" s="348"/>
      <c r="AD150" s="346" t="s">
        <v>1061</v>
      </c>
      <c r="AE150" s="346" t="s">
        <v>1270</v>
      </c>
      <c r="AF150" s="355"/>
      <c r="AG150" s="346"/>
      <c r="AH150" s="346"/>
      <c r="AI150" s="357"/>
      <c r="AJ150" s="346"/>
      <c r="AK150" s="348"/>
      <c r="AL150" s="348"/>
      <c r="AM150" s="346"/>
      <c r="AN150" s="348"/>
      <c r="AO150" s="348"/>
      <c r="AP150" s="348"/>
      <c r="AQ150" s="348"/>
      <c r="AR150" s="348"/>
      <c r="AS150" s="348"/>
    </row>
    <row r="151" spans="1:45" ht="140.25" x14ac:dyDescent="0.25">
      <c r="A151" s="346" t="s">
        <v>2100</v>
      </c>
      <c r="B151" s="346" t="s">
        <v>1733</v>
      </c>
      <c r="C151" s="346" t="s">
        <v>2101</v>
      </c>
      <c r="D151" s="346" t="s">
        <v>1949</v>
      </c>
      <c r="E151" s="346" t="s">
        <v>1950</v>
      </c>
      <c r="F151" s="346" t="s">
        <v>2048</v>
      </c>
      <c r="G151" s="346" t="s">
        <v>1734</v>
      </c>
      <c r="H151" s="346" t="s">
        <v>1967</v>
      </c>
      <c r="I151" s="346" t="s">
        <v>2028</v>
      </c>
      <c r="J151" s="357" t="s">
        <v>2029</v>
      </c>
      <c r="K151" s="346" t="s">
        <v>1954</v>
      </c>
      <c r="L151" s="346" t="s">
        <v>2049</v>
      </c>
      <c r="M151" s="346" t="s">
        <v>2102</v>
      </c>
      <c r="N151" s="346" t="s">
        <v>2103</v>
      </c>
      <c r="O151" s="346" t="s">
        <v>1958</v>
      </c>
      <c r="P151" s="346" t="s">
        <v>1959</v>
      </c>
      <c r="Q151" s="346" t="s">
        <v>1960</v>
      </c>
      <c r="R151" s="346" t="s">
        <v>1961</v>
      </c>
      <c r="S151" s="346" t="s">
        <v>1962</v>
      </c>
      <c r="T151" s="346" t="s">
        <v>1963</v>
      </c>
      <c r="U151" s="346" t="s">
        <v>1964</v>
      </c>
      <c r="V151" s="346" t="s">
        <v>1965</v>
      </c>
      <c r="W151" s="355" t="s">
        <v>1966</v>
      </c>
      <c r="X151" s="346" t="s">
        <v>1966</v>
      </c>
      <c r="Y151" s="355" t="s">
        <v>1966</v>
      </c>
      <c r="Z151" s="348"/>
      <c r="AA151" s="348"/>
      <c r="AB151" s="348"/>
      <c r="AC151" s="348"/>
      <c r="AD151" s="348"/>
      <c r="AE151" s="348"/>
      <c r="AF151" s="355" t="s">
        <v>1966</v>
      </c>
      <c r="AG151" s="346" t="s">
        <v>1967</v>
      </c>
      <c r="AH151" s="346" t="s">
        <v>2028</v>
      </c>
      <c r="AI151" s="357" t="s">
        <v>2029</v>
      </c>
      <c r="AJ151" s="346" t="s">
        <v>1954</v>
      </c>
      <c r="AK151" s="346" t="s">
        <v>2104</v>
      </c>
      <c r="AL151" s="346" t="s">
        <v>2053</v>
      </c>
      <c r="AM151" s="346" t="s">
        <v>2054</v>
      </c>
      <c r="AN151" s="348"/>
      <c r="AO151" s="348"/>
      <c r="AP151" s="348"/>
      <c r="AQ151" s="348"/>
      <c r="AR151" s="348"/>
      <c r="AS151" s="348"/>
    </row>
    <row r="152" spans="1:45" x14ac:dyDescent="0.25">
      <c r="A152" s="346"/>
      <c r="B152" s="346"/>
      <c r="C152" s="346"/>
      <c r="D152" s="346"/>
      <c r="E152" s="346"/>
      <c r="F152" s="346"/>
      <c r="G152" s="346"/>
      <c r="H152" s="346"/>
      <c r="I152" s="346"/>
      <c r="J152" s="357"/>
      <c r="K152" s="346"/>
      <c r="L152" s="346"/>
      <c r="M152" s="346"/>
      <c r="N152" s="346"/>
      <c r="O152" s="346"/>
      <c r="P152" s="344" t="s">
        <v>1971</v>
      </c>
      <c r="Q152" s="344" t="s">
        <v>1971</v>
      </c>
      <c r="R152" s="344" t="s">
        <v>1971</v>
      </c>
      <c r="S152" s="344" t="s">
        <v>1971</v>
      </c>
      <c r="T152" s="344" t="s">
        <v>1971</v>
      </c>
      <c r="U152" s="344" t="s">
        <v>1971</v>
      </c>
      <c r="V152" s="344" t="s">
        <v>1971</v>
      </c>
      <c r="W152" s="355"/>
      <c r="X152" s="346"/>
      <c r="Y152" s="355"/>
      <c r="Z152" s="348"/>
      <c r="AA152" s="348"/>
      <c r="AB152" s="346" t="s">
        <v>1054</v>
      </c>
      <c r="AC152" s="356">
        <v>45406</v>
      </c>
      <c r="AD152" s="346" t="s">
        <v>1054</v>
      </c>
      <c r="AE152" s="356">
        <v>45410</v>
      </c>
      <c r="AF152" s="355"/>
      <c r="AG152" s="346"/>
      <c r="AH152" s="346"/>
      <c r="AI152" s="357"/>
      <c r="AJ152" s="346"/>
      <c r="AK152" s="348"/>
      <c r="AL152" s="348"/>
      <c r="AM152" s="346"/>
      <c r="AN152" s="348"/>
      <c r="AO152" s="348"/>
      <c r="AP152" s="348"/>
      <c r="AQ152" s="348"/>
      <c r="AR152" s="348"/>
      <c r="AS152" s="348"/>
    </row>
    <row r="153" spans="1:45" ht="178.5" x14ac:dyDescent="0.25">
      <c r="A153" s="346"/>
      <c r="B153" s="346"/>
      <c r="C153" s="346"/>
      <c r="D153" s="346"/>
      <c r="E153" s="346"/>
      <c r="F153" s="346"/>
      <c r="G153" s="346"/>
      <c r="H153" s="346"/>
      <c r="I153" s="346"/>
      <c r="J153" s="357"/>
      <c r="K153" s="346"/>
      <c r="L153" s="346"/>
      <c r="M153" s="346"/>
      <c r="N153" s="346"/>
      <c r="O153" s="346"/>
      <c r="P153" s="346" t="s">
        <v>2082</v>
      </c>
      <c r="Q153" s="346" t="s">
        <v>1973</v>
      </c>
      <c r="R153" s="346" t="s">
        <v>2071</v>
      </c>
      <c r="S153" s="346" t="s">
        <v>1975</v>
      </c>
      <c r="T153" s="346" t="s">
        <v>1976</v>
      </c>
      <c r="U153" s="346" t="s">
        <v>2105</v>
      </c>
      <c r="V153" s="346" t="s">
        <v>2058</v>
      </c>
      <c r="W153" s="355"/>
      <c r="X153" s="346"/>
      <c r="Y153" s="355"/>
      <c r="Z153" s="348"/>
      <c r="AA153" s="348"/>
      <c r="AB153" s="346" t="s">
        <v>1057</v>
      </c>
      <c r="AC153" s="346" t="s">
        <v>2106</v>
      </c>
      <c r="AD153" s="346" t="s">
        <v>1057</v>
      </c>
      <c r="AE153" s="346" t="s">
        <v>2107</v>
      </c>
      <c r="AF153" s="355"/>
      <c r="AG153" s="346"/>
      <c r="AH153" s="346"/>
      <c r="AI153" s="357"/>
      <c r="AJ153" s="346"/>
      <c r="AK153" s="348"/>
      <c r="AL153" s="348"/>
      <c r="AM153" s="346"/>
      <c r="AN153" s="348"/>
      <c r="AO153" s="348"/>
      <c r="AP153" s="348"/>
      <c r="AQ153" s="348"/>
      <c r="AR153" s="348"/>
      <c r="AS153" s="348"/>
    </row>
    <row r="154" spans="1:45" x14ac:dyDescent="0.25">
      <c r="A154" s="346"/>
      <c r="B154" s="346"/>
      <c r="C154" s="346"/>
      <c r="D154" s="346"/>
      <c r="E154" s="346"/>
      <c r="F154" s="346"/>
      <c r="G154" s="346"/>
      <c r="H154" s="346"/>
      <c r="I154" s="346"/>
      <c r="J154" s="357"/>
      <c r="K154" s="346"/>
      <c r="L154" s="346"/>
      <c r="M154" s="346"/>
      <c r="N154" s="346"/>
      <c r="O154" s="346"/>
      <c r="P154" s="346"/>
      <c r="Q154" s="346"/>
      <c r="R154" s="346"/>
      <c r="S154" s="346"/>
      <c r="T154" s="346"/>
      <c r="U154" s="346"/>
      <c r="V154" s="346"/>
      <c r="W154" s="355"/>
      <c r="X154" s="346"/>
      <c r="Y154" s="355"/>
      <c r="Z154" s="348"/>
      <c r="AA154" s="348"/>
      <c r="AB154" s="346" t="s">
        <v>1061</v>
      </c>
      <c r="AC154" s="346" t="s">
        <v>1744</v>
      </c>
      <c r="AD154" s="346" t="s">
        <v>1061</v>
      </c>
      <c r="AE154" s="346" t="s">
        <v>1745</v>
      </c>
      <c r="AF154" s="355"/>
      <c r="AG154" s="346"/>
      <c r="AH154" s="346"/>
      <c r="AI154" s="357"/>
      <c r="AJ154" s="346"/>
      <c r="AK154" s="348"/>
      <c r="AL154" s="348"/>
      <c r="AM154" s="346"/>
      <c r="AN154" s="348"/>
      <c r="AO154" s="348"/>
      <c r="AP154" s="348"/>
      <c r="AQ154" s="348"/>
      <c r="AR154" s="348"/>
      <c r="AS154" s="348"/>
    </row>
    <row r="155" spans="1:45" x14ac:dyDescent="0.25">
      <c r="A155" s="346"/>
      <c r="B155" s="346"/>
      <c r="C155" s="346"/>
      <c r="D155" s="346"/>
      <c r="E155" s="346"/>
      <c r="F155" s="346"/>
      <c r="G155" s="346"/>
      <c r="H155" s="346"/>
      <c r="I155" s="346"/>
      <c r="J155" s="357"/>
      <c r="K155" s="346"/>
      <c r="L155" s="346"/>
      <c r="M155" s="346"/>
      <c r="N155" s="346"/>
      <c r="O155" s="346"/>
      <c r="P155" s="346"/>
      <c r="Q155" s="346"/>
      <c r="R155" s="346"/>
      <c r="S155" s="346"/>
      <c r="T155" s="346"/>
      <c r="U155" s="346"/>
      <c r="V155" s="346"/>
      <c r="W155" s="355"/>
      <c r="X155" s="346"/>
      <c r="Y155" s="355"/>
      <c r="Z155" s="348"/>
      <c r="AA155" s="348"/>
      <c r="AB155" s="348"/>
      <c r="AC155" s="348"/>
      <c r="AD155" s="348"/>
      <c r="AE155" s="348"/>
      <c r="AF155" s="355"/>
      <c r="AG155" s="346"/>
      <c r="AH155" s="346"/>
      <c r="AI155" s="357"/>
      <c r="AJ155" s="346"/>
      <c r="AK155" s="348"/>
      <c r="AL155" s="348"/>
      <c r="AM155" s="346"/>
      <c r="AN155" s="348"/>
      <c r="AO155" s="348"/>
      <c r="AP155" s="348"/>
      <c r="AQ155" s="348"/>
      <c r="AR155" s="348"/>
      <c r="AS155" s="348"/>
    </row>
    <row r="156" spans="1:45" x14ac:dyDescent="0.25">
      <c r="A156" s="346"/>
      <c r="B156" s="346"/>
      <c r="C156" s="346"/>
      <c r="D156" s="346"/>
      <c r="E156" s="346"/>
      <c r="F156" s="346"/>
      <c r="G156" s="346"/>
      <c r="H156" s="346"/>
      <c r="I156" s="346"/>
      <c r="J156" s="357"/>
      <c r="K156" s="346"/>
      <c r="L156" s="346"/>
      <c r="M156" s="346"/>
      <c r="N156" s="346"/>
      <c r="O156" s="346"/>
      <c r="P156" s="346"/>
      <c r="Q156" s="346"/>
      <c r="R156" s="346"/>
      <c r="S156" s="346"/>
      <c r="T156" s="346"/>
      <c r="U156" s="346"/>
      <c r="V156" s="346"/>
      <c r="W156" s="355"/>
      <c r="X156" s="346"/>
      <c r="Y156" s="355"/>
      <c r="Z156" s="348"/>
      <c r="AA156" s="348"/>
      <c r="AB156" s="346" t="s">
        <v>1054</v>
      </c>
      <c r="AC156" s="356">
        <v>45532</v>
      </c>
      <c r="AD156" s="346" t="s">
        <v>1054</v>
      </c>
      <c r="AE156" s="356">
        <v>45414</v>
      </c>
      <c r="AF156" s="355"/>
      <c r="AG156" s="346"/>
      <c r="AH156" s="346"/>
      <c r="AI156" s="357"/>
      <c r="AJ156" s="346"/>
      <c r="AK156" s="348"/>
      <c r="AL156" s="348"/>
      <c r="AM156" s="346"/>
      <c r="AN156" s="348"/>
      <c r="AO156" s="348"/>
      <c r="AP156" s="348"/>
      <c r="AQ156" s="348"/>
      <c r="AR156" s="348"/>
      <c r="AS156" s="348"/>
    </row>
    <row r="157" spans="1:45" ht="114.75" x14ac:dyDescent="0.25">
      <c r="A157" s="346"/>
      <c r="B157" s="346"/>
      <c r="C157" s="346"/>
      <c r="D157" s="346"/>
      <c r="E157" s="346"/>
      <c r="F157" s="346"/>
      <c r="G157" s="346"/>
      <c r="H157" s="346"/>
      <c r="I157" s="346"/>
      <c r="J157" s="357"/>
      <c r="K157" s="346"/>
      <c r="L157" s="346"/>
      <c r="M157" s="346"/>
      <c r="N157" s="346"/>
      <c r="O157" s="346"/>
      <c r="P157" s="346"/>
      <c r="Q157" s="346"/>
      <c r="R157" s="346"/>
      <c r="S157" s="346"/>
      <c r="T157" s="346"/>
      <c r="U157" s="346"/>
      <c r="V157" s="346"/>
      <c r="W157" s="355"/>
      <c r="X157" s="346"/>
      <c r="Y157" s="355"/>
      <c r="Z157" s="348"/>
      <c r="AA157" s="348"/>
      <c r="AB157" s="346" t="s">
        <v>1057</v>
      </c>
      <c r="AC157" s="346" t="s">
        <v>2086</v>
      </c>
      <c r="AD157" s="346" t="s">
        <v>1057</v>
      </c>
      <c r="AE157" s="346" t="s">
        <v>2062</v>
      </c>
      <c r="AF157" s="355"/>
      <c r="AG157" s="346"/>
      <c r="AH157" s="346"/>
      <c r="AI157" s="357"/>
      <c r="AJ157" s="346"/>
      <c r="AK157" s="348"/>
      <c r="AL157" s="348"/>
      <c r="AM157" s="346"/>
      <c r="AN157" s="348"/>
      <c r="AO157" s="348"/>
      <c r="AP157" s="348"/>
      <c r="AQ157" s="348"/>
      <c r="AR157" s="348"/>
      <c r="AS157" s="348"/>
    </row>
    <row r="158" spans="1:45" x14ac:dyDescent="0.25">
      <c r="A158" s="346"/>
      <c r="B158" s="346"/>
      <c r="C158" s="346"/>
      <c r="D158" s="346"/>
      <c r="E158" s="346"/>
      <c r="F158" s="346"/>
      <c r="G158" s="346"/>
      <c r="H158" s="346"/>
      <c r="I158" s="346"/>
      <c r="J158" s="357"/>
      <c r="K158" s="346"/>
      <c r="L158" s="346"/>
      <c r="M158" s="346"/>
      <c r="N158" s="346"/>
      <c r="O158" s="346"/>
      <c r="P158" s="346"/>
      <c r="Q158" s="346"/>
      <c r="R158" s="346"/>
      <c r="S158" s="346"/>
      <c r="T158" s="346"/>
      <c r="U158" s="346"/>
      <c r="V158" s="346"/>
      <c r="W158" s="355"/>
      <c r="X158" s="346"/>
      <c r="Y158" s="355"/>
      <c r="Z158" s="348"/>
      <c r="AA158" s="348"/>
      <c r="AB158" s="346" t="s">
        <v>1061</v>
      </c>
      <c r="AC158" s="346" t="s">
        <v>1744</v>
      </c>
      <c r="AD158" s="346" t="s">
        <v>1061</v>
      </c>
      <c r="AE158" s="346" t="s">
        <v>1252</v>
      </c>
      <c r="AF158" s="355"/>
      <c r="AG158" s="346"/>
      <c r="AH158" s="346"/>
      <c r="AI158" s="357"/>
      <c r="AJ158" s="346"/>
      <c r="AK158" s="348"/>
      <c r="AL158" s="348"/>
      <c r="AM158" s="346"/>
      <c r="AN158" s="348"/>
      <c r="AO158" s="348"/>
      <c r="AP158" s="348"/>
      <c r="AQ158" s="348"/>
      <c r="AR158" s="348"/>
      <c r="AS158" s="348"/>
    </row>
    <row r="159" spans="1:45" x14ac:dyDescent="0.25">
      <c r="A159" s="346"/>
      <c r="B159" s="346"/>
      <c r="C159" s="346"/>
      <c r="D159" s="346"/>
      <c r="E159" s="346"/>
      <c r="F159" s="346"/>
      <c r="G159" s="346"/>
      <c r="H159" s="346"/>
      <c r="I159" s="346"/>
      <c r="J159" s="357"/>
      <c r="K159" s="346"/>
      <c r="L159" s="346"/>
      <c r="M159" s="346"/>
      <c r="N159" s="346"/>
      <c r="O159" s="346"/>
      <c r="P159" s="346"/>
      <c r="Q159" s="346"/>
      <c r="R159" s="346"/>
      <c r="S159" s="346"/>
      <c r="T159" s="346"/>
      <c r="U159" s="346"/>
      <c r="V159" s="346"/>
      <c r="W159" s="355"/>
      <c r="X159" s="346"/>
      <c r="Y159" s="355"/>
      <c r="Z159" s="348"/>
      <c r="AA159" s="348"/>
      <c r="AB159" s="348"/>
      <c r="AC159" s="348"/>
      <c r="AD159" s="348"/>
      <c r="AE159" s="348"/>
      <c r="AF159" s="355"/>
      <c r="AG159" s="346"/>
      <c r="AH159" s="346"/>
      <c r="AI159" s="357"/>
      <c r="AJ159" s="346"/>
      <c r="AK159" s="348"/>
      <c r="AL159" s="348"/>
      <c r="AM159" s="346"/>
      <c r="AN159" s="348"/>
      <c r="AO159" s="348"/>
      <c r="AP159" s="348"/>
      <c r="AQ159" s="348"/>
      <c r="AR159" s="348"/>
      <c r="AS159" s="348"/>
    </row>
    <row r="160" spans="1:45" x14ac:dyDescent="0.25">
      <c r="A160" s="346"/>
      <c r="B160" s="346"/>
      <c r="C160" s="346"/>
      <c r="D160" s="346"/>
      <c r="E160" s="346"/>
      <c r="F160" s="346"/>
      <c r="G160" s="346"/>
      <c r="H160" s="346"/>
      <c r="I160" s="346"/>
      <c r="J160" s="357"/>
      <c r="K160" s="346"/>
      <c r="L160" s="346"/>
      <c r="M160" s="346"/>
      <c r="N160" s="346"/>
      <c r="O160" s="346"/>
      <c r="P160" s="346"/>
      <c r="Q160" s="346"/>
      <c r="R160" s="346"/>
      <c r="S160" s="346"/>
      <c r="T160" s="346"/>
      <c r="U160" s="346"/>
      <c r="V160" s="346"/>
      <c r="W160" s="355"/>
      <c r="X160" s="346"/>
      <c r="Y160" s="355"/>
      <c r="Z160" s="348"/>
      <c r="AA160" s="348"/>
      <c r="AB160" s="348"/>
      <c r="AC160" s="348"/>
      <c r="AD160" s="346" t="s">
        <v>1054</v>
      </c>
      <c r="AE160" s="356">
        <v>45538</v>
      </c>
      <c r="AF160" s="355"/>
      <c r="AG160" s="346"/>
      <c r="AH160" s="346"/>
      <c r="AI160" s="357"/>
      <c r="AJ160" s="346"/>
      <c r="AK160" s="348"/>
      <c r="AL160" s="348"/>
      <c r="AM160" s="346"/>
      <c r="AN160" s="348"/>
      <c r="AO160" s="348"/>
      <c r="AP160" s="348"/>
      <c r="AQ160" s="348"/>
      <c r="AR160" s="348"/>
      <c r="AS160" s="348"/>
    </row>
    <row r="161" spans="1:45" ht="318.75" x14ac:dyDescent="0.25">
      <c r="A161" s="346"/>
      <c r="B161" s="346"/>
      <c r="C161" s="346"/>
      <c r="D161" s="346"/>
      <c r="E161" s="346"/>
      <c r="F161" s="346"/>
      <c r="G161" s="346"/>
      <c r="H161" s="346"/>
      <c r="I161" s="346"/>
      <c r="J161" s="357"/>
      <c r="K161" s="346"/>
      <c r="L161" s="346"/>
      <c r="M161" s="346"/>
      <c r="N161" s="346"/>
      <c r="O161" s="346"/>
      <c r="P161" s="346"/>
      <c r="Q161" s="346"/>
      <c r="R161" s="346"/>
      <c r="S161" s="346"/>
      <c r="T161" s="346"/>
      <c r="U161" s="346"/>
      <c r="V161" s="346"/>
      <c r="W161" s="355"/>
      <c r="X161" s="346"/>
      <c r="Y161" s="355"/>
      <c r="Z161" s="348"/>
      <c r="AA161" s="348"/>
      <c r="AB161" s="348"/>
      <c r="AC161" s="348"/>
      <c r="AD161" s="346" t="s">
        <v>1057</v>
      </c>
      <c r="AE161" s="346" t="s">
        <v>2108</v>
      </c>
      <c r="AF161" s="355"/>
      <c r="AG161" s="346"/>
      <c r="AH161" s="346"/>
      <c r="AI161" s="357"/>
      <c r="AJ161" s="346"/>
      <c r="AK161" s="348"/>
      <c r="AL161" s="348"/>
      <c r="AM161" s="346"/>
      <c r="AN161" s="348"/>
      <c r="AO161" s="348"/>
      <c r="AP161" s="348"/>
      <c r="AQ161" s="348"/>
      <c r="AR161" s="348"/>
      <c r="AS161" s="348"/>
    </row>
    <row r="162" spans="1:45" x14ac:dyDescent="0.25">
      <c r="A162" s="346"/>
      <c r="B162" s="346"/>
      <c r="C162" s="346"/>
      <c r="D162" s="346"/>
      <c r="E162" s="346"/>
      <c r="F162" s="346"/>
      <c r="G162" s="346"/>
      <c r="H162" s="346"/>
      <c r="I162" s="346"/>
      <c r="J162" s="357"/>
      <c r="K162" s="346"/>
      <c r="L162" s="346"/>
      <c r="M162" s="346"/>
      <c r="N162" s="346"/>
      <c r="O162" s="346"/>
      <c r="P162" s="346"/>
      <c r="Q162" s="346"/>
      <c r="R162" s="346"/>
      <c r="S162" s="346"/>
      <c r="T162" s="346"/>
      <c r="U162" s="346"/>
      <c r="V162" s="346"/>
      <c r="W162" s="355"/>
      <c r="X162" s="346"/>
      <c r="Y162" s="355"/>
      <c r="Z162" s="348"/>
      <c r="AA162" s="348"/>
      <c r="AB162" s="348"/>
      <c r="AC162" s="348"/>
      <c r="AD162" s="346" t="s">
        <v>1061</v>
      </c>
      <c r="AE162" s="346" t="s">
        <v>1252</v>
      </c>
      <c r="AF162" s="355"/>
      <c r="AG162" s="346"/>
      <c r="AH162" s="346"/>
      <c r="AI162" s="357"/>
      <c r="AJ162" s="346"/>
      <c r="AK162" s="348"/>
      <c r="AL162" s="348"/>
      <c r="AM162" s="346"/>
      <c r="AN162" s="348"/>
      <c r="AO162" s="348"/>
      <c r="AP162" s="348"/>
      <c r="AQ162" s="348"/>
      <c r="AR162" s="348"/>
      <c r="AS162" s="348"/>
    </row>
    <row r="163" spans="1:45" x14ac:dyDescent="0.25">
      <c r="A163" s="346"/>
      <c r="B163" s="346"/>
      <c r="C163" s="346"/>
      <c r="D163" s="346"/>
      <c r="E163" s="346"/>
      <c r="F163" s="346"/>
      <c r="G163" s="346"/>
      <c r="H163" s="346"/>
      <c r="I163" s="346"/>
      <c r="J163" s="357"/>
      <c r="K163" s="346"/>
      <c r="L163" s="346"/>
      <c r="M163" s="346"/>
      <c r="N163" s="346"/>
      <c r="O163" s="346"/>
      <c r="P163" s="346"/>
      <c r="Q163" s="346"/>
      <c r="R163" s="346"/>
      <c r="S163" s="346"/>
      <c r="T163" s="346"/>
      <c r="U163" s="346"/>
      <c r="V163" s="346"/>
      <c r="W163" s="355"/>
      <c r="X163" s="346"/>
      <c r="Y163" s="355"/>
      <c r="Z163" s="348"/>
      <c r="AA163" s="348"/>
      <c r="AB163" s="348"/>
      <c r="AC163" s="348"/>
      <c r="AD163" s="348"/>
      <c r="AE163" s="348"/>
      <c r="AF163" s="355"/>
      <c r="AG163" s="346"/>
      <c r="AH163" s="346"/>
      <c r="AI163" s="357"/>
      <c r="AJ163" s="346"/>
      <c r="AK163" s="348"/>
      <c r="AL163" s="348"/>
      <c r="AM163" s="346"/>
      <c r="AN163" s="348"/>
      <c r="AO163" s="348"/>
      <c r="AP163" s="348"/>
      <c r="AQ163" s="348"/>
      <c r="AR163" s="348"/>
      <c r="AS163" s="348"/>
    </row>
    <row r="164" spans="1:45" x14ac:dyDescent="0.25">
      <c r="A164" s="346"/>
      <c r="B164" s="346"/>
      <c r="C164" s="346"/>
      <c r="D164" s="346"/>
      <c r="E164" s="346"/>
      <c r="F164" s="346"/>
      <c r="G164" s="346"/>
      <c r="H164" s="346"/>
      <c r="I164" s="346"/>
      <c r="J164" s="357"/>
      <c r="K164" s="346"/>
      <c r="L164" s="346"/>
      <c r="M164" s="346"/>
      <c r="N164" s="346"/>
      <c r="O164" s="346"/>
      <c r="P164" s="346"/>
      <c r="Q164" s="346"/>
      <c r="R164" s="346"/>
      <c r="S164" s="346"/>
      <c r="T164" s="346"/>
      <c r="U164" s="346"/>
      <c r="V164" s="346"/>
      <c r="W164" s="355"/>
      <c r="X164" s="346"/>
      <c r="Y164" s="355"/>
      <c r="Z164" s="348"/>
      <c r="AA164" s="348"/>
      <c r="AB164" s="348"/>
      <c r="AC164" s="348"/>
      <c r="AD164" s="346" t="s">
        <v>1054</v>
      </c>
      <c r="AE164" s="356">
        <v>45538</v>
      </c>
      <c r="AF164" s="355"/>
      <c r="AG164" s="346"/>
      <c r="AH164" s="346"/>
      <c r="AI164" s="357"/>
      <c r="AJ164" s="346"/>
      <c r="AK164" s="348"/>
      <c r="AL164" s="348"/>
      <c r="AM164" s="346"/>
      <c r="AN164" s="348"/>
      <c r="AO164" s="348"/>
      <c r="AP164" s="348"/>
      <c r="AQ164" s="348"/>
      <c r="AR164" s="348"/>
      <c r="AS164" s="348"/>
    </row>
    <row r="165" spans="1:45" ht="102" x14ac:dyDescent="0.25">
      <c r="A165" s="346"/>
      <c r="B165" s="346"/>
      <c r="C165" s="346"/>
      <c r="D165" s="346"/>
      <c r="E165" s="346"/>
      <c r="F165" s="346"/>
      <c r="G165" s="346"/>
      <c r="H165" s="346"/>
      <c r="I165" s="346"/>
      <c r="J165" s="357"/>
      <c r="K165" s="346"/>
      <c r="L165" s="346"/>
      <c r="M165" s="346"/>
      <c r="N165" s="346"/>
      <c r="O165" s="346"/>
      <c r="P165" s="346"/>
      <c r="Q165" s="346"/>
      <c r="R165" s="346"/>
      <c r="S165" s="346"/>
      <c r="T165" s="346"/>
      <c r="U165" s="346"/>
      <c r="V165" s="346"/>
      <c r="W165" s="355"/>
      <c r="X165" s="346"/>
      <c r="Y165" s="355"/>
      <c r="Z165" s="348"/>
      <c r="AA165" s="348"/>
      <c r="AB165" s="348"/>
      <c r="AC165" s="348"/>
      <c r="AD165" s="346" t="s">
        <v>1057</v>
      </c>
      <c r="AE165" s="346" t="s">
        <v>2109</v>
      </c>
      <c r="AF165" s="355"/>
      <c r="AG165" s="346"/>
      <c r="AH165" s="346"/>
      <c r="AI165" s="357"/>
      <c r="AJ165" s="346"/>
      <c r="AK165" s="348"/>
      <c r="AL165" s="348"/>
      <c r="AM165" s="346"/>
      <c r="AN165" s="348"/>
      <c r="AO165" s="348"/>
      <c r="AP165" s="348"/>
      <c r="AQ165" s="348"/>
      <c r="AR165" s="348"/>
      <c r="AS165" s="348"/>
    </row>
    <row r="166" spans="1:45" x14ac:dyDescent="0.25">
      <c r="A166" s="346"/>
      <c r="B166" s="346"/>
      <c r="C166" s="346"/>
      <c r="D166" s="346"/>
      <c r="E166" s="346"/>
      <c r="F166" s="346"/>
      <c r="G166" s="346"/>
      <c r="H166" s="346"/>
      <c r="I166" s="346"/>
      <c r="J166" s="357"/>
      <c r="K166" s="346"/>
      <c r="L166" s="346"/>
      <c r="M166" s="346"/>
      <c r="N166" s="346"/>
      <c r="O166" s="346"/>
      <c r="P166" s="346"/>
      <c r="Q166" s="346"/>
      <c r="R166" s="346"/>
      <c r="S166" s="346"/>
      <c r="T166" s="346"/>
      <c r="U166" s="346"/>
      <c r="V166" s="346"/>
      <c r="W166" s="355"/>
      <c r="X166" s="346"/>
      <c r="Y166" s="355"/>
      <c r="Z166" s="348"/>
      <c r="AA166" s="348"/>
      <c r="AB166" s="348"/>
      <c r="AC166" s="348"/>
      <c r="AD166" s="346" t="s">
        <v>1061</v>
      </c>
      <c r="AE166" s="346" t="s">
        <v>1270</v>
      </c>
      <c r="AF166" s="355"/>
      <c r="AG166" s="346"/>
      <c r="AH166" s="346"/>
      <c r="AI166" s="357"/>
      <c r="AJ166" s="346"/>
      <c r="AK166" s="348"/>
      <c r="AL166" s="348"/>
      <c r="AM166" s="346"/>
      <c r="AN166" s="348"/>
      <c r="AO166" s="348"/>
      <c r="AP166" s="348"/>
      <c r="AQ166" s="348"/>
      <c r="AR166" s="348"/>
      <c r="AS166" s="348"/>
    </row>
    <row r="167" spans="1:45" ht="140.25" x14ac:dyDescent="0.25">
      <c r="A167" s="346" t="s">
        <v>2110</v>
      </c>
      <c r="B167" s="346" t="s">
        <v>1733</v>
      </c>
      <c r="C167" s="346" t="s">
        <v>2111</v>
      </c>
      <c r="D167" s="346" t="s">
        <v>1949</v>
      </c>
      <c r="E167" s="346" t="s">
        <v>1950</v>
      </c>
      <c r="F167" s="346" t="s">
        <v>2048</v>
      </c>
      <c r="G167" s="346" t="s">
        <v>1734</v>
      </c>
      <c r="H167" s="346" t="s">
        <v>1967</v>
      </c>
      <c r="I167" s="346" t="s">
        <v>2028</v>
      </c>
      <c r="J167" s="357" t="s">
        <v>2029</v>
      </c>
      <c r="K167" s="346" t="s">
        <v>1954</v>
      </c>
      <c r="L167" s="346" t="s">
        <v>2049</v>
      </c>
      <c r="M167" s="346" t="s">
        <v>2112</v>
      </c>
      <c r="N167" s="346" t="s">
        <v>2113</v>
      </c>
      <c r="O167" s="346" t="s">
        <v>1958</v>
      </c>
      <c r="P167" s="346" t="s">
        <v>1959</v>
      </c>
      <c r="Q167" s="346" t="s">
        <v>1960</v>
      </c>
      <c r="R167" s="346" t="s">
        <v>1961</v>
      </c>
      <c r="S167" s="346" t="s">
        <v>1962</v>
      </c>
      <c r="T167" s="346" t="s">
        <v>1963</v>
      </c>
      <c r="U167" s="346" t="s">
        <v>1964</v>
      </c>
      <c r="V167" s="346" t="s">
        <v>1965</v>
      </c>
      <c r="W167" s="355" t="s">
        <v>1966</v>
      </c>
      <c r="X167" s="346" t="s">
        <v>1966</v>
      </c>
      <c r="Y167" s="355" t="s">
        <v>1966</v>
      </c>
      <c r="Z167" s="348"/>
      <c r="AA167" s="348"/>
      <c r="AB167" s="348"/>
      <c r="AC167" s="348"/>
      <c r="AD167" s="348"/>
      <c r="AE167" s="348"/>
      <c r="AF167" s="355" t="s">
        <v>1966</v>
      </c>
      <c r="AG167" s="346" t="s">
        <v>1967</v>
      </c>
      <c r="AH167" s="346" t="s">
        <v>2028</v>
      </c>
      <c r="AI167" s="357" t="s">
        <v>2029</v>
      </c>
      <c r="AJ167" s="346" t="s">
        <v>1954</v>
      </c>
      <c r="AK167" s="346" t="s">
        <v>2114</v>
      </c>
      <c r="AL167" s="346" t="s">
        <v>2053</v>
      </c>
      <c r="AM167" s="346" t="s">
        <v>2054</v>
      </c>
      <c r="AN167" s="348"/>
      <c r="AO167" s="348"/>
      <c r="AP167" s="348"/>
      <c r="AQ167" s="348"/>
      <c r="AR167" s="348"/>
      <c r="AS167" s="348"/>
    </row>
    <row r="168" spans="1:45" x14ac:dyDescent="0.25">
      <c r="A168" s="346"/>
      <c r="B168" s="346"/>
      <c r="C168" s="346"/>
      <c r="D168" s="346"/>
      <c r="E168" s="346"/>
      <c r="F168" s="346"/>
      <c r="G168" s="346"/>
      <c r="H168" s="346"/>
      <c r="I168" s="346"/>
      <c r="J168" s="357"/>
      <c r="K168" s="346"/>
      <c r="L168" s="346"/>
      <c r="M168" s="346"/>
      <c r="N168" s="346"/>
      <c r="O168" s="346"/>
      <c r="P168" s="344" t="s">
        <v>1971</v>
      </c>
      <c r="Q168" s="344" t="s">
        <v>1971</v>
      </c>
      <c r="R168" s="344" t="s">
        <v>1971</v>
      </c>
      <c r="S168" s="344" t="s">
        <v>1971</v>
      </c>
      <c r="T168" s="344" t="s">
        <v>1971</v>
      </c>
      <c r="U168" s="344" t="s">
        <v>1971</v>
      </c>
      <c r="V168" s="344" t="s">
        <v>1971</v>
      </c>
      <c r="W168" s="355"/>
      <c r="X168" s="346"/>
      <c r="Y168" s="355"/>
      <c r="Z168" s="348"/>
      <c r="AA168" s="348"/>
      <c r="AB168" s="346" t="s">
        <v>1054</v>
      </c>
      <c r="AC168" s="356">
        <v>45406</v>
      </c>
      <c r="AD168" s="346" t="s">
        <v>1054</v>
      </c>
      <c r="AE168" s="356">
        <v>45410</v>
      </c>
      <c r="AF168" s="355"/>
      <c r="AG168" s="346"/>
      <c r="AH168" s="346"/>
      <c r="AI168" s="357"/>
      <c r="AJ168" s="346"/>
      <c r="AK168" s="348"/>
      <c r="AL168" s="348"/>
      <c r="AM168" s="346"/>
      <c r="AN168" s="348"/>
      <c r="AO168" s="348"/>
      <c r="AP168" s="348"/>
      <c r="AQ168" s="348"/>
      <c r="AR168" s="348"/>
      <c r="AS168" s="348"/>
    </row>
    <row r="169" spans="1:45" ht="140.25" x14ac:dyDescent="0.25">
      <c r="A169" s="346"/>
      <c r="B169" s="346"/>
      <c r="C169" s="346"/>
      <c r="D169" s="346"/>
      <c r="E169" s="346"/>
      <c r="F169" s="346"/>
      <c r="G169" s="346"/>
      <c r="H169" s="346"/>
      <c r="I169" s="346"/>
      <c r="J169" s="357"/>
      <c r="K169" s="346"/>
      <c r="L169" s="346"/>
      <c r="M169" s="346"/>
      <c r="N169" s="346"/>
      <c r="O169" s="346"/>
      <c r="P169" s="346" t="s">
        <v>2082</v>
      </c>
      <c r="Q169" s="346" t="s">
        <v>1973</v>
      </c>
      <c r="R169" s="346" t="s">
        <v>2071</v>
      </c>
      <c r="S169" s="346" t="s">
        <v>1975</v>
      </c>
      <c r="T169" s="346" t="s">
        <v>1976</v>
      </c>
      <c r="U169" s="346" t="s">
        <v>2115</v>
      </c>
      <c r="V169" s="346" t="s">
        <v>2058</v>
      </c>
      <c r="W169" s="355"/>
      <c r="X169" s="346"/>
      <c r="Y169" s="355"/>
      <c r="Z169" s="348"/>
      <c r="AA169" s="348"/>
      <c r="AB169" s="346" t="s">
        <v>1057</v>
      </c>
      <c r="AC169" s="346" t="s">
        <v>2116</v>
      </c>
      <c r="AD169" s="346" t="s">
        <v>1057</v>
      </c>
      <c r="AE169" s="346" t="s">
        <v>2117</v>
      </c>
      <c r="AF169" s="355"/>
      <c r="AG169" s="346"/>
      <c r="AH169" s="346"/>
      <c r="AI169" s="357"/>
      <c r="AJ169" s="346"/>
      <c r="AK169" s="348"/>
      <c r="AL169" s="348"/>
      <c r="AM169" s="346"/>
      <c r="AN169" s="348"/>
      <c r="AO169" s="348"/>
      <c r="AP169" s="348"/>
      <c r="AQ169" s="348"/>
      <c r="AR169" s="348"/>
      <c r="AS169" s="348"/>
    </row>
    <row r="170" spans="1:45" x14ac:dyDescent="0.25">
      <c r="A170" s="346"/>
      <c r="B170" s="346"/>
      <c r="C170" s="346"/>
      <c r="D170" s="346"/>
      <c r="E170" s="346"/>
      <c r="F170" s="346"/>
      <c r="G170" s="346"/>
      <c r="H170" s="346"/>
      <c r="I170" s="346"/>
      <c r="J170" s="357"/>
      <c r="K170" s="346"/>
      <c r="L170" s="346"/>
      <c r="M170" s="346"/>
      <c r="N170" s="346"/>
      <c r="O170" s="346"/>
      <c r="P170" s="346"/>
      <c r="Q170" s="346"/>
      <c r="R170" s="346"/>
      <c r="S170" s="346"/>
      <c r="T170" s="346"/>
      <c r="U170" s="346"/>
      <c r="V170" s="346"/>
      <c r="W170" s="355"/>
      <c r="X170" s="346"/>
      <c r="Y170" s="355"/>
      <c r="Z170" s="348"/>
      <c r="AA170" s="348"/>
      <c r="AB170" s="346" t="s">
        <v>1061</v>
      </c>
      <c r="AC170" s="346" t="s">
        <v>1744</v>
      </c>
      <c r="AD170" s="346" t="s">
        <v>1061</v>
      </c>
      <c r="AE170" s="346" t="s">
        <v>1745</v>
      </c>
      <c r="AF170" s="355"/>
      <c r="AG170" s="346"/>
      <c r="AH170" s="346"/>
      <c r="AI170" s="357"/>
      <c r="AJ170" s="346"/>
      <c r="AK170" s="348"/>
      <c r="AL170" s="348"/>
      <c r="AM170" s="346"/>
      <c r="AN170" s="348"/>
      <c r="AO170" s="348"/>
      <c r="AP170" s="348"/>
      <c r="AQ170" s="348"/>
      <c r="AR170" s="348"/>
      <c r="AS170" s="348"/>
    </row>
    <row r="171" spans="1:45" x14ac:dyDescent="0.25">
      <c r="A171" s="346"/>
      <c r="B171" s="346"/>
      <c r="C171" s="346"/>
      <c r="D171" s="346"/>
      <c r="E171" s="346"/>
      <c r="F171" s="346"/>
      <c r="G171" s="346"/>
      <c r="H171" s="346"/>
      <c r="I171" s="346"/>
      <c r="J171" s="357"/>
      <c r="K171" s="346"/>
      <c r="L171" s="346"/>
      <c r="M171" s="346"/>
      <c r="N171" s="346"/>
      <c r="O171" s="346"/>
      <c r="P171" s="346"/>
      <c r="Q171" s="346"/>
      <c r="R171" s="346"/>
      <c r="S171" s="346"/>
      <c r="T171" s="346"/>
      <c r="U171" s="346"/>
      <c r="V171" s="346"/>
      <c r="W171" s="355"/>
      <c r="X171" s="346"/>
      <c r="Y171" s="355"/>
      <c r="Z171" s="348"/>
      <c r="AA171" s="348"/>
      <c r="AB171" s="348"/>
      <c r="AC171" s="348"/>
      <c r="AD171" s="348"/>
      <c r="AE171" s="348"/>
      <c r="AF171" s="355"/>
      <c r="AG171" s="346"/>
      <c r="AH171" s="346"/>
      <c r="AI171" s="357"/>
      <c r="AJ171" s="346"/>
      <c r="AK171" s="348"/>
      <c r="AL171" s="348"/>
      <c r="AM171" s="346"/>
      <c r="AN171" s="348"/>
      <c r="AO171" s="348"/>
      <c r="AP171" s="348"/>
      <c r="AQ171" s="348"/>
      <c r="AR171" s="348"/>
      <c r="AS171" s="348"/>
    </row>
    <row r="172" spans="1:45" x14ac:dyDescent="0.25">
      <c r="A172" s="346"/>
      <c r="B172" s="346"/>
      <c r="C172" s="346"/>
      <c r="D172" s="346"/>
      <c r="E172" s="346"/>
      <c r="F172" s="346"/>
      <c r="G172" s="346"/>
      <c r="H172" s="346"/>
      <c r="I172" s="346"/>
      <c r="J172" s="357"/>
      <c r="K172" s="346"/>
      <c r="L172" s="346"/>
      <c r="M172" s="346"/>
      <c r="N172" s="346"/>
      <c r="O172" s="346"/>
      <c r="P172" s="346"/>
      <c r="Q172" s="346"/>
      <c r="R172" s="346"/>
      <c r="S172" s="346"/>
      <c r="T172" s="346"/>
      <c r="U172" s="346"/>
      <c r="V172" s="346"/>
      <c r="W172" s="355"/>
      <c r="X172" s="346"/>
      <c r="Y172" s="355"/>
      <c r="Z172" s="348"/>
      <c r="AA172" s="348"/>
      <c r="AB172" s="346" t="s">
        <v>1054</v>
      </c>
      <c r="AC172" s="356">
        <v>45532</v>
      </c>
      <c r="AD172" s="346" t="s">
        <v>1054</v>
      </c>
      <c r="AE172" s="356">
        <v>45414</v>
      </c>
      <c r="AF172" s="355"/>
      <c r="AG172" s="346"/>
      <c r="AH172" s="346"/>
      <c r="AI172" s="357"/>
      <c r="AJ172" s="346"/>
      <c r="AK172" s="348"/>
      <c r="AL172" s="348"/>
      <c r="AM172" s="346"/>
      <c r="AN172" s="348"/>
      <c r="AO172" s="348"/>
      <c r="AP172" s="348"/>
      <c r="AQ172" s="348"/>
      <c r="AR172" s="348"/>
      <c r="AS172" s="348"/>
    </row>
    <row r="173" spans="1:45" ht="114.75" x14ac:dyDescent="0.25">
      <c r="A173" s="346"/>
      <c r="B173" s="346"/>
      <c r="C173" s="346"/>
      <c r="D173" s="346"/>
      <c r="E173" s="346"/>
      <c r="F173" s="346"/>
      <c r="G173" s="346"/>
      <c r="H173" s="346"/>
      <c r="I173" s="346"/>
      <c r="J173" s="357"/>
      <c r="K173" s="346"/>
      <c r="L173" s="346"/>
      <c r="M173" s="346"/>
      <c r="N173" s="346"/>
      <c r="O173" s="346"/>
      <c r="P173" s="346"/>
      <c r="Q173" s="346"/>
      <c r="R173" s="346"/>
      <c r="S173" s="346"/>
      <c r="T173" s="346"/>
      <c r="U173" s="346"/>
      <c r="V173" s="346"/>
      <c r="W173" s="355"/>
      <c r="X173" s="346"/>
      <c r="Y173" s="355"/>
      <c r="Z173" s="348"/>
      <c r="AA173" s="348"/>
      <c r="AB173" s="346" t="s">
        <v>1057</v>
      </c>
      <c r="AC173" s="346" t="s">
        <v>2086</v>
      </c>
      <c r="AD173" s="346" t="s">
        <v>1057</v>
      </c>
      <c r="AE173" s="346" t="s">
        <v>2062</v>
      </c>
      <c r="AF173" s="355"/>
      <c r="AG173" s="346"/>
      <c r="AH173" s="346"/>
      <c r="AI173" s="357"/>
      <c r="AJ173" s="346"/>
      <c r="AK173" s="348"/>
      <c r="AL173" s="348"/>
      <c r="AM173" s="346"/>
      <c r="AN173" s="348"/>
      <c r="AO173" s="348"/>
      <c r="AP173" s="348"/>
      <c r="AQ173" s="348"/>
      <c r="AR173" s="348"/>
      <c r="AS173" s="348"/>
    </row>
    <row r="174" spans="1:45" x14ac:dyDescent="0.25">
      <c r="A174" s="346"/>
      <c r="B174" s="346"/>
      <c r="C174" s="346"/>
      <c r="D174" s="346"/>
      <c r="E174" s="346"/>
      <c r="F174" s="346"/>
      <c r="G174" s="346"/>
      <c r="H174" s="346"/>
      <c r="I174" s="346"/>
      <c r="J174" s="357"/>
      <c r="K174" s="346"/>
      <c r="L174" s="346"/>
      <c r="M174" s="346"/>
      <c r="N174" s="346"/>
      <c r="O174" s="346"/>
      <c r="P174" s="346"/>
      <c r="Q174" s="346"/>
      <c r="R174" s="346"/>
      <c r="S174" s="346"/>
      <c r="T174" s="346"/>
      <c r="U174" s="346"/>
      <c r="V174" s="346"/>
      <c r="W174" s="355"/>
      <c r="X174" s="346"/>
      <c r="Y174" s="355"/>
      <c r="Z174" s="348"/>
      <c r="AA174" s="348"/>
      <c r="AB174" s="346" t="s">
        <v>1061</v>
      </c>
      <c r="AC174" s="346" t="s">
        <v>1744</v>
      </c>
      <c r="AD174" s="346" t="s">
        <v>1061</v>
      </c>
      <c r="AE174" s="346" t="s">
        <v>1252</v>
      </c>
      <c r="AF174" s="355"/>
      <c r="AG174" s="346"/>
      <c r="AH174" s="346"/>
      <c r="AI174" s="357"/>
      <c r="AJ174" s="346"/>
      <c r="AK174" s="348"/>
      <c r="AL174" s="348"/>
      <c r="AM174" s="346"/>
      <c r="AN174" s="348"/>
      <c r="AO174" s="348"/>
      <c r="AP174" s="348"/>
      <c r="AQ174" s="348"/>
      <c r="AR174" s="348"/>
      <c r="AS174" s="348"/>
    </row>
    <row r="175" spans="1:45" x14ac:dyDescent="0.25">
      <c r="A175" s="346"/>
      <c r="B175" s="346"/>
      <c r="C175" s="346"/>
      <c r="D175" s="346"/>
      <c r="E175" s="346"/>
      <c r="F175" s="346"/>
      <c r="G175" s="346"/>
      <c r="H175" s="346"/>
      <c r="I175" s="346"/>
      <c r="J175" s="357"/>
      <c r="K175" s="346"/>
      <c r="L175" s="346"/>
      <c r="M175" s="346"/>
      <c r="N175" s="346"/>
      <c r="O175" s="346"/>
      <c r="P175" s="346"/>
      <c r="Q175" s="346"/>
      <c r="R175" s="346"/>
      <c r="S175" s="346"/>
      <c r="T175" s="346"/>
      <c r="U175" s="346"/>
      <c r="V175" s="346"/>
      <c r="W175" s="355"/>
      <c r="X175" s="346"/>
      <c r="Y175" s="355"/>
      <c r="Z175" s="348"/>
      <c r="AA175" s="348"/>
      <c r="AB175" s="348"/>
      <c r="AC175" s="348"/>
      <c r="AD175" s="348"/>
      <c r="AE175" s="348"/>
      <c r="AF175" s="355"/>
      <c r="AG175" s="346"/>
      <c r="AH175" s="346"/>
      <c r="AI175" s="357"/>
      <c r="AJ175" s="346"/>
      <c r="AK175" s="348"/>
      <c r="AL175" s="348"/>
      <c r="AM175" s="346"/>
      <c r="AN175" s="348"/>
      <c r="AO175" s="348"/>
      <c r="AP175" s="348"/>
      <c r="AQ175" s="348"/>
      <c r="AR175" s="348"/>
      <c r="AS175" s="348"/>
    </row>
    <row r="176" spans="1:45" x14ac:dyDescent="0.25">
      <c r="A176" s="346"/>
      <c r="B176" s="346"/>
      <c r="C176" s="346"/>
      <c r="D176" s="346"/>
      <c r="E176" s="346"/>
      <c r="F176" s="346"/>
      <c r="G176" s="346"/>
      <c r="H176" s="346"/>
      <c r="I176" s="346"/>
      <c r="J176" s="357"/>
      <c r="K176" s="346"/>
      <c r="L176" s="346"/>
      <c r="M176" s="346"/>
      <c r="N176" s="346"/>
      <c r="O176" s="346"/>
      <c r="P176" s="346"/>
      <c r="Q176" s="346"/>
      <c r="R176" s="346"/>
      <c r="S176" s="346"/>
      <c r="T176" s="346"/>
      <c r="U176" s="346"/>
      <c r="V176" s="346"/>
      <c r="W176" s="355"/>
      <c r="X176" s="346"/>
      <c r="Y176" s="355"/>
      <c r="Z176" s="348"/>
      <c r="AA176" s="348"/>
      <c r="AB176" s="348"/>
      <c r="AC176" s="348"/>
      <c r="AD176" s="346" t="s">
        <v>1054</v>
      </c>
      <c r="AE176" s="356">
        <v>45538</v>
      </c>
      <c r="AF176" s="355"/>
      <c r="AG176" s="346"/>
      <c r="AH176" s="346"/>
      <c r="AI176" s="357"/>
      <c r="AJ176" s="346"/>
      <c r="AK176" s="348"/>
      <c r="AL176" s="348"/>
      <c r="AM176" s="346"/>
      <c r="AN176" s="348"/>
      <c r="AO176" s="348"/>
      <c r="AP176" s="348"/>
      <c r="AQ176" s="348"/>
      <c r="AR176" s="348"/>
      <c r="AS176" s="348"/>
    </row>
    <row r="177" spans="1:45" ht="318.75" x14ac:dyDescent="0.25">
      <c r="A177" s="346"/>
      <c r="B177" s="346"/>
      <c r="C177" s="346"/>
      <c r="D177" s="346"/>
      <c r="E177" s="346"/>
      <c r="F177" s="346"/>
      <c r="G177" s="346"/>
      <c r="H177" s="346"/>
      <c r="I177" s="346"/>
      <c r="J177" s="357"/>
      <c r="K177" s="346"/>
      <c r="L177" s="346"/>
      <c r="M177" s="346"/>
      <c r="N177" s="346"/>
      <c r="O177" s="346"/>
      <c r="P177" s="346"/>
      <c r="Q177" s="346"/>
      <c r="R177" s="346"/>
      <c r="S177" s="346"/>
      <c r="T177" s="346"/>
      <c r="U177" s="346"/>
      <c r="V177" s="346"/>
      <c r="W177" s="355"/>
      <c r="X177" s="346"/>
      <c r="Y177" s="355"/>
      <c r="Z177" s="348"/>
      <c r="AA177" s="348"/>
      <c r="AB177" s="348"/>
      <c r="AC177" s="348"/>
      <c r="AD177" s="346" t="s">
        <v>1057</v>
      </c>
      <c r="AE177" s="346" t="s">
        <v>2108</v>
      </c>
      <c r="AF177" s="355"/>
      <c r="AG177" s="346"/>
      <c r="AH177" s="346"/>
      <c r="AI177" s="357"/>
      <c r="AJ177" s="346"/>
      <c r="AK177" s="348"/>
      <c r="AL177" s="348"/>
      <c r="AM177" s="346"/>
      <c r="AN177" s="348"/>
      <c r="AO177" s="348"/>
      <c r="AP177" s="348"/>
      <c r="AQ177" s="348"/>
      <c r="AR177" s="348"/>
      <c r="AS177" s="348"/>
    </row>
    <row r="178" spans="1:45" x14ac:dyDescent="0.25">
      <c r="A178" s="346"/>
      <c r="B178" s="346"/>
      <c r="C178" s="346"/>
      <c r="D178" s="346"/>
      <c r="E178" s="346"/>
      <c r="F178" s="346"/>
      <c r="G178" s="346"/>
      <c r="H178" s="346"/>
      <c r="I178" s="346"/>
      <c r="J178" s="357"/>
      <c r="K178" s="346"/>
      <c r="L178" s="346"/>
      <c r="M178" s="346"/>
      <c r="N178" s="346"/>
      <c r="O178" s="346"/>
      <c r="P178" s="346"/>
      <c r="Q178" s="346"/>
      <c r="R178" s="346"/>
      <c r="S178" s="346"/>
      <c r="T178" s="346"/>
      <c r="U178" s="346"/>
      <c r="V178" s="346"/>
      <c r="W178" s="355"/>
      <c r="X178" s="346"/>
      <c r="Y178" s="355"/>
      <c r="Z178" s="348"/>
      <c r="AA178" s="348"/>
      <c r="AB178" s="348"/>
      <c r="AC178" s="348"/>
      <c r="AD178" s="346" t="s">
        <v>1061</v>
      </c>
      <c r="AE178" s="346" t="s">
        <v>1252</v>
      </c>
      <c r="AF178" s="355"/>
      <c r="AG178" s="346"/>
      <c r="AH178" s="346"/>
      <c r="AI178" s="357"/>
      <c r="AJ178" s="346"/>
      <c r="AK178" s="348"/>
      <c r="AL178" s="348"/>
      <c r="AM178" s="346"/>
      <c r="AN178" s="348"/>
      <c r="AO178" s="348"/>
      <c r="AP178" s="348"/>
      <c r="AQ178" s="348"/>
      <c r="AR178" s="348"/>
      <c r="AS178" s="348"/>
    </row>
    <row r="179" spans="1:45" x14ac:dyDescent="0.25">
      <c r="A179" s="346"/>
      <c r="B179" s="346"/>
      <c r="C179" s="346"/>
      <c r="D179" s="346"/>
      <c r="E179" s="346"/>
      <c r="F179" s="346"/>
      <c r="G179" s="346"/>
      <c r="H179" s="346"/>
      <c r="I179" s="346"/>
      <c r="J179" s="357"/>
      <c r="K179" s="346"/>
      <c r="L179" s="346"/>
      <c r="M179" s="346"/>
      <c r="N179" s="346"/>
      <c r="O179" s="346"/>
      <c r="P179" s="346"/>
      <c r="Q179" s="346"/>
      <c r="R179" s="346"/>
      <c r="S179" s="346"/>
      <c r="T179" s="346"/>
      <c r="U179" s="346"/>
      <c r="V179" s="346"/>
      <c r="W179" s="355"/>
      <c r="X179" s="346"/>
      <c r="Y179" s="355"/>
      <c r="Z179" s="348"/>
      <c r="AA179" s="348"/>
      <c r="AB179" s="348"/>
      <c r="AC179" s="348"/>
      <c r="AD179" s="348"/>
      <c r="AE179" s="348"/>
      <c r="AF179" s="355"/>
      <c r="AG179" s="346"/>
      <c r="AH179" s="346"/>
      <c r="AI179" s="357"/>
      <c r="AJ179" s="346"/>
      <c r="AK179" s="348"/>
      <c r="AL179" s="348"/>
      <c r="AM179" s="346"/>
      <c r="AN179" s="348"/>
      <c r="AO179" s="348"/>
      <c r="AP179" s="348"/>
      <c r="AQ179" s="348"/>
      <c r="AR179" s="348"/>
      <c r="AS179" s="348"/>
    </row>
    <row r="180" spans="1:45" x14ac:dyDescent="0.25">
      <c r="A180" s="346"/>
      <c r="B180" s="346"/>
      <c r="C180" s="346"/>
      <c r="D180" s="346"/>
      <c r="E180" s="346"/>
      <c r="F180" s="346"/>
      <c r="G180" s="346"/>
      <c r="H180" s="346"/>
      <c r="I180" s="346"/>
      <c r="J180" s="357"/>
      <c r="K180" s="346"/>
      <c r="L180" s="346"/>
      <c r="M180" s="346"/>
      <c r="N180" s="346"/>
      <c r="O180" s="346"/>
      <c r="P180" s="346"/>
      <c r="Q180" s="346"/>
      <c r="R180" s="346"/>
      <c r="S180" s="346"/>
      <c r="T180" s="346"/>
      <c r="U180" s="346"/>
      <c r="V180" s="346"/>
      <c r="W180" s="355"/>
      <c r="X180" s="346"/>
      <c r="Y180" s="355"/>
      <c r="Z180" s="348"/>
      <c r="AA180" s="348"/>
      <c r="AB180" s="348"/>
      <c r="AC180" s="348"/>
      <c r="AD180" s="346" t="s">
        <v>1054</v>
      </c>
      <c r="AE180" s="356">
        <v>45538</v>
      </c>
      <c r="AF180" s="355"/>
      <c r="AG180" s="346"/>
      <c r="AH180" s="346"/>
      <c r="AI180" s="357"/>
      <c r="AJ180" s="346"/>
      <c r="AK180" s="348"/>
      <c r="AL180" s="348"/>
      <c r="AM180" s="346"/>
      <c r="AN180" s="348"/>
      <c r="AO180" s="348"/>
      <c r="AP180" s="348"/>
      <c r="AQ180" s="348"/>
      <c r="AR180" s="348"/>
      <c r="AS180" s="348"/>
    </row>
    <row r="181" spans="1:45" ht="102" x14ac:dyDescent="0.25">
      <c r="A181" s="346"/>
      <c r="B181" s="346"/>
      <c r="C181" s="346"/>
      <c r="D181" s="346"/>
      <c r="E181" s="346"/>
      <c r="F181" s="346"/>
      <c r="G181" s="346"/>
      <c r="H181" s="346"/>
      <c r="I181" s="346"/>
      <c r="J181" s="357"/>
      <c r="K181" s="346"/>
      <c r="L181" s="346"/>
      <c r="M181" s="346"/>
      <c r="N181" s="346"/>
      <c r="O181" s="346"/>
      <c r="P181" s="346"/>
      <c r="Q181" s="346"/>
      <c r="R181" s="346"/>
      <c r="S181" s="346"/>
      <c r="T181" s="346"/>
      <c r="U181" s="346"/>
      <c r="V181" s="346"/>
      <c r="W181" s="355"/>
      <c r="X181" s="346"/>
      <c r="Y181" s="355"/>
      <c r="Z181" s="348"/>
      <c r="AA181" s="348"/>
      <c r="AB181" s="348"/>
      <c r="AC181" s="348"/>
      <c r="AD181" s="346" t="s">
        <v>1057</v>
      </c>
      <c r="AE181" s="346" t="s">
        <v>2118</v>
      </c>
      <c r="AF181" s="355"/>
      <c r="AG181" s="346"/>
      <c r="AH181" s="346"/>
      <c r="AI181" s="357"/>
      <c r="AJ181" s="346"/>
      <c r="AK181" s="348"/>
      <c r="AL181" s="348"/>
      <c r="AM181" s="346"/>
      <c r="AN181" s="348"/>
      <c r="AO181" s="348"/>
      <c r="AP181" s="348"/>
      <c r="AQ181" s="348"/>
      <c r="AR181" s="348"/>
      <c r="AS181" s="348"/>
    </row>
    <row r="182" spans="1:45" x14ac:dyDescent="0.25">
      <c r="A182" s="346"/>
      <c r="B182" s="346"/>
      <c r="C182" s="346"/>
      <c r="D182" s="346"/>
      <c r="E182" s="346"/>
      <c r="F182" s="346"/>
      <c r="G182" s="346"/>
      <c r="H182" s="346"/>
      <c r="I182" s="346"/>
      <c r="J182" s="357"/>
      <c r="K182" s="346"/>
      <c r="L182" s="346"/>
      <c r="M182" s="346"/>
      <c r="N182" s="346"/>
      <c r="O182" s="346"/>
      <c r="P182" s="346"/>
      <c r="Q182" s="346"/>
      <c r="R182" s="346"/>
      <c r="S182" s="346"/>
      <c r="T182" s="346"/>
      <c r="U182" s="346"/>
      <c r="V182" s="346"/>
      <c r="W182" s="355"/>
      <c r="X182" s="346"/>
      <c r="Y182" s="355"/>
      <c r="Z182" s="348"/>
      <c r="AA182" s="348"/>
      <c r="AB182" s="348"/>
      <c r="AC182" s="348"/>
      <c r="AD182" s="346" t="s">
        <v>1061</v>
      </c>
      <c r="AE182" s="346" t="s">
        <v>1270</v>
      </c>
      <c r="AF182" s="355"/>
      <c r="AG182" s="346"/>
      <c r="AH182" s="346"/>
      <c r="AI182" s="357"/>
      <c r="AJ182" s="346"/>
      <c r="AK182" s="348"/>
      <c r="AL182" s="348"/>
      <c r="AM182" s="346"/>
      <c r="AN182" s="348"/>
      <c r="AO182" s="348"/>
      <c r="AP182" s="348"/>
      <c r="AQ182" s="348"/>
      <c r="AR182" s="348"/>
      <c r="AS182" s="348"/>
    </row>
    <row r="183" spans="1:45" ht="178.5" x14ac:dyDescent="0.25">
      <c r="A183" s="346" t="s">
        <v>2119</v>
      </c>
      <c r="B183" s="346" t="s">
        <v>1733</v>
      </c>
      <c r="C183" s="346" t="s">
        <v>2120</v>
      </c>
      <c r="D183" s="346" t="s">
        <v>1949</v>
      </c>
      <c r="E183" s="346" t="s">
        <v>1950</v>
      </c>
      <c r="F183" s="346" t="s">
        <v>2048</v>
      </c>
      <c r="G183" s="346" t="s">
        <v>1734</v>
      </c>
      <c r="H183" s="346" t="s">
        <v>1967</v>
      </c>
      <c r="I183" s="346" t="s">
        <v>2028</v>
      </c>
      <c r="J183" s="357" t="s">
        <v>2029</v>
      </c>
      <c r="K183" s="346" t="s">
        <v>1954</v>
      </c>
      <c r="L183" s="346" t="s">
        <v>2049</v>
      </c>
      <c r="M183" s="346" t="s">
        <v>2121</v>
      </c>
      <c r="N183" s="346" t="s">
        <v>2122</v>
      </c>
      <c r="O183" s="346" t="s">
        <v>1958</v>
      </c>
      <c r="P183" s="346" t="s">
        <v>1959</v>
      </c>
      <c r="Q183" s="346" t="s">
        <v>1960</v>
      </c>
      <c r="R183" s="346" t="s">
        <v>1961</v>
      </c>
      <c r="S183" s="346" t="s">
        <v>1962</v>
      </c>
      <c r="T183" s="346" t="s">
        <v>1963</v>
      </c>
      <c r="U183" s="346" t="s">
        <v>1964</v>
      </c>
      <c r="V183" s="346" t="s">
        <v>1965</v>
      </c>
      <c r="W183" s="355" t="s">
        <v>1966</v>
      </c>
      <c r="X183" s="346" t="s">
        <v>1966</v>
      </c>
      <c r="Y183" s="355" t="s">
        <v>1966</v>
      </c>
      <c r="Z183" s="348"/>
      <c r="AA183" s="348"/>
      <c r="AB183" s="348"/>
      <c r="AC183" s="348"/>
      <c r="AD183" s="348"/>
      <c r="AE183" s="348"/>
      <c r="AF183" s="355" t="s">
        <v>1966</v>
      </c>
      <c r="AG183" s="346" t="s">
        <v>1967</v>
      </c>
      <c r="AH183" s="346" t="s">
        <v>2028</v>
      </c>
      <c r="AI183" s="357" t="s">
        <v>2029</v>
      </c>
      <c r="AJ183" s="346" t="s">
        <v>1954</v>
      </c>
      <c r="AK183" s="346" t="s">
        <v>2123</v>
      </c>
      <c r="AL183" s="346" t="s">
        <v>2053</v>
      </c>
      <c r="AM183" s="346" t="s">
        <v>2054</v>
      </c>
      <c r="AN183" s="348"/>
      <c r="AO183" s="348"/>
      <c r="AP183" s="348"/>
      <c r="AQ183" s="348"/>
      <c r="AR183" s="348"/>
      <c r="AS183" s="348"/>
    </row>
    <row r="184" spans="1:45" x14ac:dyDescent="0.25">
      <c r="A184" s="346"/>
      <c r="B184" s="346"/>
      <c r="C184" s="346"/>
      <c r="D184" s="346"/>
      <c r="E184" s="346"/>
      <c r="F184" s="346"/>
      <c r="G184" s="346"/>
      <c r="H184" s="346"/>
      <c r="I184" s="346"/>
      <c r="J184" s="357"/>
      <c r="K184" s="346"/>
      <c r="L184" s="346"/>
      <c r="M184" s="346"/>
      <c r="N184" s="346"/>
      <c r="O184" s="346"/>
      <c r="P184" s="344" t="s">
        <v>1971</v>
      </c>
      <c r="Q184" s="344" t="s">
        <v>1971</v>
      </c>
      <c r="R184" s="344" t="s">
        <v>1971</v>
      </c>
      <c r="S184" s="344" t="s">
        <v>1971</v>
      </c>
      <c r="T184" s="344" t="s">
        <v>1971</v>
      </c>
      <c r="U184" s="344" t="s">
        <v>1971</v>
      </c>
      <c r="V184" s="344" t="s">
        <v>1971</v>
      </c>
      <c r="W184" s="355"/>
      <c r="X184" s="346"/>
      <c r="Y184" s="355"/>
      <c r="Z184" s="348"/>
      <c r="AA184" s="348"/>
      <c r="AB184" s="346" t="s">
        <v>1054</v>
      </c>
      <c r="AC184" s="356">
        <v>45406</v>
      </c>
      <c r="AD184" s="346" t="s">
        <v>1054</v>
      </c>
      <c r="AE184" s="356">
        <v>45410</v>
      </c>
      <c r="AF184" s="355"/>
      <c r="AG184" s="346"/>
      <c r="AH184" s="346"/>
      <c r="AI184" s="357"/>
      <c r="AJ184" s="346"/>
      <c r="AK184" s="348"/>
      <c r="AL184" s="348"/>
      <c r="AM184" s="346"/>
      <c r="AN184" s="348"/>
      <c r="AO184" s="348"/>
      <c r="AP184" s="348"/>
      <c r="AQ184" s="348"/>
      <c r="AR184" s="348"/>
      <c r="AS184" s="348"/>
    </row>
    <row r="185" spans="1:45" ht="153" x14ac:dyDescent="0.25">
      <c r="A185" s="346"/>
      <c r="B185" s="346"/>
      <c r="C185" s="346"/>
      <c r="D185" s="346"/>
      <c r="E185" s="346"/>
      <c r="F185" s="346"/>
      <c r="G185" s="346"/>
      <c r="H185" s="346"/>
      <c r="I185" s="346"/>
      <c r="J185" s="357"/>
      <c r="K185" s="346"/>
      <c r="L185" s="346"/>
      <c r="M185" s="346"/>
      <c r="N185" s="346"/>
      <c r="O185" s="346"/>
      <c r="P185" s="346" t="s">
        <v>2082</v>
      </c>
      <c r="Q185" s="346" t="s">
        <v>1973</v>
      </c>
      <c r="R185" s="346" t="s">
        <v>2071</v>
      </c>
      <c r="S185" s="346" t="s">
        <v>1975</v>
      </c>
      <c r="T185" s="346" t="s">
        <v>1976</v>
      </c>
      <c r="U185" s="346" t="s">
        <v>2072</v>
      </c>
      <c r="V185" s="346" t="s">
        <v>2058</v>
      </c>
      <c r="W185" s="355"/>
      <c r="X185" s="346"/>
      <c r="Y185" s="355"/>
      <c r="Z185" s="348"/>
      <c r="AA185" s="348"/>
      <c r="AB185" s="346" t="s">
        <v>1057</v>
      </c>
      <c r="AC185" s="346" t="s">
        <v>2124</v>
      </c>
      <c r="AD185" s="346" t="s">
        <v>1057</v>
      </c>
      <c r="AE185" s="346" t="s">
        <v>2125</v>
      </c>
      <c r="AF185" s="355"/>
      <c r="AG185" s="346"/>
      <c r="AH185" s="346"/>
      <c r="AI185" s="357"/>
      <c r="AJ185" s="346"/>
      <c r="AK185" s="348"/>
      <c r="AL185" s="348"/>
      <c r="AM185" s="346"/>
      <c r="AN185" s="348"/>
      <c r="AO185" s="348"/>
      <c r="AP185" s="348"/>
      <c r="AQ185" s="348"/>
      <c r="AR185" s="348"/>
      <c r="AS185" s="348"/>
    </row>
    <row r="186" spans="1:45" x14ac:dyDescent="0.25">
      <c r="A186" s="346"/>
      <c r="B186" s="346"/>
      <c r="C186" s="346"/>
      <c r="D186" s="346"/>
      <c r="E186" s="346"/>
      <c r="F186" s="346"/>
      <c r="G186" s="346"/>
      <c r="H186" s="346"/>
      <c r="I186" s="346"/>
      <c r="J186" s="357"/>
      <c r="K186" s="346"/>
      <c r="L186" s="346"/>
      <c r="M186" s="346"/>
      <c r="N186" s="346"/>
      <c r="O186" s="346"/>
      <c r="P186" s="346"/>
      <c r="Q186" s="346"/>
      <c r="R186" s="346"/>
      <c r="S186" s="346"/>
      <c r="T186" s="346"/>
      <c r="U186" s="346"/>
      <c r="V186" s="346"/>
      <c r="W186" s="355"/>
      <c r="X186" s="346"/>
      <c r="Y186" s="355"/>
      <c r="Z186" s="348"/>
      <c r="AA186" s="348"/>
      <c r="AB186" s="346" t="s">
        <v>1061</v>
      </c>
      <c r="AC186" s="346" t="s">
        <v>1744</v>
      </c>
      <c r="AD186" s="346" t="s">
        <v>1061</v>
      </c>
      <c r="AE186" s="346" t="s">
        <v>1745</v>
      </c>
      <c r="AF186" s="355"/>
      <c r="AG186" s="346"/>
      <c r="AH186" s="346"/>
      <c r="AI186" s="357"/>
      <c r="AJ186" s="346"/>
      <c r="AK186" s="348"/>
      <c r="AL186" s="348"/>
      <c r="AM186" s="346"/>
      <c r="AN186" s="348"/>
      <c r="AO186" s="348"/>
      <c r="AP186" s="348"/>
      <c r="AQ186" s="348"/>
      <c r="AR186" s="348"/>
      <c r="AS186" s="348"/>
    </row>
    <row r="187" spans="1:45" x14ac:dyDescent="0.25">
      <c r="A187" s="346"/>
      <c r="B187" s="346"/>
      <c r="C187" s="346"/>
      <c r="D187" s="346"/>
      <c r="E187" s="346"/>
      <c r="F187" s="346"/>
      <c r="G187" s="346"/>
      <c r="H187" s="346"/>
      <c r="I187" s="346"/>
      <c r="J187" s="357"/>
      <c r="K187" s="346"/>
      <c r="L187" s="346"/>
      <c r="M187" s="346"/>
      <c r="N187" s="346"/>
      <c r="O187" s="346"/>
      <c r="P187" s="346"/>
      <c r="Q187" s="346"/>
      <c r="R187" s="346"/>
      <c r="S187" s="346"/>
      <c r="T187" s="346"/>
      <c r="U187" s="346"/>
      <c r="V187" s="346"/>
      <c r="W187" s="355"/>
      <c r="X187" s="346"/>
      <c r="Y187" s="355"/>
      <c r="Z187" s="348"/>
      <c r="AA187" s="348"/>
      <c r="AB187" s="348"/>
      <c r="AC187" s="348"/>
      <c r="AD187" s="348"/>
      <c r="AE187" s="348"/>
      <c r="AF187" s="355"/>
      <c r="AG187" s="346"/>
      <c r="AH187" s="346"/>
      <c r="AI187" s="357"/>
      <c r="AJ187" s="346"/>
      <c r="AK187" s="348"/>
      <c r="AL187" s="348"/>
      <c r="AM187" s="346"/>
      <c r="AN187" s="348"/>
      <c r="AO187" s="348"/>
      <c r="AP187" s="348"/>
      <c r="AQ187" s="348"/>
      <c r="AR187" s="348"/>
      <c r="AS187" s="348"/>
    </row>
    <row r="188" spans="1:45" x14ac:dyDescent="0.25">
      <c r="A188" s="346"/>
      <c r="B188" s="346"/>
      <c r="C188" s="346"/>
      <c r="D188" s="346"/>
      <c r="E188" s="346"/>
      <c r="F188" s="346"/>
      <c r="G188" s="346"/>
      <c r="H188" s="346"/>
      <c r="I188" s="346"/>
      <c r="J188" s="357"/>
      <c r="K188" s="346"/>
      <c r="L188" s="346"/>
      <c r="M188" s="346"/>
      <c r="N188" s="346"/>
      <c r="O188" s="346"/>
      <c r="P188" s="346"/>
      <c r="Q188" s="346"/>
      <c r="R188" s="346"/>
      <c r="S188" s="346"/>
      <c r="T188" s="346"/>
      <c r="U188" s="346"/>
      <c r="V188" s="346"/>
      <c r="W188" s="355"/>
      <c r="X188" s="346"/>
      <c r="Y188" s="355"/>
      <c r="Z188" s="348"/>
      <c r="AA188" s="348"/>
      <c r="AB188" s="346" t="s">
        <v>1054</v>
      </c>
      <c r="AC188" s="356">
        <v>45532</v>
      </c>
      <c r="AD188" s="346" t="s">
        <v>1054</v>
      </c>
      <c r="AE188" s="356">
        <v>45414</v>
      </c>
      <c r="AF188" s="355"/>
      <c r="AG188" s="346"/>
      <c r="AH188" s="346"/>
      <c r="AI188" s="357"/>
      <c r="AJ188" s="346"/>
      <c r="AK188" s="348"/>
      <c r="AL188" s="348"/>
      <c r="AM188" s="346"/>
      <c r="AN188" s="348"/>
      <c r="AO188" s="348"/>
      <c r="AP188" s="348"/>
      <c r="AQ188" s="348"/>
      <c r="AR188" s="348"/>
      <c r="AS188" s="348"/>
    </row>
    <row r="189" spans="1:45" ht="153" x14ac:dyDescent="0.25">
      <c r="A189" s="346"/>
      <c r="B189" s="346"/>
      <c r="C189" s="346"/>
      <c r="D189" s="346"/>
      <c r="E189" s="346"/>
      <c r="F189" s="346"/>
      <c r="G189" s="346"/>
      <c r="H189" s="346"/>
      <c r="I189" s="346"/>
      <c r="J189" s="357"/>
      <c r="K189" s="346"/>
      <c r="L189" s="346"/>
      <c r="M189" s="346"/>
      <c r="N189" s="346"/>
      <c r="O189" s="346"/>
      <c r="P189" s="346"/>
      <c r="Q189" s="346"/>
      <c r="R189" s="346"/>
      <c r="S189" s="346"/>
      <c r="T189" s="346"/>
      <c r="U189" s="346"/>
      <c r="V189" s="346"/>
      <c r="W189" s="355"/>
      <c r="X189" s="346"/>
      <c r="Y189" s="355"/>
      <c r="Z189" s="348"/>
      <c r="AA189" s="348"/>
      <c r="AB189" s="346" t="s">
        <v>1057</v>
      </c>
      <c r="AC189" s="346" t="s">
        <v>2126</v>
      </c>
      <c r="AD189" s="346" t="s">
        <v>1057</v>
      </c>
      <c r="AE189" s="346" t="s">
        <v>2062</v>
      </c>
      <c r="AF189" s="355"/>
      <c r="AG189" s="346"/>
      <c r="AH189" s="346"/>
      <c r="AI189" s="357"/>
      <c r="AJ189" s="346"/>
      <c r="AK189" s="348"/>
      <c r="AL189" s="348"/>
      <c r="AM189" s="346"/>
      <c r="AN189" s="348"/>
      <c r="AO189" s="348"/>
      <c r="AP189" s="348"/>
      <c r="AQ189" s="348"/>
      <c r="AR189" s="348"/>
      <c r="AS189" s="348"/>
    </row>
    <row r="190" spans="1:45" x14ac:dyDescent="0.25">
      <c r="A190" s="346"/>
      <c r="B190" s="346"/>
      <c r="C190" s="346"/>
      <c r="D190" s="346"/>
      <c r="E190" s="346"/>
      <c r="F190" s="346"/>
      <c r="G190" s="346"/>
      <c r="H190" s="346"/>
      <c r="I190" s="346"/>
      <c r="J190" s="357"/>
      <c r="K190" s="346"/>
      <c r="L190" s="346"/>
      <c r="M190" s="346"/>
      <c r="N190" s="346"/>
      <c r="O190" s="346"/>
      <c r="P190" s="346"/>
      <c r="Q190" s="346"/>
      <c r="R190" s="346"/>
      <c r="S190" s="346"/>
      <c r="T190" s="346"/>
      <c r="U190" s="346"/>
      <c r="V190" s="346"/>
      <c r="W190" s="355"/>
      <c r="X190" s="346"/>
      <c r="Y190" s="355"/>
      <c r="Z190" s="348"/>
      <c r="AA190" s="348"/>
      <c r="AB190" s="346" t="s">
        <v>1061</v>
      </c>
      <c r="AC190" s="346" t="s">
        <v>1744</v>
      </c>
      <c r="AD190" s="346" t="s">
        <v>1061</v>
      </c>
      <c r="AE190" s="346" t="s">
        <v>1252</v>
      </c>
      <c r="AF190" s="355"/>
      <c r="AG190" s="346"/>
      <c r="AH190" s="346"/>
      <c r="AI190" s="357"/>
      <c r="AJ190" s="346"/>
      <c r="AK190" s="348"/>
      <c r="AL190" s="348"/>
      <c r="AM190" s="346"/>
      <c r="AN190" s="348"/>
      <c r="AO190" s="348"/>
      <c r="AP190" s="348"/>
      <c r="AQ190" s="348"/>
      <c r="AR190" s="348"/>
      <c r="AS190" s="348"/>
    </row>
    <row r="191" spans="1:45" x14ac:dyDescent="0.25">
      <c r="A191" s="346"/>
      <c r="B191" s="346"/>
      <c r="C191" s="346"/>
      <c r="D191" s="346"/>
      <c r="E191" s="346"/>
      <c r="F191" s="346"/>
      <c r="G191" s="346"/>
      <c r="H191" s="346"/>
      <c r="I191" s="346"/>
      <c r="J191" s="357"/>
      <c r="K191" s="346"/>
      <c r="L191" s="346"/>
      <c r="M191" s="346"/>
      <c r="N191" s="346"/>
      <c r="O191" s="346"/>
      <c r="P191" s="346"/>
      <c r="Q191" s="346"/>
      <c r="R191" s="346"/>
      <c r="S191" s="346"/>
      <c r="T191" s="346"/>
      <c r="U191" s="346"/>
      <c r="V191" s="346"/>
      <c r="W191" s="355"/>
      <c r="X191" s="346"/>
      <c r="Y191" s="355"/>
      <c r="Z191" s="348"/>
      <c r="AA191" s="348"/>
      <c r="AB191" s="348"/>
      <c r="AC191" s="348"/>
      <c r="AD191" s="348"/>
      <c r="AE191" s="348"/>
      <c r="AF191" s="355"/>
      <c r="AG191" s="346"/>
      <c r="AH191" s="346"/>
      <c r="AI191" s="357"/>
      <c r="AJ191" s="346"/>
      <c r="AK191" s="348"/>
      <c r="AL191" s="348"/>
      <c r="AM191" s="346"/>
      <c r="AN191" s="348"/>
      <c r="AO191" s="348"/>
      <c r="AP191" s="348"/>
      <c r="AQ191" s="348"/>
      <c r="AR191" s="348"/>
      <c r="AS191" s="348"/>
    </row>
    <row r="192" spans="1:45" x14ac:dyDescent="0.25">
      <c r="A192" s="346"/>
      <c r="B192" s="346"/>
      <c r="C192" s="346"/>
      <c r="D192" s="346"/>
      <c r="E192" s="346"/>
      <c r="F192" s="346"/>
      <c r="G192" s="346"/>
      <c r="H192" s="346"/>
      <c r="I192" s="346"/>
      <c r="J192" s="357"/>
      <c r="K192" s="346"/>
      <c r="L192" s="346"/>
      <c r="M192" s="346"/>
      <c r="N192" s="346"/>
      <c r="O192" s="346"/>
      <c r="P192" s="346"/>
      <c r="Q192" s="346"/>
      <c r="R192" s="346"/>
      <c r="S192" s="346"/>
      <c r="T192" s="346"/>
      <c r="U192" s="346"/>
      <c r="V192" s="346"/>
      <c r="W192" s="355"/>
      <c r="X192" s="346"/>
      <c r="Y192" s="355"/>
      <c r="Z192" s="348"/>
      <c r="AA192" s="348"/>
      <c r="AB192" s="348"/>
      <c r="AC192" s="348"/>
      <c r="AD192" s="346" t="s">
        <v>1054</v>
      </c>
      <c r="AE192" s="356">
        <v>45537</v>
      </c>
      <c r="AF192" s="355"/>
      <c r="AG192" s="346"/>
      <c r="AH192" s="346"/>
      <c r="AI192" s="357"/>
      <c r="AJ192" s="346"/>
      <c r="AK192" s="348"/>
      <c r="AL192" s="348"/>
      <c r="AM192" s="346"/>
      <c r="AN192" s="348"/>
      <c r="AO192" s="348"/>
      <c r="AP192" s="348"/>
      <c r="AQ192" s="348"/>
      <c r="AR192" s="348"/>
      <c r="AS192" s="348"/>
    </row>
    <row r="193" spans="1:45" ht="102" x14ac:dyDescent="0.25">
      <c r="A193" s="346"/>
      <c r="B193" s="346"/>
      <c r="C193" s="346"/>
      <c r="D193" s="346"/>
      <c r="E193" s="346"/>
      <c r="F193" s="346"/>
      <c r="G193" s="346"/>
      <c r="H193" s="346"/>
      <c r="I193" s="346"/>
      <c r="J193" s="357"/>
      <c r="K193" s="346"/>
      <c r="L193" s="346"/>
      <c r="M193" s="346"/>
      <c r="N193" s="346"/>
      <c r="O193" s="346"/>
      <c r="P193" s="346"/>
      <c r="Q193" s="346"/>
      <c r="R193" s="346"/>
      <c r="S193" s="346"/>
      <c r="T193" s="346"/>
      <c r="U193" s="346"/>
      <c r="V193" s="346"/>
      <c r="W193" s="355"/>
      <c r="X193" s="346"/>
      <c r="Y193" s="355"/>
      <c r="Z193" s="348"/>
      <c r="AA193" s="348"/>
      <c r="AB193" s="348"/>
      <c r="AC193" s="348"/>
      <c r="AD193" s="346" t="s">
        <v>1057</v>
      </c>
      <c r="AE193" s="346" t="s">
        <v>2127</v>
      </c>
      <c r="AF193" s="355"/>
      <c r="AG193" s="346"/>
      <c r="AH193" s="346"/>
      <c r="AI193" s="357"/>
      <c r="AJ193" s="346"/>
      <c r="AK193" s="348"/>
      <c r="AL193" s="348"/>
      <c r="AM193" s="346"/>
      <c r="AN193" s="348"/>
      <c r="AO193" s="348"/>
      <c r="AP193" s="348"/>
      <c r="AQ193" s="348"/>
      <c r="AR193" s="348"/>
      <c r="AS193" s="348"/>
    </row>
    <row r="194" spans="1:45" x14ac:dyDescent="0.25">
      <c r="A194" s="346"/>
      <c r="B194" s="346"/>
      <c r="C194" s="346"/>
      <c r="D194" s="346"/>
      <c r="E194" s="346"/>
      <c r="F194" s="346"/>
      <c r="G194" s="346"/>
      <c r="H194" s="346"/>
      <c r="I194" s="346"/>
      <c r="J194" s="357"/>
      <c r="K194" s="346"/>
      <c r="L194" s="346"/>
      <c r="M194" s="346"/>
      <c r="N194" s="346"/>
      <c r="O194" s="346"/>
      <c r="P194" s="346"/>
      <c r="Q194" s="346"/>
      <c r="R194" s="346"/>
      <c r="S194" s="346"/>
      <c r="T194" s="346"/>
      <c r="U194" s="346"/>
      <c r="V194" s="346"/>
      <c r="W194" s="355"/>
      <c r="X194" s="346"/>
      <c r="Y194" s="355"/>
      <c r="Z194" s="348"/>
      <c r="AA194" s="348"/>
      <c r="AB194" s="348"/>
      <c r="AC194" s="348"/>
      <c r="AD194" s="346" t="s">
        <v>1061</v>
      </c>
      <c r="AE194" s="346" t="s">
        <v>1270</v>
      </c>
      <c r="AF194" s="355"/>
      <c r="AG194" s="346"/>
      <c r="AH194" s="346"/>
      <c r="AI194" s="357"/>
      <c r="AJ194" s="346"/>
      <c r="AK194" s="348"/>
      <c r="AL194" s="348"/>
      <c r="AM194" s="346"/>
      <c r="AN194" s="348"/>
      <c r="AO194" s="348"/>
      <c r="AP194" s="348"/>
      <c r="AQ194" s="348"/>
      <c r="AR194" s="348"/>
      <c r="AS194" s="348"/>
    </row>
    <row r="195" spans="1:45" x14ac:dyDescent="0.25">
      <c r="A195" s="346"/>
      <c r="B195" s="346"/>
      <c r="C195" s="346"/>
      <c r="D195" s="346"/>
      <c r="E195" s="346"/>
      <c r="F195" s="346"/>
      <c r="G195" s="346"/>
      <c r="H195" s="346"/>
      <c r="I195" s="346"/>
      <c r="J195" s="357"/>
      <c r="K195" s="346"/>
      <c r="L195" s="346"/>
      <c r="M195" s="346"/>
      <c r="N195" s="346"/>
      <c r="O195" s="346"/>
      <c r="P195" s="346"/>
      <c r="Q195" s="346"/>
      <c r="R195" s="346"/>
      <c r="S195" s="346"/>
      <c r="T195" s="346"/>
      <c r="U195" s="346"/>
      <c r="V195" s="346"/>
      <c r="W195" s="355"/>
      <c r="X195" s="346"/>
      <c r="Y195" s="355"/>
      <c r="Z195" s="348"/>
      <c r="AA195" s="348"/>
      <c r="AB195" s="348"/>
      <c r="AC195" s="348"/>
      <c r="AD195" s="348"/>
      <c r="AE195" s="348"/>
      <c r="AF195" s="355"/>
      <c r="AG195" s="346"/>
      <c r="AH195" s="346"/>
      <c r="AI195" s="357"/>
      <c r="AJ195" s="346"/>
      <c r="AK195" s="348"/>
      <c r="AL195" s="348"/>
      <c r="AM195" s="346"/>
      <c r="AN195" s="348"/>
      <c r="AO195" s="348"/>
      <c r="AP195" s="348"/>
      <c r="AQ195" s="348"/>
      <c r="AR195" s="348"/>
      <c r="AS195" s="348"/>
    </row>
    <row r="196" spans="1:45" x14ac:dyDescent="0.25">
      <c r="A196" s="346"/>
      <c r="B196" s="346"/>
      <c r="C196" s="346"/>
      <c r="D196" s="346"/>
      <c r="E196" s="346"/>
      <c r="F196" s="346"/>
      <c r="G196" s="346"/>
      <c r="H196" s="346"/>
      <c r="I196" s="346"/>
      <c r="J196" s="357"/>
      <c r="K196" s="346"/>
      <c r="L196" s="346"/>
      <c r="M196" s="346"/>
      <c r="N196" s="346"/>
      <c r="O196" s="346"/>
      <c r="P196" s="346"/>
      <c r="Q196" s="346"/>
      <c r="R196" s="346"/>
      <c r="S196" s="346"/>
      <c r="T196" s="346"/>
      <c r="U196" s="346"/>
      <c r="V196" s="346"/>
      <c r="W196" s="355"/>
      <c r="X196" s="346"/>
      <c r="Y196" s="355"/>
      <c r="Z196" s="348"/>
      <c r="AA196" s="348"/>
      <c r="AB196" s="348"/>
      <c r="AC196" s="348"/>
      <c r="AD196" s="346" t="s">
        <v>1054</v>
      </c>
      <c r="AE196" s="356">
        <v>45538</v>
      </c>
      <c r="AF196" s="355"/>
      <c r="AG196" s="346"/>
      <c r="AH196" s="346"/>
      <c r="AI196" s="357"/>
      <c r="AJ196" s="346"/>
      <c r="AK196" s="348"/>
      <c r="AL196" s="348"/>
      <c r="AM196" s="346"/>
      <c r="AN196" s="348"/>
      <c r="AO196" s="348"/>
      <c r="AP196" s="348"/>
      <c r="AQ196" s="348"/>
      <c r="AR196" s="348"/>
      <c r="AS196" s="348"/>
    </row>
    <row r="197" spans="1:45" ht="293.25" x14ac:dyDescent="0.25">
      <c r="A197" s="346"/>
      <c r="B197" s="346"/>
      <c r="C197" s="346"/>
      <c r="D197" s="346"/>
      <c r="E197" s="346"/>
      <c r="F197" s="346"/>
      <c r="G197" s="346"/>
      <c r="H197" s="346"/>
      <c r="I197" s="346"/>
      <c r="J197" s="357"/>
      <c r="K197" s="346"/>
      <c r="L197" s="346"/>
      <c r="M197" s="346"/>
      <c r="N197" s="346"/>
      <c r="O197" s="346"/>
      <c r="P197" s="346"/>
      <c r="Q197" s="346"/>
      <c r="R197" s="346"/>
      <c r="S197" s="346"/>
      <c r="T197" s="346"/>
      <c r="U197" s="346"/>
      <c r="V197" s="346"/>
      <c r="W197" s="355"/>
      <c r="X197" s="346"/>
      <c r="Y197" s="355"/>
      <c r="Z197" s="348"/>
      <c r="AA197" s="348"/>
      <c r="AB197" s="348"/>
      <c r="AC197" s="348"/>
      <c r="AD197" s="346" t="s">
        <v>1057</v>
      </c>
      <c r="AE197" s="346" t="s">
        <v>2128</v>
      </c>
      <c r="AF197" s="355"/>
      <c r="AG197" s="346"/>
      <c r="AH197" s="346"/>
      <c r="AI197" s="357"/>
      <c r="AJ197" s="346"/>
      <c r="AK197" s="348"/>
      <c r="AL197" s="348"/>
      <c r="AM197" s="346"/>
      <c r="AN197" s="348"/>
      <c r="AO197" s="348"/>
      <c r="AP197" s="348"/>
      <c r="AQ197" s="348"/>
      <c r="AR197" s="348"/>
      <c r="AS197" s="348"/>
    </row>
    <row r="198" spans="1:45" x14ac:dyDescent="0.25">
      <c r="A198" s="346"/>
      <c r="B198" s="346"/>
      <c r="C198" s="346"/>
      <c r="D198" s="346"/>
      <c r="E198" s="346"/>
      <c r="F198" s="346"/>
      <c r="G198" s="346"/>
      <c r="H198" s="346"/>
      <c r="I198" s="346"/>
      <c r="J198" s="357"/>
      <c r="K198" s="346"/>
      <c r="L198" s="346"/>
      <c r="M198" s="346"/>
      <c r="N198" s="346"/>
      <c r="O198" s="346"/>
      <c r="P198" s="346"/>
      <c r="Q198" s="346"/>
      <c r="R198" s="346"/>
      <c r="S198" s="346"/>
      <c r="T198" s="346"/>
      <c r="U198" s="346"/>
      <c r="V198" s="346"/>
      <c r="W198" s="355"/>
      <c r="X198" s="346"/>
      <c r="Y198" s="355"/>
      <c r="Z198" s="348"/>
      <c r="AA198" s="348"/>
      <c r="AB198" s="348"/>
      <c r="AC198" s="348"/>
      <c r="AD198" s="346" t="s">
        <v>1061</v>
      </c>
      <c r="AE198" s="346" t="s">
        <v>1252</v>
      </c>
      <c r="AF198" s="355"/>
      <c r="AG198" s="346"/>
      <c r="AH198" s="346"/>
      <c r="AI198" s="357"/>
      <c r="AJ198" s="346"/>
      <c r="AK198" s="348"/>
      <c r="AL198" s="348"/>
      <c r="AM198" s="346"/>
      <c r="AN198" s="348"/>
      <c r="AO198" s="348"/>
      <c r="AP198" s="348"/>
      <c r="AQ198" s="348"/>
      <c r="AR198" s="348"/>
      <c r="AS198" s="348"/>
    </row>
    <row r="199" spans="1:45" ht="127.5" x14ac:dyDescent="0.25">
      <c r="A199" s="346" t="s">
        <v>2129</v>
      </c>
      <c r="B199" s="346" t="s">
        <v>1607</v>
      </c>
      <c r="C199" s="346" t="s">
        <v>2130</v>
      </c>
      <c r="D199" s="346" t="s">
        <v>1949</v>
      </c>
      <c r="E199" s="346" t="s">
        <v>1950</v>
      </c>
      <c r="F199" s="346" t="s">
        <v>2131</v>
      </c>
      <c r="G199" s="346" t="s">
        <v>1608</v>
      </c>
      <c r="H199" s="346" t="s">
        <v>2132</v>
      </c>
      <c r="I199" s="346" t="s">
        <v>1953</v>
      </c>
      <c r="J199" s="357" t="s">
        <v>2029</v>
      </c>
      <c r="K199" s="346" t="s">
        <v>1954</v>
      </c>
      <c r="L199" s="346" t="s">
        <v>2133</v>
      </c>
      <c r="M199" s="346" t="s">
        <v>2134</v>
      </c>
      <c r="N199" s="346" t="s">
        <v>2135</v>
      </c>
      <c r="O199" s="346" t="s">
        <v>1958</v>
      </c>
      <c r="P199" s="346" t="s">
        <v>1959</v>
      </c>
      <c r="Q199" s="346" t="s">
        <v>1960</v>
      </c>
      <c r="R199" s="346" t="s">
        <v>1961</v>
      </c>
      <c r="S199" s="346" t="s">
        <v>1962</v>
      </c>
      <c r="T199" s="346" t="s">
        <v>1963</v>
      </c>
      <c r="U199" s="346" t="s">
        <v>1964</v>
      </c>
      <c r="V199" s="346" t="s">
        <v>1965</v>
      </c>
      <c r="W199" s="355" t="s">
        <v>1966</v>
      </c>
      <c r="X199" s="346" t="s">
        <v>1966</v>
      </c>
      <c r="Y199" s="355" t="s">
        <v>1966</v>
      </c>
      <c r="Z199" s="348"/>
      <c r="AA199" s="348"/>
      <c r="AB199" s="348"/>
      <c r="AC199" s="348"/>
      <c r="AD199" s="348"/>
      <c r="AE199" s="348"/>
      <c r="AF199" s="355" t="s">
        <v>1966</v>
      </c>
      <c r="AG199" s="346" t="s">
        <v>1952</v>
      </c>
      <c r="AH199" s="346" t="s">
        <v>1953</v>
      </c>
      <c r="AI199" s="354" t="s">
        <v>1042</v>
      </c>
      <c r="AJ199" s="346" t="s">
        <v>1954</v>
      </c>
      <c r="AK199" s="346" t="s">
        <v>2136</v>
      </c>
      <c r="AL199" s="346" t="s">
        <v>2137</v>
      </c>
      <c r="AM199" s="346" t="s">
        <v>2138</v>
      </c>
      <c r="AN199" s="348"/>
      <c r="AO199" s="348"/>
      <c r="AP199" s="348"/>
      <c r="AQ199" s="348"/>
      <c r="AR199" s="348"/>
      <c r="AS199" s="348"/>
    </row>
    <row r="200" spans="1:45" x14ac:dyDescent="0.25">
      <c r="A200" s="346"/>
      <c r="B200" s="346"/>
      <c r="C200" s="346"/>
      <c r="D200" s="346"/>
      <c r="E200" s="346"/>
      <c r="F200" s="346"/>
      <c r="G200" s="346"/>
      <c r="H200" s="346"/>
      <c r="I200" s="346"/>
      <c r="J200" s="357"/>
      <c r="K200" s="346"/>
      <c r="L200" s="346"/>
      <c r="M200" s="346"/>
      <c r="N200" s="346"/>
      <c r="O200" s="346"/>
      <c r="P200" s="344" t="s">
        <v>1971</v>
      </c>
      <c r="Q200" s="344" t="s">
        <v>1971</v>
      </c>
      <c r="R200" s="344" t="s">
        <v>1971</v>
      </c>
      <c r="S200" s="344" t="s">
        <v>1971</v>
      </c>
      <c r="T200" s="344" t="s">
        <v>1971</v>
      </c>
      <c r="U200" s="344" t="s">
        <v>1971</v>
      </c>
      <c r="V200" s="344" t="s">
        <v>1971</v>
      </c>
      <c r="W200" s="355"/>
      <c r="X200" s="346"/>
      <c r="Y200" s="355"/>
      <c r="Z200" s="348"/>
      <c r="AA200" s="348"/>
      <c r="AB200" s="346" t="s">
        <v>1054</v>
      </c>
      <c r="AC200" s="356">
        <v>45406</v>
      </c>
      <c r="AD200" s="346" t="s">
        <v>1054</v>
      </c>
      <c r="AE200" s="356">
        <v>45411</v>
      </c>
      <c r="AF200" s="355"/>
      <c r="AG200" s="346"/>
      <c r="AH200" s="346"/>
      <c r="AI200" s="354"/>
      <c r="AJ200" s="346"/>
      <c r="AK200" s="348"/>
      <c r="AL200" s="348"/>
      <c r="AM200" s="346"/>
      <c r="AN200" s="348"/>
      <c r="AO200" s="348"/>
      <c r="AP200" s="348"/>
      <c r="AQ200" s="348"/>
      <c r="AR200" s="348"/>
      <c r="AS200" s="348"/>
    </row>
    <row r="201" spans="1:45" ht="191.25" x14ac:dyDescent="0.25">
      <c r="A201" s="346"/>
      <c r="B201" s="346"/>
      <c r="C201" s="346"/>
      <c r="D201" s="346"/>
      <c r="E201" s="346"/>
      <c r="F201" s="346"/>
      <c r="G201" s="346"/>
      <c r="H201" s="346"/>
      <c r="I201" s="346"/>
      <c r="J201" s="357"/>
      <c r="K201" s="346"/>
      <c r="L201" s="346"/>
      <c r="M201" s="346"/>
      <c r="N201" s="346"/>
      <c r="O201" s="346"/>
      <c r="P201" s="346" t="s">
        <v>2139</v>
      </c>
      <c r="Q201" s="346" t="s">
        <v>1973</v>
      </c>
      <c r="R201" s="346" t="s">
        <v>2140</v>
      </c>
      <c r="S201" s="346" t="s">
        <v>1975</v>
      </c>
      <c r="T201" s="346" t="s">
        <v>1976</v>
      </c>
      <c r="U201" s="346" t="s">
        <v>2141</v>
      </c>
      <c r="V201" s="346" t="s">
        <v>2142</v>
      </c>
      <c r="W201" s="355"/>
      <c r="X201" s="346"/>
      <c r="Y201" s="355"/>
      <c r="Z201" s="348"/>
      <c r="AA201" s="348"/>
      <c r="AB201" s="346" t="s">
        <v>1057</v>
      </c>
      <c r="AC201" s="346" t="s">
        <v>2143</v>
      </c>
      <c r="AD201" s="346" t="s">
        <v>1057</v>
      </c>
      <c r="AE201" s="346" t="s">
        <v>2144</v>
      </c>
      <c r="AF201" s="355"/>
      <c r="AG201" s="346"/>
      <c r="AH201" s="346"/>
      <c r="AI201" s="354"/>
      <c r="AJ201" s="346"/>
      <c r="AK201" s="348"/>
      <c r="AL201" s="348"/>
      <c r="AM201" s="346"/>
      <c r="AN201" s="348"/>
      <c r="AO201" s="348"/>
      <c r="AP201" s="348"/>
      <c r="AQ201" s="348"/>
      <c r="AR201" s="348"/>
      <c r="AS201" s="348"/>
    </row>
    <row r="202" spans="1:45" x14ac:dyDescent="0.25">
      <c r="A202" s="346"/>
      <c r="B202" s="346"/>
      <c r="C202" s="346"/>
      <c r="D202" s="346"/>
      <c r="E202" s="346"/>
      <c r="F202" s="346"/>
      <c r="G202" s="346"/>
      <c r="H202" s="346"/>
      <c r="I202" s="346"/>
      <c r="J202" s="357"/>
      <c r="K202" s="346"/>
      <c r="L202" s="346"/>
      <c r="M202" s="346"/>
      <c r="N202" s="346"/>
      <c r="O202" s="346"/>
      <c r="P202" s="346"/>
      <c r="Q202" s="346"/>
      <c r="R202" s="346"/>
      <c r="S202" s="346"/>
      <c r="T202" s="346"/>
      <c r="U202" s="346"/>
      <c r="V202" s="346"/>
      <c r="W202" s="355"/>
      <c r="X202" s="346"/>
      <c r="Y202" s="355"/>
      <c r="Z202" s="348"/>
      <c r="AA202" s="348"/>
      <c r="AB202" s="346" t="s">
        <v>1061</v>
      </c>
      <c r="AC202" s="346" t="s">
        <v>1126</v>
      </c>
      <c r="AD202" s="346" t="s">
        <v>1061</v>
      </c>
      <c r="AE202" s="346" t="s">
        <v>1380</v>
      </c>
      <c r="AF202" s="355"/>
      <c r="AG202" s="346"/>
      <c r="AH202" s="346"/>
      <c r="AI202" s="354"/>
      <c r="AJ202" s="346"/>
      <c r="AK202" s="348"/>
      <c r="AL202" s="348"/>
      <c r="AM202" s="346"/>
      <c r="AN202" s="348"/>
      <c r="AO202" s="348"/>
      <c r="AP202" s="348"/>
      <c r="AQ202" s="348"/>
      <c r="AR202" s="348"/>
      <c r="AS202" s="348"/>
    </row>
    <row r="203" spans="1:45" x14ac:dyDescent="0.25">
      <c r="A203" s="346"/>
      <c r="B203" s="346"/>
      <c r="C203" s="346"/>
      <c r="D203" s="346"/>
      <c r="E203" s="346"/>
      <c r="F203" s="346"/>
      <c r="G203" s="346"/>
      <c r="H203" s="346"/>
      <c r="I203" s="346"/>
      <c r="J203" s="357"/>
      <c r="K203" s="346"/>
      <c r="L203" s="346"/>
      <c r="M203" s="346"/>
      <c r="N203" s="346"/>
      <c r="O203" s="346"/>
      <c r="P203" s="346"/>
      <c r="Q203" s="346"/>
      <c r="R203" s="346"/>
      <c r="S203" s="346"/>
      <c r="T203" s="346"/>
      <c r="U203" s="346"/>
      <c r="V203" s="346"/>
      <c r="W203" s="355"/>
      <c r="X203" s="346"/>
      <c r="Y203" s="355"/>
      <c r="Z203" s="348"/>
      <c r="AA203" s="348"/>
      <c r="AB203" s="348"/>
      <c r="AC203" s="348"/>
      <c r="AD203" s="348"/>
      <c r="AE203" s="348"/>
      <c r="AF203" s="355"/>
      <c r="AG203" s="346"/>
      <c r="AH203" s="346"/>
      <c r="AI203" s="354"/>
      <c r="AJ203" s="346"/>
      <c r="AK203" s="348"/>
      <c r="AL203" s="348"/>
      <c r="AM203" s="346"/>
      <c r="AN203" s="348"/>
      <c r="AO203" s="348"/>
      <c r="AP203" s="348"/>
      <c r="AQ203" s="348"/>
      <c r="AR203" s="348"/>
      <c r="AS203" s="348"/>
    </row>
    <row r="204" spans="1:45" x14ac:dyDescent="0.25">
      <c r="A204" s="346"/>
      <c r="B204" s="346"/>
      <c r="C204" s="346"/>
      <c r="D204" s="346"/>
      <c r="E204" s="346"/>
      <c r="F204" s="346"/>
      <c r="G204" s="346"/>
      <c r="H204" s="346"/>
      <c r="I204" s="346"/>
      <c r="J204" s="357"/>
      <c r="K204" s="346"/>
      <c r="L204" s="346"/>
      <c r="M204" s="346"/>
      <c r="N204" s="346"/>
      <c r="O204" s="346"/>
      <c r="P204" s="346"/>
      <c r="Q204" s="346"/>
      <c r="R204" s="346"/>
      <c r="S204" s="346"/>
      <c r="T204" s="346"/>
      <c r="U204" s="346"/>
      <c r="V204" s="346"/>
      <c r="W204" s="355"/>
      <c r="X204" s="346"/>
      <c r="Y204" s="355"/>
      <c r="Z204" s="348"/>
      <c r="AA204" s="348"/>
      <c r="AB204" s="348"/>
      <c r="AC204" s="348"/>
      <c r="AD204" s="346" t="s">
        <v>1054</v>
      </c>
      <c r="AE204" s="356">
        <v>45415</v>
      </c>
      <c r="AF204" s="355"/>
      <c r="AG204" s="346"/>
      <c r="AH204" s="346"/>
      <c r="AI204" s="354"/>
      <c r="AJ204" s="346"/>
      <c r="AK204" s="348"/>
      <c r="AL204" s="348"/>
      <c r="AM204" s="346"/>
      <c r="AN204" s="348"/>
      <c r="AO204" s="348"/>
      <c r="AP204" s="348"/>
      <c r="AQ204" s="348"/>
      <c r="AR204" s="348"/>
      <c r="AS204" s="348"/>
    </row>
    <row r="205" spans="1:45" ht="306" x14ac:dyDescent="0.25">
      <c r="A205" s="346"/>
      <c r="B205" s="346"/>
      <c r="C205" s="346"/>
      <c r="D205" s="346"/>
      <c r="E205" s="346"/>
      <c r="F205" s="346"/>
      <c r="G205" s="346"/>
      <c r="H205" s="346"/>
      <c r="I205" s="346"/>
      <c r="J205" s="357"/>
      <c r="K205" s="346"/>
      <c r="L205" s="346"/>
      <c r="M205" s="346"/>
      <c r="N205" s="346"/>
      <c r="O205" s="346"/>
      <c r="P205" s="346"/>
      <c r="Q205" s="346"/>
      <c r="R205" s="346"/>
      <c r="S205" s="346"/>
      <c r="T205" s="346"/>
      <c r="U205" s="346"/>
      <c r="V205" s="346"/>
      <c r="W205" s="355"/>
      <c r="X205" s="346"/>
      <c r="Y205" s="355"/>
      <c r="Z205" s="348"/>
      <c r="AA205" s="348"/>
      <c r="AB205" s="348"/>
      <c r="AC205" s="348"/>
      <c r="AD205" s="346" t="s">
        <v>1057</v>
      </c>
      <c r="AE205" s="346" t="s">
        <v>2145</v>
      </c>
      <c r="AF205" s="355"/>
      <c r="AG205" s="346"/>
      <c r="AH205" s="346"/>
      <c r="AI205" s="354"/>
      <c r="AJ205" s="346"/>
      <c r="AK205" s="348"/>
      <c r="AL205" s="348"/>
      <c r="AM205" s="346"/>
      <c r="AN205" s="348"/>
      <c r="AO205" s="348"/>
      <c r="AP205" s="348"/>
      <c r="AQ205" s="348"/>
      <c r="AR205" s="348"/>
      <c r="AS205" s="348"/>
    </row>
    <row r="206" spans="1:45" x14ac:dyDescent="0.25">
      <c r="A206" s="346"/>
      <c r="B206" s="346"/>
      <c r="C206" s="346"/>
      <c r="D206" s="346"/>
      <c r="E206" s="346"/>
      <c r="F206" s="346"/>
      <c r="G206" s="346"/>
      <c r="H206" s="346"/>
      <c r="I206" s="346"/>
      <c r="J206" s="357"/>
      <c r="K206" s="346"/>
      <c r="L206" s="346"/>
      <c r="M206" s="346"/>
      <c r="N206" s="346"/>
      <c r="O206" s="346"/>
      <c r="P206" s="346"/>
      <c r="Q206" s="346"/>
      <c r="R206" s="346"/>
      <c r="S206" s="346"/>
      <c r="T206" s="346"/>
      <c r="U206" s="346"/>
      <c r="V206" s="346"/>
      <c r="W206" s="355"/>
      <c r="X206" s="346"/>
      <c r="Y206" s="355"/>
      <c r="Z206" s="348"/>
      <c r="AA206" s="348"/>
      <c r="AB206" s="348"/>
      <c r="AC206" s="348"/>
      <c r="AD206" s="346" t="s">
        <v>1061</v>
      </c>
      <c r="AE206" s="346" t="s">
        <v>1174</v>
      </c>
      <c r="AF206" s="355"/>
      <c r="AG206" s="346"/>
      <c r="AH206" s="346"/>
      <c r="AI206" s="354"/>
      <c r="AJ206" s="346"/>
      <c r="AK206" s="348"/>
      <c r="AL206" s="348"/>
      <c r="AM206" s="346"/>
      <c r="AN206" s="348"/>
      <c r="AO206" s="348"/>
      <c r="AP206" s="348"/>
      <c r="AQ206" s="348"/>
      <c r="AR206" s="348"/>
      <c r="AS206" s="348"/>
    </row>
    <row r="207" spans="1:45" ht="89.25" x14ac:dyDescent="0.25">
      <c r="A207" s="346"/>
      <c r="B207" s="346"/>
      <c r="C207" s="346"/>
      <c r="D207" s="346"/>
      <c r="E207" s="346"/>
      <c r="F207" s="346"/>
      <c r="G207" s="346"/>
      <c r="H207" s="346"/>
      <c r="I207" s="346"/>
      <c r="J207" s="357"/>
      <c r="K207" s="346"/>
      <c r="L207" s="346" t="s">
        <v>2146</v>
      </c>
      <c r="M207" s="346" t="s">
        <v>2147</v>
      </c>
      <c r="N207" s="346" t="s">
        <v>2148</v>
      </c>
      <c r="O207" s="346" t="s">
        <v>1958</v>
      </c>
      <c r="P207" s="346" t="s">
        <v>1959</v>
      </c>
      <c r="Q207" s="346" t="s">
        <v>1960</v>
      </c>
      <c r="R207" s="346" t="s">
        <v>1961</v>
      </c>
      <c r="S207" s="346" t="s">
        <v>1962</v>
      </c>
      <c r="T207" s="346" t="s">
        <v>1963</v>
      </c>
      <c r="U207" s="346" t="s">
        <v>1964</v>
      </c>
      <c r="V207" s="346" t="s">
        <v>1965</v>
      </c>
      <c r="W207" s="355" t="s">
        <v>1966</v>
      </c>
      <c r="X207" s="346" t="s">
        <v>1966</v>
      </c>
      <c r="Y207" s="355" t="s">
        <v>1966</v>
      </c>
      <c r="Z207" s="348"/>
      <c r="AA207" s="348"/>
      <c r="AB207" s="348"/>
      <c r="AC207" s="348"/>
      <c r="AD207" s="348"/>
      <c r="AE207" s="348"/>
      <c r="AF207" s="355"/>
      <c r="AG207" s="346"/>
      <c r="AH207" s="346"/>
      <c r="AI207" s="354"/>
      <c r="AJ207" s="346"/>
      <c r="AK207" s="348"/>
      <c r="AL207" s="348"/>
      <c r="AM207" s="346"/>
      <c r="AN207" s="348"/>
      <c r="AO207" s="348"/>
      <c r="AP207" s="348"/>
      <c r="AQ207" s="348"/>
      <c r="AR207" s="348"/>
      <c r="AS207" s="348"/>
    </row>
    <row r="208" spans="1:45" x14ac:dyDescent="0.25">
      <c r="A208" s="346"/>
      <c r="B208" s="346"/>
      <c r="C208" s="346"/>
      <c r="D208" s="346"/>
      <c r="E208" s="346"/>
      <c r="F208" s="346"/>
      <c r="G208" s="346"/>
      <c r="H208" s="346"/>
      <c r="I208" s="346"/>
      <c r="J208" s="357"/>
      <c r="K208" s="346"/>
      <c r="L208" s="346"/>
      <c r="M208" s="346"/>
      <c r="N208" s="346"/>
      <c r="O208" s="346"/>
      <c r="P208" s="344" t="s">
        <v>1971</v>
      </c>
      <c r="Q208" s="344" t="s">
        <v>1971</v>
      </c>
      <c r="R208" s="344" t="s">
        <v>1971</v>
      </c>
      <c r="S208" s="344" t="s">
        <v>1971</v>
      </c>
      <c r="T208" s="344" t="s">
        <v>1971</v>
      </c>
      <c r="U208" s="344" t="s">
        <v>1971</v>
      </c>
      <c r="V208" s="344" t="s">
        <v>1971</v>
      </c>
      <c r="W208" s="355"/>
      <c r="X208" s="346"/>
      <c r="Y208" s="355"/>
      <c r="Z208" s="348"/>
      <c r="AA208" s="348"/>
      <c r="AB208" s="346" t="s">
        <v>1054</v>
      </c>
      <c r="AC208" s="356">
        <v>45406</v>
      </c>
      <c r="AD208" s="346" t="s">
        <v>1054</v>
      </c>
      <c r="AE208" s="356">
        <v>45411</v>
      </c>
      <c r="AF208" s="355"/>
      <c r="AG208" s="346"/>
      <c r="AH208" s="346"/>
      <c r="AI208" s="354"/>
      <c r="AJ208" s="346"/>
      <c r="AK208" s="348"/>
      <c r="AL208" s="348"/>
      <c r="AM208" s="346"/>
      <c r="AN208" s="348"/>
      <c r="AO208" s="348"/>
      <c r="AP208" s="348"/>
      <c r="AQ208" s="348"/>
      <c r="AR208" s="348"/>
      <c r="AS208" s="348"/>
    </row>
    <row r="209" spans="1:45" ht="216.75" x14ac:dyDescent="0.25">
      <c r="A209" s="346"/>
      <c r="B209" s="346"/>
      <c r="C209" s="346"/>
      <c r="D209" s="346"/>
      <c r="E209" s="346"/>
      <c r="F209" s="346"/>
      <c r="G209" s="346"/>
      <c r="H209" s="346"/>
      <c r="I209" s="346"/>
      <c r="J209" s="357"/>
      <c r="K209" s="346"/>
      <c r="L209" s="346"/>
      <c r="M209" s="346"/>
      <c r="N209" s="346"/>
      <c r="O209" s="346"/>
      <c r="P209" s="346" t="s">
        <v>2149</v>
      </c>
      <c r="Q209" s="346" t="s">
        <v>1973</v>
      </c>
      <c r="R209" s="346" t="s">
        <v>2150</v>
      </c>
      <c r="S209" s="346" t="s">
        <v>1975</v>
      </c>
      <c r="T209" s="346" t="s">
        <v>1976</v>
      </c>
      <c r="U209" s="346" t="s">
        <v>2151</v>
      </c>
      <c r="V209" s="346" t="s">
        <v>2152</v>
      </c>
      <c r="W209" s="355"/>
      <c r="X209" s="346"/>
      <c r="Y209" s="355"/>
      <c r="Z209" s="348"/>
      <c r="AA209" s="348"/>
      <c r="AB209" s="346" t="s">
        <v>1057</v>
      </c>
      <c r="AC209" s="346" t="s">
        <v>2153</v>
      </c>
      <c r="AD209" s="346" t="s">
        <v>1057</v>
      </c>
      <c r="AE209" s="346" t="s">
        <v>2154</v>
      </c>
      <c r="AF209" s="355"/>
      <c r="AG209" s="346"/>
      <c r="AH209" s="346"/>
      <c r="AI209" s="354"/>
      <c r="AJ209" s="346"/>
      <c r="AK209" s="348"/>
      <c r="AL209" s="348"/>
      <c r="AM209" s="346"/>
      <c r="AN209" s="348"/>
      <c r="AO209" s="348"/>
      <c r="AP209" s="348"/>
      <c r="AQ209" s="348"/>
      <c r="AR209" s="348"/>
      <c r="AS209" s="348"/>
    </row>
    <row r="210" spans="1:45" x14ac:dyDescent="0.25">
      <c r="A210" s="346"/>
      <c r="B210" s="346"/>
      <c r="C210" s="346"/>
      <c r="D210" s="346"/>
      <c r="E210" s="346"/>
      <c r="F210" s="346"/>
      <c r="G210" s="346"/>
      <c r="H210" s="346"/>
      <c r="I210" s="346"/>
      <c r="J210" s="357"/>
      <c r="K210" s="346"/>
      <c r="L210" s="346"/>
      <c r="M210" s="346"/>
      <c r="N210" s="346"/>
      <c r="O210" s="346"/>
      <c r="P210" s="346"/>
      <c r="Q210" s="346"/>
      <c r="R210" s="346"/>
      <c r="S210" s="346"/>
      <c r="T210" s="346"/>
      <c r="U210" s="346"/>
      <c r="V210" s="346"/>
      <c r="W210" s="355"/>
      <c r="X210" s="346"/>
      <c r="Y210" s="355"/>
      <c r="Z210" s="348"/>
      <c r="AA210" s="348"/>
      <c r="AB210" s="346" t="s">
        <v>1061</v>
      </c>
      <c r="AC210" s="346" t="s">
        <v>1126</v>
      </c>
      <c r="AD210" s="346" t="s">
        <v>1061</v>
      </c>
      <c r="AE210" s="346" t="s">
        <v>1380</v>
      </c>
      <c r="AF210" s="355"/>
      <c r="AG210" s="346"/>
      <c r="AH210" s="346"/>
      <c r="AI210" s="354"/>
      <c r="AJ210" s="346"/>
      <c r="AK210" s="348"/>
      <c r="AL210" s="348"/>
      <c r="AM210" s="346"/>
      <c r="AN210" s="348"/>
      <c r="AO210" s="348"/>
      <c r="AP210" s="348"/>
      <c r="AQ210" s="348"/>
      <c r="AR210" s="348"/>
      <c r="AS210" s="348"/>
    </row>
    <row r="211" spans="1:45" x14ac:dyDescent="0.25">
      <c r="A211" s="346"/>
      <c r="B211" s="346"/>
      <c r="C211" s="346"/>
      <c r="D211" s="346"/>
      <c r="E211" s="346"/>
      <c r="F211" s="346"/>
      <c r="G211" s="346"/>
      <c r="H211" s="346"/>
      <c r="I211" s="346"/>
      <c r="J211" s="357"/>
      <c r="K211" s="346"/>
      <c r="L211" s="346"/>
      <c r="M211" s="346"/>
      <c r="N211" s="346"/>
      <c r="O211" s="346"/>
      <c r="P211" s="346"/>
      <c r="Q211" s="346"/>
      <c r="R211" s="346"/>
      <c r="S211" s="346"/>
      <c r="T211" s="346"/>
      <c r="U211" s="346"/>
      <c r="V211" s="346"/>
      <c r="W211" s="355"/>
      <c r="X211" s="346"/>
      <c r="Y211" s="355"/>
      <c r="Z211" s="348"/>
      <c r="AA211" s="348"/>
      <c r="AB211" s="348"/>
      <c r="AC211" s="348"/>
      <c r="AD211" s="348"/>
      <c r="AE211" s="348"/>
      <c r="AF211" s="355"/>
      <c r="AG211" s="346"/>
      <c r="AH211" s="346"/>
      <c r="AI211" s="354"/>
      <c r="AJ211" s="346"/>
      <c r="AK211" s="348"/>
      <c r="AL211" s="348"/>
      <c r="AM211" s="346"/>
      <c r="AN211" s="348"/>
      <c r="AO211" s="348"/>
      <c r="AP211" s="348"/>
      <c r="AQ211" s="348"/>
      <c r="AR211" s="348"/>
      <c r="AS211" s="348"/>
    </row>
    <row r="212" spans="1:45" x14ac:dyDescent="0.25">
      <c r="A212" s="346"/>
      <c r="B212" s="346"/>
      <c r="C212" s="346"/>
      <c r="D212" s="346"/>
      <c r="E212" s="346"/>
      <c r="F212" s="346"/>
      <c r="G212" s="346"/>
      <c r="H212" s="346"/>
      <c r="I212" s="346"/>
      <c r="J212" s="357"/>
      <c r="K212" s="346"/>
      <c r="L212" s="346"/>
      <c r="M212" s="346"/>
      <c r="N212" s="346"/>
      <c r="O212" s="346"/>
      <c r="P212" s="346"/>
      <c r="Q212" s="346"/>
      <c r="R212" s="346"/>
      <c r="S212" s="346"/>
      <c r="T212" s="346"/>
      <c r="U212" s="346"/>
      <c r="V212" s="346"/>
      <c r="W212" s="355"/>
      <c r="X212" s="346"/>
      <c r="Y212" s="355"/>
      <c r="Z212" s="348"/>
      <c r="AA212" s="348"/>
      <c r="AB212" s="348"/>
      <c r="AC212" s="348"/>
      <c r="AD212" s="346" t="s">
        <v>1054</v>
      </c>
      <c r="AE212" s="356">
        <v>45415</v>
      </c>
      <c r="AF212" s="355"/>
      <c r="AG212" s="346"/>
      <c r="AH212" s="346"/>
      <c r="AI212" s="354"/>
      <c r="AJ212" s="346"/>
      <c r="AK212" s="348"/>
      <c r="AL212" s="348"/>
      <c r="AM212" s="346"/>
      <c r="AN212" s="348"/>
      <c r="AO212" s="348"/>
      <c r="AP212" s="348"/>
      <c r="AQ212" s="348"/>
      <c r="AR212" s="348"/>
      <c r="AS212" s="348"/>
    </row>
    <row r="213" spans="1:45" ht="369.75" x14ac:dyDescent="0.25">
      <c r="A213" s="346"/>
      <c r="B213" s="346"/>
      <c r="C213" s="346"/>
      <c r="D213" s="346"/>
      <c r="E213" s="346"/>
      <c r="F213" s="346"/>
      <c r="G213" s="346"/>
      <c r="H213" s="346"/>
      <c r="I213" s="346"/>
      <c r="J213" s="357"/>
      <c r="K213" s="346"/>
      <c r="L213" s="346"/>
      <c r="M213" s="346"/>
      <c r="N213" s="346"/>
      <c r="O213" s="346"/>
      <c r="P213" s="346"/>
      <c r="Q213" s="346"/>
      <c r="R213" s="346"/>
      <c r="S213" s="346"/>
      <c r="T213" s="346"/>
      <c r="U213" s="346"/>
      <c r="V213" s="346"/>
      <c r="W213" s="355"/>
      <c r="X213" s="346"/>
      <c r="Y213" s="355"/>
      <c r="Z213" s="348"/>
      <c r="AA213" s="348"/>
      <c r="AB213" s="348"/>
      <c r="AC213" s="348"/>
      <c r="AD213" s="346" t="s">
        <v>1057</v>
      </c>
      <c r="AE213" s="346" t="s">
        <v>2155</v>
      </c>
      <c r="AF213" s="355"/>
      <c r="AG213" s="346"/>
      <c r="AH213" s="346"/>
      <c r="AI213" s="354"/>
      <c r="AJ213" s="346"/>
      <c r="AK213" s="348"/>
      <c r="AL213" s="348"/>
      <c r="AM213" s="346"/>
      <c r="AN213" s="348"/>
      <c r="AO213" s="348"/>
      <c r="AP213" s="348"/>
      <c r="AQ213" s="348"/>
      <c r="AR213" s="348"/>
      <c r="AS213" s="348"/>
    </row>
    <row r="214" spans="1:45" x14ac:dyDescent="0.25">
      <c r="A214" s="346"/>
      <c r="B214" s="346"/>
      <c r="C214" s="346"/>
      <c r="D214" s="346"/>
      <c r="E214" s="346"/>
      <c r="F214" s="346"/>
      <c r="G214" s="346"/>
      <c r="H214" s="346"/>
      <c r="I214" s="346"/>
      <c r="J214" s="357"/>
      <c r="K214" s="346"/>
      <c r="L214" s="346"/>
      <c r="M214" s="346"/>
      <c r="N214" s="346"/>
      <c r="O214" s="346"/>
      <c r="P214" s="346"/>
      <c r="Q214" s="346"/>
      <c r="R214" s="346"/>
      <c r="S214" s="346"/>
      <c r="T214" s="346"/>
      <c r="U214" s="346"/>
      <c r="V214" s="346"/>
      <c r="W214" s="355"/>
      <c r="X214" s="346"/>
      <c r="Y214" s="355"/>
      <c r="Z214" s="348"/>
      <c r="AA214" s="348"/>
      <c r="AB214" s="348"/>
      <c r="AC214" s="348"/>
      <c r="AD214" s="346" t="s">
        <v>1061</v>
      </c>
      <c r="AE214" s="346" t="s">
        <v>1174</v>
      </c>
      <c r="AF214" s="355"/>
      <c r="AG214" s="346"/>
      <c r="AH214" s="346"/>
      <c r="AI214" s="354"/>
      <c r="AJ214" s="346"/>
      <c r="AK214" s="348"/>
      <c r="AL214" s="348"/>
      <c r="AM214" s="346"/>
      <c r="AN214" s="348"/>
      <c r="AO214" s="348"/>
      <c r="AP214" s="348"/>
      <c r="AQ214" s="348"/>
      <c r="AR214" s="348"/>
      <c r="AS214" s="348"/>
    </row>
    <row r="215" spans="1:45" ht="165.75" x14ac:dyDescent="0.25">
      <c r="A215" s="346" t="s">
        <v>2156</v>
      </c>
      <c r="B215" s="346" t="s">
        <v>1492</v>
      </c>
      <c r="C215" s="346" t="s">
        <v>2157</v>
      </c>
      <c r="D215" s="346" t="s">
        <v>1949</v>
      </c>
      <c r="E215" s="346" t="s">
        <v>1950</v>
      </c>
      <c r="F215" s="346" t="s">
        <v>2158</v>
      </c>
      <c r="G215" s="346" t="s">
        <v>1493</v>
      </c>
      <c r="H215" s="346" t="s">
        <v>1952</v>
      </c>
      <c r="I215" s="346" t="s">
        <v>2028</v>
      </c>
      <c r="J215" s="357" t="s">
        <v>2029</v>
      </c>
      <c r="K215" s="346" t="s">
        <v>1954</v>
      </c>
      <c r="L215" s="346" t="s">
        <v>2159</v>
      </c>
      <c r="M215" s="346" t="s">
        <v>2160</v>
      </c>
      <c r="N215" s="346" t="s">
        <v>2161</v>
      </c>
      <c r="O215" s="346" t="s">
        <v>1958</v>
      </c>
      <c r="P215" s="346" t="s">
        <v>1959</v>
      </c>
      <c r="Q215" s="346" t="s">
        <v>1960</v>
      </c>
      <c r="R215" s="346" t="s">
        <v>1961</v>
      </c>
      <c r="S215" s="346" t="s">
        <v>1962</v>
      </c>
      <c r="T215" s="346" t="s">
        <v>1963</v>
      </c>
      <c r="U215" s="346" t="s">
        <v>1964</v>
      </c>
      <c r="V215" s="346" t="s">
        <v>1965</v>
      </c>
      <c r="W215" s="355" t="s">
        <v>1966</v>
      </c>
      <c r="X215" s="346" t="s">
        <v>1966</v>
      </c>
      <c r="Y215" s="355" t="s">
        <v>1966</v>
      </c>
      <c r="Z215" s="348"/>
      <c r="AA215" s="348"/>
      <c r="AB215" s="348"/>
      <c r="AC215" s="348"/>
      <c r="AD215" s="348"/>
      <c r="AE215" s="348"/>
      <c r="AF215" s="355" t="s">
        <v>1966</v>
      </c>
      <c r="AG215" s="346" t="s">
        <v>1967</v>
      </c>
      <c r="AH215" s="346" t="s">
        <v>2028</v>
      </c>
      <c r="AI215" s="357" t="s">
        <v>2029</v>
      </c>
      <c r="AJ215" s="346" t="s">
        <v>1954</v>
      </c>
      <c r="AK215" s="346" t="s">
        <v>2162</v>
      </c>
      <c r="AL215" s="346" t="s">
        <v>2163</v>
      </c>
      <c r="AM215" s="346" t="s">
        <v>2164</v>
      </c>
      <c r="AN215" s="348"/>
      <c r="AO215" s="348"/>
      <c r="AP215" s="348"/>
      <c r="AQ215" s="348"/>
      <c r="AR215" s="348"/>
      <c r="AS215" s="348"/>
    </row>
    <row r="216" spans="1:45" x14ac:dyDescent="0.25">
      <c r="A216" s="346"/>
      <c r="B216" s="346"/>
      <c r="C216" s="346"/>
      <c r="D216" s="346"/>
      <c r="E216" s="346"/>
      <c r="F216" s="346"/>
      <c r="G216" s="346"/>
      <c r="H216" s="346"/>
      <c r="I216" s="346"/>
      <c r="J216" s="357"/>
      <c r="K216" s="346"/>
      <c r="L216" s="346"/>
      <c r="M216" s="346"/>
      <c r="N216" s="346"/>
      <c r="O216" s="346"/>
      <c r="P216" s="344" t="s">
        <v>1971</v>
      </c>
      <c r="Q216" s="344" t="s">
        <v>1971</v>
      </c>
      <c r="R216" s="344" t="s">
        <v>1971</v>
      </c>
      <c r="S216" s="344" t="s">
        <v>1971</v>
      </c>
      <c r="T216" s="344" t="s">
        <v>1971</v>
      </c>
      <c r="U216" s="344" t="s">
        <v>1971</v>
      </c>
      <c r="V216" s="344" t="s">
        <v>1971</v>
      </c>
      <c r="W216" s="355"/>
      <c r="X216" s="346"/>
      <c r="Y216" s="355"/>
      <c r="Z216" s="348"/>
      <c r="AA216" s="348"/>
      <c r="AB216" s="346" t="s">
        <v>1054</v>
      </c>
      <c r="AC216" s="356">
        <v>45405</v>
      </c>
      <c r="AD216" s="346" t="s">
        <v>1054</v>
      </c>
      <c r="AE216" s="356">
        <v>45411</v>
      </c>
      <c r="AF216" s="355"/>
      <c r="AG216" s="346"/>
      <c r="AH216" s="346"/>
      <c r="AI216" s="357"/>
      <c r="AJ216" s="346"/>
      <c r="AK216" s="348"/>
      <c r="AL216" s="348"/>
      <c r="AM216" s="346"/>
      <c r="AN216" s="348"/>
      <c r="AO216" s="348"/>
      <c r="AP216" s="348"/>
      <c r="AQ216" s="348"/>
      <c r="AR216" s="348"/>
      <c r="AS216" s="348"/>
    </row>
    <row r="217" spans="1:45" ht="318.75" x14ac:dyDescent="0.25">
      <c r="A217" s="346"/>
      <c r="B217" s="346"/>
      <c r="C217" s="346"/>
      <c r="D217" s="346"/>
      <c r="E217" s="346"/>
      <c r="F217" s="346"/>
      <c r="G217" s="346"/>
      <c r="H217" s="346"/>
      <c r="I217" s="346"/>
      <c r="J217" s="357"/>
      <c r="K217" s="346"/>
      <c r="L217" s="346"/>
      <c r="M217" s="346"/>
      <c r="N217" s="346"/>
      <c r="O217" s="346"/>
      <c r="P217" s="346" t="s">
        <v>2165</v>
      </c>
      <c r="Q217" s="346" t="s">
        <v>1973</v>
      </c>
      <c r="R217" s="346" t="s">
        <v>2166</v>
      </c>
      <c r="S217" s="346" t="s">
        <v>1975</v>
      </c>
      <c r="T217" s="346" t="s">
        <v>1976</v>
      </c>
      <c r="U217" s="346" t="s">
        <v>2167</v>
      </c>
      <c r="V217" s="346" t="s">
        <v>2168</v>
      </c>
      <c r="W217" s="355"/>
      <c r="X217" s="346"/>
      <c r="Y217" s="355"/>
      <c r="Z217" s="348"/>
      <c r="AA217" s="348"/>
      <c r="AB217" s="346" t="s">
        <v>1057</v>
      </c>
      <c r="AC217" s="346" t="s">
        <v>2169</v>
      </c>
      <c r="AD217" s="346" t="s">
        <v>1057</v>
      </c>
      <c r="AE217" s="346" t="s">
        <v>2170</v>
      </c>
      <c r="AF217" s="355"/>
      <c r="AG217" s="346"/>
      <c r="AH217" s="346"/>
      <c r="AI217" s="357"/>
      <c r="AJ217" s="346"/>
      <c r="AK217" s="348"/>
      <c r="AL217" s="348"/>
      <c r="AM217" s="346"/>
      <c r="AN217" s="348"/>
      <c r="AO217" s="348"/>
      <c r="AP217" s="348"/>
      <c r="AQ217" s="348"/>
      <c r="AR217" s="348"/>
      <c r="AS217" s="348"/>
    </row>
    <row r="218" spans="1:45" x14ac:dyDescent="0.25">
      <c r="A218" s="346"/>
      <c r="B218" s="346"/>
      <c r="C218" s="346"/>
      <c r="D218" s="346"/>
      <c r="E218" s="346"/>
      <c r="F218" s="346"/>
      <c r="G218" s="346"/>
      <c r="H218" s="346"/>
      <c r="I218" s="346"/>
      <c r="J218" s="357"/>
      <c r="K218" s="346"/>
      <c r="L218" s="346"/>
      <c r="M218" s="346"/>
      <c r="N218" s="346"/>
      <c r="O218" s="346"/>
      <c r="P218" s="346"/>
      <c r="Q218" s="346"/>
      <c r="R218" s="346"/>
      <c r="S218" s="346"/>
      <c r="T218" s="346"/>
      <c r="U218" s="346"/>
      <c r="V218" s="346"/>
      <c r="W218" s="355"/>
      <c r="X218" s="346"/>
      <c r="Y218" s="355"/>
      <c r="Z218" s="348"/>
      <c r="AA218" s="348"/>
      <c r="AB218" s="346" t="s">
        <v>1061</v>
      </c>
      <c r="AC218" s="346" t="s">
        <v>1504</v>
      </c>
      <c r="AD218" s="346" t="s">
        <v>1061</v>
      </c>
      <c r="AE218" s="346" t="s">
        <v>1380</v>
      </c>
      <c r="AF218" s="355"/>
      <c r="AG218" s="346"/>
      <c r="AH218" s="346"/>
      <c r="AI218" s="357"/>
      <c r="AJ218" s="346"/>
      <c r="AK218" s="348"/>
      <c r="AL218" s="348"/>
      <c r="AM218" s="346"/>
      <c r="AN218" s="348"/>
      <c r="AO218" s="348"/>
      <c r="AP218" s="348"/>
      <c r="AQ218" s="348"/>
      <c r="AR218" s="348"/>
      <c r="AS218" s="348"/>
    </row>
    <row r="219" spans="1:45" x14ac:dyDescent="0.25">
      <c r="A219" s="346"/>
      <c r="B219" s="346"/>
      <c r="C219" s="346"/>
      <c r="D219" s="346"/>
      <c r="E219" s="346"/>
      <c r="F219" s="346"/>
      <c r="G219" s="346"/>
      <c r="H219" s="346"/>
      <c r="I219" s="346"/>
      <c r="J219" s="357"/>
      <c r="K219" s="346"/>
      <c r="L219" s="346"/>
      <c r="M219" s="346"/>
      <c r="N219" s="346"/>
      <c r="O219" s="346"/>
      <c r="P219" s="346"/>
      <c r="Q219" s="346"/>
      <c r="R219" s="346"/>
      <c r="S219" s="346"/>
      <c r="T219" s="346"/>
      <c r="U219" s="346"/>
      <c r="V219" s="346"/>
      <c r="W219" s="355"/>
      <c r="X219" s="346"/>
      <c r="Y219" s="355"/>
      <c r="Z219" s="348"/>
      <c r="AA219" s="348"/>
      <c r="AB219" s="348"/>
      <c r="AC219" s="348"/>
      <c r="AD219" s="348"/>
      <c r="AE219" s="348"/>
      <c r="AF219" s="355"/>
      <c r="AG219" s="346"/>
      <c r="AH219" s="346"/>
      <c r="AI219" s="357"/>
      <c r="AJ219" s="346"/>
      <c r="AK219" s="348"/>
      <c r="AL219" s="348"/>
      <c r="AM219" s="346"/>
      <c r="AN219" s="348"/>
      <c r="AO219" s="348"/>
      <c r="AP219" s="348"/>
      <c r="AQ219" s="348"/>
      <c r="AR219" s="348"/>
      <c r="AS219" s="348"/>
    </row>
    <row r="220" spans="1:45" x14ac:dyDescent="0.25">
      <c r="A220" s="346"/>
      <c r="B220" s="346"/>
      <c r="C220" s="346"/>
      <c r="D220" s="346"/>
      <c r="E220" s="346"/>
      <c r="F220" s="346"/>
      <c r="G220" s="346"/>
      <c r="H220" s="346"/>
      <c r="I220" s="346"/>
      <c r="J220" s="357"/>
      <c r="K220" s="346"/>
      <c r="L220" s="346"/>
      <c r="M220" s="346"/>
      <c r="N220" s="346"/>
      <c r="O220" s="346"/>
      <c r="P220" s="346"/>
      <c r="Q220" s="346"/>
      <c r="R220" s="346"/>
      <c r="S220" s="346"/>
      <c r="T220" s="346"/>
      <c r="U220" s="346"/>
      <c r="V220" s="346"/>
      <c r="W220" s="355"/>
      <c r="X220" s="346"/>
      <c r="Y220" s="355"/>
      <c r="Z220" s="348"/>
      <c r="AA220" s="348"/>
      <c r="AB220" s="346" t="s">
        <v>1054</v>
      </c>
      <c r="AC220" s="356">
        <v>45530</v>
      </c>
      <c r="AD220" s="346" t="s">
        <v>1054</v>
      </c>
      <c r="AE220" s="356">
        <v>45414</v>
      </c>
      <c r="AF220" s="355"/>
      <c r="AG220" s="346"/>
      <c r="AH220" s="346"/>
      <c r="AI220" s="357"/>
      <c r="AJ220" s="346"/>
      <c r="AK220" s="348"/>
      <c r="AL220" s="348"/>
      <c r="AM220" s="346"/>
      <c r="AN220" s="348"/>
      <c r="AO220" s="348"/>
      <c r="AP220" s="348"/>
      <c r="AQ220" s="348"/>
      <c r="AR220" s="348"/>
      <c r="AS220" s="348"/>
    </row>
    <row r="221" spans="1:45" ht="409.5" x14ac:dyDescent="0.25">
      <c r="A221" s="346"/>
      <c r="B221" s="346"/>
      <c r="C221" s="346"/>
      <c r="D221" s="346"/>
      <c r="E221" s="346"/>
      <c r="F221" s="346"/>
      <c r="G221" s="346"/>
      <c r="H221" s="346"/>
      <c r="I221" s="346"/>
      <c r="J221" s="357"/>
      <c r="K221" s="346"/>
      <c r="L221" s="346"/>
      <c r="M221" s="346"/>
      <c r="N221" s="346"/>
      <c r="O221" s="346"/>
      <c r="P221" s="346"/>
      <c r="Q221" s="346"/>
      <c r="R221" s="346"/>
      <c r="S221" s="346"/>
      <c r="T221" s="346"/>
      <c r="U221" s="346"/>
      <c r="V221" s="346"/>
      <c r="W221" s="355"/>
      <c r="X221" s="346"/>
      <c r="Y221" s="355"/>
      <c r="Z221" s="348"/>
      <c r="AA221" s="348"/>
      <c r="AB221" s="346" t="s">
        <v>1057</v>
      </c>
      <c r="AC221" s="346" t="s">
        <v>2171</v>
      </c>
      <c r="AD221" s="346" t="s">
        <v>1057</v>
      </c>
      <c r="AE221" s="346" t="s">
        <v>2172</v>
      </c>
      <c r="AF221" s="355"/>
      <c r="AG221" s="346"/>
      <c r="AH221" s="346"/>
      <c r="AI221" s="357"/>
      <c r="AJ221" s="346"/>
      <c r="AK221" s="348"/>
      <c r="AL221" s="348"/>
      <c r="AM221" s="346"/>
      <c r="AN221" s="348"/>
      <c r="AO221" s="348"/>
      <c r="AP221" s="348"/>
      <c r="AQ221" s="348"/>
      <c r="AR221" s="348"/>
      <c r="AS221" s="348"/>
    </row>
    <row r="222" spans="1:45" x14ac:dyDescent="0.25">
      <c r="A222" s="346"/>
      <c r="B222" s="346"/>
      <c r="C222" s="346"/>
      <c r="D222" s="346"/>
      <c r="E222" s="346"/>
      <c r="F222" s="346"/>
      <c r="G222" s="346"/>
      <c r="H222" s="346"/>
      <c r="I222" s="346"/>
      <c r="J222" s="357"/>
      <c r="K222" s="346"/>
      <c r="L222" s="346"/>
      <c r="M222" s="346"/>
      <c r="N222" s="346"/>
      <c r="O222" s="346"/>
      <c r="P222" s="346"/>
      <c r="Q222" s="346"/>
      <c r="R222" s="346"/>
      <c r="S222" s="346"/>
      <c r="T222" s="346"/>
      <c r="U222" s="346"/>
      <c r="V222" s="346"/>
      <c r="W222" s="355"/>
      <c r="X222" s="346"/>
      <c r="Y222" s="355"/>
      <c r="Z222" s="348"/>
      <c r="AA222" s="348"/>
      <c r="AB222" s="346" t="s">
        <v>1061</v>
      </c>
      <c r="AC222" s="346" t="s">
        <v>1504</v>
      </c>
      <c r="AD222" s="346" t="s">
        <v>1061</v>
      </c>
      <c r="AE222" s="346" t="s">
        <v>1505</v>
      </c>
      <c r="AF222" s="355"/>
      <c r="AG222" s="346"/>
      <c r="AH222" s="346"/>
      <c r="AI222" s="357"/>
      <c r="AJ222" s="346"/>
      <c r="AK222" s="348"/>
      <c r="AL222" s="348"/>
      <c r="AM222" s="346"/>
      <c r="AN222" s="348"/>
      <c r="AO222" s="348"/>
      <c r="AP222" s="348"/>
      <c r="AQ222" s="348"/>
      <c r="AR222" s="348"/>
      <c r="AS222" s="348"/>
    </row>
    <row r="223" spans="1:45" x14ac:dyDescent="0.25">
      <c r="A223" s="346"/>
      <c r="B223" s="346"/>
      <c r="C223" s="346"/>
      <c r="D223" s="346"/>
      <c r="E223" s="346"/>
      <c r="F223" s="346"/>
      <c r="G223" s="346"/>
      <c r="H223" s="346"/>
      <c r="I223" s="346"/>
      <c r="J223" s="357"/>
      <c r="K223" s="346"/>
      <c r="L223" s="346"/>
      <c r="M223" s="346"/>
      <c r="N223" s="346"/>
      <c r="O223" s="346"/>
      <c r="P223" s="346"/>
      <c r="Q223" s="346"/>
      <c r="R223" s="346"/>
      <c r="S223" s="346"/>
      <c r="T223" s="346"/>
      <c r="U223" s="346"/>
      <c r="V223" s="346"/>
      <c r="W223" s="355"/>
      <c r="X223" s="346"/>
      <c r="Y223" s="355"/>
      <c r="Z223" s="348"/>
      <c r="AA223" s="348"/>
      <c r="AB223" s="348"/>
      <c r="AC223" s="348"/>
      <c r="AD223" s="348"/>
      <c r="AE223" s="348"/>
      <c r="AF223" s="355"/>
      <c r="AG223" s="346"/>
      <c r="AH223" s="346"/>
      <c r="AI223" s="357"/>
      <c r="AJ223" s="346"/>
      <c r="AK223" s="348"/>
      <c r="AL223" s="348"/>
      <c r="AM223" s="346"/>
      <c r="AN223" s="348"/>
      <c r="AO223" s="348"/>
      <c r="AP223" s="348"/>
      <c r="AQ223" s="348"/>
      <c r="AR223" s="348"/>
      <c r="AS223" s="348"/>
    </row>
    <row r="224" spans="1:45" x14ac:dyDescent="0.25">
      <c r="A224" s="346"/>
      <c r="B224" s="346"/>
      <c r="C224" s="346"/>
      <c r="D224" s="346"/>
      <c r="E224" s="346"/>
      <c r="F224" s="346"/>
      <c r="G224" s="346"/>
      <c r="H224" s="346"/>
      <c r="I224" s="346"/>
      <c r="J224" s="357"/>
      <c r="K224" s="346"/>
      <c r="L224" s="346"/>
      <c r="M224" s="346"/>
      <c r="N224" s="346"/>
      <c r="O224" s="346"/>
      <c r="P224" s="346"/>
      <c r="Q224" s="346"/>
      <c r="R224" s="346"/>
      <c r="S224" s="346"/>
      <c r="T224" s="346"/>
      <c r="U224" s="346"/>
      <c r="V224" s="346"/>
      <c r="W224" s="355"/>
      <c r="X224" s="346"/>
      <c r="Y224" s="355"/>
      <c r="Z224" s="348"/>
      <c r="AA224" s="348"/>
      <c r="AB224" s="348"/>
      <c r="AC224" s="348"/>
      <c r="AD224" s="346" t="s">
        <v>1054</v>
      </c>
      <c r="AE224" s="356">
        <v>45534</v>
      </c>
      <c r="AF224" s="355"/>
      <c r="AG224" s="346"/>
      <c r="AH224" s="346"/>
      <c r="AI224" s="357"/>
      <c r="AJ224" s="346"/>
      <c r="AK224" s="348"/>
      <c r="AL224" s="348"/>
      <c r="AM224" s="346"/>
      <c r="AN224" s="348"/>
      <c r="AO224" s="348"/>
      <c r="AP224" s="348"/>
      <c r="AQ224" s="348"/>
      <c r="AR224" s="348"/>
      <c r="AS224" s="348"/>
    </row>
    <row r="225" spans="1:45" ht="178.5" x14ac:dyDescent="0.25">
      <c r="A225" s="346"/>
      <c r="B225" s="346"/>
      <c r="C225" s="346"/>
      <c r="D225" s="346"/>
      <c r="E225" s="346"/>
      <c r="F225" s="346"/>
      <c r="G225" s="346"/>
      <c r="H225" s="346"/>
      <c r="I225" s="346"/>
      <c r="J225" s="357"/>
      <c r="K225" s="346"/>
      <c r="L225" s="346"/>
      <c r="M225" s="346"/>
      <c r="N225" s="346"/>
      <c r="O225" s="346"/>
      <c r="P225" s="346"/>
      <c r="Q225" s="346"/>
      <c r="R225" s="346"/>
      <c r="S225" s="346"/>
      <c r="T225" s="346"/>
      <c r="U225" s="346"/>
      <c r="V225" s="346"/>
      <c r="W225" s="355"/>
      <c r="X225" s="346"/>
      <c r="Y225" s="355"/>
      <c r="Z225" s="348"/>
      <c r="AA225" s="348"/>
      <c r="AB225" s="348"/>
      <c r="AC225" s="348"/>
      <c r="AD225" s="346" t="s">
        <v>1057</v>
      </c>
      <c r="AE225" s="346" t="s">
        <v>2173</v>
      </c>
      <c r="AF225" s="355"/>
      <c r="AG225" s="346"/>
      <c r="AH225" s="346"/>
      <c r="AI225" s="357"/>
      <c r="AJ225" s="346"/>
      <c r="AK225" s="348"/>
      <c r="AL225" s="348"/>
      <c r="AM225" s="346"/>
      <c r="AN225" s="348"/>
      <c r="AO225" s="348"/>
      <c r="AP225" s="348"/>
      <c r="AQ225" s="348"/>
      <c r="AR225" s="348"/>
      <c r="AS225" s="348"/>
    </row>
    <row r="226" spans="1:45" x14ac:dyDescent="0.25">
      <c r="A226" s="346"/>
      <c r="B226" s="346"/>
      <c r="C226" s="346"/>
      <c r="D226" s="346"/>
      <c r="E226" s="346"/>
      <c r="F226" s="346"/>
      <c r="G226" s="346"/>
      <c r="H226" s="346"/>
      <c r="I226" s="346"/>
      <c r="J226" s="357"/>
      <c r="K226" s="346"/>
      <c r="L226" s="346"/>
      <c r="M226" s="346"/>
      <c r="N226" s="346"/>
      <c r="O226" s="346"/>
      <c r="P226" s="346"/>
      <c r="Q226" s="346"/>
      <c r="R226" s="346"/>
      <c r="S226" s="346"/>
      <c r="T226" s="346"/>
      <c r="U226" s="346"/>
      <c r="V226" s="346"/>
      <c r="W226" s="355"/>
      <c r="X226" s="346"/>
      <c r="Y226" s="355"/>
      <c r="Z226" s="348"/>
      <c r="AA226" s="348"/>
      <c r="AB226" s="348"/>
      <c r="AC226" s="348"/>
      <c r="AD226" s="346" t="s">
        <v>1061</v>
      </c>
      <c r="AE226" s="346" t="s">
        <v>1380</v>
      </c>
      <c r="AF226" s="355"/>
      <c r="AG226" s="346"/>
      <c r="AH226" s="346"/>
      <c r="AI226" s="357"/>
      <c r="AJ226" s="346"/>
      <c r="AK226" s="348"/>
      <c r="AL226" s="348"/>
      <c r="AM226" s="346"/>
      <c r="AN226" s="348"/>
      <c r="AO226" s="348"/>
      <c r="AP226" s="348"/>
      <c r="AQ226" s="348"/>
      <c r="AR226" s="348"/>
      <c r="AS226" s="348"/>
    </row>
    <row r="227" spans="1:45" x14ac:dyDescent="0.25">
      <c r="A227" s="346"/>
      <c r="B227" s="346"/>
      <c r="C227" s="346"/>
      <c r="D227" s="346"/>
      <c r="E227" s="346"/>
      <c r="F227" s="346"/>
      <c r="G227" s="346"/>
      <c r="H227" s="346"/>
      <c r="I227" s="346"/>
      <c r="J227" s="357"/>
      <c r="K227" s="346"/>
      <c r="L227" s="346"/>
      <c r="M227" s="346"/>
      <c r="N227" s="346"/>
      <c r="O227" s="346"/>
      <c r="P227" s="346"/>
      <c r="Q227" s="346"/>
      <c r="R227" s="346"/>
      <c r="S227" s="346"/>
      <c r="T227" s="346"/>
      <c r="U227" s="346"/>
      <c r="V227" s="346"/>
      <c r="W227" s="355"/>
      <c r="X227" s="346"/>
      <c r="Y227" s="355"/>
      <c r="Z227" s="348"/>
      <c r="AA227" s="348"/>
      <c r="AB227" s="348"/>
      <c r="AC227" s="348"/>
      <c r="AD227" s="348"/>
      <c r="AE227" s="348"/>
      <c r="AF227" s="355"/>
      <c r="AG227" s="346"/>
      <c r="AH227" s="346"/>
      <c r="AI227" s="357"/>
      <c r="AJ227" s="346"/>
      <c r="AK227" s="348"/>
      <c r="AL227" s="348"/>
      <c r="AM227" s="346"/>
      <c r="AN227" s="348"/>
      <c r="AO227" s="348"/>
      <c r="AP227" s="348"/>
      <c r="AQ227" s="348"/>
      <c r="AR227" s="348"/>
      <c r="AS227" s="348"/>
    </row>
    <row r="228" spans="1:45" x14ac:dyDescent="0.25">
      <c r="A228" s="346"/>
      <c r="B228" s="346"/>
      <c r="C228" s="346"/>
      <c r="D228" s="346"/>
      <c r="E228" s="346"/>
      <c r="F228" s="346"/>
      <c r="G228" s="346"/>
      <c r="H228" s="346"/>
      <c r="I228" s="346"/>
      <c r="J228" s="357"/>
      <c r="K228" s="346"/>
      <c r="L228" s="346"/>
      <c r="M228" s="346"/>
      <c r="N228" s="346"/>
      <c r="O228" s="346"/>
      <c r="P228" s="346"/>
      <c r="Q228" s="346"/>
      <c r="R228" s="346"/>
      <c r="S228" s="346"/>
      <c r="T228" s="346"/>
      <c r="U228" s="346"/>
      <c r="V228" s="346"/>
      <c r="W228" s="355"/>
      <c r="X228" s="346"/>
      <c r="Y228" s="355"/>
      <c r="Z228" s="348"/>
      <c r="AA228" s="348"/>
      <c r="AB228" s="348"/>
      <c r="AC228" s="348"/>
      <c r="AD228" s="346" t="s">
        <v>1054</v>
      </c>
      <c r="AE228" s="356">
        <v>45539</v>
      </c>
      <c r="AF228" s="355"/>
      <c r="AG228" s="346"/>
      <c r="AH228" s="346"/>
      <c r="AI228" s="357"/>
      <c r="AJ228" s="346"/>
      <c r="AK228" s="348"/>
      <c r="AL228" s="348"/>
      <c r="AM228" s="346"/>
      <c r="AN228" s="348"/>
      <c r="AO228" s="348"/>
      <c r="AP228" s="348"/>
      <c r="AQ228" s="348"/>
      <c r="AR228" s="348"/>
      <c r="AS228" s="348"/>
    </row>
    <row r="229" spans="1:45" ht="344.25" x14ac:dyDescent="0.25">
      <c r="A229" s="346"/>
      <c r="B229" s="346"/>
      <c r="C229" s="346"/>
      <c r="D229" s="346"/>
      <c r="E229" s="346"/>
      <c r="F229" s="346"/>
      <c r="G229" s="346"/>
      <c r="H229" s="346"/>
      <c r="I229" s="346"/>
      <c r="J229" s="357"/>
      <c r="K229" s="346"/>
      <c r="L229" s="346"/>
      <c r="M229" s="346"/>
      <c r="N229" s="346"/>
      <c r="O229" s="346"/>
      <c r="P229" s="346"/>
      <c r="Q229" s="346"/>
      <c r="R229" s="346"/>
      <c r="S229" s="346"/>
      <c r="T229" s="346"/>
      <c r="U229" s="346"/>
      <c r="V229" s="346"/>
      <c r="W229" s="355"/>
      <c r="X229" s="346"/>
      <c r="Y229" s="355"/>
      <c r="Z229" s="348"/>
      <c r="AA229" s="348"/>
      <c r="AB229" s="348"/>
      <c r="AC229" s="348"/>
      <c r="AD229" s="346" t="s">
        <v>1057</v>
      </c>
      <c r="AE229" s="346" t="s">
        <v>2174</v>
      </c>
      <c r="AF229" s="355"/>
      <c r="AG229" s="346"/>
      <c r="AH229" s="346"/>
      <c r="AI229" s="357"/>
      <c r="AJ229" s="346"/>
      <c r="AK229" s="348"/>
      <c r="AL229" s="348"/>
      <c r="AM229" s="346"/>
      <c r="AN229" s="348"/>
      <c r="AO229" s="348"/>
      <c r="AP229" s="348"/>
      <c r="AQ229" s="348"/>
      <c r="AR229" s="348"/>
      <c r="AS229" s="348"/>
    </row>
    <row r="230" spans="1:45" x14ac:dyDescent="0.25">
      <c r="A230" s="346"/>
      <c r="B230" s="346"/>
      <c r="C230" s="346"/>
      <c r="D230" s="346"/>
      <c r="E230" s="346"/>
      <c r="F230" s="346"/>
      <c r="G230" s="346"/>
      <c r="H230" s="346"/>
      <c r="I230" s="346"/>
      <c r="J230" s="357"/>
      <c r="K230" s="346"/>
      <c r="L230" s="346"/>
      <c r="M230" s="346"/>
      <c r="N230" s="346"/>
      <c r="O230" s="346"/>
      <c r="P230" s="346"/>
      <c r="Q230" s="346"/>
      <c r="R230" s="346"/>
      <c r="S230" s="346"/>
      <c r="T230" s="346"/>
      <c r="U230" s="346"/>
      <c r="V230" s="346"/>
      <c r="W230" s="355"/>
      <c r="X230" s="346"/>
      <c r="Y230" s="355"/>
      <c r="Z230" s="348"/>
      <c r="AA230" s="348"/>
      <c r="AB230" s="348"/>
      <c r="AC230" s="348"/>
      <c r="AD230" s="346" t="s">
        <v>1061</v>
      </c>
      <c r="AE230" s="346" t="s">
        <v>1505</v>
      </c>
      <c r="AF230" s="355"/>
      <c r="AG230" s="346"/>
      <c r="AH230" s="346"/>
      <c r="AI230" s="357"/>
      <c r="AJ230" s="346"/>
      <c r="AK230" s="348"/>
      <c r="AL230" s="348"/>
      <c r="AM230" s="346"/>
      <c r="AN230" s="348"/>
      <c r="AO230" s="348"/>
      <c r="AP230" s="348"/>
      <c r="AQ230" s="348"/>
      <c r="AR230" s="348"/>
      <c r="AS230" s="348"/>
    </row>
    <row r="231" spans="1:45" ht="191.25" x14ac:dyDescent="0.25">
      <c r="A231" s="346"/>
      <c r="B231" s="346"/>
      <c r="C231" s="346"/>
      <c r="D231" s="346"/>
      <c r="E231" s="346"/>
      <c r="F231" s="346"/>
      <c r="G231" s="346"/>
      <c r="H231" s="346"/>
      <c r="I231" s="346"/>
      <c r="J231" s="357"/>
      <c r="K231" s="346"/>
      <c r="L231" s="346" t="s">
        <v>2175</v>
      </c>
      <c r="M231" s="346" t="s">
        <v>2176</v>
      </c>
      <c r="N231" s="346" t="s">
        <v>2177</v>
      </c>
      <c r="O231" s="346" t="s">
        <v>1958</v>
      </c>
      <c r="P231" s="346" t="s">
        <v>1959</v>
      </c>
      <c r="Q231" s="346" t="s">
        <v>1960</v>
      </c>
      <c r="R231" s="346" t="s">
        <v>1961</v>
      </c>
      <c r="S231" s="346" t="s">
        <v>1962</v>
      </c>
      <c r="T231" s="346" t="s">
        <v>1963</v>
      </c>
      <c r="U231" s="346" t="s">
        <v>1964</v>
      </c>
      <c r="V231" s="346" t="s">
        <v>1965</v>
      </c>
      <c r="W231" s="355" t="s">
        <v>1966</v>
      </c>
      <c r="X231" s="346" t="s">
        <v>1966</v>
      </c>
      <c r="Y231" s="355" t="s">
        <v>1966</v>
      </c>
      <c r="Z231" s="348"/>
      <c r="AA231" s="348"/>
      <c r="AB231" s="348"/>
      <c r="AC231" s="348"/>
      <c r="AD231" s="348"/>
      <c r="AE231" s="348"/>
      <c r="AF231" s="355"/>
      <c r="AG231" s="346"/>
      <c r="AH231" s="346"/>
      <c r="AI231" s="357"/>
      <c r="AJ231" s="346"/>
      <c r="AK231" s="348"/>
      <c r="AL231" s="348"/>
      <c r="AM231" s="346"/>
      <c r="AN231" s="348"/>
      <c r="AO231" s="348"/>
      <c r="AP231" s="348"/>
      <c r="AQ231" s="348"/>
      <c r="AR231" s="348"/>
      <c r="AS231" s="348"/>
    </row>
    <row r="232" spans="1:45" x14ac:dyDescent="0.25">
      <c r="A232" s="346"/>
      <c r="B232" s="346"/>
      <c r="C232" s="346"/>
      <c r="D232" s="346"/>
      <c r="E232" s="346"/>
      <c r="F232" s="346"/>
      <c r="G232" s="346"/>
      <c r="H232" s="346"/>
      <c r="I232" s="346"/>
      <c r="J232" s="357"/>
      <c r="K232" s="346"/>
      <c r="L232" s="346"/>
      <c r="M232" s="346"/>
      <c r="N232" s="346"/>
      <c r="O232" s="346"/>
      <c r="P232" s="344" t="s">
        <v>1971</v>
      </c>
      <c r="Q232" s="344" t="s">
        <v>1971</v>
      </c>
      <c r="R232" s="344" t="s">
        <v>1971</v>
      </c>
      <c r="S232" s="344" t="s">
        <v>1971</v>
      </c>
      <c r="T232" s="344" t="s">
        <v>1971</v>
      </c>
      <c r="U232" s="344" t="s">
        <v>1971</v>
      </c>
      <c r="V232" s="344" t="s">
        <v>1971</v>
      </c>
      <c r="W232" s="355"/>
      <c r="X232" s="346"/>
      <c r="Y232" s="355"/>
      <c r="Z232" s="348"/>
      <c r="AA232" s="348"/>
      <c r="AB232" s="346" t="s">
        <v>1054</v>
      </c>
      <c r="AC232" s="356">
        <v>45405</v>
      </c>
      <c r="AD232" s="346" t="s">
        <v>1054</v>
      </c>
      <c r="AE232" s="356">
        <v>45411</v>
      </c>
      <c r="AF232" s="355"/>
      <c r="AG232" s="346"/>
      <c r="AH232" s="346"/>
      <c r="AI232" s="357"/>
      <c r="AJ232" s="346"/>
      <c r="AK232" s="348"/>
      <c r="AL232" s="348"/>
      <c r="AM232" s="346"/>
      <c r="AN232" s="348"/>
      <c r="AO232" s="348"/>
      <c r="AP232" s="348"/>
      <c r="AQ232" s="348"/>
      <c r="AR232" s="348"/>
      <c r="AS232" s="348"/>
    </row>
    <row r="233" spans="1:45" ht="409.5" x14ac:dyDescent="0.25">
      <c r="A233" s="346"/>
      <c r="B233" s="346"/>
      <c r="C233" s="346"/>
      <c r="D233" s="346"/>
      <c r="E233" s="346"/>
      <c r="F233" s="346"/>
      <c r="G233" s="346"/>
      <c r="H233" s="346"/>
      <c r="I233" s="346"/>
      <c r="J233" s="357"/>
      <c r="K233" s="346"/>
      <c r="L233" s="346"/>
      <c r="M233" s="346"/>
      <c r="N233" s="346"/>
      <c r="O233" s="346"/>
      <c r="P233" s="346" t="s">
        <v>2165</v>
      </c>
      <c r="Q233" s="346" t="s">
        <v>1973</v>
      </c>
      <c r="R233" s="346" t="s">
        <v>2178</v>
      </c>
      <c r="S233" s="346" t="s">
        <v>1975</v>
      </c>
      <c r="T233" s="346" t="s">
        <v>1976</v>
      </c>
      <c r="U233" s="346" t="s">
        <v>2179</v>
      </c>
      <c r="V233" s="346" t="s">
        <v>2180</v>
      </c>
      <c r="W233" s="355"/>
      <c r="X233" s="346"/>
      <c r="Y233" s="355"/>
      <c r="Z233" s="348"/>
      <c r="AA233" s="348"/>
      <c r="AB233" s="346" t="s">
        <v>1057</v>
      </c>
      <c r="AC233" s="346" t="s">
        <v>2181</v>
      </c>
      <c r="AD233" s="346" t="s">
        <v>1057</v>
      </c>
      <c r="AE233" s="346" t="s">
        <v>2182</v>
      </c>
      <c r="AF233" s="355"/>
      <c r="AG233" s="346"/>
      <c r="AH233" s="346"/>
      <c r="AI233" s="357"/>
      <c r="AJ233" s="346"/>
      <c r="AK233" s="348"/>
      <c r="AL233" s="348"/>
      <c r="AM233" s="346"/>
      <c r="AN233" s="348"/>
      <c r="AO233" s="348"/>
      <c r="AP233" s="348"/>
      <c r="AQ233" s="348"/>
      <c r="AR233" s="348"/>
      <c r="AS233" s="348"/>
    </row>
    <row r="234" spans="1:45" x14ac:dyDescent="0.25">
      <c r="A234" s="346"/>
      <c r="B234" s="346"/>
      <c r="C234" s="346"/>
      <c r="D234" s="346"/>
      <c r="E234" s="346"/>
      <c r="F234" s="346"/>
      <c r="G234" s="346"/>
      <c r="H234" s="346"/>
      <c r="I234" s="346"/>
      <c r="J234" s="357"/>
      <c r="K234" s="346"/>
      <c r="L234" s="346"/>
      <c r="M234" s="346"/>
      <c r="N234" s="346"/>
      <c r="O234" s="346"/>
      <c r="P234" s="346"/>
      <c r="Q234" s="346"/>
      <c r="R234" s="346"/>
      <c r="S234" s="346"/>
      <c r="T234" s="346"/>
      <c r="U234" s="346"/>
      <c r="V234" s="346"/>
      <c r="W234" s="355"/>
      <c r="X234" s="346"/>
      <c r="Y234" s="355"/>
      <c r="Z234" s="348"/>
      <c r="AA234" s="348"/>
      <c r="AB234" s="346" t="s">
        <v>1061</v>
      </c>
      <c r="AC234" s="346" t="s">
        <v>1504</v>
      </c>
      <c r="AD234" s="346" t="s">
        <v>1061</v>
      </c>
      <c r="AE234" s="346" t="s">
        <v>1380</v>
      </c>
      <c r="AF234" s="355"/>
      <c r="AG234" s="346"/>
      <c r="AH234" s="346"/>
      <c r="AI234" s="357"/>
      <c r="AJ234" s="346"/>
      <c r="AK234" s="348"/>
      <c r="AL234" s="348"/>
      <c r="AM234" s="346"/>
      <c r="AN234" s="348"/>
      <c r="AO234" s="348"/>
      <c r="AP234" s="348"/>
      <c r="AQ234" s="348"/>
      <c r="AR234" s="348"/>
      <c r="AS234" s="348"/>
    </row>
    <row r="235" spans="1:45" x14ac:dyDescent="0.25">
      <c r="A235" s="346"/>
      <c r="B235" s="346"/>
      <c r="C235" s="346"/>
      <c r="D235" s="346"/>
      <c r="E235" s="346"/>
      <c r="F235" s="346"/>
      <c r="G235" s="346"/>
      <c r="H235" s="346"/>
      <c r="I235" s="346"/>
      <c r="J235" s="357"/>
      <c r="K235" s="346"/>
      <c r="L235" s="346"/>
      <c r="M235" s="346"/>
      <c r="N235" s="346"/>
      <c r="O235" s="346"/>
      <c r="P235" s="346"/>
      <c r="Q235" s="346"/>
      <c r="R235" s="346"/>
      <c r="S235" s="346"/>
      <c r="T235" s="346"/>
      <c r="U235" s="346"/>
      <c r="V235" s="346"/>
      <c r="W235" s="355"/>
      <c r="X235" s="346"/>
      <c r="Y235" s="355"/>
      <c r="Z235" s="348"/>
      <c r="AA235" s="348"/>
      <c r="AB235" s="348"/>
      <c r="AC235" s="348"/>
      <c r="AD235" s="348"/>
      <c r="AE235" s="348"/>
      <c r="AF235" s="355"/>
      <c r="AG235" s="346"/>
      <c r="AH235" s="346"/>
      <c r="AI235" s="357"/>
      <c r="AJ235" s="346"/>
      <c r="AK235" s="348"/>
      <c r="AL235" s="348"/>
      <c r="AM235" s="346"/>
      <c r="AN235" s="348"/>
      <c r="AO235" s="348"/>
      <c r="AP235" s="348"/>
      <c r="AQ235" s="348"/>
      <c r="AR235" s="348"/>
      <c r="AS235" s="348"/>
    </row>
    <row r="236" spans="1:45" x14ac:dyDescent="0.25">
      <c r="A236" s="346"/>
      <c r="B236" s="346"/>
      <c r="C236" s="346"/>
      <c r="D236" s="346"/>
      <c r="E236" s="346"/>
      <c r="F236" s="346"/>
      <c r="G236" s="346"/>
      <c r="H236" s="346"/>
      <c r="I236" s="346"/>
      <c r="J236" s="357"/>
      <c r="K236" s="346"/>
      <c r="L236" s="346"/>
      <c r="M236" s="346"/>
      <c r="N236" s="346"/>
      <c r="O236" s="346"/>
      <c r="P236" s="346"/>
      <c r="Q236" s="346"/>
      <c r="R236" s="346"/>
      <c r="S236" s="346"/>
      <c r="T236" s="346"/>
      <c r="U236" s="346"/>
      <c r="V236" s="346"/>
      <c r="W236" s="355"/>
      <c r="X236" s="346"/>
      <c r="Y236" s="355"/>
      <c r="Z236" s="348"/>
      <c r="AA236" s="348"/>
      <c r="AB236" s="346" t="s">
        <v>1054</v>
      </c>
      <c r="AC236" s="356">
        <v>45530</v>
      </c>
      <c r="AD236" s="346" t="s">
        <v>1054</v>
      </c>
      <c r="AE236" s="356">
        <v>45414</v>
      </c>
      <c r="AF236" s="355"/>
      <c r="AG236" s="346"/>
      <c r="AH236" s="346"/>
      <c r="AI236" s="357"/>
      <c r="AJ236" s="346"/>
      <c r="AK236" s="348"/>
      <c r="AL236" s="348"/>
      <c r="AM236" s="346"/>
      <c r="AN236" s="348"/>
      <c r="AO236" s="348"/>
      <c r="AP236" s="348"/>
      <c r="AQ236" s="348"/>
      <c r="AR236" s="348"/>
      <c r="AS236" s="348"/>
    </row>
    <row r="237" spans="1:45" ht="409.5" x14ac:dyDescent="0.25">
      <c r="A237" s="346"/>
      <c r="B237" s="346"/>
      <c r="C237" s="346"/>
      <c r="D237" s="346"/>
      <c r="E237" s="346"/>
      <c r="F237" s="346"/>
      <c r="G237" s="346"/>
      <c r="H237" s="346"/>
      <c r="I237" s="346"/>
      <c r="J237" s="357"/>
      <c r="K237" s="346"/>
      <c r="L237" s="346"/>
      <c r="M237" s="346"/>
      <c r="N237" s="346"/>
      <c r="O237" s="346"/>
      <c r="P237" s="346"/>
      <c r="Q237" s="346"/>
      <c r="R237" s="346"/>
      <c r="S237" s="346"/>
      <c r="T237" s="346"/>
      <c r="U237" s="346"/>
      <c r="V237" s="346"/>
      <c r="W237" s="355"/>
      <c r="X237" s="346"/>
      <c r="Y237" s="355"/>
      <c r="Z237" s="348"/>
      <c r="AA237" s="348"/>
      <c r="AB237" s="346" t="s">
        <v>1057</v>
      </c>
      <c r="AC237" s="346" t="s">
        <v>2183</v>
      </c>
      <c r="AD237" s="346" t="s">
        <v>1057</v>
      </c>
      <c r="AE237" s="346" t="s">
        <v>2184</v>
      </c>
      <c r="AF237" s="355"/>
      <c r="AG237" s="346"/>
      <c r="AH237" s="346"/>
      <c r="AI237" s="357"/>
      <c r="AJ237" s="346"/>
      <c r="AK237" s="348"/>
      <c r="AL237" s="348"/>
      <c r="AM237" s="346"/>
      <c r="AN237" s="348"/>
      <c r="AO237" s="348"/>
      <c r="AP237" s="348"/>
      <c r="AQ237" s="348"/>
      <c r="AR237" s="348"/>
      <c r="AS237" s="348"/>
    </row>
    <row r="238" spans="1:45" x14ac:dyDescent="0.25">
      <c r="A238" s="346"/>
      <c r="B238" s="346"/>
      <c r="C238" s="346"/>
      <c r="D238" s="346"/>
      <c r="E238" s="346"/>
      <c r="F238" s="346"/>
      <c r="G238" s="346"/>
      <c r="H238" s="346"/>
      <c r="I238" s="346"/>
      <c r="J238" s="357"/>
      <c r="K238" s="346"/>
      <c r="L238" s="346"/>
      <c r="M238" s="346"/>
      <c r="N238" s="346"/>
      <c r="O238" s="346"/>
      <c r="P238" s="346"/>
      <c r="Q238" s="346"/>
      <c r="R238" s="346"/>
      <c r="S238" s="346"/>
      <c r="T238" s="346"/>
      <c r="U238" s="346"/>
      <c r="V238" s="346"/>
      <c r="W238" s="355"/>
      <c r="X238" s="346"/>
      <c r="Y238" s="355"/>
      <c r="Z238" s="348"/>
      <c r="AA238" s="348"/>
      <c r="AB238" s="346" t="s">
        <v>1061</v>
      </c>
      <c r="AC238" s="346" t="s">
        <v>1504</v>
      </c>
      <c r="AD238" s="346" t="s">
        <v>1061</v>
      </c>
      <c r="AE238" s="346" t="s">
        <v>1505</v>
      </c>
      <c r="AF238" s="355"/>
      <c r="AG238" s="346"/>
      <c r="AH238" s="346"/>
      <c r="AI238" s="357"/>
      <c r="AJ238" s="346"/>
      <c r="AK238" s="348"/>
      <c r="AL238" s="348"/>
      <c r="AM238" s="346"/>
      <c r="AN238" s="348"/>
      <c r="AO238" s="348"/>
      <c r="AP238" s="348"/>
      <c r="AQ238" s="348"/>
      <c r="AR238" s="348"/>
      <c r="AS238" s="348"/>
    </row>
    <row r="239" spans="1:45" x14ac:dyDescent="0.25">
      <c r="A239" s="346"/>
      <c r="B239" s="346"/>
      <c r="C239" s="346"/>
      <c r="D239" s="346"/>
      <c r="E239" s="346"/>
      <c r="F239" s="346"/>
      <c r="G239" s="346"/>
      <c r="H239" s="346"/>
      <c r="I239" s="346"/>
      <c r="J239" s="357"/>
      <c r="K239" s="346"/>
      <c r="L239" s="346"/>
      <c r="M239" s="346"/>
      <c r="N239" s="346"/>
      <c r="O239" s="346"/>
      <c r="P239" s="346"/>
      <c r="Q239" s="346"/>
      <c r="R239" s="346"/>
      <c r="S239" s="346"/>
      <c r="T239" s="346"/>
      <c r="U239" s="346"/>
      <c r="V239" s="346"/>
      <c r="W239" s="355"/>
      <c r="X239" s="346"/>
      <c r="Y239" s="355"/>
      <c r="Z239" s="348"/>
      <c r="AA239" s="348"/>
      <c r="AB239" s="348"/>
      <c r="AC239" s="348"/>
      <c r="AD239" s="348"/>
      <c r="AE239" s="348"/>
      <c r="AF239" s="355"/>
      <c r="AG239" s="346"/>
      <c r="AH239" s="346"/>
      <c r="AI239" s="357"/>
      <c r="AJ239" s="346"/>
      <c r="AK239" s="348"/>
      <c r="AL239" s="348"/>
      <c r="AM239" s="346"/>
      <c r="AN239" s="348"/>
      <c r="AO239" s="348"/>
      <c r="AP239" s="348"/>
      <c r="AQ239" s="348"/>
      <c r="AR239" s="348"/>
      <c r="AS239" s="348"/>
    </row>
    <row r="240" spans="1:45" x14ac:dyDescent="0.25">
      <c r="A240" s="346"/>
      <c r="B240" s="346"/>
      <c r="C240" s="346"/>
      <c r="D240" s="346"/>
      <c r="E240" s="346"/>
      <c r="F240" s="346"/>
      <c r="G240" s="346"/>
      <c r="H240" s="346"/>
      <c r="I240" s="346"/>
      <c r="J240" s="357"/>
      <c r="K240" s="346"/>
      <c r="L240" s="346"/>
      <c r="M240" s="346"/>
      <c r="N240" s="346"/>
      <c r="O240" s="346"/>
      <c r="P240" s="346"/>
      <c r="Q240" s="346"/>
      <c r="R240" s="346"/>
      <c r="S240" s="346"/>
      <c r="T240" s="346"/>
      <c r="U240" s="346"/>
      <c r="V240" s="346"/>
      <c r="W240" s="355"/>
      <c r="X240" s="346"/>
      <c r="Y240" s="355"/>
      <c r="Z240" s="348"/>
      <c r="AA240" s="348"/>
      <c r="AB240" s="348"/>
      <c r="AC240" s="348"/>
      <c r="AD240" s="346" t="s">
        <v>1054</v>
      </c>
      <c r="AE240" s="356">
        <v>45534</v>
      </c>
      <c r="AF240" s="355"/>
      <c r="AG240" s="346"/>
      <c r="AH240" s="346"/>
      <c r="AI240" s="357"/>
      <c r="AJ240" s="346"/>
      <c r="AK240" s="348"/>
      <c r="AL240" s="348"/>
      <c r="AM240" s="346"/>
      <c r="AN240" s="348"/>
      <c r="AO240" s="348"/>
      <c r="AP240" s="348"/>
      <c r="AQ240" s="348"/>
      <c r="AR240" s="348"/>
      <c r="AS240" s="348"/>
    </row>
    <row r="241" spans="1:45" ht="165.75" x14ac:dyDescent="0.25">
      <c r="A241" s="346"/>
      <c r="B241" s="346"/>
      <c r="C241" s="346"/>
      <c r="D241" s="346"/>
      <c r="E241" s="346"/>
      <c r="F241" s="346"/>
      <c r="G241" s="346"/>
      <c r="H241" s="346"/>
      <c r="I241" s="346"/>
      <c r="J241" s="357"/>
      <c r="K241" s="346"/>
      <c r="L241" s="346"/>
      <c r="M241" s="346"/>
      <c r="N241" s="346"/>
      <c r="O241" s="346"/>
      <c r="P241" s="346"/>
      <c r="Q241" s="346"/>
      <c r="R241" s="346"/>
      <c r="S241" s="346"/>
      <c r="T241" s="346"/>
      <c r="U241" s="346"/>
      <c r="V241" s="346"/>
      <c r="W241" s="355"/>
      <c r="X241" s="346"/>
      <c r="Y241" s="355"/>
      <c r="Z241" s="348"/>
      <c r="AA241" s="348"/>
      <c r="AB241" s="348"/>
      <c r="AC241" s="348"/>
      <c r="AD241" s="346" t="s">
        <v>1057</v>
      </c>
      <c r="AE241" s="346" t="s">
        <v>2185</v>
      </c>
      <c r="AF241" s="355"/>
      <c r="AG241" s="346"/>
      <c r="AH241" s="346"/>
      <c r="AI241" s="357"/>
      <c r="AJ241" s="346"/>
      <c r="AK241" s="348"/>
      <c r="AL241" s="348"/>
      <c r="AM241" s="346"/>
      <c r="AN241" s="348"/>
      <c r="AO241" s="348"/>
      <c r="AP241" s="348"/>
      <c r="AQ241" s="348"/>
      <c r="AR241" s="348"/>
      <c r="AS241" s="348"/>
    </row>
    <row r="242" spans="1:45" x14ac:dyDescent="0.25">
      <c r="A242" s="346"/>
      <c r="B242" s="346"/>
      <c r="C242" s="346"/>
      <c r="D242" s="346"/>
      <c r="E242" s="346"/>
      <c r="F242" s="346"/>
      <c r="G242" s="346"/>
      <c r="H242" s="346"/>
      <c r="I242" s="346"/>
      <c r="J242" s="357"/>
      <c r="K242" s="346"/>
      <c r="L242" s="346"/>
      <c r="M242" s="346"/>
      <c r="N242" s="346"/>
      <c r="O242" s="346"/>
      <c r="P242" s="346"/>
      <c r="Q242" s="346"/>
      <c r="R242" s="346"/>
      <c r="S242" s="346"/>
      <c r="T242" s="346"/>
      <c r="U242" s="346"/>
      <c r="V242" s="346"/>
      <c r="W242" s="355"/>
      <c r="X242" s="346"/>
      <c r="Y242" s="355"/>
      <c r="Z242" s="348"/>
      <c r="AA242" s="348"/>
      <c r="AB242" s="348"/>
      <c r="AC242" s="348"/>
      <c r="AD242" s="346" t="s">
        <v>1061</v>
      </c>
      <c r="AE242" s="346" t="s">
        <v>1380</v>
      </c>
      <c r="AF242" s="355"/>
      <c r="AG242" s="346"/>
      <c r="AH242" s="346"/>
      <c r="AI242" s="357"/>
      <c r="AJ242" s="346"/>
      <c r="AK242" s="348"/>
      <c r="AL242" s="348"/>
      <c r="AM242" s="346"/>
      <c r="AN242" s="348"/>
      <c r="AO242" s="348"/>
      <c r="AP242" s="348"/>
      <c r="AQ242" s="348"/>
      <c r="AR242" s="348"/>
      <c r="AS242" s="348"/>
    </row>
    <row r="243" spans="1:45" x14ac:dyDescent="0.25">
      <c r="A243" s="346"/>
      <c r="B243" s="346"/>
      <c r="C243" s="346"/>
      <c r="D243" s="346"/>
      <c r="E243" s="346"/>
      <c r="F243" s="346"/>
      <c r="G243" s="346"/>
      <c r="H243" s="346"/>
      <c r="I243" s="346"/>
      <c r="J243" s="357"/>
      <c r="K243" s="346"/>
      <c r="L243" s="346"/>
      <c r="M243" s="346"/>
      <c r="N243" s="346"/>
      <c r="O243" s="346"/>
      <c r="P243" s="346"/>
      <c r="Q243" s="346"/>
      <c r="R243" s="346"/>
      <c r="S243" s="346"/>
      <c r="T243" s="346"/>
      <c r="U243" s="346"/>
      <c r="V243" s="346"/>
      <c r="W243" s="355"/>
      <c r="X243" s="346"/>
      <c r="Y243" s="355"/>
      <c r="Z243" s="348"/>
      <c r="AA243" s="348"/>
      <c r="AB243" s="348"/>
      <c r="AC243" s="348"/>
      <c r="AD243" s="348"/>
      <c r="AE243" s="348"/>
      <c r="AF243" s="355"/>
      <c r="AG243" s="346"/>
      <c r="AH243" s="346"/>
      <c r="AI243" s="357"/>
      <c r="AJ243" s="346"/>
      <c r="AK243" s="348"/>
      <c r="AL243" s="348"/>
      <c r="AM243" s="346"/>
      <c r="AN243" s="348"/>
      <c r="AO243" s="348"/>
      <c r="AP243" s="348"/>
      <c r="AQ243" s="348"/>
      <c r="AR243" s="348"/>
      <c r="AS243" s="348"/>
    </row>
    <row r="244" spans="1:45" x14ac:dyDescent="0.25">
      <c r="A244" s="346"/>
      <c r="B244" s="346"/>
      <c r="C244" s="346"/>
      <c r="D244" s="346"/>
      <c r="E244" s="346"/>
      <c r="F244" s="346"/>
      <c r="G244" s="346"/>
      <c r="H244" s="346"/>
      <c r="I244" s="346"/>
      <c r="J244" s="357"/>
      <c r="K244" s="346"/>
      <c r="L244" s="346"/>
      <c r="M244" s="346"/>
      <c r="N244" s="346"/>
      <c r="O244" s="346"/>
      <c r="P244" s="346"/>
      <c r="Q244" s="346"/>
      <c r="R244" s="346"/>
      <c r="S244" s="346"/>
      <c r="T244" s="346"/>
      <c r="U244" s="346"/>
      <c r="V244" s="346"/>
      <c r="W244" s="355"/>
      <c r="X244" s="346"/>
      <c r="Y244" s="355"/>
      <c r="Z244" s="348"/>
      <c r="AA244" s="348"/>
      <c r="AB244" s="348"/>
      <c r="AC244" s="348"/>
      <c r="AD244" s="346" t="s">
        <v>1054</v>
      </c>
      <c r="AE244" s="356">
        <v>45539</v>
      </c>
      <c r="AF244" s="355"/>
      <c r="AG244" s="346"/>
      <c r="AH244" s="346"/>
      <c r="AI244" s="357"/>
      <c r="AJ244" s="346"/>
      <c r="AK244" s="348"/>
      <c r="AL244" s="348"/>
      <c r="AM244" s="346"/>
      <c r="AN244" s="348"/>
      <c r="AO244" s="348"/>
      <c r="AP244" s="348"/>
      <c r="AQ244" s="348"/>
      <c r="AR244" s="348"/>
      <c r="AS244" s="348"/>
    </row>
    <row r="245" spans="1:45" ht="165.75" x14ac:dyDescent="0.25">
      <c r="A245" s="346"/>
      <c r="B245" s="346"/>
      <c r="C245" s="346"/>
      <c r="D245" s="346"/>
      <c r="E245" s="346"/>
      <c r="F245" s="346"/>
      <c r="G245" s="346"/>
      <c r="H245" s="346"/>
      <c r="I245" s="346"/>
      <c r="J245" s="357"/>
      <c r="K245" s="346"/>
      <c r="L245" s="346"/>
      <c r="M245" s="346"/>
      <c r="N245" s="346"/>
      <c r="O245" s="346"/>
      <c r="P245" s="346"/>
      <c r="Q245" s="346"/>
      <c r="R245" s="346"/>
      <c r="S245" s="346"/>
      <c r="T245" s="346"/>
      <c r="U245" s="346"/>
      <c r="V245" s="346"/>
      <c r="W245" s="355"/>
      <c r="X245" s="346"/>
      <c r="Y245" s="355"/>
      <c r="Z245" s="348"/>
      <c r="AA245" s="348"/>
      <c r="AB245" s="348"/>
      <c r="AC245" s="348"/>
      <c r="AD245" s="346" t="s">
        <v>1057</v>
      </c>
      <c r="AE245" s="346" t="s">
        <v>2186</v>
      </c>
      <c r="AF245" s="355"/>
      <c r="AG245" s="346"/>
      <c r="AH245" s="346"/>
      <c r="AI245" s="357"/>
      <c r="AJ245" s="346"/>
      <c r="AK245" s="348"/>
      <c r="AL245" s="348"/>
      <c r="AM245" s="346"/>
      <c r="AN245" s="348"/>
      <c r="AO245" s="348"/>
      <c r="AP245" s="348"/>
      <c r="AQ245" s="348"/>
      <c r="AR245" s="348"/>
      <c r="AS245" s="348"/>
    </row>
    <row r="246" spans="1:45" x14ac:dyDescent="0.25">
      <c r="A246" s="346"/>
      <c r="B246" s="346"/>
      <c r="C246" s="346"/>
      <c r="D246" s="346"/>
      <c r="E246" s="346"/>
      <c r="F246" s="346"/>
      <c r="G246" s="346"/>
      <c r="H246" s="346"/>
      <c r="I246" s="346"/>
      <c r="J246" s="357"/>
      <c r="K246" s="346"/>
      <c r="L246" s="346"/>
      <c r="M246" s="346"/>
      <c r="N246" s="346"/>
      <c r="O246" s="346"/>
      <c r="P246" s="346"/>
      <c r="Q246" s="346"/>
      <c r="R246" s="346"/>
      <c r="S246" s="346"/>
      <c r="T246" s="346"/>
      <c r="U246" s="346"/>
      <c r="V246" s="346"/>
      <c r="W246" s="355"/>
      <c r="X246" s="346"/>
      <c r="Y246" s="355"/>
      <c r="Z246" s="348"/>
      <c r="AA246" s="348"/>
      <c r="AB246" s="348"/>
      <c r="AC246" s="348"/>
      <c r="AD246" s="346" t="s">
        <v>1061</v>
      </c>
      <c r="AE246" s="346" t="s">
        <v>1505</v>
      </c>
      <c r="AF246" s="355"/>
      <c r="AG246" s="346"/>
      <c r="AH246" s="346"/>
      <c r="AI246" s="357"/>
      <c r="AJ246" s="346"/>
      <c r="AK246" s="348"/>
      <c r="AL246" s="348"/>
      <c r="AM246" s="346"/>
      <c r="AN246" s="348"/>
      <c r="AO246" s="348"/>
      <c r="AP246" s="348"/>
      <c r="AQ246" s="348"/>
      <c r="AR246" s="348"/>
      <c r="AS246" s="348"/>
    </row>
    <row r="247" spans="1:45" ht="216.75" x14ac:dyDescent="0.25">
      <c r="A247" s="346"/>
      <c r="B247" s="346"/>
      <c r="C247" s="346"/>
      <c r="D247" s="346"/>
      <c r="E247" s="346"/>
      <c r="F247" s="346"/>
      <c r="G247" s="346"/>
      <c r="H247" s="346"/>
      <c r="I247" s="346"/>
      <c r="J247" s="357"/>
      <c r="K247" s="346"/>
      <c r="L247" s="346" t="s">
        <v>2187</v>
      </c>
      <c r="M247" s="346" t="s">
        <v>2188</v>
      </c>
      <c r="N247" s="346" t="s">
        <v>2189</v>
      </c>
      <c r="O247" s="346" t="s">
        <v>1958</v>
      </c>
      <c r="P247" s="346" t="s">
        <v>1959</v>
      </c>
      <c r="Q247" s="346" t="s">
        <v>1960</v>
      </c>
      <c r="R247" s="346" t="s">
        <v>1961</v>
      </c>
      <c r="S247" s="346" t="s">
        <v>1962</v>
      </c>
      <c r="T247" s="346" t="s">
        <v>1963</v>
      </c>
      <c r="U247" s="346" t="s">
        <v>1964</v>
      </c>
      <c r="V247" s="346" t="s">
        <v>1965</v>
      </c>
      <c r="W247" s="355" t="s">
        <v>1966</v>
      </c>
      <c r="X247" s="346" t="s">
        <v>1966</v>
      </c>
      <c r="Y247" s="355" t="s">
        <v>1966</v>
      </c>
      <c r="Z247" s="348"/>
      <c r="AA247" s="348"/>
      <c r="AB247" s="348"/>
      <c r="AC247" s="348"/>
      <c r="AD247" s="348"/>
      <c r="AE247" s="348"/>
      <c r="AF247" s="355"/>
      <c r="AG247" s="346"/>
      <c r="AH247" s="346"/>
      <c r="AI247" s="357"/>
      <c r="AJ247" s="346"/>
      <c r="AK247" s="348"/>
      <c r="AL247" s="348"/>
      <c r="AM247" s="346"/>
      <c r="AN247" s="348"/>
      <c r="AO247" s="348"/>
      <c r="AP247" s="348"/>
      <c r="AQ247" s="348"/>
      <c r="AR247" s="348"/>
      <c r="AS247" s="348"/>
    </row>
    <row r="248" spans="1:45" x14ac:dyDescent="0.25">
      <c r="A248" s="346"/>
      <c r="B248" s="346"/>
      <c r="C248" s="346"/>
      <c r="D248" s="346"/>
      <c r="E248" s="346"/>
      <c r="F248" s="346"/>
      <c r="G248" s="346"/>
      <c r="H248" s="346"/>
      <c r="I248" s="346"/>
      <c r="J248" s="357"/>
      <c r="K248" s="346"/>
      <c r="L248" s="346"/>
      <c r="M248" s="346"/>
      <c r="N248" s="346"/>
      <c r="O248" s="346"/>
      <c r="P248" s="344" t="s">
        <v>1971</v>
      </c>
      <c r="Q248" s="344" t="s">
        <v>1971</v>
      </c>
      <c r="R248" s="344" t="s">
        <v>1971</v>
      </c>
      <c r="S248" s="344" t="s">
        <v>1971</v>
      </c>
      <c r="T248" s="344" t="s">
        <v>1971</v>
      </c>
      <c r="U248" s="344" t="s">
        <v>1971</v>
      </c>
      <c r="V248" s="344" t="s">
        <v>1971</v>
      </c>
      <c r="W248" s="355"/>
      <c r="X248" s="346"/>
      <c r="Y248" s="355"/>
      <c r="Z248" s="348"/>
      <c r="AA248" s="348"/>
      <c r="AB248" s="346" t="s">
        <v>1054</v>
      </c>
      <c r="AC248" s="356">
        <v>45405</v>
      </c>
      <c r="AD248" s="346" t="s">
        <v>1054</v>
      </c>
      <c r="AE248" s="356">
        <v>45411</v>
      </c>
      <c r="AF248" s="355"/>
      <c r="AG248" s="346"/>
      <c r="AH248" s="346"/>
      <c r="AI248" s="357"/>
      <c r="AJ248" s="346"/>
      <c r="AK248" s="348"/>
      <c r="AL248" s="348"/>
      <c r="AM248" s="346"/>
      <c r="AN248" s="348"/>
      <c r="AO248" s="348"/>
      <c r="AP248" s="348"/>
      <c r="AQ248" s="348"/>
      <c r="AR248" s="348"/>
      <c r="AS248" s="348"/>
    </row>
    <row r="249" spans="1:45" ht="204" x14ac:dyDescent="0.25">
      <c r="A249" s="346"/>
      <c r="B249" s="346"/>
      <c r="C249" s="346"/>
      <c r="D249" s="346"/>
      <c r="E249" s="346"/>
      <c r="F249" s="346"/>
      <c r="G249" s="346"/>
      <c r="H249" s="346"/>
      <c r="I249" s="346"/>
      <c r="J249" s="357"/>
      <c r="K249" s="346"/>
      <c r="L249" s="346"/>
      <c r="M249" s="346"/>
      <c r="N249" s="346"/>
      <c r="O249" s="346"/>
      <c r="P249" s="346" t="s">
        <v>2165</v>
      </c>
      <c r="Q249" s="346" t="s">
        <v>1973</v>
      </c>
      <c r="R249" s="346" t="s">
        <v>2178</v>
      </c>
      <c r="S249" s="346" t="s">
        <v>1975</v>
      </c>
      <c r="T249" s="346" t="s">
        <v>1976</v>
      </c>
      <c r="U249" s="346" t="s">
        <v>2190</v>
      </c>
      <c r="V249" s="346" t="s">
        <v>2191</v>
      </c>
      <c r="W249" s="355"/>
      <c r="X249" s="346"/>
      <c r="Y249" s="355"/>
      <c r="Z249" s="348"/>
      <c r="AA249" s="348"/>
      <c r="AB249" s="346" t="s">
        <v>1057</v>
      </c>
      <c r="AC249" s="346" t="s">
        <v>2192</v>
      </c>
      <c r="AD249" s="346" t="s">
        <v>1057</v>
      </c>
      <c r="AE249" s="346" t="s">
        <v>2193</v>
      </c>
      <c r="AF249" s="355"/>
      <c r="AG249" s="346"/>
      <c r="AH249" s="346"/>
      <c r="AI249" s="357"/>
      <c r="AJ249" s="346"/>
      <c r="AK249" s="348"/>
      <c r="AL249" s="348"/>
      <c r="AM249" s="346"/>
      <c r="AN249" s="348"/>
      <c r="AO249" s="348"/>
      <c r="AP249" s="348"/>
      <c r="AQ249" s="348"/>
      <c r="AR249" s="348"/>
      <c r="AS249" s="348"/>
    </row>
    <row r="250" spans="1:45" x14ac:dyDescent="0.25">
      <c r="A250" s="346"/>
      <c r="B250" s="346"/>
      <c r="C250" s="346"/>
      <c r="D250" s="346"/>
      <c r="E250" s="346"/>
      <c r="F250" s="346"/>
      <c r="G250" s="346"/>
      <c r="H250" s="346"/>
      <c r="I250" s="346"/>
      <c r="J250" s="357"/>
      <c r="K250" s="346"/>
      <c r="L250" s="346"/>
      <c r="M250" s="346"/>
      <c r="N250" s="346"/>
      <c r="O250" s="346"/>
      <c r="P250" s="346"/>
      <c r="Q250" s="346"/>
      <c r="R250" s="346"/>
      <c r="S250" s="346"/>
      <c r="T250" s="346"/>
      <c r="U250" s="346"/>
      <c r="V250" s="346"/>
      <c r="W250" s="355"/>
      <c r="X250" s="346"/>
      <c r="Y250" s="355"/>
      <c r="Z250" s="348"/>
      <c r="AA250" s="348"/>
      <c r="AB250" s="346" t="s">
        <v>1061</v>
      </c>
      <c r="AC250" s="346" t="s">
        <v>1504</v>
      </c>
      <c r="AD250" s="346" t="s">
        <v>1061</v>
      </c>
      <c r="AE250" s="346" t="s">
        <v>1380</v>
      </c>
      <c r="AF250" s="355"/>
      <c r="AG250" s="346"/>
      <c r="AH250" s="346"/>
      <c r="AI250" s="357"/>
      <c r="AJ250" s="346"/>
      <c r="AK250" s="348"/>
      <c r="AL250" s="348"/>
      <c r="AM250" s="346"/>
      <c r="AN250" s="348"/>
      <c r="AO250" s="348"/>
      <c r="AP250" s="348"/>
      <c r="AQ250" s="348"/>
      <c r="AR250" s="348"/>
      <c r="AS250" s="348"/>
    </row>
    <row r="251" spans="1:45" x14ac:dyDescent="0.25">
      <c r="A251" s="346"/>
      <c r="B251" s="346"/>
      <c r="C251" s="346"/>
      <c r="D251" s="346"/>
      <c r="E251" s="346"/>
      <c r="F251" s="346"/>
      <c r="G251" s="346"/>
      <c r="H251" s="346"/>
      <c r="I251" s="346"/>
      <c r="J251" s="357"/>
      <c r="K251" s="346"/>
      <c r="L251" s="346"/>
      <c r="M251" s="346"/>
      <c r="N251" s="346"/>
      <c r="O251" s="346"/>
      <c r="P251" s="346"/>
      <c r="Q251" s="346"/>
      <c r="R251" s="346"/>
      <c r="S251" s="346"/>
      <c r="T251" s="346"/>
      <c r="U251" s="346"/>
      <c r="V251" s="346"/>
      <c r="W251" s="355"/>
      <c r="X251" s="346"/>
      <c r="Y251" s="355"/>
      <c r="Z251" s="348"/>
      <c r="AA251" s="348"/>
      <c r="AB251" s="348"/>
      <c r="AC251" s="348"/>
      <c r="AD251" s="348"/>
      <c r="AE251" s="348"/>
      <c r="AF251" s="355"/>
      <c r="AG251" s="346"/>
      <c r="AH251" s="346"/>
      <c r="AI251" s="357"/>
      <c r="AJ251" s="346"/>
      <c r="AK251" s="348"/>
      <c r="AL251" s="348"/>
      <c r="AM251" s="346"/>
      <c r="AN251" s="348"/>
      <c r="AO251" s="348"/>
      <c r="AP251" s="348"/>
      <c r="AQ251" s="348"/>
      <c r="AR251" s="348"/>
      <c r="AS251" s="348"/>
    </row>
    <row r="252" spans="1:45" x14ac:dyDescent="0.25">
      <c r="A252" s="346"/>
      <c r="B252" s="346"/>
      <c r="C252" s="346"/>
      <c r="D252" s="346"/>
      <c r="E252" s="346"/>
      <c r="F252" s="346"/>
      <c r="G252" s="346"/>
      <c r="H252" s="346"/>
      <c r="I252" s="346"/>
      <c r="J252" s="357"/>
      <c r="K252" s="346"/>
      <c r="L252" s="346"/>
      <c r="M252" s="346"/>
      <c r="N252" s="346"/>
      <c r="O252" s="346"/>
      <c r="P252" s="346"/>
      <c r="Q252" s="346"/>
      <c r="R252" s="346"/>
      <c r="S252" s="346"/>
      <c r="T252" s="346"/>
      <c r="U252" s="346"/>
      <c r="V252" s="346"/>
      <c r="W252" s="355"/>
      <c r="X252" s="346"/>
      <c r="Y252" s="355"/>
      <c r="Z252" s="348"/>
      <c r="AA252" s="348"/>
      <c r="AB252" s="346" t="s">
        <v>1054</v>
      </c>
      <c r="AC252" s="356">
        <v>45530</v>
      </c>
      <c r="AD252" s="346" t="s">
        <v>1054</v>
      </c>
      <c r="AE252" s="356">
        <v>45414</v>
      </c>
      <c r="AF252" s="355"/>
      <c r="AG252" s="346"/>
      <c r="AH252" s="346"/>
      <c r="AI252" s="357"/>
      <c r="AJ252" s="346"/>
      <c r="AK252" s="348"/>
      <c r="AL252" s="348"/>
      <c r="AM252" s="346"/>
      <c r="AN252" s="348"/>
      <c r="AO252" s="348"/>
      <c r="AP252" s="348"/>
      <c r="AQ252" s="348"/>
      <c r="AR252" s="348"/>
      <c r="AS252" s="348"/>
    </row>
    <row r="253" spans="1:45" ht="318.75" x14ac:dyDescent="0.25">
      <c r="A253" s="346"/>
      <c r="B253" s="346"/>
      <c r="C253" s="346"/>
      <c r="D253" s="346"/>
      <c r="E253" s="346"/>
      <c r="F253" s="346"/>
      <c r="G253" s="346"/>
      <c r="H253" s="346"/>
      <c r="I253" s="346"/>
      <c r="J253" s="357"/>
      <c r="K253" s="346"/>
      <c r="L253" s="346"/>
      <c r="M253" s="346"/>
      <c r="N253" s="346"/>
      <c r="O253" s="346"/>
      <c r="P253" s="346"/>
      <c r="Q253" s="346"/>
      <c r="R253" s="346"/>
      <c r="S253" s="346"/>
      <c r="T253" s="346"/>
      <c r="U253" s="346"/>
      <c r="V253" s="346"/>
      <c r="W253" s="355"/>
      <c r="X253" s="346"/>
      <c r="Y253" s="355"/>
      <c r="Z253" s="348"/>
      <c r="AA253" s="348"/>
      <c r="AB253" s="346" t="s">
        <v>1057</v>
      </c>
      <c r="AC253" s="346" t="s">
        <v>2194</v>
      </c>
      <c r="AD253" s="346" t="s">
        <v>1057</v>
      </c>
      <c r="AE253" s="346" t="s">
        <v>2195</v>
      </c>
      <c r="AF253" s="355"/>
      <c r="AG253" s="346"/>
      <c r="AH253" s="346"/>
      <c r="AI253" s="357"/>
      <c r="AJ253" s="346"/>
      <c r="AK253" s="348"/>
      <c r="AL253" s="348"/>
      <c r="AM253" s="346"/>
      <c r="AN253" s="348"/>
      <c r="AO253" s="348"/>
      <c r="AP253" s="348"/>
      <c r="AQ253" s="348"/>
      <c r="AR253" s="348"/>
      <c r="AS253" s="348"/>
    </row>
    <row r="254" spans="1:45" x14ac:dyDescent="0.25">
      <c r="A254" s="346"/>
      <c r="B254" s="346"/>
      <c r="C254" s="346"/>
      <c r="D254" s="346"/>
      <c r="E254" s="346"/>
      <c r="F254" s="346"/>
      <c r="G254" s="346"/>
      <c r="H254" s="346"/>
      <c r="I254" s="346"/>
      <c r="J254" s="357"/>
      <c r="K254" s="346"/>
      <c r="L254" s="346"/>
      <c r="M254" s="346"/>
      <c r="N254" s="346"/>
      <c r="O254" s="346"/>
      <c r="P254" s="346"/>
      <c r="Q254" s="346"/>
      <c r="R254" s="346"/>
      <c r="S254" s="346"/>
      <c r="T254" s="346"/>
      <c r="U254" s="346"/>
      <c r="V254" s="346"/>
      <c r="W254" s="355"/>
      <c r="X254" s="346"/>
      <c r="Y254" s="355"/>
      <c r="Z254" s="348"/>
      <c r="AA254" s="348"/>
      <c r="AB254" s="346" t="s">
        <v>1061</v>
      </c>
      <c r="AC254" s="346" t="s">
        <v>1504</v>
      </c>
      <c r="AD254" s="346" t="s">
        <v>1061</v>
      </c>
      <c r="AE254" s="346" t="s">
        <v>1505</v>
      </c>
      <c r="AF254" s="355"/>
      <c r="AG254" s="346"/>
      <c r="AH254" s="346"/>
      <c r="AI254" s="357"/>
      <c r="AJ254" s="346"/>
      <c r="AK254" s="348"/>
      <c r="AL254" s="348"/>
      <c r="AM254" s="346"/>
      <c r="AN254" s="348"/>
      <c r="AO254" s="348"/>
      <c r="AP254" s="348"/>
      <c r="AQ254" s="348"/>
      <c r="AR254" s="348"/>
      <c r="AS254" s="348"/>
    </row>
    <row r="255" spans="1:45" x14ac:dyDescent="0.25">
      <c r="A255" s="346"/>
      <c r="B255" s="346"/>
      <c r="C255" s="346"/>
      <c r="D255" s="346"/>
      <c r="E255" s="346"/>
      <c r="F255" s="346"/>
      <c r="G255" s="346"/>
      <c r="H255" s="346"/>
      <c r="I255" s="346"/>
      <c r="J255" s="357"/>
      <c r="K255" s="346"/>
      <c r="L255" s="346"/>
      <c r="M255" s="346"/>
      <c r="N255" s="346"/>
      <c r="O255" s="346"/>
      <c r="P255" s="346"/>
      <c r="Q255" s="346"/>
      <c r="R255" s="346"/>
      <c r="S255" s="346"/>
      <c r="T255" s="346"/>
      <c r="U255" s="346"/>
      <c r="V255" s="346"/>
      <c r="W255" s="355"/>
      <c r="X255" s="346"/>
      <c r="Y255" s="355"/>
      <c r="Z255" s="348"/>
      <c r="AA255" s="348"/>
      <c r="AB255" s="348"/>
      <c r="AC255" s="348"/>
      <c r="AD255" s="348"/>
      <c r="AE255" s="348"/>
      <c r="AF255" s="355"/>
      <c r="AG255" s="346"/>
      <c r="AH255" s="346"/>
      <c r="AI255" s="357"/>
      <c r="AJ255" s="346"/>
      <c r="AK255" s="348"/>
      <c r="AL255" s="348"/>
      <c r="AM255" s="346"/>
      <c r="AN255" s="348"/>
      <c r="AO255" s="348"/>
      <c r="AP255" s="348"/>
      <c r="AQ255" s="348"/>
      <c r="AR255" s="348"/>
      <c r="AS255" s="348"/>
    </row>
    <row r="256" spans="1:45" x14ac:dyDescent="0.25">
      <c r="A256" s="346"/>
      <c r="B256" s="346"/>
      <c r="C256" s="346"/>
      <c r="D256" s="346"/>
      <c r="E256" s="346"/>
      <c r="F256" s="346"/>
      <c r="G256" s="346"/>
      <c r="H256" s="346"/>
      <c r="I256" s="346"/>
      <c r="J256" s="357"/>
      <c r="K256" s="346"/>
      <c r="L256" s="346"/>
      <c r="M256" s="346"/>
      <c r="N256" s="346"/>
      <c r="O256" s="346"/>
      <c r="P256" s="346"/>
      <c r="Q256" s="346"/>
      <c r="R256" s="346"/>
      <c r="S256" s="346"/>
      <c r="T256" s="346"/>
      <c r="U256" s="346"/>
      <c r="V256" s="346"/>
      <c r="W256" s="355"/>
      <c r="X256" s="346"/>
      <c r="Y256" s="355"/>
      <c r="Z256" s="348"/>
      <c r="AA256" s="348"/>
      <c r="AB256" s="348"/>
      <c r="AC256" s="348"/>
      <c r="AD256" s="346" t="s">
        <v>1054</v>
      </c>
      <c r="AE256" s="356">
        <v>45534</v>
      </c>
      <c r="AF256" s="355"/>
      <c r="AG256" s="346"/>
      <c r="AH256" s="346"/>
      <c r="AI256" s="357"/>
      <c r="AJ256" s="346"/>
      <c r="AK256" s="348"/>
      <c r="AL256" s="348"/>
      <c r="AM256" s="346"/>
      <c r="AN256" s="348"/>
      <c r="AO256" s="348"/>
      <c r="AP256" s="348"/>
      <c r="AQ256" s="348"/>
      <c r="AR256" s="348"/>
      <c r="AS256" s="348"/>
    </row>
    <row r="257" spans="1:45" ht="114.75" x14ac:dyDescent="0.25">
      <c r="A257" s="346"/>
      <c r="B257" s="346"/>
      <c r="C257" s="346"/>
      <c r="D257" s="346"/>
      <c r="E257" s="346"/>
      <c r="F257" s="346"/>
      <c r="G257" s="346"/>
      <c r="H257" s="346"/>
      <c r="I257" s="346"/>
      <c r="J257" s="357"/>
      <c r="K257" s="346"/>
      <c r="L257" s="346"/>
      <c r="M257" s="346"/>
      <c r="N257" s="346"/>
      <c r="O257" s="346"/>
      <c r="P257" s="346"/>
      <c r="Q257" s="346"/>
      <c r="R257" s="346"/>
      <c r="S257" s="346"/>
      <c r="T257" s="346"/>
      <c r="U257" s="346"/>
      <c r="V257" s="346"/>
      <c r="W257" s="355"/>
      <c r="X257" s="346"/>
      <c r="Y257" s="355"/>
      <c r="Z257" s="348"/>
      <c r="AA257" s="348"/>
      <c r="AB257" s="348"/>
      <c r="AC257" s="348"/>
      <c r="AD257" s="346" t="s">
        <v>1057</v>
      </c>
      <c r="AE257" s="346" t="s">
        <v>2196</v>
      </c>
      <c r="AF257" s="355"/>
      <c r="AG257" s="346"/>
      <c r="AH257" s="346"/>
      <c r="AI257" s="357"/>
      <c r="AJ257" s="346"/>
      <c r="AK257" s="348"/>
      <c r="AL257" s="348"/>
      <c r="AM257" s="346"/>
      <c r="AN257" s="348"/>
      <c r="AO257" s="348"/>
      <c r="AP257" s="348"/>
      <c r="AQ257" s="348"/>
      <c r="AR257" s="348"/>
      <c r="AS257" s="348"/>
    </row>
    <row r="258" spans="1:45" x14ac:dyDescent="0.25">
      <c r="A258" s="346"/>
      <c r="B258" s="346"/>
      <c r="C258" s="346"/>
      <c r="D258" s="346"/>
      <c r="E258" s="346"/>
      <c r="F258" s="346"/>
      <c r="G258" s="346"/>
      <c r="H258" s="346"/>
      <c r="I258" s="346"/>
      <c r="J258" s="357"/>
      <c r="K258" s="346"/>
      <c r="L258" s="346"/>
      <c r="M258" s="346"/>
      <c r="N258" s="346"/>
      <c r="O258" s="346"/>
      <c r="P258" s="346"/>
      <c r="Q258" s="346"/>
      <c r="R258" s="346"/>
      <c r="S258" s="346"/>
      <c r="T258" s="346"/>
      <c r="U258" s="346"/>
      <c r="V258" s="346"/>
      <c r="W258" s="355"/>
      <c r="X258" s="346"/>
      <c r="Y258" s="355"/>
      <c r="Z258" s="348"/>
      <c r="AA258" s="348"/>
      <c r="AB258" s="348"/>
      <c r="AC258" s="348"/>
      <c r="AD258" s="346" t="s">
        <v>1061</v>
      </c>
      <c r="AE258" s="346" t="s">
        <v>1380</v>
      </c>
      <c r="AF258" s="355"/>
      <c r="AG258" s="346"/>
      <c r="AH258" s="346"/>
      <c r="AI258" s="357"/>
      <c r="AJ258" s="346"/>
      <c r="AK258" s="348"/>
      <c r="AL258" s="348"/>
      <c r="AM258" s="346"/>
      <c r="AN258" s="348"/>
      <c r="AO258" s="348"/>
      <c r="AP258" s="348"/>
      <c r="AQ258" s="348"/>
      <c r="AR258" s="348"/>
      <c r="AS258" s="348"/>
    </row>
    <row r="259" spans="1:45" x14ac:dyDescent="0.25">
      <c r="A259" s="346"/>
      <c r="B259" s="346"/>
      <c r="C259" s="346"/>
      <c r="D259" s="346"/>
      <c r="E259" s="346"/>
      <c r="F259" s="346"/>
      <c r="G259" s="346"/>
      <c r="H259" s="346"/>
      <c r="I259" s="346"/>
      <c r="J259" s="357"/>
      <c r="K259" s="346"/>
      <c r="L259" s="346"/>
      <c r="M259" s="346"/>
      <c r="N259" s="346"/>
      <c r="O259" s="346"/>
      <c r="P259" s="346"/>
      <c r="Q259" s="346"/>
      <c r="R259" s="346"/>
      <c r="S259" s="346"/>
      <c r="T259" s="346"/>
      <c r="U259" s="346"/>
      <c r="V259" s="346"/>
      <c r="W259" s="355"/>
      <c r="X259" s="346"/>
      <c r="Y259" s="355"/>
      <c r="Z259" s="348"/>
      <c r="AA259" s="348"/>
      <c r="AB259" s="348"/>
      <c r="AC259" s="348"/>
      <c r="AD259" s="348"/>
      <c r="AE259" s="348"/>
      <c r="AF259" s="355"/>
      <c r="AG259" s="346"/>
      <c r="AH259" s="346"/>
      <c r="AI259" s="357"/>
      <c r="AJ259" s="346"/>
      <c r="AK259" s="348"/>
      <c r="AL259" s="348"/>
      <c r="AM259" s="346"/>
      <c r="AN259" s="348"/>
      <c r="AO259" s="348"/>
      <c r="AP259" s="348"/>
      <c r="AQ259" s="348"/>
      <c r="AR259" s="348"/>
      <c r="AS259" s="348"/>
    </row>
    <row r="260" spans="1:45" x14ac:dyDescent="0.25">
      <c r="A260" s="346"/>
      <c r="B260" s="346"/>
      <c r="C260" s="346"/>
      <c r="D260" s="346"/>
      <c r="E260" s="346"/>
      <c r="F260" s="346"/>
      <c r="G260" s="346"/>
      <c r="H260" s="346"/>
      <c r="I260" s="346"/>
      <c r="J260" s="357"/>
      <c r="K260" s="346"/>
      <c r="L260" s="346"/>
      <c r="M260" s="346"/>
      <c r="N260" s="346"/>
      <c r="O260" s="346"/>
      <c r="P260" s="346"/>
      <c r="Q260" s="346"/>
      <c r="R260" s="346"/>
      <c r="S260" s="346"/>
      <c r="T260" s="346"/>
      <c r="U260" s="346"/>
      <c r="V260" s="346"/>
      <c r="W260" s="355"/>
      <c r="X260" s="346"/>
      <c r="Y260" s="355"/>
      <c r="Z260" s="348"/>
      <c r="AA260" s="348"/>
      <c r="AB260" s="348"/>
      <c r="AC260" s="348"/>
      <c r="AD260" s="346" t="s">
        <v>1054</v>
      </c>
      <c r="AE260" s="356">
        <v>45539</v>
      </c>
      <c r="AF260" s="355"/>
      <c r="AG260" s="346"/>
      <c r="AH260" s="346"/>
      <c r="AI260" s="357"/>
      <c r="AJ260" s="346"/>
      <c r="AK260" s="348"/>
      <c r="AL260" s="348"/>
      <c r="AM260" s="346"/>
      <c r="AN260" s="348"/>
      <c r="AO260" s="348"/>
      <c r="AP260" s="348"/>
      <c r="AQ260" s="348"/>
      <c r="AR260" s="348"/>
      <c r="AS260" s="348"/>
    </row>
    <row r="261" spans="1:45" ht="267.75" x14ac:dyDescent="0.25">
      <c r="A261" s="346"/>
      <c r="B261" s="346"/>
      <c r="C261" s="346"/>
      <c r="D261" s="346"/>
      <c r="E261" s="346"/>
      <c r="F261" s="346"/>
      <c r="G261" s="346"/>
      <c r="H261" s="346"/>
      <c r="I261" s="346"/>
      <c r="J261" s="357"/>
      <c r="K261" s="346"/>
      <c r="L261" s="346"/>
      <c r="M261" s="346"/>
      <c r="N261" s="346"/>
      <c r="O261" s="346"/>
      <c r="P261" s="346"/>
      <c r="Q261" s="346"/>
      <c r="R261" s="346"/>
      <c r="S261" s="346"/>
      <c r="T261" s="346"/>
      <c r="U261" s="346"/>
      <c r="V261" s="346"/>
      <c r="W261" s="355"/>
      <c r="X261" s="346"/>
      <c r="Y261" s="355"/>
      <c r="Z261" s="348"/>
      <c r="AA261" s="348"/>
      <c r="AB261" s="348"/>
      <c r="AC261" s="348"/>
      <c r="AD261" s="346" t="s">
        <v>1057</v>
      </c>
      <c r="AE261" s="346" t="s">
        <v>2197</v>
      </c>
      <c r="AF261" s="355"/>
      <c r="AG261" s="346"/>
      <c r="AH261" s="346"/>
      <c r="AI261" s="357"/>
      <c r="AJ261" s="346"/>
      <c r="AK261" s="348"/>
      <c r="AL261" s="348"/>
      <c r="AM261" s="346"/>
      <c r="AN261" s="348"/>
      <c r="AO261" s="348"/>
      <c r="AP261" s="348"/>
      <c r="AQ261" s="348"/>
      <c r="AR261" s="348"/>
      <c r="AS261" s="348"/>
    </row>
    <row r="262" spans="1:45" x14ac:dyDescent="0.25">
      <c r="A262" s="346"/>
      <c r="B262" s="346"/>
      <c r="C262" s="346"/>
      <c r="D262" s="346"/>
      <c r="E262" s="346"/>
      <c r="F262" s="346"/>
      <c r="G262" s="346"/>
      <c r="H262" s="346"/>
      <c r="I262" s="346"/>
      <c r="J262" s="357"/>
      <c r="K262" s="346"/>
      <c r="L262" s="346"/>
      <c r="M262" s="346"/>
      <c r="N262" s="346"/>
      <c r="O262" s="346"/>
      <c r="P262" s="346"/>
      <c r="Q262" s="346"/>
      <c r="R262" s="346"/>
      <c r="S262" s="346"/>
      <c r="T262" s="346"/>
      <c r="U262" s="346"/>
      <c r="V262" s="346"/>
      <c r="W262" s="355"/>
      <c r="X262" s="346"/>
      <c r="Y262" s="355"/>
      <c r="Z262" s="348"/>
      <c r="AA262" s="348"/>
      <c r="AB262" s="348"/>
      <c r="AC262" s="348"/>
      <c r="AD262" s="346" t="s">
        <v>1061</v>
      </c>
      <c r="AE262" s="346" t="s">
        <v>1505</v>
      </c>
      <c r="AF262" s="355"/>
      <c r="AG262" s="346"/>
      <c r="AH262" s="346"/>
      <c r="AI262" s="357"/>
      <c r="AJ262" s="346"/>
      <c r="AK262" s="348"/>
      <c r="AL262" s="348"/>
      <c r="AM262" s="346"/>
      <c r="AN262" s="348"/>
      <c r="AO262" s="348"/>
      <c r="AP262" s="348"/>
      <c r="AQ262" s="348"/>
      <c r="AR262" s="348"/>
      <c r="AS262" s="348"/>
    </row>
    <row r="263" spans="1:45" ht="178.5" x14ac:dyDescent="0.25">
      <c r="A263" s="346" t="s">
        <v>2198</v>
      </c>
      <c r="B263" s="346" t="s">
        <v>1110</v>
      </c>
      <c r="C263" s="346" t="s">
        <v>2199</v>
      </c>
      <c r="D263" s="346" t="s">
        <v>1949</v>
      </c>
      <c r="E263" s="346" t="s">
        <v>1950</v>
      </c>
      <c r="F263" s="346" t="s">
        <v>2200</v>
      </c>
      <c r="G263" s="346" t="s">
        <v>1111</v>
      </c>
      <c r="H263" s="346" t="s">
        <v>1967</v>
      </c>
      <c r="I263" s="346" t="s">
        <v>1953</v>
      </c>
      <c r="J263" s="354" t="s">
        <v>1042</v>
      </c>
      <c r="K263" s="346" t="s">
        <v>1954</v>
      </c>
      <c r="L263" s="346" t="s">
        <v>2201</v>
      </c>
      <c r="M263" s="346" t="s">
        <v>2202</v>
      </c>
      <c r="N263" s="346" t="s">
        <v>2203</v>
      </c>
      <c r="O263" s="346" t="s">
        <v>1958</v>
      </c>
      <c r="P263" s="346" t="s">
        <v>1959</v>
      </c>
      <c r="Q263" s="346" t="s">
        <v>1960</v>
      </c>
      <c r="R263" s="346" t="s">
        <v>1961</v>
      </c>
      <c r="S263" s="346" t="s">
        <v>1962</v>
      </c>
      <c r="T263" s="346" t="s">
        <v>1963</v>
      </c>
      <c r="U263" s="346" t="s">
        <v>1964</v>
      </c>
      <c r="V263" s="346" t="s">
        <v>1965</v>
      </c>
      <c r="W263" s="355" t="s">
        <v>1966</v>
      </c>
      <c r="X263" s="346" t="s">
        <v>1966</v>
      </c>
      <c r="Y263" s="355" t="s">
        <v>1966</v>
      </c>
      <c r="Z263" s="348"/>
      <c r="AA263" s="348"/>
      <c r="AB263" s="348"/>
      <c r="AC263" s="348"/>
      <c r="AD263" s="348"/>
      <c r="AE263" s="348"/>
      <c r="AF263" s="355" t="s">
        <v>1966</v>
      </c>
      <c r="AG263" s="346" t="s">
        <v>1967</v>
      </c>
      <c r="AH263" s="346" t="s">
        <v>1953</v>
      </c>
      <c r="AI263" s="354" t="s">
        <v>1042</v>
      </c>
      <c r="AJ263" s="346" t="s">
        <v>1954</v>
      </c>
      <c r="AK263" s="346" t="s">
        <v>2204</v>
      </c>
      <c r="AL263" s="346" t="s">
        <v>2137</v>
      </c>
      <c r="AM263" s="346" t="s">
        <v>2205</v>
      </c>
      <c r="AN263" s="348"/>
      <c r="AO263" s="348"/>
      <c r="AP263" s="348"/>
      <c r="AQ263" s="348"/>
      <c r="AR263" s="348"/>
      <c r="AS263" s="348"/>
    </row>
    <row r="264" spans="1:45" x14ac:dyDescent="0.25">
      <c r="A264" s="346"/>
      <c r="B264" s="346"/>
      <c r="C264" s="346"/>
      <c r="D264" s="346"/>
      <c r="E264" s="346"/>
      <c r="F264" s="346"/>
      <c r="G264" s="346"/>
      <c r="H264" s="346"/>
      <c r="I264" s="346"/>
      <c r="J264" s="354"/>
      <c r="K264" s="346"/>
      <c r="L264" s="346"/>
      <c r="M264" s="346"/>
      <c r="N264" s="346"/>
      <c r="O264" s="346"/>
      <c r="P264" s="344" t="s">
        <v>1971</v>
      </c>
      <c r="Q264" s="344" t="s">
        <v>1971</v>
      </c>
      <c r="R264" s="344" t="s">
        <v>1971</v>
      </c>
      <c r="S264" s="344" t="s">
        <v>1971</v>
      </c>
      <c r="T264" s="344" t="s">
        <v>1971</v>
      </c>
      <c r="U264" s="344" t="s">
        <v>1971</v>
      </c>
      <c r="V264" s="344" t="s">
        <v>1971</v>
      </c>
      <c r="W264" s="355"/>
      <c r="X264" s="346"/>
      <c r="Y264" s="355"/>
      <c r="Z264" s="348"/>
      <c r="AA264" s="348"/>
      <c r="AB264" s="346" t="s">
        <v>1054</v>
      </c>
      <c r="AC264" s="356">
        <v>45407</v>
      </c>
      <c r="AD264" s="346" t="s">
        <v>1054</v>
      </c>
      <c r="AE264" s="356">
        <v>45411</v>
      </c>
      <c r="AF264" s="355"/>
      <c r="AG264" s="346"/>
      <c r="AH264" s="346"/>
      <c r="AI264" s="354"/>
      <c r="AJ264" s="346"/>
      <c r="AK264" s="348"/>
      <c r="AL264" s="348"/>
      <c r="AM264" s="346"/>
      <c r="AN264" s="348"/>
      <c r="AO264" s="348"/>
      <c r="AP264" s="348"/>
      <c r="AQ264" s="348"/>
      <c r="AR264" s="348"/>
      <c r="AS264" s="348"/>
    </row>
    <row r="265" spans="1:45" ht="102" x14ac:dyDescent="0.25">
      <c r="A265" s="346"/>
      <c r="B265" s="346"/>
      <c r="C265" s="346"/>
      <c r="D265" s="346"/>
      <c r="E265" s="346"/>
      <c r="F265" s="346"/>
      <c r="G265" s="346"/>
      <c r="H265" s="346"/>
      <c r="I265" s="346"/>
      <c r="J265" s="354"/>
      <c r="K265" s="346"/>
      <c r="L265" s="346"/>
      <c r="M265" s="346"/>
      <c r="N265" s="346"/>
      <c r="O265" s="346"/>
      <c r="P265" s="346" t="s">
        <v>2206</v>
      </c>
      <c r="Q265" s="346" t="s">
        <v>1973</v>
      </c>
      <c r="R265" s="346" t="s">
        <v>2207</v>
      </c>
      <c r="S265" s="346" t="s">
        <v>1975</v>
      </c>
      <c r="T265" s="346" t="s">
        <v>1976</v>
      </c>
      <c r="U265" s="346" t="s">
        <v>2208</v>
      </c>
      <c r="V265" s="346" t="s">
        <v>2209</v>
      </c>
      <c r="W265" s="355"/>
      <c r="X265" s="346"/>
      <c r="Y265" s="355"/>
      <c r="Z265" s="348"/>
      <c r="AA265" s="348"/>
      <c r="AB265" s="346" t="s">
        <v>1057</v>
      </c>
      <c r="AC265" s="346" t="s">
        <v>2210</v>
      </c>
      <c r="AD265" s="346" t="s">
        <v>1057</v>
      </c>
      <c r="AE265" s="346" t="s">
        <v>2211</v>
      </c>
      <c r="AF265" s="355"/>
      <c r="AG265" s="346"/>
      <c r="AH265" s="346"/>
      <c r="AI265" s="354"/>
      <c r="AJ265" s="346"/>
      <c r="AK265" s="348"/>
      <c r="AL265" s="348"/>
      <c r="AM265" s="346"/>
      <c r="AN265" s="348"/>
      <c r="AO265" s="348"/>
      <c r="AP265" s="348"/>
      <c r="AQ265" s="348"/>
      <c r="AR265" s="348"/>
      <c r="AS265" s="348"/>
    </row>
    <row r="266" spans="1:45" x14ac:dyDescent="0.25">
      <c r="A266" s="346"/>
      <c r="B266" s="346"/>
      <c r="C266" s="346"/>
      <c r="D266" s="346"/>
      <c r="E266" s="346"/>
      <c r="F266" s="346"/>
      <c r="G266" s="346"/>
      <c r="H266" s="346"/>
      <c r="I266" s="346"/>
      <c r="J266" s="354"/>
      <c r="K266" s="346"/>
      <c r="L266" s="346"/>
      <c r="M266" s="346"/>
      <c r="N266" s="346"/>
      <c r="O266" s="346"/>
      <c r="P266" s="346"/>
      <c r="Q266" s="346"/>
      <c r="R266" s="346"/>
      <c r="S266" s="346"/>
      <c r="T266" s="346"/>
      <c r="U266" s="346"/>
      <c r="V266" s="346"/>
      <c r="W266" s="355"/>
      <c r="X266" s="346"/>
      <c r="Y266" s="355"/>
      <c r="Z266" s="348"/>
      <c r="AA266" s="348"/>
      <c r="AB266" s="346" t="s">
        <v>1061</v>
      </c>
      <c r="AC266" s="346" t="s">
        <v>1126</v>
      </c>
      <c r="AD266" s="346" t="s">
        <v>1061</v>
      </c>
      <c r="AE266" s="346" t="s">
        <v>1108</v>
      </c>
      <c r="AF266" s="355"/>
      <c r="AG266" s="346"/>
      <c r="AH266" s="346"/>
      <c r="AI266" s="354"/>
      <c r="AJ266" s="346"/>
      <c r="AK266" s="348"/>
      <c r="AL266" s="348"/>
      <c r="AM266" s="346"/>
      <c r="AN266" s="348"/>
      <c r="AO266" s="348"/>
      <c r="AP266" s="348"/>
      <c r="AQ266" s="348"/>
      <c r="AR266" s="348"/>
      <c r="AS266" s="348"/>
    </row>
    <row r="267" spans="1:45" x14ac:dyDescent="0.25">
      <c r="A267" s="346"/>
      <c r="B267" s="346"/>
      <c r="C267" s="346"/>
      <c r="D267" s="346"/>
      <c r="E267" s="346"/>
      <c r="F267" s="346"/>
      <c r="G267" s="346"/>
      <c r="H267" s="346"/>
      <c r="I267" s="346"/>
      <c r="J267" s="354"/>
      <c r="K267" s="346"/>
      <c r="L267" s="346"/>
      <c r="M267" s="346"/>
      <c r="N267" s="346"/>
      <c r="O267" s="346"/>
      <c r="P267" s="346"/>
      <c r="Q267" s="346"/>
      <c r="R267" s="346"/>
      <c r="S267" s="346"/>
      <c r="T267" s="346"/>
      <c r="U267" s="346"/>
      <c r="V267" s="346"/>
      <c r="W267" s="355"/>
      <c r="X267" s="346"/>
      <c r="Y267" s="355"/>
      <c r="Z267" s="348"/>
      <c r="AA267" s="348"/>
      <c r="AB267" s="348"/>
      <c r="AC267" s="348"/>
      <c r="AD267" s="348"/>
      <c r="AE267" s="348"/>
      <c r="AF267" s="355"/>
      <c r="AG267" s="346"/>
      <c r="AH267" s="346"/>
      <c r="AI267" s="354"/>
      <c r="AJ267" s="346"/>
      <c r="AK267" s="348"/>
      <c r="AL267" s="348"/>
      <c r="AM267" s="346"/>
      <c r="AN267" s="348"/>
      <c r="AO267" s="348"/>
      <c r="AP267" s="348"/>
      <c r="AQ267" s="348"/>
      <c r="AR267" s="348"/>
      <c r="AS267" s="348"/>
    </row>
    <row r="268" spans="1:45" x14ac:dyDescent="0.25">
      <c r="A268" s="346"/>
      <c r="B268" s="346"/>
      <c r="C268" s="346"/>
      <c r="D268" s="346"/>
      <c r="E268" s="346"/>
      <c r="F268" s="346"/>
      <c r="G268" s="346"/>
      <c r="H268" s="346"/>
      <c r="I268" s="346"/>
      <c r="J268" s="354"/>
      <c r="K268" s="346"/>
      <c r="L268" s="346"/>
      <c r="M268" s="346"/>
      <c r="N268" s="346"/>
      <c r="O268" s="346"/>
      <c r="P268" s="346"/>
      <c r="Q268" s="346"/>
      <c r="R268" s="346"/>
      <c r="S268" s="346"/>
      <c r="T268" s="346"/>
      <c r="U268" s="346"/>
      <c r="V268" s="346"/>
      <c r="W268" s="355"/>
      <c r="X268" s="346"/>
      <c r="Y268" s="355"/>
      <c r="Z268" s="348"/>
      <c r="AA268" s="348"/>
      <c r="AB268" s="346" t="s">
        <v>1054</v>
      </c>
      <c r="AC268" s="356">
        <v>45531</v>
      </c>
      <c r="AD268" s="346" t="s">
        <v>1054</v>
      </c>
      <c r="AE268" s="356">
        <v>45414</v>
      </c>
      <c r="AF268" s="355"/>
      <c r="AG268" s="346"/>
      <c r="AH268" s="346"/>
      <c r="AI268" s="354"/>
      <c r="AJ268" s="346"/>
      <c r="AK268" s="348"/>
      <c r="AL268" s="348"/>
      <c r="AM268" s="346"/>
      <c r="AN268" s="348"/>
      <c r="AO268" s="348"/>
      <c r="AP268" s="348"/>
      <c r="AQ268" s="348"/>
      <c r="AR268" s="348"/>
      <c r="AS268" s="348"/>
    </row>
    <row r="269" spans="1:45" ht="408" x14ac:dyDescent="0.25">
      <c r="A269" s="346"/>
      <c r="B269" s="346"/>
      <c r="C269" s="346"/>
      <c r="D269" s="346"/>
      <c r="E269" s="346"/>
      <c r="F269" s="346"/>
      <c r="G269" s="346"/>
      <c r="H269" s="346"/>
      <c r="I269" s="346"/>
      <c r="J269" s="354"/>
      <c r="K269" s="346"/>
      <c r="L269" s="346"/>
      <c r="M269" s="346"/>
      <c r="N269" s="346"/>
      <c r="O269" s="346"/>
      <c r="P269" s="346"/>
      <c r="Q269" s="346"/>
      <c r="R269" s="346"/>
      <c r="S269" s="346"/>
      <c r="T269" s="346"/>
      <c r="U269" s="346"/>
      <c r="V269" s="346"/>
      <c r="W269" s="355"/>
      <c r="X269" s="346"/>
      <c r="Y269" s="355"/>
      <c r="Z269" s="348"/>
      <c r="AA269" s="348"/>
      <c r="AB269" s="346" t="s">
        <v>1057</v>
      </c>
      <c r="AC269" s="346" t="s">
        <v>2212</v>
      </c>
      <c r="AD269" s="346" t="s">
        <v>1057</v>
      </c>
      <c r="AE269" s="346" t="s">
        <v>2213</v>
      </c>
      <c r="AF269" s="355"/>
      <c r="AG269" s="346"/>
      <c r="AH269" s="346"/>
      <c r="AI269" s="354"/>
      <c r="AJ269" s="346"/>
      <c r="AK269" s="348"/>
      <c r="AL269" s="348"/>
      <c r="AM269" s="346"/>
      <c r="AN269" s="348"/>
      <c r="AO269" s="348"/>
      <c r="AP269" s="348"/>
      <c r="AQ269" s="348"/>
      <c r="AR269" s="348"/>
      <c r="AS269" s="348"/>
    </row>
    <row r="270" spans="1:45" x14ac:dyDescent="0.25">
      <c r="A270" s="346"/>
      <c r="B270" s="346"/>
      <c r="C270" s="346"/>
      <c r="D270" s="346"/>
      <c r="E270" s="346"/>
      <c r="F270" s="346"/>
      <c r="G270" s="346"/>
      <c r="H270" s="346"/>
      <c r="I270" s="346"/>
      <c r="J270" s="354"/>
      <c r="K270" s="346"/>
      <c r="L270" s="346"/>
      <c r="M270" s="346"/>
      <c r="N270" s="346"/>
      <c r="O270" s="346"/>
      <c r="P270" s="346"/>
      <c r="Q270" s="346"/>
      <c r="R270" s="346"/>
      <c r="S270" s="346"/>
      <c r="T270" s="346"/>
      <c r="U270" s="346"/>
      <c r="V270" s="346"/>
      <c r="W270" s="355"/>
      <c r="X270" s="346"/>
      <c r="Y270" s="355"/>
      <c r="Z270" s="348"/>
      <c r="AA270" s="348"/>
      <c r="AB270" s="346" t="s">
        <v>1061</v>
      </c>
      <c r="AC270" s="346" t="s">
        <v>1126</v>
      </c>
      <c r="AD270" s="346" t="s">
        <v>1061</v>
      </c>
      <c r="AE270" s="346" t="s">
        <v>1127</v>
      </c>
      <c r="AF270" s="355"/>
      <c r="AG270" s="346"/>
      <c r="AH270" s="346"/>
      <c r="AI270" s="354"/>
      <c r="AJ270" s="346"/>
      <c r="AK270" s="348"/>
      <c r="AL270" s="348"/>
      <c r="AM270" s="346"/>
      <c r="AN270" s="348"/>
      <c r="AO270" s="348"/>
      <c r="AP270" s="348"/>
      <c r="AQ270" s="348"/>
      <c r="AR270" s="348"/>
      <c r="AS270" s="348"/>
    </row>
    <row r="271" spans="1:45" x14ac:dyDescent="0.25">
      <c r="A271" s="346"/>
      <c r="B271" s="346"/>
      <c r="C271" s="346"/>
      <c r="D271" s="346"/>
      <c r="E271" s="346"/>
      <c r="F271" s="346"/>
      <c r="G271" s="346"/>
      <c r="H271" s="346"/>
      <c r="I271" s="346"/>
      <c r="J271" s="354"/>
      <c r="K271" s="346"/>
      <c r="L271" s="346"/>
      <c r="M271" s="346"/>
      <c r="N271" s="346"/>
      <c r="O271" s="346"/>
      <c r="P271" s="346"/>
      <c r="Q271" s="346"/>
      <c r="R271" s="346"/>
      <c r="S271" s="346"/>
      <c r="T271" s="346"/>
      <c r="U271" s="346"/>
      <c r="V271" s="346"/>
      <c r="W271" s="355"/>
      <c r="X271" s="346"/>
      <c r="Y271" s="355"/>
      <c r="Z271" s="348"/>
      <c r="AA271" s="348"/>
      <c r="AB271" s="348"/>
      <c r="AC271" s="348"/>
      <c r="AD271" s="348"/>
      <c r="AE271" s="348"/>
      <c r="AF271" s="355"/>
      <c r="AG271" s="346"/>
      <c r="AH271" s="346"/>
      <c r="AI271" s="354"/>
      <c r="AJ271" s="346"/>
      <c r="AK271" s="348"/>
      <c r="AL271" s="348"/>
      <c r="AM271" s="346"/>
      <c r="AN271" s="348"/>
      <c r="AO271" s="348"/>
      <c r="AP271" s="348"/>
      <c r="AQ271" s="348"/>
      <c r="AR271" s="348"/>
      <c r="AS271" s="348"/>
    </row>
    <row r="272" spans="1:45" x14ac:dyDescent="0.25">
      <c r="A272" s="346"/>
      <c r="B272" s="346"/>
      <c r="C272" s="346"/>
      <c r="D272" s="346"/>
      <c r="E272" s="346"/>
      <c r="F272" s="346"/>
      <c r="G272" s="346"/>
      <c r="H272" s="346"/>
      <c r="I272" s="346"/>
      <c r="J272" s="354"/>
      <c r="K272" s="346"/>
      <c r="L272" s="346"/>
      <c r="M272" s="346"/>
      <c r="N272" s="346"/>
      <c r="O272" s="346"/>
      <c r="P272" s="346"/>
      <c r="Q272" s="346"/>
      <c r="R272" s="346"/>
      <c r="S272" s="346"/>
      <c r="T272" s="346"/>
      <c r="U272" s="346"/>
      <c r="V272" s="346"/>
      <c r="W272" s="355"/>
      <c r="X272" s="346"/>
      <c r="Y272" s="355"/>
      <c r="Z272" s="348"/>
      <c r="AA272" s="348"/>
      <c r="AB272" s="346" t="s">
        <v>1054</v>
      </c>
      <c r="AC272" s="356">
        <v>45531</v>
      </c>
      <c r="AD272" s="346" t="s">
        <v>1054</v>
      </c>
      <c r="AE272" s="356">
        <v>45534</v>
      </c>
      <c r="AF272" s="355"/>
      <c r="AG272" s="346"/>
      <c r="AH272" s="346"/>
      <c r="AI272" s="354"/>
      <c r="AJ272" s="346"/>
      <c r="AK272" s="348"/>
      <c r="AL272" s="348"/>
      <c r="AM272" s="346"/>
      <c r="AN272" s="348"/>
      <c r="AO272" s="348"/>
      <c r="AP272" s="348"/>
      <c r="AQ272" s="348"/>
      <c r="AR272" s="348"/>
      <c r="AS272" s="348"/>
    </row>
    <row r="273" spans="1:45" ht="178.5" x14ac:dyDescent="0.25">
      <c r="A273" s="346"/>
      <c r="B273" s="346"/>
      <c r="C273" s="346"/>
      <c r="D273" s="346"/>
      <c r="E273" s="346"/>
      <c r="F273" s="346"/>
      <c r="G273" s="346"/>
      <c r="H273" s="346"/>
      <c r="I273" s="346"/>
      <c r="J273" s="354"/>
      <c r="K273" s="346"/>
      <c r="L273" s="346"/>
      <c r="M273" s="346"/>
      <c r="N273" s="346"/>
      <c r="O273" s="346"/>
      <c r="P273" s="346"/>
      <c r="Q273" s="346"/>
      <c r="R273" s="346"/>
      <c r="S273" s="346"/>
      <c r="T273" s="346"/>
      <c r="U273" s="346"/>
      <c r="V273" s="346"/>
      <c r="W273" s="355"/>
      <c r="X273" s="346"/>
      <c r="Y273" s="355"/>
      <c r="Z273" s="348"/>
      <c r="AA273" s="348"/>
      <c r="AB273" s="346" t="s">
        <v>1057</v>
      </c>
      <c r="AC273" s="346" t="s">
        <v>2214</v>
      </c>
      <c r="AD273" s="346" t="s">
        <v>1057</v>
      </c>
      <c r="AE273" s="346" t="s">
        <v>2215</v>
      </c>
      <c r="AF273" s="355"/>
      <c r="AG273" s="346"/>
      <c r="AH273" s="346"/>
      <c r="AI273" s="354"/>
      <c r="AJ273" s="346"/>
      <c r="AK273" s="348"/>
      <c r="AL273" s="348"/>
      <c r="AM273" s="346"/>
      <c r="AN273" s="348"/>
      <c r="AO273" s="348"/>
      <c r="AP273" s="348"/>
      <c r="AQ273" s="348"/>
      <c r="AR273" s="348"/>
      <c r="AS273" s="348"/>
    </row>
    <row r="274" spans="1:45" x14ac:dyDescent="0.25">
      <c r="A274" s="346"/>
      <c r="B274" s="346"/>
      <c r="C274" s="346"/>
      <c r="D274" s="346"/>
      <c r="E274" s="346"/>
      <c r="F274" s="346"/>
      <c r="G274" s="346"/>
      <c r="H274" s="346"/>
      <c r="I274" s="346"/>
      <c r="J274" s="354"/>
      <c r="K274" s="346"/>
      <c r="L274" s="346"/>
      <c r="M274" s="346"/>
      <c r="N274" s="346"/>
      <c r="O274" s="346"/>
      <c r="P274" s="346"/>
      <c r="Q274" s="346"/>
      <c r="R274" s="346"/>
      <c r="S274" s="346"/>
      <c r="T274" s="346"/>
      <c r="U274" s="346"/>
      <c r="V274" s="346"/>
      <c r="W274" s="355"/>
      <c r="X274" s="346"/>
      <c r="Y274" s="355"/>
      <c r="Z274" s="348"/>
      <c r="AA274" s="348"/>
      <c r="AB274" s="346" t="s">
        <v>1061</v>
      </c>
      <c r="AC274" s="346" t="s">
        <v>1126</v>
      </c>
      <c r="AD274" s="346" t="s">
        <v>1061</v>
      </c>
      <c r="AE274" s="346" t="s">
        <v>1107</v>
      </c>
      <c r="AF274" s="355"/>
      <c r="AG274" s="346"/>
      <c r="AH274" s="346"/>
      <c r="AI274" s="354"/>
      <c r="AJ274" s="346"/>
      <c r="AK274" s="348"/>
      <c r="AL274" s="348"/>
      <c r="AM274" s="346"/>
      <c r="AN274" s="348"/>
      <c r="AO274" s="348"/>
      <c r="AP274" s="348"/>
      <c r="AQ274" s="348"/>
      <c r="AR274" s="348"/>
      <c r="AS274" s="348"/>
    </row>
    <row r="275" spans="1:45" x14ac:dyDescent="0.25">
      <c r="A275" s="346"/>
      <c r="B275" s="346"/>
      <c r="C275" s="346"/>
      <c r="D275" s="346"/>
      <c r="E275" s="346"/>
      <c r="F275" s="346"/>
      <c r="G275" s="346"/>
      <c r="H275" s="346"/>
      <c r="I275" s="346"/>
      <c r="J275" s="354"/>
      <c r="K275" s="346"/>
      <c r="L275" s="346"/>
      <c r="M275" s="346"/>
      <c r="N275" s="346"/>
      <c r="O275" s="346"/>
      <c r="P275" s="346"/>
      <c r="Q275" s="346"/>
      <c r="R275" s="346"/>
      <c r="S275" s="346"/>
      <c r="T275" s="346"/>
      <c r="U275" s="346"/>
      <c r="V275" s="346"/>
      <c r="W275" s="355"/>
      <c r="X275" s="346"/>
      <c r="Y275" s="355"/>
      <c r="Z275" s="348"/>
      <c r="AA275" s="348"/>
      <c r="AB275" s="348"/>
      <c r="AC275" s="348"/>
      <c r="AD275" s="348"/>
      <c r="AE275" s="348"/>
      <c r="AF275" s="355"/>
      <c r="AG275" s="346"/>
      <c r="AH275" s="346"/>
      <c r="AI275" s="354"/>
      <c r="AJ275" s="346"/>
      <c r="AK275" s="348"/>
      <c r="AL275" s="348"/>
      <c r="AM275" s="346"/>
      <c r="AN275" s="348"/>
      <c r="AO275" s="348"/>
      <c r="AP275" s="348"/>
      <c r="AQ275" s="348"/>
      <c r="AR275" s="348"/>
      <c r="AS275" s="348"/>
    </row>
    <row r="276" spans="1:45" x14ac:dyDescent="0.25">
      <c r="A276" s="346"/>
      <c r="B276" s="346"/>
      <c r="C276" s="346"/>
      <c r="D276" s="346"/>
      <c r="E276" s="346"/>
      <c r="F276" s="346"/>
      <c r="G276" s="346"/>
      <c r="H276" s="346"/>
      <c r="I276" s="346"/>
      <c r="J276" s="354"/>
      <c r="K276" s="346"/>
      <c r="L276" s="346"/>
      <c r="M276" s="346"/>
      <c r="N276" s="346"/>
      <c r="O276" s="346"/>
      <c r="P276" s="346"/>
      <c r="Q276" s="346"/>
      <c r="R276" s="346"/>
      <c r="S276" s="346"/>
      <c r="T276" s="346"/>
      <c r="U276" s="346"/>
      <c r="V276" s="346"/>
      <c r="W276" s="355"/>
      <c r="X276" s="346"/>
      <c r="Y276" s="355"/>
      <c r="Z276" s="348"/>
      <c r="AA276" s="348"/>
      <c r="AB276" s="348"/>
      <c r="AC276" s="348"/>
      <c r="AD276" s="346" t="s">
        <v>1054</v>
      </c>
      <c r="AE276" s="356">
        <v>45538</v>
      </c>
      <c r="AF276" s="355"/>
      <c r="AG276" s="346"/>
      <c r="AH276" s="346"/>
      <c r="AI276" s="354"/>
      <c r="AJ276" s="346"/>
      <c r="AK276" s="348"/>
      <c r="AL276" s="348"/>
      <c r="AM276" s="346"/>
      <c r="AN276" s="348"/>
      <c r="AO276" s="348"/>
      <c r="AP276" s="348"/>
      <c r="AQ276" s="348"/>
      <c r="AR276" s="348"/>
      <c r="AS276" s="348"/>
    </row>
    <row r="277" spans="1:45" ht="331.5" x14ac:dyDescent="0.25">
      <c r="A277" s="346"/>
      <c r="B277" s="346"/>
      <c r="C277" s="346"/>
      <c r="D277" s="346"/>
      <c r="E277" s="346"/>
      <c r="F277" s="346"/>
      <c r="G277" s="346"/>
      <c r="H277" s="346"/>
      <c r="I277" s="346"/>
      <c r="J277" s="354"/>
      <c r="K277" s="346"/>
      <c r="L277" s="346"/>
      <c r="M277" s="346"/>
      <c r="N277" s="346"/>
      <c r="O277" s="346"/>
      <c r="P277" s="346"/>
      <c r="Q277" s="346"/>
      <c r="R277" s="346"/>
      <c r="S277" s="346"/>
      <c r="T277" s="346"/>
      <c r="U277" s="346"/>
      <c r="V277" s="346"/>
      <c r="W277" s="355"/>
      <c r="X277" s="346"/>
      <c r="Y277" s="355"/>
      <c r="Z277" s="348"/>
      <c r="AA277" s="348"/>
      <c r="AB277" s="348"/>
      <c r="AC277" s="348"/>
      <c r="AD277" s="346" t="s">
        <v>1057</v>
      </c>
      <c r="AE277" s="346" t="s">
        <v>2216</v>
      </c>
      <c r="AF277" s="355"/>
      <c r="AG277" s="346"/>
      <c r="AH277" s="346"/>
      <c r="AI277" s="354"/>
      <c r="AJ277" s="346"/>
      <c r="AK277" s="348"/>
      <c r="AL277" s="348"/>
      <c r="AM277" s="346"/>
      <c r="AN277" s="348"/>
      <c r="AO277" s="348"/>
      <c r="AP277" s="348"/>
      <c r="AQ277" s="348"/>
      <c r="AR277" s="348"/>
      <c r="AS277" s="348"/>
    </row>
    <row r="278" spans="1:45" x14ac:dyDescent="0.25">
      <c r="A278" s="346"/>
      <c r="B278" s="346"/>
      <c r="C278" s="346"/>
      <c r="D278" s="346"/>
      <c r="E278" s="346"/>
      <c r="F278" s="346"/>
      <c r="G278" s="346"/>
      <c r="H278" s="346"/>
      <c r="I278" s="346"/>
      <c r="J278" s="354"/>
      <c r="K278" s="346"/>
      <c r="L278" s="346"/>
      <c r="M278" s="346"/>
      <c r="N278" s="346"/>
      <c r="O278" s="346"/>
      <c r="P278" s="346"/>
      <c r="Q278" s="346"/>
      <c r="R278" s="346"/>
      <c r="S278" s="346"/>
      <c r="T278" s="346"/>
      <c r="U278" s="346"/>
      <c r="V278" s="346"/>
      <c r="W278" s="355"/>
      <c r="X278" s="346"/>
      <c r="Y278" s="355"/>
      <c r="Z278" s="348"/>
      <c r="AA278" s="348"/>
      <c r="AB278" s="348"/>
      <c r="AC278" s="348"/>
      <c r="AD278" s="346" t="s">
        <v>1061</v>
      </c>
      <c r="AE278" s="346" t="s">
        <v>1127</v>
      </c>
      <c r="AF278" s="355"/>
      <c r="AG278" s="346"/>
      <c r="AH278" s="346"/>
      <c r="AI278" s="354"/>
      <c r="AJ278" s="346"/>
      <c r="AK278" s="348"/>
      <c r="AL278" s="348"/>
      <c r="AM278" s="346"/>
      <c r="AN278" s="348"/>
      <c r="AO278" s="348"/>
      <c r="AP278" s="348"/>
      <c r="AQ278" s="348"/>
      <c r="AR278" s="348"/>
      <c r="AS278" s="348"/>
    </row>
    <row r="279" spans="1:45" ht="140.25" x14ac:dyDescent="0.25">
      <c r="A279" s="346" t="s">
        <v>2217</v>
      </c>
      <c r="B279" s="346" t="s">
        <v>1369</v>
      </c>
      <c r="C279" s="346" t="s">
        <v>2218</v>
      </c>
      <c r="D279" s="346" t="s">
        <v>1949</v>
      </c>
      <c r="E279" s="346" t="s">
        <v>1950</v>
      </c>
      <c r="F279" s="346" t="s">
        <v>2219</v>
      </c>
      <c r="G279" s="346" t="s">
        <v>1370</v>
      </c>
      <c r="H279" s="346" t="s">
        <v>1952</v>
      </c>
      <c r="I279" s="346" t="s">
        <v>1953</v>
      </c>
      <c r="J279" s="354" t="s">
        <v>1042</v>
      </c>
      <c r="K279" s="346" t="s">
        <v>1954</v>
      </c>
      <c r="L279" s="346" t="s">
        <v>2220</v>
      </c>
      <c r="M279" s="348"/>
      <c r="N279" s="346" t="s">
        <v>2221</v>
      </c>
      <c r="O279" s="346" t="s">
        <v>1958</v>
      </c>
      <c r="P279" s="346" t="s">
        <v>1959</v>
      </c>
      <c r="Q279" s="346" t="s">
        <v>1960</v>
      </c>
      <c r="R279" s="346" t="s">
        <v>1961</v>
      </c>
      <c r="S279" s="346" t="s">
        <v>1962</v>
      </c>
      <c r="T279" s="346" t="s">
        <v>1963</v>
      </c>
      <c r="U279" s="346" t="s">
        <v>1964</v>
      </c>
      <c r="V279" s="346" t="s">
        <v>1965</v>
      </c>
      <c r="W279" s="355" t="s">
        <v>1966</v>
      </c>
      <c r="X279" s="346" t="s">
        <v>1966</v>
      </c>
      <c r="Y279" s="355" t="s">
        <v>1966</v>
      </c>
      <c r="Z279" s="348"/>
      <c r="AA279" s="348"/>
      <c r="AB279" s="348"/>
      <c r="AC279" s="348"/>
      <c r="AD279" s="348"/>
      <c r="AE279" s="348"/>
      <c r="AF279" s="355" t="s">
        <v>1966</v>
      </c>
      <c r="AG279" s="346" t="s">
        <v>1967</v>
      </c>
      <c r="AH279" s="346" t="s">
        <v>1953</v>
      </c>
      <c r="AI279" s="354" t="s">
        <v>1042</v>
      </c>
      <c r="AJ279" s="346" t="s">
        <v>1954</v>
      </c>
      <c r="AK279" s="346" t="s">
        <v>2222</v>
      </c>
      <c r="AL279" s="346" t="s">
        <v>2137</v>
      </c>
      <c r="AM279" s="346" t="s">
        <v>2205</v>
      </c>
      <c r="AN279" s="348"/>
      <c r="AO279" s="348"/>
      <c r="AP279" s="348"/>
      <c r="AQ279" s="348"/>
      <c r="AR279" s="348"/>
      <c r="AS279" s="348"/>
    </row>
    <row r="280" spans="1:45" x14ac:dyDescent="0.25">
      <c r="A280" s="346"/>
      <c r="B280" s="346"/>
      <c r="C280" s="346"/>
      <c r="D280" s="346"/>
      <c r="E280" s="346"/>
      <c r="F280" s="346"/>
      <c r="G280" s="346"/>
      <c r="H280" s="346"/>
      <c r="I280" s="346"/>
      <c r="J280" s="354"/>
      <c r="K280" s="346"/>
      <c r="L280" s="346"/>
      <c r="M280" s="348"/>
      <c r="N280" s="346"/>
      <c r="O280" s="346"/>
      <c r="P280" s="344" t="s">
        <v>1971</v>
      </c>
      <c r="Q280" s="344" t="s">
        <v>1971</v>
      </c>
      <c r="R280" s="344" t="s">
        <v>1971</v>
      </c>
      <c r="S280" s="344" t="s">
        <v>1971</v>
      </c>
      <c r="T280" s="344" t="s">
        <v>1971</v>
      </c>
      <c r="U280" s="344" t="s">
        <v>1971</v>
      </c>
      <c r="V280" s="344" t="s">
        <v>1971</v>
      </c>
      <c r="W280" s="355"/>
      <c r="X280" s="346"/>
      <c r="Y280" s="355"/>
      <c r="Z280" s="348"/>
      <c r="AA280" s="348"/>
      <c r="AB280" s="346" t="s">
        <v>1054</v>
      </c>
      <c r="AC280" s="356">
        <v>45406</v>
      </c>
      <c r="AD280" s="346" t="s">
        <v>1054</v>
      </c>
      <c r="AE280" s="356">
        <v>45415</v>
      </c>
      <c r="AF280" s="355"/>
      <c r="AG280" s="346"/>
      <c r="AH280" s="346"/>
      <c r="AI280" s="354"/>
      <c r="AJ280" s="346"/>
      <c r="AK280" s="348"/>
      <c r="AL280" s="348"/>
      <c r="AM280" s="346"/>
      <c r="AN280" s="348"/>
      <c r="AO280" s="348"/>
      <c r="AP280" s="348"/>
      <c r="AQ280" s="348"/>
      <c r="AR280" s="348"/>
      <c r="AS280" s="348"/>
    </row>
    <row r="281" spans="1:45" ht="409.5" x14ac:dyDescent="0.25">
      <c r="A281" s="346"/>
      <c r="B281" s="346"/>
      <c r="C281" s="346"/>
      <c r="D281" s="346"/>
      <c r="E281" s="346"/>
      <c r="F281" s="346"/>
      <c r="G281" s="346"/>
      <c r="H281" s="346"/>
      <c r="I281" s="346"/>
      <c r="J281" s="354"/>
      <c r="K281" s="346"/>
      <c r="L281" s="346"/>
      <c r="M281" s="348"/>
      <c r="N281" s="346"/>
      <c r="O281" s="346"/>
      <c r="P281" s="346" t="s">
        <v>2223</v>
      </c>
      <c r="Q281" s="346" t="s">
        <v>1973</v>
      </c>
      <c r="R281" s="346" t="s">
        <v>2224</v>
      </c>
      <c r="S281" s="346" t="s">
        <v>1975</v>
      </c>
      <c r="T281" s="346" t="s">
        <v>1976</v>
      </c>
      <c r="U281" s="346" t="s">
        <v>2225</v>
      </c>
      <c r="V281" s="346" t="s">
        <v>2226</v>
      </c>
      <c r="W281" s="355"/>
      <c r="X281" s="346"/>
      <c r="Y281" s="355"/>
      <c r="Z281" s="348"/>
      <c r="AA281" s="348"/>
      <c r="AB281" s="346" t="s">
        <v>1057</v>
      </c>
      <c r="AC281" s="346" t="s">
        <v>2227</v>
      </c>
      <c r="AD281" s="346" t="s">
        <v>1057</v>
      </c>
      <c r="AE281" s="346" t="s">
        <v>2228</v>
      </c>
      <c r="AF281" s="355"/>
      <c r="AG281" s="346"/>
      <c r="AH281" s="346"/>
      <c r="AI281" s="354"/>
      <c r="AJ281" s="346"/>
      <c r="AK281" s="348"/>
      <c r="AL281" s="348"/>
      <c r="AM281" s="346"/>
      <c r="AN281" s="348"/>
      <c r="AO281" s="348"/>
      <c r="AP281" s="348"/>
      <c r="AQ281" s="348"/>
      <c r="AR281" s="348"/>
      <c r="AS281" s="348"/>
    </row>
    <row r="282" spans="1:45" x14ac:dyDescent="0.25">
      <c r="A282" s="346"/>
      <c r="B282" s="346"/>
      <c r="C282" s="346"/>
      <c r="D282" s="346"/>
      <c r="E282" s="346"/>
      <c r="F282" s="346"/>
      <c r="G282" s="346"/>
      <c r="H282" s="346"/>
      <c r="I282" s="346"/>
      <c r="J282" s="354"/>
      <c r="K282" s="346"/>
      <c r="L282" s="346"/>
      <c r="M282" s="348"/>
      <c r="N282" s="346"/>
      <c r="O282" s="346"/>
      <c r="P282" s="346"/>
      <c r="Q282" s="346"/>
      <c r="R282" s="346"/>
      <c r="S282" s="346"/>
      <c r="T282" s="346"/>
      <c r="U282" s="346"/>
      <c r="V282" s="346"/>
      <c r="W282" s="355"/>
      <c r="X282" s="346"/>
      <c r="Y282" s="355"/>
      <c r="Z282" s="348"/>
      <c r="AA282" s="348"/>
      <c r="AB282" s="346" t="s">
        <v>1061</v>
      </c>
      <c r="AC282" s="346" t="s">
        <v>1126</v>
      </c>
      <c r="AD282" s="346" t="s">
        <v>1061</v>
      </c>
      <c r="AE282" s="346" t="s">
        <v>1102</v>
      </c>
      <c r="AF282" s="355"/>
      <c r="AG282" s="346"/>
      <c r="AH282" s="346"/>
      <c r="AI282" s="354"/>
      <c r="AJ282" s="346"/>
      <c r="AK282" s="348"/>
      <c r="AL282" s="348"/>
      <c r="AM282" s="346"/>
      <c r="AN282" s="348"/>
      <c r="AO282" s="348"/>
      <c r="AP282" s="348"/>
      <c r="AQ282" s="348"/>
      <c r="AR282" s="348"/>
      <c r="AS282" s="348"/>
    </row>
    <row r="283" spans="1:45" x14ac:dyDescent="0.25">
      <c r="A283" s="346"/>
      <c r="B283" s="346"/>
      <c r="C283" s="346"/>
      <c r="D283" s="346"/>
      <c r="E283" s="346"/>
      <c r="F283" s="346"/>
      <c r="G283" s="346"/>
      <c r="H283" s="346"/>
      <c r="I283" s="346"/>
      <c r="J283" s="354"/>
      <c r="K283" s="346"/>
      <c r="L283" s="346"/>
      <c r="M283" s="348"/>
      <c r="N283" s="346"/>
      <c r="O283" s="346"/>
      <c r="P283" s="346"/>
      <c r="Q283" s="346"/>
      <c r="R283" s="346"/>
      <c r="S283" s="346"/>
      <c r="T283" s="346"/>
      <c r="U283" s="346"/>
      <c r="V283" s="346"/>
      <c r="W283" s="355"/>
      <c r="X283" s="346"/>
      <c r="Y283" s="355"/>
      <c r="Z283" s="348"/>
      <c r="AA283" s="348"/>
      <c r="AB283" s="348"/>
      <c r="AC283" s="348"/>
      <c r="AD283" s="348"/>
      <c r="AE283" s="348"/>
      <c r="AF283" s="355"/>
      <c r="AG283" s="346"/>
      <c r="AH283" s="346"/>
      <c r="AI283" s="354"/>
      <c r="AJ283" s="346"/>
      <c r="AK283" s="348"/>
      <c r="AL283" s="348"/>
      <c r="AM283" s="346"/>
      <c r="AN283" s="348"/>
      <c r="AO283" s="348"/>
      <c r="AP283" s="348"/>
      <c r="AQ283" s="348"/>
      <c r="AR283" s="348"/>
      <c r="AS283" s="348"/>
    </row>
    <row r="284" spans="1:45" x14ac:dyDescent="0.25">
      <c r="A284" s="346"/>
      <c r="B284" s="346"/>
      <c r="C284" s="346"/>
      <c r="D284" s="346"/>
      <c r="E284" s="346"/>
      <c r="F284" s="346"/>
      <c r="G284" s="346"/>
      <c r="H284" s="346"/>
      <c r="I284" s="346"/>
      <c r="J284" s="354"/>
      <c r="K284" s="346"/>
      <c r="L284" s="346"/>
      <c r="M284" s="348"/>
      <c r="N284" s="346"/>
      <c r="O284" s="346"/>
      <c r="P284" s="346"/>
      <c r="Q284" s="346"/>
      <c r="R284" s="346"/>
      <c r="S284" s="346"/>
      <c r="T284" s="346"/>
      <c r="U284" s="346"/>
      <c r="V284" s="346"/>
      <c r="W284" s="355"/>
      <c r="X284" s="346"/>
      <c r="Y284" s="355"/>
      <c r="Z284" s="348"/>
      <c r="AA284" s="348"/>
      <c r="AB284" s="346" t="s">
        <v>1054</v>
      </c>
      <c r="AC284" s="356">
        <v>45531</v>
      </c>
      <c r="AD284" s="346" t="s">
        <v>1054</v>
      </c>
      <c r="AE284" s="356">
        <v>45415</v>
      </c>
      <c r="AF284" s="355"/>
      <c r="AG284" s="346"/>
      <c r="AH284" s="346"/>
      <c r="AI284" s="354"/>
      <c r="AJ284" s="346"/>
      <c r="AK284" s="348"/>
      <c r="AL284" s="348"/>
      <c r="AM284" s="346"/>
      <c r="AN284" s="348"/>
      <c r="AO284" s="348"/>
      <c r="AP284" s="348"/>
      <c r="AQ284" s="348"/>
      <c r="AR284" s="348"/>
      <c r="AS284" s="348"/>
    </row>
    <row r="285" spans="1:45" ht="153" x14ac:dyDescent="0.25">
      <c r="A285" s="346"/>
      <c r="B285" s="346"/>
      <c r="C285" s="346"/>
      <c r="D285" s="346"/>
      <c r="E285" s="346"/>
      <c r="F285" s="346"/>
      <c r="G285" s="346"/>
      <c r="H285" s="346"/>
      <c r="I285" s="346"/>
      <c r="J285" s="354"/>
      <c r="K285" s="346"/>
      <c r="L285" s="346"/>
      <c r="M285" s="348"/>
      <c r="N285" s="346"/>
      <c r="O285" s="346"/>
      <c r="P285" s="346"/>
      <c r="Q285" s="346"/>
      <c r="R285" s="346"/>
      <c r="S285" s="346"/>
      <c r="T285" s="346"/>
      <c r="U285" s="346"/>
      <c r="V285" s="346"/>
      <c r="W285" s="355"/>
      <c r="X285" s="346"/>
      <c r="Y285" s="355"/>
      <c r="Z285" s="348"/>
      <c r="AA285" s="348"/>
      <c r="AB285" s="346" t="s">
        <v>1057</v>
      </c>
      <c r="AC285" s="346" t="s">
        <v>2229</v>
      </c>
      <c r="AD285" s="346" t="s">
        <v>1057</v>
      </c>
      <c r="AE285" s="346" t="s">
        <v>2230</v>
      </c>
      <c r="AF285" s="355"/>
      <c r="AG285" s="346"/>
      <c r="AH285" s="346"/>
      <c r="AI285" s="354"/>
      <c r="AJ285" s="346"/>
      <c r="AK285" s="348"/>
      <c r="AL285" s="348"/>
      <c r="AM285" s="346"/>
      <c r="AN285" s="348"/>
      <c r="AO285" s="348"/>
      <c r="AP285" s="348"/>
      <c r="AQ285" s="348"/>
      <c r="AR285" s="348"/>
      <c r="AS285" s="348"/>
    </row>
    <row r="286" spans="1:45" x14ac:dyDescent="0.25">
      <c r="A286" s="346"/>
      <c r="B286" s="346"/>
      <c r="C286" s="346"/>
      <c r="D286" s="346"/>
      <c r="E286" s="346"/>
      <c r="F286" s="346"/>
      <c r="G286" s="346"/>
      <c r="H286" s="346"/>
      <c r="I286" s="346"/>
      <c r="J286" s="354"/>
      <c r="K286" s="346"/>
      <c r="L286" s="346"/>
      <c r="M286" s="348"/>
      <c r="N286" s="346"/>
      <c r="O286" s="346"/>
      <c r="P286" s="346"/>
      <c r="Q286" s="346"/>
      <c r="R286" s="346"/>
      <c r="S286" s="346"/>
      <c r="T286" s="346"/>
      <c r="U286" s="346"/>
      <c r="V286" s="346"/>
      <c r="W286" s="355"/>
      <c r="X286" s="346"/>
      <c r="Y286" s="355"/>
      <c r="Z286" s="348"/>
      <c r="AA286" s="348"/>
      <c r="AB286" s="346" t="s">
        <v>1061</v>
      </c>
      <c r="AC286" s="346" t="s">
        <v>1126</v>
      </c>
      <c r="AD286" s="346" t="s">
        <v>1061</v>
      </c>
      <c r="AE286" s="346" t="s">
        <v>1380</v>
      </c>
      <c r="AF286" s="355"/>
      <c r="AG286" s="346"/>
      <c r="AH286" s="346"/>
      <c r="AI286" s="354"/>
      <c r="AJ286" s="346"/>
      <c r="AK286" s="348"/>
      <c r="AL286" s="348"/>
      <c r="AM286" s="346"/>
      <c r="AN286" s="348"/>
      <c r="AO286" s="348"/>
      <c r="AP286" s="348"/>
      <c r="AQ286" s="348"/>
      <c r="AR286" s="348"/>
      <c r="AS286" s="348"/>
    </row>
    <row r="287" spans="1:45" x14ac:dyDescent="0.25">
      <c r="A287" s="346"/>
      <c r="B287" s="346"/>
      <c r="C287" s="346"/>
      <c r="D287" s="346"/>
      <c r="E287" s="346"/>
      <c r="F287" s="346"/>
      <c r="G287" s="346"/>
      <c r="H287" s="346"/>
      <c r="I287" s="346"/>
      <c r="J287" s="354"/>
      <c r="K287" s="346"/>
      <c r="L287" s="346"/>
      <c r="M287" s="348"/>
      <c r="N287" s="346"/>
      <c r="O287" s="346"/>
      <c r="P287" s="346"/>
      <c r="Q287" s="346"/>
      <c r="R287" s="346"/>
      <c r="S287" s="346"/>
      <c r="T287" s="346"/>
      <c r="U287" s="346"/>
      <c r="V287" s="346"/>
      <c r="W287" s="355"/>
      <c r="X287" s="346"/>
      <c r="Y287" s="355"/>
      <c r="Z287" s="348"/>
      <c r="AA287" s="348"/>
      <c r="AB287" s="348"/>
      <c r="AC287" s="348"/>
      <c r="AD287" s="348"/>
      <c r="AE287" s="348"/>
      <c r="AF287" s="355"/>
      <c r="AG287" s="346"/>
      <c r="AH287" s="346"/>
      <c r="AI287" s="354"/>
      <c r="AJ287" s="346"/>
      <c r="AK287" s="348"/>
      <c r="AL287" s="348"/>
      <c r="AM287" s="346"/>
      <c r="AN287" s="348"/>
      <c r="AO287" s="348"/>
      <c r="AP287" s="348"/>
      <c r="AQ287" s="348"/>
      <c r="AR287" s="348"/>
      <c r="AS287" s="348"/>
    </row>
    <row r="288" spans="1:45" x14ac:dyDescent="0.25">
      <c r="A288" s="346"/>
      <c r="B288" s="346"/>
      <c r="C288" s="346"/>
      <c r="D288" s="346"/>
      <c r="E288" s="346"/>
      <c r="F288" s="346"/>
      <c r="G288" s="346"/>
      <c r="H288" s="346"/>
      <c r="I288" s="346"/>
      <c r="J288" s="354"/>
      <c r="K288" s="346"/>
      <c r="L288" s="346"/>
      <c r="M288" s="348"/>
      <c r="N288" s="346"/>
      <c r="O288" s="346"/>
      <c r="P288" s="346"/>
      <c r="Q288" s="346"/>
      <c r="R288" s="346"/>
      <c r="S288" s="346"/>
      <c r="T288" s="346"/>
      <c r="U288" s="346"/>
      <c r="V288" s="346"/>
      <c r="W288" s="355"/>
      <c r="X288" s="346"/>
      <c r="Y288" s="355"/>
      <c r="Z288" s="348"/>
      <c r="AA288" s="348"/>
      <c r="AB288" s="348"/>
      <c r="AC288" s="348"/>
      <c r="AD288" s="346" t="s">
        <v>1054</v>
      </c>
      <c r="AE288" s="356">
        <v>45534</v>
      </c>
      <c r="AF288" s="355"/>
      <c r="AG288" s="346"/>
      <c r="AH288" s="346"/>
      <c r="AI288" s="354"/>
      <c r="AJ288" s="346"/>
      <c r="AK288" s="348"/>
      <c r="AL288" s="348"/>
      <c r="AM288" s="346"/>
      <c r="AN288" s="348"/>
      <c r="AO288" s="348"/>
      <c r="AP288" s="348"/>
      <c r="AQ288" s="348"/>
      <c r="AR288" s="348"/>
      <c r="AS288" s="348"/>
    </row>
    <row r="289" spans="1:45" ht="204" x14ac:dyDescent="0.25">
      <c r="A289" s="346"/>
      <c r="B289" s="346"/>
      <c r="C289" s="346"/>
      <c r="D289" s="346"/>
      <c r="E289" s="346"/>
      <c r="F289" s="346"/>
      <c r="G289" s="346"/>
      <c r="H289" s="346"/>
      <c r="I289" s="346"/>
      <c r="J289" s="354"/>
      <c r="K289" s="346"/>
      <c r="L289" s="346"/>
      <c r="M289" s="348"/>
      <c r="N289" s="346"/>
      <c r="O289" s="346"/>
      <c r="P289" s="346"/>
      <c r="Q289" s="346"/>
      <c r="R289" s="346"/>
      <c r="S289" s="346"/>
      <c r="T289" s="346"/>
      <c r="U289" s="346"/>
      <c r="V289" s="346"/>
      <c r="W289" s="355"/>
      <c r="X289" s="346"/>
      <c r="Y289" s="355"/>
      <c r="Z289" s="348"/>
      <c r="AA289" s="348"/>
      <c r="AB289" s="348"/>
      <c r="AC289" s="348"/>
      <c r="AD289" s="346" t="s">
        <v>1057</v>
      </c>
      <c r="AE289" s="346" t="s">
        <v>2231</v>
      </c>
      <c r="AF289" s="355"/>
      <c r="AG289" s="346"/>
      <c r="AH289" s="346"/>
      <c r="AI289" s="354"/>
      <c r="AJ289" s="346"/>
      <c r="AK289" s="348"/>
      <c r="AL289" s="348"/>
      <c r="AM289" s="346"/>
      <c r="AN289" s="348"/>
      <c r="AO289" s="348"/>
      <c r="AP289" s="348"/>
      <c r="AQ289" s="348"/>
      <c r="AR289" s="348"/>
      <c r="AS289" s="348"/>
    </row>
    <row r="290" spans="1:45" x14ac:dyDescent="0.25">
      <c r="A290" s="346"/>
      <c r="B290" s="346"/>
      <c r="C290" s="346"/>
      <c r="D290" s="346"/>
      <c r="E290" s="346"/>
      <c r="F290" s="346"/>
      <c r="G290" s="346"/>
      <c r="H290" s="346"/>
      <c r="I290" s="346"/>
      <c r="J290" s="354"/>
      <c r="K290" s="346"/>
      <c r="L290" s="346"/>
      <c r="M290" s="348"/>
      <c r="N290" s="346"/>
      <c r="O290" s="346"/>
      <c r="P290" s="346"/>
      <c r="Q290" s="346"/>
      <c r="R290" s="346"/>
      <c r="S290" s="346"/>
      <c r="T290" s="346"/>
      <c r="U290" s="346"/>
      <c r="V290" s="346"/>
      <c r="W290" s="355"/>
      <c r="X290" s="346"/>
      <c r="Y290" s="355"/>
      <c r="Z290" s="348"/>
      <c r="AA290" s="348"/>
      <c r="AB290" s="348"/>
      <c r="AC290" s="348"/>
      <c r="AD290" s="346" t="s">
        <v>1061</v>
      </c>
      <c r="AE290" s="346" t="s">
        <v>1380</v>
      </c>
      <c r="AF290" s="355"/>
      <c r="AG290" s="346"/>
      <c r="AH290" s="346"/>
      <c r="AI290" s="354"/>
      <c r="AJ290" s="346"/>
      <c r="AK290" s="348"/>
      <c r="AL290" s="348"/>
      <c r="AM290" s="346"/>
      <c r="AN290" s="348"/>
      <c r="AO290" s="348"/>
      <c r="AP290" s="348"/>
      <c r="AQ290" s="348"/>
      <c r="AR290" s="348"/>
      <c r="AS290" s="348"/>
    </row>
    <row r="291" spans="1:45" x14ac:dyDescent="0.25">
      <c r="A291" s="346"/>
      <c r="B291" s="346"/>
      <c r="C291" s="346"/>
      <c r="D291" s="346"/>
      <c r="E291" s="346"/>
      <c r="F291" s="346"/>
      <c r="G291" s="346"/>
      <c r="H291" s="346"/>
      <c r="I291" s="346"/>
      <c r="J291" s="354"/>
      <c r="K291" s="346"/>
      <c r="L291" s="346"/>
      <c r="M291" s="348"/>
      <c r="N291" s="346"/>
      <c r="O291" s="346"/>
      <c r="P291" s="346"/>
      <c r="Q291" s="346"/>
      <c r="R291" s="346"/>
      <c r="S291" s="346"/>
      <c r="T291" s="346"/>
      <c r="U291" s="346"/>
      <c r="V291" s="346"/>
      <c r="W291" s="355"/>
      <c r="X291" s="346"/>
      <c r="Y291" s="355"/>
      <c r="Z291" s="348"/>
      <c r="AA291" s="348"/>
      <c r="AB291" s="348"/>
      <c r="AC291" s="348"/>
      <c r="AD291" s="348"/>
      <c r="AE291" s="348"/>
      <c r="AF291" s="355"/>
      <c r="AG291" s="346"/>
      <c r="AH291" s="346"/>
      <c r="AI291" s="354"/>
      <c r="AJ291" s="346"/>
      <c r="AK291" s="348"/>
      <c r="AL291" s="348"/>
      <c r="AM291" s="346"/>
      <c r="AN291" s="348"/>
      <c r="AO291" s="348"/>
      <c r="AP291" s="348"/>
      <c r="AQ291" s="348"/>
      <c r="AR291" s="348"/>
      <c r="AS291" s="348"/>
    </row>
    <row r="292" spans="1:45" x14ac:dyDescent="0.25">
      <c r="A292" s="346"/>
      <c r="B292" s="346"/>
      <c r="C292" s="346"/>
      <c r="D292" s="346"/>
      <c r="E292" s="346"/>
      <c r="F292" s="346"/>
      <c r="G292" s="346"/>
      <c r="H292" s="346"/>
      <c r="I292" s="346"/>
      <c r="J292" s="354"/>
      <c r="K292" s="346"/>
      <c r="L292" s="346"/>
      <c r="M292" s="348"/>
      <c r="N292" s="346"/>
      <c r="O292" s="346"/>
      <c r="P292" s="346"/>
      <c r="Q292" s="346"/>
      <c r="R292" s="346"/>
      <c r="S292" s="346"/>
      <c r="T292" s="346"/>
      <c r="U292" s="346"/>
      <c r="V292" s="346"/>
      <c r="W292" s="355"/>
      <c r="X292" s="346"/>
      <c r="Y292" s="355"/>
      <c r="Z292" s="348"/>
      <c r="AA292" s="348"/>
      <c r="AB292" s="348"/>
      <c r="AC292" s="348"/>
      <c r="AD292" s="346" t="s">
        <v>1054</v>
      </c>
      <c r="AE292" s="356">
        <v>45539</v>
      </c>
      <c r="AF292" s="355"/>
      <c r="AG292" s="346"/>
      <c r="AH292" s="346"/>
      <c r="AI292" s="354"/>
      <c r="AJ292" s="346"/>
      <c r="AK292" s="348"/>
      <c r="AL292" s="348"/>
      <c r="AM292" s="346"/>
      <c r="AN292" s="348"/>
      <c r="AO292" s="348"/>
      <c r="AP292" s="348"/>
      <c r="AQ292" s="348"/>
      <c r="AR292" s="348"/>
      <c r="AS292" s="348"/>
    </row>
    <row r="293" spans="1:45" ht="409.5" x14ac:dyDescent="0.25">
      <c r="A293" s="346"/>
      <c r="B293" s="346"/>
      <c r="C293" s="346"/>
      <c r="D293" s="346"/>
      <c r="E293" s="346"/>
      <c r="F293" s="346"/>
      <c r="G293" s="346"/>
      <c r="H293" s="346"/>
      <c r="I293" s="346"/>
      <c r="J293" s="354"/>
      <c r="K293" s="346"/>
      <c r="L293" s="346"/>
      <c r="M293" s="348"/>
      <c r="N293" s="346"/>
      <c r="O293" s="346"/>
      <c r="P293" s="346"/>
      <c r="Q293" s="346"/>
      <c r="R293" s="346"/>
      <c r="S293" s="346"/>
      <c r="T293" s="346"/>
      <c r="U293" s="346"/>
      <c r="V293" s="346"/>
      <c r="W293" s="355"/>
      <c r="X293" s="346"/>
      <c r="Y293" s="355"/>
      <c r="Z293" s="348"/>
      <c r="AA293" s="348"/>
      <c r="AB293" s="348"/>
      <c r="AC293" s="348"/>
      <c r="AD293" s="346" t="s">
        <v>1057</v>
      </c>
      <c r="AE293" s="346" t="s">
        <v>2232</v>
      </c>
      <c r="AF293" s="355"/>
      <c r="AG293" s="346"/>
      <c r="AH293" s="346"/>
      <c r="AI293" s="354"/>
      <c r="AJ293" s="346"/>
      <c r="AK293" s="348"/>
      <c r="AL293" s="348"/>
      <c r="AM293" s="346"/>
      <c r="AN293" s="348"/>
      <c r="AO293" s="348"/>
      <c r="AP293" s="348"/>
      <c r="AQ293" s="348"/>
      <c r="AR293" s="348"/>
      <c r="AS293" s="348"/>
    </row>
    <row r="294" spans="1:45" x14ac:dyDescent="0.25">
      <c r="A294" s="346"/>
      <c r="B294" s="346"/>
      <c r="C294" s="346"/>
      <c r="D294" s="346"/>
      <c r="E294" s="346"/>
      <c r="F294" s="346"/>
      <c r="G294" s="346"/>
      <c r="H294" s="346"/>
      <c r="I294" s="346"/>
      <c r="J294" s="354"/>
      <c r="K294" s="346"/>
      <c r="L294" s="346"/>
      <c r="M294" s="348"/>
      <c r="N294" s="346"/>
      <c r="O294" s="346"/>
      <c r="P294" s="346"/>
      <c r="Q294" s="346"/>
      <c r="R294" s="346"/>
      <c r="S294" s="346"/>
      <c r="T294" s="346"/>
      <c r="U294" s="346"/>
      <c r="V294" s="346"/>
      <c r="W294" s="355"/>
      <c r="X294" s="346"/>
      <c r="Y294" s="355"/>
      <c r="Z294" s="348"/>
      <c r="AA294" s="348"/>
      <c r="AB294" s="348"/>
      <c r="AC294" s="348"/>
      <c r="AD294" s="346" t="s">
        <v>1061</v>
      </c>
      <c r="AE294" s="346" t="s">
        <v>1102</v>
      </c>
      <c r="AF294" s="355"/>
      <c r="AG294" s="346"/>
      <c r="AH294" s="346"/>
      <c r="AI294" s="354"/>
      <c r="AJ294" s="346"/>
      <c r="AK294" s="348"/>
      <c r="AL294" s="348"/>
      <c r="AM294" s="346"/>
      <c r="AN294" s="348"/>
      <c r="AO294" s="348"/>
      <c r="AP294" s="348"/>
      <c r="AQ294" s="348"/>
      <c r="AR294" s="348"/>
      <c r="AS294" s="348"/>
    </row>
    <row r="295" spans="1:45" ht="267.75" x14ac:dyDescent="0.25">
      <c r="A295" s="346" t="s">
        <v>2233</v>
      </c>
      <c r="B295" s="346" t="s">
        <v>1304</v>
      </c>
      <c r="C295" s="346" t="s">
        <v>2234</v>
      </c>
      <c r="D295" s="346" t="s">
        <v>1949</v>
      </c>
      <c r="E295" s="346" t="s">
        <v>1950</v>
      </c>
      <c r="F295" s="346" t="s">
        <v>2235</v>
      </c>
      <c r="G295" s="346" t="s">
        <v>1305</v>
      </c>
      <c r="H295" s="346" t="s">
        <v>2236</v>
      </c>
      <c r="I295" s="346" t="s">
        <v>1953</v>
      </c>
      <c r="J295" s="357" t="s">
        <v>2029</v>
      </c>
      <c r="K295" s="346" t="s">
        <v>1954</v>
      </c>
      <c r="L295" s="346" t="s">
        <v>2237</v>
      </c>
      <c r="M295" s="346" t="s">
        <v>2238</v>
      </c>
      <c r="N295" s="346" t="s">
        <v>2239</v>
      </c>
      <c r="O295" s="346" t="s">
        <v>1958</v>
      </c>
      <c r="P295" s="346" t="s">
        <v>1959</v>
      </c>
      <c r="Q295" s="346" t="s">
        <v>1960</v>
      </c>
      <c r="R295" s="346" t="s">
        <v>1961</v>
      </c>
      <c r="S295" s="346" t="s">
        <v>1962</v>
      </c>
      <c r="T295" s="346" t="s">
        <v>1963</v>
      </c>
      <c r="U295" s="346" t="s">
        <v>1964</v>
      </c>
      <c r="V295" s="346" t="s">
        <v>1965</v>
      </c>
      <c r="W295" s="355" t="s">
        <v>1966</v>
      </c>
      <c r="X295" s="346" t="s">
        <v>1966</v>
      </c>
      <c r="Y295" s="355" t="s">
        <v>1966</v>
      </c>
      <c r="Z295" s="348"/>
      <c r="AA295" s="348"/>
      <c r="AB295" s="348"/>
      <c r="AC295" s="348"/>
      <c r="AD295" s="348"/>
      <c r="AE295" s="348"/>
      <c r="AF295" s="355" t="s">
        <v>1966</v>
      </c>
      <c r="AG295" s="346" t="s">
        <v>1967</v>
      </c>
      <c r="AH295" s="346" t="s">
        <v>1953</v>
      </c>
      <c r="AI295" s="354" t="s">
        <v>1042</v>
      </c>
      <c r="AJ295" s="346" t="s">
        <v>1954</v>
      </c>
      <c r="AK295" s="346" t="s">
        <v>2240</v>
      </c>
      <c r="AL295" s="346" t="s">
        <v>2241</v>
      </c>
      <c r="AM295" s="346" t="s">
        <v>2205</v>
      </c>
      <c r="AN295" s="348"/>
      <c r="AO295" s="348"/>
      <c r="AP295" s="348"/>
      <c r="AQ295" s="348"/>
      <c r="AR295" s="348"/>
      <c r="AS295" s="348"/>
    </row>
    <row r="296" spans="1:45" x14ac:dyDescent="0.25">
      <c r="A296" s="346"/>
      <c r="B296" s="346"/>
      <c r="C296" s="346"/>
      <c r="D296" s="346"/>
      <c r="E296" s="346"/>
      <c r="F296" s="346"/>
      <c r="G296" s="346"/>
      <c r="H296" s="346"/>
      <c r="I296" s="346"/>
      <c r="J296" s="357"/>
      <c r="K296" s="346"/>
      <c r="L296" s="346"/>
      <c r="M296" s="346"/>
      <c r="N296" s="346"/>
      <c r="O296" s="346"/>
      <c r="P296" s="344" t="s">
        <v>1971</v>
      </c>
      <c r="Q296" s="344" t="s">
        <v>1971</v>
      </c>
      <c r="R296" s="344" t="s">
        <v>1971</v>
      </c>
      <c r="S296" s="344" t="s">
        <v>1971</v>
      </c>
      <c r="T296" s="344" t="s">
        <v>1971</v>
      </c>
      <c r="U296" s="344" t="s">
        <v>1971</v>
      </c>
      <c r="V296" s="344" t="s">
        <v>1971</v>
      </c>
      <c r="W296" s="355"/>
      <c r="X296" s="346"/>
      <c r="Y296" s="355"/>
      <c r="Z296" s="348"/>
      <c r="AA296" s="348"/>
      <c r="AB296" s="346" t="s">
        <v>1054</v>
      </c>
      <c r="AC296" s="356">
        <v>45405</v>
      </c>
      <c r="AD296" s="346" t="s">
        <v>1054</v>
      </c>
      <c r="AE296" s="356">
        <v>45414</v>
      </c>
      <c r="AF296" s="355"/>
      <c r="AG296" s="346"/>
      <c r="AH296" s="346"/>
      <c r="AI296" s="354"/>
      <c r="AJ296" s="346"/>
      <c r="AK296" s="348"/>
      <c r="AL296" s="348"/>
      <c r="AM296" s="346"/>
      <c r="AN296" s="348"/>
      <c r="AO296" s="348"/>
      <c r="AP296" s="348"/>
      <c r="AQ296" s="348"/>
      <c r="AR296" s="348"/>
      <c r="AS296" s="348"/>
    </row>
    <row r="297" spans="1:45" ht="409.5" x14ac:dyDescent="0.25">
      <c r="A297" s="346"/>
      <c r="B297" s="346"/>
      <c r="C297" s="346"/>
      <c r="D297" s="346"/>
      <c r="E297" s="346"/>
      <c r="F297" s="346"/>
      <c r="G297" s="346"/>
      <c r="H297" s="346"/>
      <c r="I297" s="346"/>
      <c r="J297" s="357"/>
      <c r="K297" s="346"/>
      <c r="L297" s="346"/>
      <c r="M297" s="346"/>
      <c r="N297" s="346"/>
      <c r="O297" s="346"/>
      <c r="P297" s="346" t="s">
        <v>2242</v>
      </c>
      <c r="Q297" s="346" t="s">
        <v>1973</v>
      </c>
      <c r="R297" s="346" t="s">
        <v>2243</v>
      </c>
      <c r="S297" s="346" t="s">
        <v>1975</v>
      </c>
      <c r="T297" s="346" t="s">
        <v>2244</v>
      </c>
      <c r="U297" s="346" t="s">
        <v>2245</v>
      </c>
      <c r="V297" s="346" t="s">
        <v>2246</v>
      </c>
      <c r="W297" s="355"/>
      <c r="X297" s="346"/>
      <c r="Y297" s="355"/>
      <c r="Z297" s="348"/>
      <c r="AA297" s="348"/>
      <c r="AB297" s="346" t="s">
        <v>1057</v>
      </c>
      <c r="AC297" s="346" t="s">
        <v>2247</v>
      </c>
      <c r="AD297" s="346" t="s">
        <v>1057</v>
      </c>
      <c r="AE297" s="346" t="s">
        <v>2248</v>
      </c>
      <c r="AF297" s="355"/>
      <c r="AG297" s="346"/>
      <c r="AH297" s="346"/>
      <c r="AI297" s="354"/>
      <c r="AJ297" s="346"/>
      <c r="AK297" s="348"/>
      <c r="AL297" s="348"/>
      <c r="AM297" s="346"/>
      <c r="AN297" s="348"/>
      <c r="AO297" s="348"/>
      <c r="AP297" s="348"/>
      <c r="AQ297" s="348"/>
      <c r="AR297" s="348"/>
      <c r="AS297" s="348"/>
    </row>
    <row r="298" spans="1:45" x14ac:dyDescent="0.25">
      <c r="A298" s="346"/>
      <c r="B298" s="346"/>
      <c r="C298" s="346"/>
      <c r="D298" s="346"/>
      <c r="E298" s="346"/>
      <c r="F298" s="346"/>
      <c r="G298" s="346"/>
      <c r="H298" s="346"/>
      <c r="I298" s="346"/>
      <c r="J298" s="357"/>
      <c r="K298" s="346"/>
      <c r="L298" s="346"/>
      <c r="M298" s="346"/>
      <c r="N298" s="346"/>
      <c r="O298" s="346"/>
      <c r="P298" s="346"/>
      <c r="Q298" s="346"/>
      <c r="R298" s="346"/>
      <c r="S298" s="346"/>
      <c r="T298" s="346"/>
      <c r="U298" s="346"/>
      <c r="V298" s="346"/>
      <c r="W298" s="355"/>
      <c r="X298" s="346"/>
      <c r="Y298" s="355"/>
      <c r="Z298" s="348"/>
      <c r="AA298" s="348"/>
      <c r="AB298" s="346" t="s">
        <v>1061</v>
      </c>
      <c r="AC298" s="346" t="s">
        <v>1317</v>
      </c>
      <c r="AD298" s="346" t="s">
        <v>1061</v>
      </c>
      <c r="AE298" s="346" t="s">
        <v>1270</v>
      </c>
      <c r="AF298" s="355"/>
      <c r="AG298" s="346"/>
      <c r="AH298" s="346"/>
      <c r="AI298" s="354"/>
      <c r="AJ298" s="346"/>
      <c r="AK298" s="348"/>
      <c r="AL298" s="348"/>
      <c r="AM298" s="346"/>
      <c r="AN298" s="348"/>
      <c r="AO298" s="348"/>
      <c r="AP298" s="348"/>
      <c r="AQ298" s="348"/>
      <c r="AR298" s="348"/>
      <c r="AS298" s="348"/>
    </row>
    <row r="299" spans="1:45" x14ac:dyDescent="0.25">
      <c r="A299" s="346"/>
      <c r="B299" s="346"/>
      <c r="C299" s="346"/>
      <c r="D299" s="346"/>
      <c r="E299" s="346"/>
      <c r="F299" s="346"/>
      <c r="G299" s="346"/>
      <c r="H299" s="346"/>
      <c r="I299" s="346"/>
      <c r="J299" s="357"/>
      <c r="K299" s="346"/>
      <c r="L299" s="346"/>
      <c r="M299" s="346"/>
      <c r="N299" s="346"/>
      <c r="O299" s="346"/>
      <c r="P299" s="346"/>
      <c r="Q299" s="346"/>
      <c r="R299" s="346"/>
      <c r="S299" s="346"/>
      <c r="T299" s="346"/>
      <c r="U299" s="346"/>
      <c r="V299" s="346"/>
      <c r="W299" s="355"/>
      <c r="X299" s="346"/>
      <c r="Y299" s="355"/>
      <c r="Z299" s="348"/>
      <c r="AA299" s="348"/>
      <c r="AB299" s="348"/>
      <c r="AC299" s="348"/>
      <c r="AD299" s="348"/>
      <c r="AE299" s="348"/>
      <c r="AF299" s="355"/>
      <c r="AG299" s="346"/>
      <c r="AH299" s="346"/>
      <c r="AI299" s="354"/>
      <c r="AJ299" s="346"/>
      <c r="AK299" s="348"/>
      <c r="AL299" s="348"/>
      <c r="AM299" s="346"/>
      <c r="AN299" s="348"/>
      <c r="AO299" s="348"/>
      <c r="AP299" s="348"/>
      <c r="AQ299" s="348"/>
      <c r="AR299" s="348"/>
      <c r="AS299" s="348"/>
    </row>
    <row r="300" spans="1:45" x14ac:dyDescent="0.25">
      <c r="A300" s="346"/>
      <c r="B300" s="346"/>
      <c r="C300" s="346"/>
      <c r="D300" s="346"/>
      <c r="E300" s="346"/>
      <c r="F300" s="346"/>
      <c r="G300" s="346"/>
      <c r="H300" s="346"/>
      <c r="I300" s="346"/>
      <c r="J300" s="357"/>
      <c r="K300" s="346"/>
      <c r="L300" s="346"/>
      <c r="M300" s="346"/>
      <c r="N300" s="346"/>
      <c r="O300" s="346"/>
      <c r="P300" s="346"/>
      <c r="Q300" s="346"/>
      <c r="R300" s="346"/>
      <c r="S300" s="346"/>
      <c r="T300" s="346"/>
      <c r="U300" s="346"/>
      <c r="V300" s="346"/>
      <c r="W300" s="355"/>
      <c r="X300" s="346"/>
      <c r="Y300" s="355"/>
      <c r="Z300" s="348"/>
      <c r="AA300" s="348"/>
      <c r="AB300" s="346" t="s">
        <v>1054</v>
      </c>
      <c r="AC300" s="356">
        <v>45531</v>
      </c>
      <c r="AD300" s="346" t="s">
        <v>1054</v>
      </c>
      <c r="AE300" s="356">
        <v>45414</v>
      </c>
      <c r="AF300" s="355"/>
      <c r="AG300" s="346"/>
      <c r="AH300" s="346"/>
      <c r="AI300" s="354"/>
      <c r="AJ300" s="346"/>
      <c r="AK300" s="348"/>
      <c r="AL300" s="348"/>
      <c r="AM300" s="346"/>
      <c r="AN300" s="348"/>
      <c r="AO300" s="348"/>
      <c r="AP300" s="348"/>
      <c r="AQ300" s="348"/>
      <c r="AR300" s="348"/>
      <c r="AS300" s="348"/>
    </row>
    <row r="301" spans="1:45" ht="409.5" x14ac:dyDescent="0.25">
      <c r="A301" s="346"/>
      <c r="B301" s="346"/>
      <c r="C301" s="346"/>
      <c r="D301" s="346"/>
      <c r="E301" s="346"/>
      <c r="F301" s="346"/>
      <c r="G301" s="346"/>
      <c r="H301" s="346"/>
      <c r="I301" s="346"/>
      <c r="J301" s="357"/>
      <c r="K301" s="346"/>
      <c r="L301" s="346"/>
      <c r="M301" s="346"/>
      <c r="N301" s="346"/>
      <c r="O301" s="346"/>
      <c r="P301" s="346"/>
      <c r="Q301" s="346"/>
      <c r="R301" s="346"/>
      <c r="S301" s="346"/>
      <c r="T301" s="346"/>
      <c r="U301" s="346"/>
      <c r="V301" s="346"/>
      <c r="W301" s="355"/>
      <c r="X301" s="346"/>
      <c r="Y301" s="355"/>
      <c r="Z301" s="348"/>
      <c r="AA301" s="348"/>
      <c r="AB301" s="346" t="s">
        <v>1057</v>
      </c>
      <c r="AC301" s="346" t="s">
        <v>2249</v>
      </c>
      <c r="AD301" s="346" t="s">
        <v>1057</v>
      </c>
      <c r="AE301" s="346" t="s">
        <v>2250</v>
      </c>
      <c r="AF301" s="355"/>
      <c r="AG301" s="346"/>
      <c r="AH301" s="346"/>
      <c r="AI301" s="354"/>
      <c r="AJ301" s="346"/>
      <c r="AK301" s="348"/>
      <c r="AL301" s="348"/>
      <c r="AM301" s="346"/>
      <c r="AN301" s="348"/>
      <c r="AO301" s="348"/>
      <c r="AP301" s="348"/>
      <c r="AQ301" s="348"/>
      <c r="AR301" s="348"/>
      <c r="AS301" s="348"/>
    </row>
    <row r="302" spans="1:45" x14ac:dyDescent="0.25">
      <c r="A302" s="346"/>
      <c r="B302" s="346"/>
      <c r="C302" s="346"/>
      <c r="D302" s="346"/>
      <c r="E302" s="346"/>
      <c r="F302" s="346"/>
      <c r="G302" s="346"/>
      <c r="H302" s="346"/>
      <c r="I302" s="346"/>
      <c r="J302" s="357"/>
      <c r="K302" s="346"/>
      <c r="L302" s="346"/>
      <c r="M302" s="346"/>
      <c r="N302" s="346"/>
      <c r="O302" s="346"/>
      <c r="P302" s="346"/>
      <c r="Q302" s="346"/>
      <c r="R302" s="346"/>
      <c r="S302" s="346"/>
      <c r="T302" s="346"/>
      <c r="U302" s="346"/>
      <c r="V302" s="346"/>
      <c r="W302" s="355"/>
      <c r="X302" s="346"/>
      <c r="Y302" s="355"/>
      <c r="Z302" s="348"/>
      <c r="AA302" s="348"/>
      <c r="AB302" s="346" t="s">
        <v>1061</v>
      </c>
      <c r="AC302" s="346" t="s">
        <v>1322</v>
      </c>
      <c r="AD302" s="346" t="s">
        <v>1061</v>
      </c>
      <c r="AE302" s="346" t="s">
        <v>1064</v>
      </c>
      <c r="AF302" s="355"/>
      <c r="AG302" s="346"/>
      <c r="AH302" s="346"/>
      <c r="AI302" s="354"/>
      <c r="AJ302" s="346"/>
      <c r="AK302" s="348"/>
      <c r="AL302" s="348"/>
      <c r="AM302" s="346"/>
      <c r="AN302" s="348"/>
      <c r="AO302" s="348"/>
      <c r="AP302" s="348"/>
      <c r="AQ302" s="348"/>
      <c r="AR302" s="348"/>
      <c r="AS302" s="348"/>
    </row>
    <row r="303" spans="1:45" x14ac:dyDescent="0.25">
      <c r="A303" s="346"/>
      <c r="B303" s="346"/>
      <c r="C303" s="346"/>
      <c r="D303" s="346"/>
      <c r="E303" s="346"/>
      <c r="F303" s="346"/>
      <c r="G303" s="346"/>
      <c r="H303" s="346"/>
      <c r="I303" s="346"/>
      <c r="J303" s="357"/>
      <c r="K303" s="346"/>
      <c r="L303" s="346"/>
      <c r="M303" s="346"/>
      <c r="N303" s="346"/>
      <c r="O303" s="346"/>
      <c r="P303" s="346"/>
      <c r="Q303" s="346"/>
      <c r="R303" s="346"/>
      <c r="S303" s="346"/>
      <c r="T303" s="346"/>
      <c r="U303" s="346"/>
      <c r="V303" s="346"/>
      <c r="W303" s="355"/>
      <c r="X303" s="346"/>
      <c r="Y303" s="355"/>
      <c r="Z303" s="348"/>
      <c r="AA303" s="348"/>
      <c r="AB303" s="348"/>
      <c r="AC303" s="348"/>
      <c r="AD303" s="348"/>
      <c r="AE303" s="348"/>
      <c r="AF303" s="355"/>
      <c r="AG303" s="346"/>
      <c r="AH303" s="346"/>
      <c r="AI303" s="354"/>
      <c r="AJ303" s="346"/>
      <c r="AK303" s="348"/>
      <c r="AL303" s="348"/>
      <c r="AM303" s="346"/>
      <c r="AN303" s="348"/>
      <c r="AO303" s="348"/>
      <c r="AP303" s="348"/>
      <c r="AQ303" s="348"/>
      <c r="AR303" s="348"/>
      <c r="AS303" s="348"/>
    </row>
    <row r="304" spans="1:45" x14ac:dyDescent="0.25">
      <c r="A304" s="346"/>
      <c r="B304" s="346"/>
      <c r="C304" s="346"/>
      <c r="D304" s="346"/>
      <c r="E304" s="346"/>
      <c r="F304" s="346"/>
      <c r="G304" s="346"/>
      <c r="H304" s="346"/>
      <c r="I304" s="346"/>
      <c r="J304" s="357"/>
      <c r="K304" s="346"/>
      <c r="L304" s="346"/>
      <c r="M304" s="346"/>
      <c r="N304" s="346"/>
      <c r="O304" s="346"/>
      <c r="P304" s="346"/>
      <c r="Q304" s="346"/>
      <c r="R304" s="346"/>
      <c r="S304" s="346"/>
      <c r="T304" s="346"/>
      <c r="U304" s="346"/>
      <c r="V304" s="346"/>
      <c r="W304" s="355"/>
      <c r="X304" s="346"/>
      <c r="Y304" s="355"/>
      <c r="Z304" s="348"/>
      <c r="AA304" s="348"/>
      <c r="AB304" s="348"/>
      <c r="AC304" s="348"/>
      <c r="AD304" s="346" t="s">
        <v>1054</v>
      </c>
      <c r="AE304" s="356">
        <v>45531</v>
      </c>
      <c r="AF304" s="355"/>
      <c r="AG304" s="346"/>
      <c r="AH304" s="346"/>
      <c r="AI304" s="354"/>
      <c r="AJ304" s="346"/>
      <c r="AK304" s="348"/>
      <c r="AL304" s="348"/>
      <c r="AM304" s="346"/>
      <c r="AN304" s="348"/>
      <c r="AO304" s="348"/>
      <c r="AP304" s="348"/>
      <c r="AQ304" s="348"/>
      <c r="AR304" s="348"/>
      <c r="AS304" s="348"/>
    </row>
    <row r="305" spans="1:45" ht="409.5" x14ac:dyDescent="0.25">
      <c r="A305" s="346"/>
      <c r="B305" s="346"/>
      <c r="C305" s="346"/>
      <c r="D305" s="346"/>
      <c r="E305" s="346"/>
      <c r="F305" s="346"/>
      <c r="G305" s="346"/>
      <c r="H305" s="346"/>
      <c r="I305" s="346"/>
      <c r="J305" s="357"/>
      <c r="K305" s="346"/>
      <c r="L305" s="346"/>
      <c r="M305" s="346"/>
      <c r="N305" s="346"/>
      <c r="O305" s="346"/>
      <c r="P305" s="346"/>
      <c r="Q305" s="346"/>
      <c r="R305" s="346"/>
      <c r="S305" s="346"/>
      <c r="T305" s="346"/>
      <c r="U305" s="346"/>
      <c r="V305" s="346"/>
      <c r="W305" s="355"/>
      <c r="X305" s="346"/>
      <c r="Y305" s="355"/>
      <c r="Z305" s="348"/>
      <c r="AA305" s="348"/>
      <c r="AB305" s="348"/>
      <c r="AC305" s="348"/>
      <c r="AD305" s="346" t="s">
        <v>1057</v>
      </c>
      <c r="AE305" s="346" t="s">
        <v>2249</v>
      </c>
      <c r="AF305" s="355"/>
      <c r="AG305" s="346"/>
      <c r="AH305" s="346"/>
      <c r="AI305" s="354"/>
      <c r="AJ305" s="346"/>
      <c r="AK305" s="348"/>
      <c r="AL305" s="348"/>
      <c r="AM305" s="346"/>
      <c r="AN305" s="348"/>
      <c r="AO305" s="348"/>
      <c r="AP305" s="348"/>
      <c r="AQ305" s="348"/>
      <c r="AR305" s="348"/>
      <c r="AS305" s="348"/>
    </row>
    <row r="306" spans="1:45" x14ac:dyDescent="0.25">
      <c r="A306" s="346"/>
      <c r="B306" s="346"/>
      <c r="C306" s="346"/>
      <c r="D306" s="346"/>
      <c r="E306" s="346"/>
      <c r="F306" s="346"/>
      <c r="G306" s="346"/>
      <c r="H306" s="346"/>
      <c r="I306" s="346"/>
      <c r="J306" s="357"/>
      <c r="K306" s="346"/>
      <c r="L306" s="346"/>
      <c r="M306" s="346"/>
      <c r="N306" s="346"/>
      <c r="O306" s="346"/>
      <c r="P306" s="346"/>
      <c r="Q306" s="346"/>
      <c r="R306" s="346"/>
      <c r="S306" s="346"/>
      <c r="T306" s="346"/>
      <c r="U306" s="346"/>
      <c r="V306" s="346"/>
      <c r="W306" s="355"/>
      <c r="X306" s="346"/>
      <c r="Y306" s="355"/>
      <c r="Z306" s="348"/>
      <c r="AA306" s="348"/>
      <c r="AB306" s="348"/>
      <c r="AC306" s="348"/>
      <c r="AD306" s="346" t="s">
        <v>1061</v>
      </c>
      <c r="AE306" s="346" t="s">
        <v>1322</v>
      </c>
      <c r="AF306" s="355"/>
      <c r="AG306" s="346"/>
      <c r="AH306" s="346"/>
      <c r="AI306" s="354"/>
      <c r="AJ306" s="346"/>
      <c r="AK306" s="348"/>
      <c r="AL306" s="348"/>
      <c r="AM306" s="346"/>
      <c r="AN306" s="348"/>
      <c r="AO306" s="348"/>
      <c r="AP306" s="348"/>
      <c r="AQ306" s="348"/>
      <c r="AR306" s="348"/>
      <c r="AS306" s="348"/>
    </row>
    <row r="307" spans="1:45" x14ac:dyDescent="0.25">
      <c r="A307" s="346"/>
      <c r="B307" s="346"/>
      <c r="C307" s="346"/>
      <c r="D307" s="346"/>
      <c r="E307" s="346"/>
      <c r="F307" s="346"/>
      <c r="G307" s="346"/>
      <c r="H307" s="346"/>
      <c r="I307" s="346"/>
      <c r="J307" s="357"/>
      <c r="K307" s="346"/>
      <c r="L307" s="346"/>
      <c r="M307" s="346"/>
      <c r="N307" s="346"/>
      <c r="O307" s="346"/>
      <c r="P307" s="346"/>
      <c r="Q307" s="346"/>
      <c r="R307" s="346"/>
      <c r="S307" s="346"/>
      <c r="T307" s="346"/>
      <c r="U307" s="346"/>
      <c r="V307" s="346"/>
      <c r="W307" s="355"/>
      <c r="X307" s="346"/>
      <c r="Y307" s="355"/>
      <c r="Z307" s="348"/>
      <c r="AA307" s="348"/>
      <c r="AB307" s="348"/>
      <c r="AC307" s="348"/>
      <c r="AD307" s="348"/>
      <c r="AE307" s="348"/>
      <c r="AF307" s="355"/>
      <c r="AG307" s="346"/>
      <c r="AH307" s="346"/>
      <c r="AI307" s="354"/>
      <c r="AJ307" s="346"/>
      <c r="AK307" s="348"/>
      <c r="AL307" s="348"/>
      <c r="AM307" s="346"/>
      <c r="AN307" s="348"/>
      <c r="AO307" s="348"/>
      <c r="AP307" s="348"/>
      <c r="AQ307" s="348"/>
      <c r="AR307" s="348"/>
      <c r="AS307" s="348"/>
    </row>
    <row r="308" spans="1:45" x14ac:dyDescent="0.25">
      <c r="A308" s="346"/>
      <c r="B308" s="346"/>
      <c r="C308" s="346"/>
      <c r="D308" s="346"/>
      <c r="E308" s="346"/>
      <c r="F308" s="346"/>
      <c r="G308" s="346"/>
      <c r="H308" s="346"/>
      <c r="I308" s="346"/>
      <c r="J308" s="357"/>
      <c r="K308" s="346"/>
      <c r="L308" s="346"/>
      <c r="M308" s="346"/>
      <c r="N308" s="346"/>
      <c r="O308" s="346"/>
      <c r="P308" s="346"/>
      <c r="Q308" s="346"/>
      <c r="R308" s="346"/>
      <c r="S308" s="346"/>
      <c r="T308" s="346"/>
      <c r="U308" s="346"/>
      <c r="V308" s="346"/>
      <c r="W308" s="355"/>
      <c r="X308" s="346"/>
      <c r="Y308" s="355"/>
      <c r="Z308" s="348"/>
      <c r="AA308" s="348"/>
      <c r="AB308" s="348"/>
      <c r="AC308" s="348"/>
      <c r="AD308" s="346" t="s">
        <v>1054</v>
      </c>
      <c r="AE308" s="356">
        <v>45532</v>
      </c>
      <c r="AF308" s="355"/>
      <c r="AG308" s="346"/>
      <c r="AH308" s="346"/>
      <c r="AI308" s="354"/>
      <c r="AJ308" s="346"/>
      <c r="AK308" s="348"/>
      <c r="AL308" s="348"/>
      <c r="AM308" s="346"/>
      <c r="AN308" s="348"/>
      <c r="AO308" s="348"/>
      <c r="AP308" s="348"/>
      <c r="AQ308" s="348"/>
      <c r="AR308" s="348"/>
      <c r="AS308" s="348"/>
    </row>
    <row r="309" spans="1:45" ht="306" x14ac:dyDescent="0.25">
      <c r="A309" s="346"/>
      <c r="B309" s="346"/>
      <c r="C309" s="346"/>
      <c r="D309" s="346"/>
      <c r="E309" s="346"/>
      <c r="F309" s="346"/>
      <c r="G309" s="346"/>
      <c r="H309" s="346"/>
      <c r="I309" s="346"/>
      <c r="J309" s="357"/>
      <c r="K309" s="346"/>
      <c r="L309" s="346"/>
      <c r="M309" s="346"/>
      <c r="N309" s="346"/>
      <c r="O309" s="346"/>
      <c r="P309" s="346"/>
      <c r="Q309" s="346"/>
      <c r="R309" s="346"/>
      <c r="S309" s="346"/>
      <c r="T309" s="346"/>
      <c r="U309" s="346"/>
      <c r="V309" s="346"/>
      <c r="W309" s="355"/>
      <c r="X309" s="346"/>
      <c r="Y309" s="355"/>
      <c r="Z309" s="348"/>
      <c r="AA309" s="348"/>
      <c r="AB309" s="348"/>
      <c r="AC309" s="348"/>
      <c r="AD309" s="346" t="s">
        <v>1057</v>
      </c>
      <c r="AE309" s="346" t="s">
        <v>2251</v>
      </c>
      <c r="AF309" s="355"/>
      <c r="AG309" s="346"/>
      <c r="AH309" s="346"/>
      <c r="AI309" s="354"/>
      <c r="AJ309" s="346"/>
      <c r="AK309" s="348"/>
      <c r="AL309" s="348"/>
      <c r="AM309" s="346"/>
      <c r="AN309" s="348"/>
      <c r="AO309" s="348"/>
      <c r="AP309" s="348"/>
      <c r="AQ309" s="348"/>
      <c r="AR309" s="348"/>
      <c r="AS309" s="348"/>
    </row>
    <row r="310" spans="1:45" x14ac:dyDescent="0.25">
      <c r="A310" s="346"/>
      <c r="B310" s="346"/>
      <c r="C310" s="346"/>
      <c r="D310" s="346"/>
      <c r="E310" s="346"/>
      <c r="F310" s="346"/>
      <c r="G310" s="346"/>
      <c r="H310" s="346"/>
      <c r="I310" s="346"/>
      <c r="J310" s="357"/>
      <c r="K310" s="346"/>
      <c r="L310" s="346"/>
      <c r="M310" s="346"/>
      <c r="N310" s="346"/>
      <c r="O310" s="346"/>
      <c r="P310" s="346"/>
      <c r="Q310" s="346"/>
      <c r="R310" s="346"/>
      <c r="S310" s="346"/>
      <c r="T310" s="346"/>
      <c r="U310" s="346"/>
      <c r="V310" s="346"/>
      <c r="W310" s="355"/>
      <c r="X310" s="346"/>
      <c r="Y310" s="355"/>
      <c r="Z310" s="348"/>
      <c r="AA310" s="348"/>
      <c r="AB310" s="348"/>
      <c r="AC310" s="348"/>
      <c r="AD310" s="346" t="s">
        <v>1061</v>
      </c>
      <c r="AE310" s="346" t="s">
        <v>1107</v>
      </c>
      <c r="AF310" s="355"/>
      <c r="AG310" s="346"/>
      <c r="AH310" s="346"/>
      <c r="AI310" s="354"/>
      <c r="AJ310" s="346"/>
      <c r="AK310" s="348"/>
      <c r="AL310" s="348"/>
      <c r="AM310" s="346"/>
      <c r="AN310" s="348"/>
      <c r="AO310" s="348"/>
      <c r="AP310" s="348"/>
      <c r="AQ310" s="348"/>
      <c r="AR310" s="348"/>
      <c r="AS310" s="348"/>
    </row>
    <row r="311" spans="1:45" x14ac:dyDescent="0.25">
      <c r="A311" s="346"/>
      <c r="B311" s="346"/>
      <c r="C311" s="346"/>
      <c r="D311" s="346"/>
      <c r="E311" s="346"/>
      <c r="F311" s="346"/>
      <c r="G311" s="346"/>
      <c r="H311" s="346"/>
      <c r="I311" s="346"/>
      <c r="J311" s="357"/>
      <c r="K311" s="346"/>
      <c r="L311" s="346"/>
      <c r="M311" s="346"/>
      <c r="N311" s="346"/>
      <c r="O311" s="346"/>
      <c r="P311" s="346"/>
      <c r="Q311" s="346"/>
      <c r="R311" s="346"/>
      <c r="S311" s="346"/>
      <c r="T311" s="346"/>
      <c r="U311" s="346"/>
      <c r="V311" s="346"/>
      <c r="W311" s="355"/>
      <c r="X311" s="346"/>
      <c r="Y311" s="355"/>
      <c r="Z311" s="348"/>
      <c r="AA311" s="348"/>
      <c r="AB311" s="348"/>
      <c r="AC311" s="348"/>
      <c r="AD311" s="348"/>
      <c r="AE311" s="348"/>
      <c r="AF311" s="355"/>
      <c r="AG311" s="346"/>
      <c r="AH311" s="346"/>
      <c r="AI311" s="354"/>
      <c r="AJ311" s="346"/>
      <c r="AK311" s="348"/>
      <c r="AL311" s="348"/>
      <c r="AM311" s="346"/>
      <c r="AN311" s="348"/>
      <c r="AO311" s="348"/>
      <c r="AP311" s="348"/>
      <c r="AQ311" s="348"/>
      <c r="AR311" s="348"/>
      <c r="AS311" s="348"/>
    </row>
    <row r="312" spans="1:45" x14ac:dyDescent="0.25">
      <c r="A312" s="346"/>
      <c r="B312" s="346"/>
      <c r="C312" s="346"/>
      <c r="D312" s="346"/>
      <c r="E312" s="346"/>
      <c r="F312" s="346"/>
      <c r="G312" s="346"/>
      <c r="H312" s="346"/>
      <c r="I312" s="346"/>
      <c r="J312" s="357"/>
      <c r="K312" s="346"/>
      <c r="L312" s="346"/>
      <c r="M312" s="346"/>
      <c r="N312" s="346"/>
      <c r="O312" s="346"/>
      <c r="P312" s="346"/>
      <c r="Q312" s="346"/>
      <c r="R312" s="346"/>
      <c r="S312" s="346"/>
      <c r="T312" s="346"/>
      <c r="U312" s="346"/>
      <c r="V312" s="346"/>
      <c r="W312" s="355"/>
      <c r="X312" s="346"/>
      <c r="Y312" s="355"/>
      <c r="Z312" s="348"/>
      <c r="AA312" s="348"/>
      <c r="AB312" s="348"/>
      <c r="AC312" s="348"/>
      <c r="AD312" s="346" t="s">
        <v>1054</v>
      </c>
      <c r="AE312" s="356">
        <v>45538</v>
      </c>
      <c r="AF312" s="355"/>
      <c r="AG312" s="346"/>
      <c r="AH312" s="346"/>
      <c r="AI312" s="354"/>
      <c r="AJ312" s="346"/>
      <c r="AK312" s="348"/>
      <c r="AL312" s="348"/>
      <c r="AM312" s="346"/>
      <c r="AN312" s="348"/>
      <c r="AO312" s="348"/>
      <c r="AP312" s="348"/>
      <c r="AQ312" s="348"/>
      <c r="AR312" s="348"/>
      <c r="AS312" s="348"/>
    </row>
    <row r="313" spans="1:45" ht="369.75" x14ac:dyDescent="0.25">
      <c r="A313" s="346"/>
      <c r="B313" s="346"/>
      <c r="C313" s="346"/>
      <c r="D313" s="346"/>
      <c r="E313" s="346"/>
      <c r="F313" s="346"/>
      <c r="G313" s="346"/>
      <c r="H313" s="346"/>
      <c r="I313" s="346"/>
      <c r="J313" s="357"/>
      <c r="K313" s="346"/>
      <c r="L313" s="346"/>
      <c r="M313" s="346"/>
      <c r="N313" s="346"/>
      <c r="O313" s="346"/>
      <c r="P313" s="346"/>
      <c r="Q313" s="346"/>
      <c r="R313" s="346"/>
      <c r="S313" s="346"/>
      <c r="T313" s="346"/>
      <c r="U313" s="346"/>
      <c r="V313" s="346"/>
      <c r="W313" s="355"/>
      <c r="X313" s="346"/>
      <c r="Y313" s="355"/>
      <c r="Z313" s="348"/>
      <c r="AA313" s="348"/>
      <c r="AB313" s="348"/>
      <c r="AC313" s="348"/>
      <c r="AD313" s="346" t="s">
        <v>1057</v>
      </c>
      <c r="AE313" s="346" t="s">
        <v>2252</v>
      </c>
      <c r="AF313" s="355"/>
      <c r="AG313" s="346"/>
      <c r="AH313" s="346"/>
      <c r="AI313" s="354"/>
      <c r="AJ313" s="346"/>
      <c r="AK313" s="348"/>
      <c r="AL313" s="348"/>
      <c r="AM313" s="346"/>
      <c r="AN313" s="348"/>
      <c r="AO313" s="348"/>
      <c r="AP313" s="348"/>
      <c r="AQ313" s="348"/>
      <c r="AR313" s="348"/>
      <c r="AS313" s="348"/>
    </row>
    <row r="314" spans="1:45" x14ac:dyDescent="0.25">
      <c r="A314" s="346"/>
      <c r="B314" s="346"/>
      <c r="C314" s="346"/>
      <c r="D314" s="346"/>
      <c r="E314" s="346"/>
      <c r="F314" s="346"/>
      <c r="G314" s="346"/>
      <c r="H314" s="346"/>
      <c r="I314" s="346"/>
      <c r="J314" s="357"/>
      <c r="K314" s="346"/>
      <c r="L314" s="346"/>
      <c r="M314" s="346"/>
      <c r="N314" s="346"/>
      <c r="O314" s="346"/>
      <c r="P314" s="346"/>
      <c r="Q314" s="346"/>
      <c r="R314" s="346"/>
      <c r="S314" s="346"/>
      <c r="T314" s="346"/>
      <c r="U314" s="346"/>
      <c r="V314" s="346"/>
      <c r="W314" s="355"/>
      <c r="X314" s="346"/>
      <c r="Y314" s="355"/>
      <c r="Z314" s="348"/>
      <c r="AA314" s="348"/>
      <c r="AB314" s="348"/>
      <c r="AC314" s="348"/>
      <c r="AD314" s="346" t="s">
        <v>1061</v>
      </c>
      <c r="AE314" s="346" t="s">
        <v>1064</v>
      </c>
      <c r="AF314" s="355"/>
      <c r="AG314" s="346"/>
      <c r="AH314" s="346"/>
      <c r="AI314" s="354"/>
      <c r="AJ314" s="346"/>
      <c r="AK314" s="348"/>
      <c r="AL314" s="348"/>
      <c r="AM314" s="346"/>
      <c r="AN314" s="348"/>
      <c r="AO314" s="348"/>
      <c r="AP314" s="348"/>
      <c r="AQ314" s="348"/>
      <c r="AR314" s="348"/>
      <c r="AS314" s="348"/>
    </row>
    <row r="315" spans="1:45" ht="165.75" x14ac:dyDescent="0.25">
      <c r="A315" s="346" t="s">
        <v>2253</v>
      </c>
      <c r="B315" s="346" t="s">
        <v>1751</v>
      </c>
      <c r="C315" s="346" t="s">
        <v>2254</v>
      </c>
      <c r="D315" s="346" t="s">
        <v>1949</v>
      </c>
      <c r="E315" s="346" t="s">
        <v>1950</v>
      </c>
      <c r="F315" s="346" t="s">
        <v>2255</v>
      </c>
      <c r="G315" s="346" t="s">
        <v>1752</v>
      </c>
      <c r="H315" s="346" t="s">
        <v>2236</v>
      </c>
      <c r="I315" s="346" t="s">
        <v>1953</v>
      </c>
      <c r="J315" s="357" t="s">
        <v>2029</v>
      </c>
      <c r="K315" s="346" t="s">
        <v>1954</v>
      </c>
      <c r="L315" s="346" t="s">
        <v>2256</v>
      </c>
      <c r="M315" s="346" t="s">
        <v>2257</v>
      </c>
      <c r="N315" s="346" t="s">
        <v>2258</v>
      </c>
      <c r="O315" s="346" t="s">
        <v>1958</v>
      </c>
      <c r="P315" s="346" t="s">
        <v>1959</v>
      </c>
      <c r="Q315" s="346" t="s">
        <v>1960</v>
      </c>
      <c r="R315" s="346" t="s">
        <v>1961</v>
      </c>
      <c r="S315" s="346" t="s">
        <v>1962</v>
      </c>
      <c r="T315" s="346" t="s">
        <v>1963</v>
      </c>
      <c r="U315" s="346" t="s">
        <v>1964</v>
      </c>
      <c r="V315" s="346" t="s">
        <v>1965</v>
      </c>
      <c r="W315" s="355" t="s">
        <v>1966</v>
      </c>
      <c r="X315" s="346" t="s">
        <v>1966</v>
      </c>
      <c r="Y315" s="355" t="s">
        <v>1966</v>
      </c>
      <c r="Z315" s="348"/>
      <c r="AA315" s="348"/>
      <c r="AB315" s="348"/>
      <c r="AC315" s="348"/>
      <c r="AD315" s="348"/>
      <c r="AE315" s="348"/>
      <c r="AF315" s="355" t="s">
        <v>1966</v>
      </c>
      <c r="AG315" s="346" t="s">
        <v>1967</v>
      </c>
      <c r="AH315" s="346" t="s">
        <v>1953</v>
      </c>
      <c r="AI315" s="354" t="s">
        <v>1042</v>
      </c>
      <c r="AJ315" s="346" t="s">
        <v>1954</v>
      </c>
      <c r="AK315" s="346" t="s">
        <v>2259</v>
      </c>
      <c r="AL315" s="346" t="s">
        <v>2034</v>
      </c>
      <c r="AM315" s="346" t="s">
        <v>2205</v>
      </c>
      <c r="AN315" s="348"/>
      <c r="AO315" s="348"/>
      <c r="AP315" s="348"/>
      <c r="AQ315" s="348"/>
      <c r="AR315" s="348"/>
      <c r="AS315" s="348"/>
    </row>
    <row r="316" spans="1:45" x14ac:dyDescent="0.25">
      <c r="A316" s="346"/>
      <c r="B316" s="346"/>
      <c r="C316" s="346"/>
      <c r="D316" s="346"/>
      <c r="E316" s="346"/>
      <c r="F316" s="346"/>
      <c r="G316" s="346"/>
      <c r="H316" s="346"/>
      <c r="I316" s="346"/>
      <c r="J316" s="357"/>
      <c r="K316" s="346"/>
      <c r="L316" s="346"/>
      <c r="M316" s="346"/>
      <c r="N316" s="346"/>
      <c r="O316" s="346"/>
      <c r="P316" s="344" t="s">
        <v>1971</v>
      </c>
      <c r="Q316" s="344" t="s">
        <v>1971</v>
      </c>
      <c r="R316" s="344" t="s">
        <v>1971</v>
      </c>
      <c r="S316" s="344" t="s">
        <v>1971</v>
      </c>
      <c r="T316" s="344" t="s">
        <v>1971</v>
      </c>
      <c r="U316" s="344" t="s">
        <v>1971</v>
      </c>
      <c r="V316" s="344" t="s">
        <v>1971</v>
      </c>
      <c r="W316" s="355"/>
      <c r="X316" s="346"/>
      <c r="Y316" s="355"/>
      <c r="Z316" s="348"/>
      <c r="AA316" s="348"/>
      <c r="AB316" s="346" t="s">
        <v>1054</v>
      </c>
      <c r="AC316" s="356">
        <v>45404</v>
      </c>
      <c r="AD316" s="346" t="s">
        <v>1054</v>
      </c>
      <c r="AE316" s="356">
        <v>45410</v>
      </c>
      <c r="AF316" s="355"/>
      <c r="AG316" s="346"/>
      <c r="AH316" s="346"/>
      <c r="AI316" s="354"/>
      <c r="AJ316" s="346"/>
      <c r="AK316" s="348"/>
      <c r="AL316" s="348"/>
      <c r="AM316" s="346"/>
      <c r="AN316" s="348"/>
      <c r="AO316" s="348"/>
      <c r="AP316" s="348"/>
      <c r="AQ316" s="348"/>
      <c r="AR316" s="348"/>
      <c r="AS316" s="348"/>
    </row>
    <row r="317" spans="1:45" ht="114.75" x14ac:dyDescent="0.25">
      <c r="A317" s="346"/>
      <c r="B317" s="346"/>
      <c r="C317" s="346"/>
      <c r="D317" s="346"/>
      <c r="E317" s="346"/>
      <c r="F317" s="346"/>
      <c r="G317" s="346"/>
      <c r="H317" s="346"/>
      <c r="I317" s="346"/>
      <c r="J317" s="357"/>
      <c r="K317" s="346"/>
      <c r="L317" s="346"/>
      <c r="M317" s="346"/>
      <c r="N317" s="346"/>
      <c r="O317" s="346"/>
      <c r="P317" s="346" t="s">
        <v>2260</v>
      </c>
      <c r="Q317" s="346" t="s">
        <v>1973</v>
      </c>
      <c r="R317" s="346" t="s">
        <v>2261</v>
      </c>
      <c r="S317" s="346" t="s">
        <v>1975</v>
      </c>
      <c r="T317" s="346" t="s">
        <v>1976</v>
      </c>
      <c r="U317" s="346" t="s">
        <v>2262</v>
      </c>
      <c r="V317" s="346" t="s">
        <v>2263</v>
      </c>
      <c r="W317" s="355"/>
      <c r="X317" s="346"/>
      <c r="Y317" s="355"/>
      <c r="Z317" s="348"/>
      <c r="AA317" s="348"/>
      <c r="AB317" s="346" t="s">
        <v>1057</v>
      </c>
      <c r="AC317" s="346" t="s">
        <v>2264</v>
      </c>
      <c r="AD317" s="346" t="s">
        <v>1057</v>
      </c>
      <c r="AE317" s="346" t="s">
        <v>2265</v>
      </c>
      <c r="AF317" s="355"/>
      <c r="AG317" s="346"/>
      <c r="AH317" s="346"/>
      <c r="AI317" s="354"/>
      <c r="AJ317" s="346"/>
      <c r="AK317" s="348"/>
      <c r="AL317" s="348"/>
      <c r="AM317" s="346"/>
      <c r="AN317" s="348"/>
      <c r="AO317" s="348"/>
      <c r="AP317" s="348"/>
      <c r="AQ317" s="348"/>
      <c r="AR317" s="348"/>
      <c r="AS317" s="348"/>
    </row>
    <row r="318" spans="1:45" x14ac:dyDescent="0.25">
      <c r="A318" s="346"/>
      <c r="B318" s="346"/>
      <c r="C318" s="346"/>
      <c r="D318" s="346"/>
      <c r="E318" s="346"/>
      <c r="F318" s="346"/>
      <c r="G318" s="346"/>
      <c r="H318" s="346"/>
      <c r="I318" s="346"/>
      <c r="J318" s="357"/>
      <c r="K318" s="346"/>
      <c r="L318" s="346"/>
      <c r="M318" s="346"/>
      <c r="N318" s="346"/>
      <c r="O318" s="346"/>
      <c r="P318" s="346"/>
      <c r="Q318" s="346"/>
      <c r="R318" s="346"/>
      <c r="S318" s="346"/>
      <c r="T318" s="346"/>
      <c r="U318" s="346"/>
      <c r="V318" s="346"/>
      <c r="W318" s="355"/>
      <c r="X318" s="346"/>
      <c r="Y318" s="355"/>
      <c r="Z318" s="348"/>
      <c r="AA318" s="348"/>
      <c r="AB318" s="346" t="s">
        <v>1061</v>
      </c>
      <c r="AC318" s="346" t="s">
        <v>1762</v>
      </c>
      <c r="AD318" s="346" t="s">
        <v>1061</v>
      </c>
      <c r="AE318" s="346" t="s">
        <v>1745</v>
      </c>
      <c r="AF318" s="355"/>
      <c r="AG318" s="346"/>
      <c r="AH318" s="346"/>
      <c r="AI318" s="354"/>
      <c r="AJ318" s="346"/>
      <c r="AK318" s="348"/>
      <c r="AL318" s="348"/>
      <c r="AM318" s="346"/>
      <c r="AN318" s="348"/>
      <c r="AO318" s="348"/>
      <c r="AP318" s="348"/>
      <c r="AQ318" s="348"/>
      <c r="AR318" s="348"/>
      <c r="AS318" s="348"/>
    </row>
    <row r="319" spans="1:45" x14ac:dyDescent="0.25">
      <c r="A319" s="346"/>
      <c r="B319" s="346"/>
      <c r="C319" s="346"/>
      <c r="D319" s="346"/>
      <c r="E319" s="346"/>
      <c r="F319" s="346"/>
      <c r="G319" s="346"/>
      <c r="H319" s="346"/>
      <c r="I319" s="346"/>
      <c r="J319" s="357"/>
      <c r="K319" s="346"/>
      <c r="L319" s="346"/>
      <c r="M319" s="346"/>
      <c r="N319" s="346"/>
      <c r="O319" s="346"/>
      <c r="P319" s="346"/>
      <c r="Q319" s="346"/>
      <c r="R319" s="346"/>
      <c r="S319" s="346"/>
      <c r="T319" s="346"/>
      <c r="U319" s="346"/>
      <c r="V319" s="346"/>
      <c r="W319" s="355"/>
      <c r="X319" s="346"/>
      <c r="Y319" s="355"/>
      <c r="Z319" s="348"/>
      <c r="AA319" s="348"/>
      <c r="AB319" s="348"/>
      <c r="AC319" s="348"/>
      <c r="AD319" s="348"/>
      <c r="AE319" s="348"/>
      <c r="AF319" s="355"/>
      <c r="AG319" s="346"/>
      <c r="AH319" s="346"/>
      <c r="AI319" s="354"/>
      <c r="AJ319" s="346"/>
      <c r="AK319" s="348"/>
      <c r="AL319" s="348"/>
      <c r="AM319" s="346"/>
      <c r="AN319" s="348"/>
      <c r="AO319" s="348"/>
      <c r="AP319" s="348"/>
      <c r="AQ319" s="348"/>
      <c r="AR319" s="348"/>
      <c r="AS319" s="348"/>
    </row>
    <row r="320" spans="1:45" x14ac:dyDescent="0.25">
      <c r="A320" s="346"/>
      <c r="B320" s="346"/>
      <c r="C320" s="346"/>
      <c r="D320" s="346"/>
      <c r="E320" s="346"/>
      <c r="F320" s="346"/>
      <c r="G320" s="346"/>
      <c r="H320" s="346"/>
      <c r="I320" s="346"/>
      <c r="J320" s="357"/>
      <c r="K320" s="346"/>
      <c r="L320" s="346"/>
      <c r="M320" s="346"/>
      <c r="N320" s="346"/>
      <c r="O320" s="346"/>
      <c r="P320" s="346"/>
      <c r="Q320" s="346"/>
      <c r="R320" s="346"/>
      <c r="S320" s="346"/>
      <c r="T320" s="346"/>
      <c r="U320" s="346"/>
      <c r="V320" s="346"/>
      <c r="W320" s="355"/>
      <c r="X320" s="346"/>
      <c r="Y320" s="355"/>
      <c r="Z320" s="348"/>
      <c r="AA320" s="348"/>
      <c r="AB320" s="346" t="s">
        <v>1054</v>
      </c>
      <c r="AC320" s="356">
        <v>45404</v>
      </c>
      <c r="AD320" s="346" t="s">
        <v>1054</v>
      </c>
      <c r="AE320" s="356">
        <v>45415</v>
      </c>
      <c r="AF320" s="355"/>
      <c r="AG320" s="346"/>
      <c r="AH320" s="346"/>
      <c r="AI320" s="354"/>
      <c r="AJ320" s="346"/>
      <c r="AK320" s="348"/>
      <c r="AL320" s="348"/>
      <c r="AM320" s="346"/>
      <c r="AN320" s="348"/>
      <c r="AO320" s="348"/>
      <c r="AP320" s="348"/>
      <c r="AQ320" s="348"/>
      <c r="AR320" s="348"/>
      <c r="AS320" s="348"/>
    </row>
    <row r="321" spans="1:45" ht="409.5" x14ac:dyDescent="0.25">
      <c r="A321" s="346"/>
      <c r="B321" s="346"/>
      <c r="C321" s="346"/>
      <c r="D321" s="346"/>
      <c r="E321" s="346"/>
      <c r="F321" s="346"/>
      <c r="G321" s="346"/>
      <c r="H321" s="346"/>
      <c r="I321" s="346"/>
      <c r="J321" s="357"/>
      <c r="K321" s="346"/>
      <c r="L321" s="346"/>
      <c r="M321" s="346"/>
      <c r="N321" s="346"/>
      <c r="O321" s="346"/>
      <c r="P321" s="346"/>
      <c r="Q321" s="346"/>
      <c r="R321" s="346"/>
      <c r="S321" s="346"/>
      <c r="T321" s="346"/>
      <c r="U321" s="346"/>
      <c r="V321" s="346"/>
      <c r="W321" s="355"/>
      <c r="X321" s="346"/>
      <c r="Y321" s="355"/>
      <c r="Z321" s="348"/>
      <c r="AA321" s="348"/>
      <c r="AB321" s="346" t="s">
        <v>1057</v>
      </c>
      <c r="AC321" s="346" t="s">
        <v>2266</v>
      </c>
      <c r="AD321" s="346" t="s">
        <v>1057</v>
      </c>
      <c r="AE321" s="346" t="s">
        <v>2267</v>
      </c>
      <c r="AF321" s="355"/>
      <c r="AG321" s="346"/>
      <c r="AH321" s="346"/>
      <c r="AI321" s="354"/>
      <c r="AJ321" s="346"/>
      <c r="AK321" s="348"/>
      <c r="AL321" s="348"/>
      <c r="AM321" s="346"/>
      <c r="AN321" s="348"/>
      <c r="AO321" s="348"/>
      <c r="AP321" s="348"/>
      <c r="AQ321" s="348"/>
      <c r="AR321" s="348"/>
      <c r="AS321" s="348"/>
    </row>
    <row r="322" spans="1:45" x14ac:dyDescent="0.25">
      <c r="A322" s="346"/>
      <c r="B322" s="346"/>
      <c r="C322" s="346"/>
      <c r="D322" s="346"/>
      <c r="E322" s="346"/>
      <c r="F322" s="346"/>
      <c r="G322" s="346"/>
      <c r="H322" s="346"/>
      <c r="I322" s="346"/>
      <c r="J322" s="357"/>
      <c r="K322" s="346"/>
      <c r="L322" s="346"/>
      <c r="M322" s="346"/>
      <c r="N322" s="346"/>
      <c r="O322" s="346"/>
      <c r="P322" s="346"/>
      <c r="Q322" s="346"/>
      <c r="R322" s="346"/>
      <c r="S322" s="346"/>
      <c r="T322" s="346"/>
      <c r="U322" s="346"/>
      <c r="V322" s="346"/>
      <c r="W322" s="355"/>
      <c r="X322" s="346"/>
      <c r="Y322" s="355"/>
      <c r="Z322" s="348"/>
      <c r="AA322" s="348"/>
      <c r="AB322" s="346" t="s">
        <v>1061</v>
      </c>
      <c r="AC322" s="346" t="s">
        <v>1762</v>
      </c>
      <c r="AD322" s="346" t="s">
        <v>1061</v>
      </c>
      <c r="AE322" s="346" t="s">
        <v>1621</v>
      </c>
      <c r="AF322" s="355"/>
      <c r="AG322" s="346"/>
      <c r="AH322" s="346"/>
      <c r="AI322" s="354"/>
      <c r="AJ322" s="346"/>
      <c r="AK322" s="348"/>
      <c r="AL322" s="348"/>
      <c r="AM322" s="346"/>
      <c r="AN322" s="348"/>
      <c r="AO322" s="348"/>
      <c r="AP322" s="348"/>
      <c r="AQ322" s="348"/>
      <c r="AR322" s="348"/>
      <c r="AS322" s="348"/>
    </row>
    <row r="323" spans="1:45" x14ac:dyDescent="0.25">
      <c r="A323" s="346"/>
      <c r="B323" s="346"/>
      <c r="C323" s="346"/>
      <c r="D323" s="346"/>
      <c r="E323" s="346"/>
      <c r="F323" s="346"/>
      <c r="G323" s="346"/>
      <c r="H323" s="346"/>
      <c r="I323" s="346"/>
      <c r="J323" s="357"/>
      <c r="K323" s="346"/>
      <c r="L323" s="346"/>
      <c r="M323" s="346"/>
      <c r="N323" s="346"/>
      <c r="O323" s="346"/>
      <c r="P323" s="346"/>
      <c r="Q323" s="346"/>
      <c r="R323" s="346"/>
      <c r="S323" s="346"/>
      <c r="T323" s="346"/>
      <c r="U323" s="346"/>
      <c r="V323" s="346"/>
      <c r="W323" s="355"/>
      <c r="X323" s="346"/>
      <c r="Y323" s="355"/>
      <c r="Z323" s="348"/>
      <c r="AA323" s="348"/>
      <c r="AB323" s="348"/>
      <c r="AC323" s="348"/>
      <c r="AD323" s="348"/>
      <c r="AE323" s="348"/>
      <c r="AF323" s="355"/>
      <c r="AG323" s="346"/>
      <c r="AH323" s="346"/>
      <c r="AI323" s="354"/>
      <c r="AJ323" s="346"/>
      <c r="AK323" s="348"/>
      <c r="AL323" s="348"/>
      <c r="AM323" s="346"/>
      <c r="AN323" s="348"/>
      <c r="AO323" s="348"/>
      <c r="AP323" s="348"/>
      <c r="AQ323" s="348"/>
      <c r="AR323" s="348"/>
      <c r="AS323" s="348"/>
    </row>
    <row r="324" spans="1:45" x14ac:dyDescent="0.25">
      <c r="A324" s="346"/>
      <c r="B324" s="346"/>
      <c r="C324" s="346"/>
      <c r="D324" s="346"/>
      <c r="E324" s="346"/>
      <c r="F324" s="346"/>
      <c r="G324" s="346"/>
      <c r="H324" s="346"/>
      <c r="I324" s="346"/>
      <c r="J324" s="357"/>
      <c r="K324" s="346"/>
      <c r="L324" s="346"/>
      <c r="M324" s="346"/>
      <c r="N324" s="346"/>
      <c r="O324" s="346"/>
      <c r="P324" s="346"/>
      <c r="Q324" s="346"/>
      <c r="R324" s="346"/>
      <c r="S324" s="346"/>
      <c r="T324" s="346"/>
      <c r="U324" s="346"/>
      <c r="V324" s="346"/>
      <c r="W324" s="355"/>
      <c r="X324" s="346"/>
      <c r="Y324" s="355"/>
      <c r="Z324" s="348"/>
      <c r="AA324" s="348"/>
      <c r="AB324" s="346" t="s">
        <v>1054</v>
      </c>
      <c r="AC324" s="356">
        <v>45530</v>
      </c>
      <c r="AD324" s="346" t="s">
        <v>1054</v>
      </c>
      <c r="AE324" s="356">
        <v>45538</v>
      </c>
      <c r="AF324" s="355"/>
      <c r="AG324" s="346"/>
      <c r="AH324" s="346"/>
      <c r="AI324" s="354"/>
      <c r="AJ324" s="346"/>
      <c r="AK324" s="348"/>
      <c r="AL324" s="348"/>
      <c r="AM324" s="346"/>
      <c r="AN324" s="348"/>
      <c r="AO324" s="348"/>
      <c r="AP324" s="348"/>
      <c r="AQ324" s="348"/>
      <c r="AR324" s="348"/>
      <c r="AS324" s="348"/>
    </row>
    <row r="325" spans="1:45" ht="409.5" x14ac:dyDescent="0.25">
      <c r="A325" s="346"/>
      <c r="B325" s="346"/>
      <c r="C325" s="346"/>
      <c r="D325" s="346"/>
      <c r="E325" s="346"/>
      <c r="F325" s="346"/>
      <c r="G325" s="346"/>
      <c r="H325" s="346"/>
      <c r="I325" s="346"/>
      <c r="J325" s="357"/>
      <c r="K325" s="346"/>
      <c r="L325" s="346"/>
      <c r="M325" s="346"/>
      <c r="N325" s="346"/>
      <c r="O325" s="346"/>
      <c r="P325" s="346"/>
      <c r="Q325" s="346"/>
      <c r="R325" s="346"/>
      <c r="S325" s="346"/>
      <c r="T325" s="346"/>
      <c r="U325" s="346"/>
      <c r="V325" s="346"/>
      <c r="W325" s="355"/>
      <c r="X325" s="346"/>
      <c r="Y325" s="355"/>
      <c r="Z325" s="348"/>
      <c r="AA325" s="348"/>
      <c r="AB325" s="346" t="s">
        <v>1057</v>
      </c>
      <c r="AC325" s="346" t="s">
        <v>2268</v>
      </c>
      <c r="AD325" s="346" t="s">
        <v>1057</v>
      </c>
      <c r="AE325" s="346" t="s">
        <v>2269</v>
      </c>
      <c r="AF325" s="355"/>
      <c r="AG325" s="346"/>
      <c r="AH325" s="346"/>
      <c r="AI325" s="354"/>
      <c r="AJ325" s="346"/>
      <c r="AK325" s="348"/>
      <c r="AL325" s="348"/>
      <c r="AM325" s="346"/>
      <c r="AN325" s="348"/>
      <c r="AO325" s="348"/>
      <c r="AP325" s="348"/>
      <c r="AQ325" s="348"/>
      <c r="AR325" s="348"/>
      <c r="AS325" s="348"/>
    </row>
    <row r="326" spans="1:45" x14ac:dyDescent="0.25">
      <c r="A326" s="346"/>
      <c r="B326" s="346"/>
      <c r="C326" s="346"/>
      <c r="D326" s="346"/>
      <c r="E326" s="346"/>
      <c r="F326" s="346"/>
      <c r="G326" s="346"/>
      <c r="H326" s="346"/>
      <c r="I326" s="346"/>
      <c r="J326" s="357"/>
      <c r="K326" s="346"/>
      <c r="L326" s="346"/>
      <c r="M326" s="346"/>
      <c r="N326" s="346"/>
      <c r="O326" s="346"/>
      <c r="P326" s="346"/>
      <c r="Q326" s="346"/>
      <c r="R326" s="346"/>
      <c r="S326" s="346"/>
      <c r="T326" s="346"/>
      <c r="U326" s="346"/>
      <c r="V326" s="346"/>
      <c r="W326" s="355"/>
      <c r="X326" s="346"/>
      <c r="Y326" s="355"/>
      <c r="Z326" s="348"/>
      <c r="AA326" s="348"/>
      <c r="AB326" s="346" t="s">
        <v>1061</v>
      </c>
      <c r="AC326" s="346" t="s">
        <v>1762</v>
      </c>
      <c r="AD326" s="346" t="s">
        <v>1061</v>
      </c>
      <c r="AE326" s="346" t="s">
        <v>1621</v>
      </c>
      <c r="AF326" s="355"/>
      <c r="AG326" s="346"/>
      <c r="AH326" s="346"/>
      <c r="AI326" s="354"/>
      <c r="AJ326" s="346"/>
      <c r="AK326" s="348"/>
      <c r="AL326" s="348"/>
      <c r="AM326" s="346"/>
      <c r="AN326" s="348"/>
      <c r="AO326" s="348"/>
      <c r="AP326" s="348"/>
      <c r="AQ326" s="348"/>
      <c r="AR326" s="348"/>
      <c r="AS326" s="348"/>
    </row>
    <row r="327" spans="1:45" x14ac:dyDescent="0.25">
      <c r="A327" s="346"/>
      <c r="B327" s="346"/>
      <c r="C327" s="346"/>
      <c r="D327" s="346"/>
      <c r="E327" s="346"/>
      <c r="F327" s="346"/>
      <c r="G327" s="346"/>
      <c r="H327" s="346"/>
      <c r="I327" s="346"/>
      <c r="J327" s="357"/>
      <c r="K327" s="346"/>
      <c r="L327" s="346"/>
      <c r="M327" s="346"/>
      <c r="N327" s="346"/>
      <c r="O327" s="346"/>
      <c r="P327" s="346"/>
      <c r="Q327" s="346"/>
      <c r="R327" s="346"/>
      <c r="S327" s="346"/>
      <c r="T327" s="346"/>
      <c r="U327" s="346"/>
      <c r="V327" s="346"/>
      <c r="W327" s="355"/>
      <c r="X327" s="346"/>
      <c r="Y327" s="355"/>
      <c r="Z327" s="348"/>
      <c r="AA327" s="348"/>
      <c r="AB327" s="348"/>
      <c r="AC327" s="348"/>
      <c r="AD327" s="348"/>
      <c r="AE327" s="348"/>
      <c r="AF327" s="355"/>
      <c r="AG327" s="346"/>
      <c r="AH327" s="346"/>
      <c r="AI327" s="354"/>
      <c r="AJ327" s="346"/>
      <c r="AK327" s="348"/>
      <c r="AL327" s="348"/>
      <c r="AM327" s="346"/>
      <c r="AN327" s="348"/>
      <c r="AO327" s="348"/>
      <c r="AP327" s="348"/>
      <c r="AQ327" s="348"/>
      <c r="AR327" s="348"/>
      <c r="AS327" s="348"/>
    </row>
    <row r="328" spans="1:45" x14ac:dyDescent="0.25">
      <c r="A328" s="346"/>
      <c r="B328" s="346"/>
      <c r="C328" s="346"/>
      <c r="D328" s="346"/>
      <c r="E328" s="346"/>
      <c r="F328" s="346"/>
      <c r="G328" s="346"/>
      <c r="H328" s="346"/>
      <c r="I328" s="346"/>
      <c r="J328" s="357"/>
      <c r="K328" s="346"/>
      <c r="L328" s="346"/>
      <c r="M328" s="346"/>
      <c r="N328" s="346"/>
      <c r="O328" s="346"/>
      <c r="P328" s="346"/>
      <c r="Q328" s="346"/>
      <c r="R328" s="346"/>
      <c r="S328" s="346"/>
      <c r="T328" s="346"/>
      <c r="U328" s="346"/>
      <c r="V328" s="346"/>
      <c r="W328" s="355"/>
      <c r="X328" s="346"/>
      <c r="Y328" s="355"/>
      <c r="Z328" s="348"/>
      <c r="AA328" s="348"/>
      <c r="AB328" s="348"/>
      <c r="AC328" s="348"/>
      <c r="AD328" s="346" t="s">
        <v>1054</v>
      </c>
      <c r="AE328" s="356">
        <v>45539</v>
      </c>
      <c r="AF328" s="355"/>
      <c r="AG328" s="346"/>
      <c r="AH328" s="346"/>
      <c r="AI328" s="354"/>
      <c r="AJ328" s="346"/>
      <c r="AK328" s="348"/>
      <c r="AL328" s="348"/>
      <c r="AM328" s="346"/>
      <c r="AN328" s="348"/>
      <c r="AO328" s="348"/>
      <c r="AP328" s="348"/>
      <c r="AQ328" s="348"/>
      <c r="AR328" s="348"/>
      <c r="AS328" s="348"/>
    </row>
    <row r="329" spans="1:45" ht="178.5" x14ac:dyDescent="0.25">
      <c r="A329" s="346"/>
      <c r="B329" s="346"/>
      <c r="C329" s="346"/>
      <c r="D329" s="346"/>
      <c r="E329" s="346"/>
      <c r="F329" s="346"/>
      <c r="G329" s="346"/>
      <c r="H329" s="346"/>
      <c r="I329" s="346"/>
      <c r="J329" s="357"/>
      <c r="K329" s="346"/>
      <c r="L329" s="346"/>
      <c r="M329" s="346"/>
      <c r="N329" s="346"/>
      <c r="O329" s="346"/>
      <c r="P329" s="346"/>
      <c r="Q329" s="346"/>
      <c r="R329" s="346"/>
      <c r="S329" s="346"/>
      <c r="T329" s="346"/>
      <c r="U329" s="346"/>
      <c r="V329" s="346"/>
      <c r="W329" s="355"/>
      <c r="X329" s="346"/>
      <c r="Y329" s="355"/>
      <c r="Z329" s="348"/>
      <c r="AA329" s="348"/>
      <c r="AB329" s="348"/>
      <c r="AC329" s="348"/>
      <c r="AD329" s="346" t="s">
        <v>1057</v>
      </c>
      <c r="AE329" s="346" t="s">
        <v>2270</v>
      </c>
      <c r="AF329" s="355"/>
      <c r="AG329" s="346"/>
      <c r="AH329" s="346"/>
      <c r="AI329" s="354"/>
      <c r="AJ329" s="346"/>
      <c r="AK329" s="348"/>
      <c r="AL329" s="348"/>
      <c r="AM329" s="346"/>
      <c r="AN329" s="348"/>
      <c r="AO329" s="348"/>
      <c r="AP329" s="348"/>
      <c r="AQ329" s="348"/>
      <c r="AR329" s="348"/>
      <c r="AS329" s="348"/>
    </row>
    <row r="330" spans="1:45" x14ac:dyDescent="0.25">
      <c r="A330" s="346"/>
      <c r="B330" s="346"/>
      <c r="C330" s="346"/>
      <c r="D330" s="346"/>
      <c r="E330" s="346"/>
      <c r="F330" s="346"/>
      <c r="G330" s="346"/>
      <c r="H330" s="346"/>
      <c r="I330" s="346"/>
      <c r="J330" s="357"/>
      <c r="K330" s="346"/>
      <c r="L330" s="346"/>
      <c r="M330" s="346"/>
      <c r="N330" s="346"/>
      <c r="O330" s="346"/>
      <c r="P330" s="346"/>
      <c r="Q330" s="346"/>
      <c r="R330" s="346"/>
      <c r="S330" s="346"/>
      <c r="T330" s="346"/>
      <c r="U330" s="346"/>
      <c r="V330" s="346"/>
      <c r="W330" s="355"/>
      <c r="X330" s="346"/>
      <c r="Y330" s="355"/>
      <c r="Z330" s="348"/>
      <c r="AA330" s="348"/>
      <c r="AB330" s="348"/>
      <c r="AC330" s="348"/>
      <c r="AD330" s="346" t="s">
        <v>1061</v>
      </c>
      <c r="AE330" s="346" t="s">
        <v>1107</v>
      </c>
      <c r="AF330" s="355"/>
      <c r="AG330" s="346"/>
      <c r="AH330" s="346"/>
      <c r="AI330" s="354"/>
      <c r="AJ330" s="346"/>
      <c r="AK330" s="348"/>
      <c r="AL330" s="348"/>
      <c r="AM330" s="346"/>
      <c r="AN330" s="348"/>
      <c r="AO330" s="348"/>
      <c r="AP330" s="348"/>
      <c r="AQ330" s="348"/>
      <c r="AR330" s="348"/>
      <c r="AS330" s="348"/>
    </row>
    <row r="331" spans="1:45" ht="127.5" x14ac:dyDescent="0.25">
      <c r="A331" s="346" t="s">
        <v>2271</v>
      </c>
      <c r="B331" s="346" t="s">
        <v>1654</v>
      </c>
      <c r="C331" s="346" t="s">
        <v>2272</v>
      </c>
      <c r="D331" s="346" t="s">
        <v>1949</v>
      </c>
      <c r="E331" s="346" t="s">
        <v>1950</v>
      </c>
      <c r="F331" s="346" t="s">
        <v>2273</v>
      </c>
      <c r="G331" s="346" t="s">
        <v>1655</v>
      </c>
      <c r="H331" s="346" t="s">
        <v>1952</v>
      </c>
      <c r="I331" s="346" t="s">
        <v>1953</v>
      </c>
      <c r="J331" s="354" t="s">
        <v>1042</v>
      </c>
      <c r="K331" s="346" t="s">
        <v>1954</v>
      </c>
      <c r="L331" s="346" t="s">
        <v>2274</v>
      </c>
      <c r="M331" s="346" t="s">
        <v>2275</v>
      </c>
      <c r="N331" s="346" t="s">
        <v>2276</v>
      </c>
      <c r="O331" s="346" t="s">
        <v>1958</v>
      </c>
      <c r="P331" s="346" t="s">
        <v>1959</v>
      </c>
      <c r="Q331" s="346" t="s">
        <v>1960</v>
      </c>
      <c r="R331" s="346" t="s">
        <v>1961</v>
      </c>
      <c r="S331" s="346" t="s">
        <v>1962</v>
      </c>
      <c r="T331" s="346" t="s">
        <v>1963</v>
      </c>
      <c r="U331" s="346" t="s">
        <v>1964</v>
      </c>
      <c r="V331" s="346" t="s">
        <v>1965</v>
      </c>
      <c r="W331" s="355" t="s">
        <v>1966</v>
      </c>
      <c r="X331" s="346" t="s">
        <v>1966</v>
      </c>
      <c r="Y331" s="355" t="s">
        <v>1966</v>
      </c>
      <c r="Z331" s="348"/>
      <c r="AA331" s="348"/>
      <c r="AB331" s="348"/>
      <c r="AC331" s="348"/>
      <c r="AD331" s="348"/>
      <c r="AE331" s="348"/>
      <c r="AF331" s="355" t="s">
        <v>1966</v>
      </c>
      <c r="AG331" s="346" t="s">
        <v>1967</v>
      </c>
      <c r="AH331" s="346" t="s">
        <v>1953</v>
      </c>
      <c r="AI331" s="354" t="s">
        <v>1042</v>
      </c>
      <c r="AJ331" s="346" t="s">
        <v>1954</v>
      </c>
      <c r="AK331" s="346" t="s">
        <v>2277</v>
      </c>
      <c r="AL331" s="346" t="s">
        <v>2278</v>
      </c>
      <c r="AM331" s="346" t="s">
        <v>2205</v>
      </c>
      <c r="AN331" s="348"/>
      <c r="AO331" s="348"/>
      <c r="AP331" s="348"/>
      <c r="AQ331" s="348"/>
      <c r="AR331" s="348"/>
      <c r="AS331" s="348"/>
    </row>
    <row r="332" spans="1:45" x14ac:dyDescent="0.25">
      <c r="A332" s="346"/>
      <c r="B332" s="346"/>
      <c r="C332" s="346"/>
      <c r="D332" s="346"/>
      <c r="E332" s="346"/>
      <c r="F332" s="346"/>
      <c r="G332" s="346"/>
      <c r="H332" s="346"/>
      <c r="I332" s="346"/>
      <c r="J332" s="354"/>
      <c r="K332" s="346"/>
      <c r="L332" s="346"/>
      <c r="M332" s="346"/>
      <c r="N332" s="346"/>
      <c r="O332" s="346"/>
      <c r="P332" s="344" t="s">
        <v>1971</v>
      </c>
      <c r="Q332" s="344" t="s">
        <v>1971</v>
      </c>
      <c r="R332" s="344" t="s">
        <v>1971</v>
      </c>
      <c r="S332" s="344" t="s">
        <v>1971</v>
      </c>
      <c r="T332" s="344" t="s">
        <v>1971</v>
      </c>
      <c r="U332" s="344" t="s">
        <v>1971</v>
      </c>
      <c r="V332" s="344" t="s">
        <v>1971</v>
      </c>
      <c r="W332" s="355"/>
      <c r="X332" s="346"/>
      <c r="Y332" s="355"/>
      <c r="Z332" s="348"/>
      <c r="AA332" s="348"/>
      <c r="AB332" s="346" t="s">
        <v>1054</v>
      </c>
      <c r="AC332" s="356">
        <v>45406</v>
      </c>
      <c r="AD332" s="346" t="s">
        <v>1054</v>
      </c>
      <c r="AE332" s="356">
        <v>45411</v>
      </c>
      <c r="AF332" s="355"/>
      <c r="AG332" s="346"/>
      <c r="AH332" s="346"/>
      <c r="AI332" s="354"/>
      <c r="AJ332" s="346"/>
      <c r="AK332" s="348"/>
      <c r="AL332" s="348"/>
      <c r="AM332" s="346"/>
      <c r="AN332" s="348"/>
      <c r="AO332" s="348"/>
      <c r="AP332" s="348"/>
      <c r="AQ332" s="348"/>
      <c r="AR332" s="348"/>
      <c r="AS332" s="348"/>
    </row>
    <row r="333" spans="1:45" ht="191.25" x14ac:dyDescent="0.25">
      <c r="A333" s="346"/>
      <c r="B333" s="346"/>
      <c r="C333" s="346"/>
      <c r="D333" s="346"/>
      <c r="E333" s="346"/>
      <c r="F333" s="346"/>
      <c r="G333" s="346"/>
      <c r="H333" s="346"/>
      <c r="I333" s="346"/>
      <c r="J333" s="354"/>
      <c r="K333" s="346"/>
      <c r="L333" s="346"/>
      <c r="M333" s="346"/>
      <c r="N333" s="346"/>
      <c r="O333" s="346"/>
      <c r="P333" s="346" t="s">
        <v>2279</v>
      </c>
      <c r="Q333" s="346" t="s">
        <v>1973</v>
      </c>
      <c r="R333" s="346" t="s">
        <v>2037</v>
      </c>
      <c r="S333" s="346" t="s">
        <v>1975</v>
      </c>
      <c r="T333" s="346" t="s">
        <v>1976</v>
      </c>
      <c r="U333" s="346" t="s">
        <v>2280</v>
      </c>
      <c r="V333" s="346" t="s">
        <v>2281</v>
      </c>
      <c r="W333" s="355"/>
      <c r="X333" s="346"/>
      <c r="Y333" s="355"/>
      <c r="Z333" s="348"/>
      <c r="AA333" s="348"/>
      <c r="AB333" s="346" t="s">
        <v>1057</v>
      </c>
      <c r="AC333" s="346" t="s">
        <v>2282</v>
      </c>
      <c r="AD333" s="346" t="s">
        <v>1057</v>
      </c>
      <c r="AE333" s="346" t="s">
        <v>2283</v>
      </c>
      <c r="AF333" s="355"/>
      <c r="AG333" s="346"/>
      <c r="AH333" s="346"/>
      <c r="AI333" s="354"/>
      <c r="AJ333" s="346"/>
      <c r="AK333" s="348"/>
      <c r="AL333" s="348"/>
      <c r="AM333" s="346"/>
      <c r="AN333" s="348"/>
      <c r="AO333" s="348"/>
      <c r="AP333" s="348"/>
      <c r="AQ333" s="348"/>
      <c r="AR333" s="348"/>
      <c r="AS333" s="348"/>
    </row>
    <row r="334" spans="1:45" x14ac:dyDescent="0.25">
      <c r="A334" s="346"/>
      <c r="B334" s="346"/>
      <c r="C334" s="346"/>
      <c r="D334" s="346"/>
      <c r="E334" s="346"/>
      <c r="F334" s="346"/>
      <c r="G334" s="346"/>
      <c r="H334" s="346"/>
      <c r="I334" s="346"/>
      <c r="J334" s="354"/>
      <c r="K334" s="346"/>
      <c r="L334" s="346"/>
      <c r="M334" s="346"/>
      <c r="N334" s="346"/>
      <c r="O334" s="346"/>
      <c r="P334" s="346"/>
      <c r="Q334" s="346"/>
      <c r="R334" s="346"/>
      <c r="S334" s="346"/>
      <c r="T334" s="346"/>
      <c r="U334" s="346"/>
      <c r="V334" s="346"/>
      <c r="W334" s="355"/>
      <c r="X334" s="346"/>
      <c r="Y334" s="355"/>
      <c r="Z334" s="348"/>
      <c r="AA334" s="348"/>
      <c r="AB334" s="346" t="s">
        <v>1061</v>
      </c>
      <c r="AC334" s="346" t="s">
        <v>1666</v>
      </c>
      <c r="AD334" s="346" t="s">
        <v>1061</v>
      </c>
      <c r="AE334" s="346" t="s">
        <v>1380</v>
      </c>
      <c r="AF334" s="355"/>
      <c r="AG334" s="346"/>
      <c r="AH334" s="346"/>
      <c r="AI334" s="354"/>
      <c r="AJ334" s="346"/>
      <c r="AK334" s="348"/>
      <c r="AL334" s="348"/>
      <c r="AM334" s="346"/>
      <c r="AN334" s="348"/>
      <c r="AO334" s="348"/>
      <c r="AP334" s="348"/>
      <c r="AQ334" s="348"/>
      <c r="AR334" s="348"/>
      <c r="AS334" s="348"/>
    </row>
    <row r="335" spans="1:45" x14ac:dyDescent="0.25">
      <c r="A335" s="346"/>
      <c r="B335" s="346"/>
      <c r="C335" s="346"/>
      <c r="D335" s="346"/>
      <c r="E335" s="346"/>
      <c r="F335" s="346"/>
      <c r="G335" s="346"/>
      <c r="H335" s="346"/>
      <c r="I335" s="346"/>
      <c r="J335" s="354"/>
      <c r="K335" s="346"/>
      <c r="L335" s="346"/>
      <c r="M335" s="346"/>
      <c r="N335" s="346"/>
      <c r="O335" s="346"/>
      <c r="P335" s="346"/>
      <c r="Q335" s="346"/>
      <c r="R335" s="346"/>
      <c r="S335" s="346"/>
      <c r="T335" s="346"/>
      <c r="U335" s="346"/>
      <c r="V335" s="346"/>
      <c r="W335" s="355"/>
      <c r="X335" s="346"/>
      <c r="Y335" s="355"/>
      <c r="Z335" s="348"/>
      <c r="AA335" s="348"/>
      <c r="AB335" s="348"/>
      <c r="AC335" s="348"/>
      <c r="AD335" s="348"/>
      <c r="AE335" s="348"/>
      <c r="AF335" s="355"/>
      <c r="AG335" s="346"/>
      <c r="AH335" s="346"/>
      <c r="AI335" s="354"/>
      <c r="AJ335" s="346"/>
      <c r="AK335" s="348"/>
      <c r="AL335" s="348"/>
      <c r="AM335" s="346"/>
      <c r="AN335" s="348"/>
      <c r="AO335" s="348"/>
      <c r="AP335" s="348"/>
      <c r="AQ335" s="348"/>
      <c r="AR335" s="348"/>
      <c r="AS335" s="348"/>
    </row>
    <row r="336" spans="1:45" x14ac:dyDescent="0.25">
      <c r="A336" s="346"/>
      <c r="B336" s="346"/>
      <c r="C336" s="346"/>
      <c r="D336" s="346"/>
      <c r="E336" s="346"/>
      <c r="F336" s="346"/>
      <c r="G336" s="346"/>
      <c r="H336" s="346"/>
      <c r="I336" s="346"/>
      <c r="J336" s="354"/>
      <c r="K336" s="346"/>
      <c r="L336" s="346"/>
      <c r="M336" s="346"/>
      <c r="N336" s="346"/>
      <c r="O336" s="346"/>
      <c r="P336" s="346"/>
      <c r="Q336" s="346"/>
      <c r="R336" s="346"/>
      <c r="S336" s="346"/>
      <c r="T336" s="346"/>
      <c r="U336" s="346"/>
      <c r="V336" s="346"/>
      <c r="W336" s="355"/>
      <c r="X336" s="346"/>
      <c r="Y336" s="355"/>
      <c r="Z336" s="348"/>
      <c r="AA336" s="348"/>
      <c r="AB336" s="348"/>
      <c r="AC336" s="348"/>
      <c r="AD336" s="346" t="s">
        <v>1054</v>
      </c>
      <c r="AE336" s="356">
        <v>45414</v>
      </c>
      <c r="AF336" s="355"/>
      <c r="AG336" s="346"/>
      <c r="AH336" s="346"/>
      <c r="AI336" s="354"/>
      <c r="AJ336" s="346"/>
      <c r="AK336" s="348"/>
      <c r="AL336" s="348"/>
      <c r="AM336" s="346"/>
      <c r="AN336" s="348"/>
      <c r="AO336" s="348"/>
      <c r="AP336" s="348"/>
      <c r="AQ336" s="348"/>
      <c r="AR336" s="348"/>
      <c r="AS336" s="348"/>
    </row>
    <row r="337" spans="1:45" ht="331.5" x14ac:dyDescent="0.25">
      <c r="A337" s="346"/>
      <c r="B337" s="346"/>
      <c r="C337" s="346"/>
      <c r="D337" s="346"/>
      <c r="E337" s="346"/>
      <c r="F337" s="346"/>
      <c r="G337" s="346"/>
      <c r="H337" s="346"/>
      <c r="I337" s="346"/>
      <c r="J337" s="354"/>
      <c r="K337" s="346"/>
      <c r="L337" s="346"/>
      <c r="M337" s="346"/>
      <c r="N337" s="346"/>
      <c r="O337" s="346"/>
      <c r="P337" s="346"/>
      <c r="Q337" s="346"/>
      <c r="R337" s="346"/>
      <c r="S337" s="346"/>
      <c r="T337" s="346"/>
      <c r="U337" s="346"/>
      <c r="V337" s="346"/>
      <c r="W337" s="355"/>
      <c r="X337" s="346"/>
      <c r="Y337" s="355"/>
      <c r="Z337" s="348"/>
      <c r="AA337" s="348"/>
      <c r="AB337" s="348"/>
      <c r="AC337" s="348"/>
      <c r="AD337" s="346" t="s">
        <v>1057</v>
      </c>
      <c r="AE337" s="346" t="s">
        <v>2284</v>
      </c>
      <c r="AF337" s="355"/>
      <c r="AG337" s="346"/>
      <c r="AH337" s="346"/>
      <c r="AI337" s="354"/>
      <c r="AJ337" s="346"/>
      <c r="AK337" s="348"/>
      <c r="AL337" s="348"/>
      <c r="AM337" s="346"/>
      <c r="AN337" s="348"/>
      <c r="AO337" s="348"/>
      <c r="AP337" s="348"/>
      <c r="AQ337" s="348"/>
      <c r="AR337" s="348"/>
      <c r="AS337" s="348"/>
    </row>
    <row r="338" spans="1:45" x14ac:dyDescent="0.25">
      <c r="A338" s="346"/>
      <c r="B338" s="346"/>
      <c r="C338" s="346"/>
      <c r="D338" s="346"/>
      <c r="E338" s="346"/>
      <c r="F338" s="346"/>
      <c r="G338" s="346"/>
      <c r="H338" s="346"/>
      <c r="I338" s="346"/>
      <c r="J338" s="354"/>
      <c r="K338" s="346"/>
      <c r="L338" s="346"/>
      <c r="M338" s="346"/>
      <c r="N338" s="346"/>
      <c r="O338" s="346"/>
      <c r="P338" s="346"/>
      <c r="Q338" s="346"/>
      <c r="R338" s="346"/>
      <c r="S338" s="346"/>
      <c r="T338" s="346"/>
      <c r="U338" s="346"/>
      <c r="V338" s="346"/>
      <c r="W338" s="355"/>
      <c r="X338" s="346"/>
      <c r="Y338" s="355"/>
      <c r="Z338" s="348"/>
      <c r="AA338" s="348"/>
      <c r="AB338" s="348"/>
      <c r="AC338" s="348"/>
      <c r="AD338" s="346" t="s">
        <v>1061</v>
      </c>
      <c r="AE338" s="346" t="s">
        <v>1064</v>
      </c>
      <c r="AF338" s="355"/>
      <c r="AG338" s="346"/>
      <c r="AH338" s="346"/>
      <c r="AI338" s="354"/>
      <c r="AJ338" s="346"/>
      <c r="AK338" s="348"/>
      <c r="AL338" s="348"/>
      <c r="AM338" s="346"/>
      <c r="AN338" s="348"/>
      <c r="AO338" s="348"/>
      <c r="AP338" s="348"/>
      <c r="AQ338" s="348"/>
      <c r="AR338" s="348"/>
      <c r="AS338" s="348"/>
    </row>
    <row r="339" spans="1:45" x14ac:dyDescent="0.25">
      <c r="A339" s="346"/>
      <c r="B339" s="346"/>
      <c r="C339" s="346"/>
      <c r="D339" s="346"/>
      <c r="E339" s="346"/>
      <c r="F339" s="346"/>
      <c r="G339" s="346"/>
      <c r="H339" s="346"/>
      <c r="I339" s="346"/>
      <c r="J339" s="354"/>
      <c r="K339" s="346"/>
      <c r="L339" s="346"/>
      <c r="M339" s="346"/>
      <c r="N339" s="346"/>
      <c r="O339" s="346"/>
      <c r="P339" s="346"/>
      <c r="Q339" s="346"/>
      <c r="R339" s="346"/>
      <c r="S339" s="346"/>
      <c r="T339" s="346"/>
      <c r="U339" s="346"/>
      <c r="V339" s="346"/>
      <c r="W339" s="355"/>
      <c r="X339" s="346"/>
      <c r="Y339" s="355"/>
      <c r="Z339" s="348"/>
      <c r="AA339" s="348"/>
      <c r="AB339" s="348"/>
      <c r="AC339" s="348"/>
      <c r="AD339" s="348"/>
      <c r="AE339" s="348"/>
      <c r="AF339" s="355"/>
      <c r="AG339" s="346"/>
      <c r="AH339" s="346"/>
      <c r="AI339" s="354"/>
      <c r="AJ339" s="346"/>
      <c r="AK339" s="348"/>
      <c r="AL339" s="348"/>
      <c r="AM339" s="346"/>
      <c r="AN339" s="348"/>
      <c r="AO339" s="348"/>
      <c r="AP339" s="348"/>
      <c r="AQ339" s="348"/>
      <c r="AR339" s="348"/>
      <c r="AS339" s="348"/>
    </row>
    <row r="340" spans="1:45" x14ac:dyDescent="0.25">
      <c r="A340" s="346"/>
      <c r="B340" s="346"/>
      <c r="C340" s="346"/>
      <c r="D340" s="346"/>
      <c r="E340" s="346"/>
      <c r="F340" s="346"/>
      <c r="G340" s="346"/>
      <c r="H340" s="346"/>
      <c r="I340" s="346"/>
      <c r="J340" s="354"/>
      <c r="K340" s="346"/>
      <c r="L340" s="346"/>
      <c r="M340" s="346"/>
      <c r="N340" s="346"/>
      <c r="O340" s="346"/>
      <c r="P340" s="346"/>
      <c r="Q340" s="346"/>
      <c r="R340" s="346"/>
      <c r="S340" s="346"/>
      <c r="T340" s="346"/>
      <c r="U340" s="346"/>
      <c r="V340" s="346"/>
      <c r="W340" s="355"/>
      <c r="X340" s="346"/>
      <c r="Y340" s="355"/>
      <c r="Z340" s="348"/>
      <c r="AA340" s="348"/>
      <c r="AB340" s="348"/>
      <c r="AC340" s="348"/>
      <c r="AD340" s="346" t="s">
        <v>1054</v>
      </c>
      <c r="AE340" s="356">
        <v>45534</v>
      </c>
      <c r="AF340" s="355"/>
      <c r="AG340" s="346"/>
      <c r="AH340" s="346"/>
      <c r="AI340" s="354"/>
      <c r="AJ340" s="346"/>
      <c r="AK340" s="348"/>
      <c r="AL340" s="348"/>
      <c r="AM340" s="346"/>
      <c r="AN340" s="348"/>
      <c r="AO340" s="348"/>
      <c r="AP340" s="348"/>
      <c r="AQ340" s="348"/>
      <c r="AR340" s="348"/>
      <c r="AS340" s="348"/>
    </row>
    <row r="341" spans="1:45" ht="127.5" x14ac:dyDescent="0.25">
      <c r="A341" s="346"/>
      <c r="B341" s="346"/>
      <c r="C341" s="346"/>
      <c r="D341" s="346"/>
      <c r="E341" s="346"/>
      <c r="F341" s="346"/>
      <c r="G341" s="346"/>
      <c r="H341" s="346"/>
      <c r="I341" s="346"/>
      <c r="J341" s="354"/>
      <c r="K341" s="346"/>
      <c r="L341" s="346"/>
      <c r="M341" s="346"/>
      <c r="N341" s="346"/>
      <c r="O341" s="346"/>
      <c r="P341" s="346"/>
      <c r="Q341" s="346"/>
      <c r="R341" s="346"/>
      <c r="S341" s="346"/>
      <c r="T341" s="346"/>
      <c r="U341" s="346"/>
      <c r="V341" s="346"/>
      <c r="W341" s="355"/>
      <c r="X341" s="346"/>
      <c r="Y341" s="355"/>
      <c r="Z341" s="348"/>
      <c r="AA341" s="348"/>
      <c r="AB341" s="348"/>
      <c r="AC341" s="348"/>
      <c r="AD341" s="346" t="s">
        <v>1057</v>
      </c>
      <c r="AE341" s="346" t="s">
        <v>2285</v>
      </c>
      <c r="AF341" s="355"/>
      <c r="AG341" s="346"/>
      <c r="AH341" s="346"/>
      <c r="AI341" s="354"/>
      <c r="AJ341" s="346"/>
      <c r="AK341" s="348"/>
      <c r="AL341" s="348"/>
      <c r="AM341" s="346"/>
      <c r="AN341" s="348"/>
      <c r="AO341" s="348"/>
      <c r="AP341" s="348"/>
      <c r="AQ341" s="348"/>
      <c r="AR341" s="348"/>
      <c r="AS341" s="348"/>
    </row>
    <row r="342" spans="1:45" x14ac:dyDescent="0.25">
      <c r="A342" s="346"/>
      <c r="B342" s="346"/>
      <c r="C342" s="346"/>
      <c r="D342" s="346"/>
      <c r="E342" s="346"/>
      <c r="F342" s="346"/>
      <c r="G342" s="346"/>
      <c r="H342" s="346"/>
      <c r="I342" s="346"/>
      <c r="J342" s="354"/>
      <c r="K342" s="346"/>
      <c r="L342" s="346"/>
      <c r="M342" s="346"/>
      <c r="N342" s="346"/>
      <c r="O342" s="346"/>
      <c r="P342" s="346"/>
      <c r="Q342" s="346"/>
      <c r="R342" s="346"/>
      <c r="S342" s="346"/>
      <c r="T342" s="346"/>
      <c r="U342" s="346"/>
      <c r="V342" s="346"/>
      <c r="W342" s="355"/>
      <c r="X342" s="346"/>
      <c r="Y342" s="355"/>
      <c r="Z342" s="348"/>
      <c r="AA342" s="348"/>
      <c r="AB342" s="348"/>
      <c r="AC342" s="348"/>
      <c r="AD342" s="346" t="s">
        <v>1061</v>
      </c>
      <c r="AE342" s="346" t="s">
        <v>1380</v>
      </c>
      <c r="AF342" s="355"/>
      <c r="AG342" s="346"/>
      <c r="AH342" s="346"/>
      <c r="AI342" s="354"/>
      <c r="AJ342" s="346"/>
      <c r="AK342" s="348"/>
      <c r="AL342" s="348"/>
      <c r="AM342" s="346"/>
      <c r="AN342" s="348"/>
      <c r="AO342" s="348"/>
      <c r="AP342" s="348"/>
      <c r="AQ342" s="348"/>
      <c r="AR342" s="348"/>
      <c r="AS342" s="348"/>
    </row>
    <row r="343" spans="1:45" x14ac:dyDescent="0.25">
      <c r="A343" s="346"/>
      <c r="B343" s="346"/>
      <c r="C343" s="346"/>
      <c r="D343" s="346"/>
      <c r="E343" s="346"/>
      <c r="F343" s="346"/>
      <c r="G343" s="346"/>
      <c r="H343" s="346"/>
      <c r="I343" s="346"/>
      <c r="J343" s="354"/>
      <c r="K343" s="346"/>
      <c r="L343" s="346"/>
      <c r="M343" s="346"/>
      <c r="N343" s="346"/>
      <c r="O343" s="346"/>
      <c r="P343" s="346"/>
      <c r="Q343" s="346"/>
      <c r="R343" s="346"/>
      <c r="S343" s="346"/>
      <c r="T343" s="346"/>
      <c r="U343" s="346"/>
      <c r="V343" s="346"/>
      <c r="W343" s="355"/>
      <c r="X343" s="346"/>
      <c r="Y343" s="355"/>
      <c r="Z343" s="348"/>
      <c r="AA343" s="348"/>
      <c r="AB343" s="348"/>
      <c r="AC343" s="348"/>
      <c r="AD343" s="348"/>
      <c r="AE343" s="348"/>
      <c r="AF343" s="355"/>
      <c r="AG343" s="346"/>
      <c r="AH343" s="346"/>
      <c r="AI343" s="354"/>
      <c r="AJ343" s="346"/>
      <c r="AK343" s="348"/>
      <c r="AL343" s="348"/>
      <c r="AM343" s="346"/>
      <c r="AN343" s="348"/>
      <c r="AO343" s="348"/>
      <c r="AP343" s="348"/>
      <c r="AQ343" s="348"/>
      <c r="AR343" s="348"/>
      <c r="AS343" s="348"/>
    </row>
    <row r="344" spans="1:45" x14ac:dyDescent="0.25">
      <c r="A344" s="346"/>
      <c r="B344" s="346"/>
      <c r="C344" s="346"/>
      <c r="D344" s="346"/>
      <c r="E344" s="346"/>
      <c r="F344" s="346"/>
      <c r="G344" s="346"/>
      <c r="H344" s="346"/>
      <c r="I344" s="346"/>
      <c r="J344" s="354"/>
      <c r="K344" s="346"/>
      <c r="L344" s="346"/>
      <c r="M344" s="346"/>
      <c r="N344" s="346"/>
      <c r="O344" s="346"/>
      <c r="P344" s="346"/>
      <c r="Q344" s="346"/>
      <c r="R344" s="346"/>
      <c r="S344" s="346"/>
      <c r="T344" s="346"/>
      <c r="U344" s="346"/>
      <c r="V344" s="346"/>
      <c r="W344" s="355"/>
      <c r="X344" s="346"/>
      <c r="Y344" s="355"/>
      <c r="Z344" s="348"/>
      <c r="AA344" s="348"/>
      <c r="AB344" s="348"/>
      <c r="AC344" s="348"/>
      <c r="AD344" s="346" t="s">
        <v>1054</v>
      </c>
      <c r="AE344" s="356">
        <v>45538</v>
      </c>
      <c r="AF344" s="355"/>
      <c r="AG344" s="346"/>
      <c r="AH344" s="346"/>
      <c r="AI344" s="354"/>
      <c r="AJ344" s="346"/>
      <c r="AK344" s="348"/>
      <c r="AL344" s="348"/>
      <c r="AM344" s="346"/>
      <c r="AN344" s="348"/>
      <c r="AO344" s="348"/>
      <c r="AP344" s="348"/>
      <c r="AQ344" s="348"/>
      <c r="AR344" s="348"/>
      <c r="AS344" s="348"/>
    </row>
    <row r="345" spans="1:45" ht="204" x14ac:dyDescent="0.25">
      <c r="A345" s="346"/>
      <c r="B345" s="346"/>
      <c r="C345" s="346"/>
      <c r="D345" s="346"/>
      <c r="E345" s="346"/>
      <c r="F345" s="346"/>
      <c r="G345" s="346"/>
      <c r="H345" s="346"/>
      <c r="I345" s="346"/>
      <c r="J345" s="354"/>
      <c r="K345" s="346"/>
      <c r="L345" s="346"/>
      <c r="M345" s="346"/>
      <c r="N345" s="346"/>
      <c r="O345" s="346"/>
      <c r="P345" s="346"/>
      <c r="Q345" s="346"/>
      <c r="R345" s="346"/>
      <c r="S345" s="346"/>
      <c r="T345" s="346"/>
      <c r="U345" s="346"/>
      <c r="V345" s="346"/>
      <c r="W345" s="355"/>
      <c r="X345" s="346"/>
      <c r="Y345" s="355"/>
      <c r="Z345" s="348"/>
      <c r="AA345" s="348"/>
      <c r="AB345" s="348"/>
      <c r="AC345" s="348"/>
      <c r="AD345" s="346" t="s">
        <v>1057</v>
      </c>
      <c r="AE345" s="346" t="s">
        <v>2286</v>
      </c>
      <c r="AF345" s="355"/>
      <c r="AG345" s="346"/>
      <c r="AH345" s="346"/>
      <c r="AI345" s="354"/>
      <c r="AJ345" s="346"/>
      <c r="AK345" s="348"/>
      <c r="AL345" s="348"/>
      <c r="AM345" s="346"/>
      <c r="AN345" s="348"/>
      <c r="AO345" s="348"/>
      <c r="AP345" s="348"/>
      <c r="AQ345" s="348"/>
      <c r="AR345" s="348"/>
      <c r="AS345" s="348"/>
    </row>
    <row r="346" spans="1:45" x14ac:dyDescent="0.25">
      <c r="A346" s="346"/>
      <c r="B346" s="346"/>
      <c r="C346" s="346"/>
      <c r="D346" s="346"/>
      <c r="E346" s="346"/>
      <c r="F346" s="346"/>
      <c r="G346" s="346"/>
      <c r="H346" s="346"/>
      <c r="I346" s="346"/>
      <c r="J346" s="354"/>
      <c r="K346" s="346"/>
      <c r="L346" s="346"/>
      <c r="M346" s="346"/>
      <c r="N346" s="346"/>
      <c r="O346" s="346"/>
      <c r="P346" s="346"/>
      <c r="Q346" s="346"/>
      <c r="R346" s="346"/>
      <c r="S346" s="346"/>
      <c r="T346" s="346"/>
      <c r="U346" s="346"/>
      <c r="V346" s="346"/>
      <c r="W346" s="355"/>
      <c r="X346" s="346"/>
      <c r="Y346" s="355"/>
      <c r="Z346" s="348"/>
      <c r="AA346" s="348"/>
      <c r="AB346" s="348"/>
      <c r="AC346" s="348"/>
      <c r="AD346" s="346" t="s">
        <v>1061</v>
      </c>
      <c r="AE346" s="346" t="s">
        <v>1127</v>
      </c>
      <c r="AF346" s="355"/>
      <c r="AG346" s="346"/>
      <c r="AH346" s="346"/>
      <c r="AI346" s="354"/>
      <c r="AJ346" s="346"/>
      <c r="AK346" s="348"/>
      <c r="AL346" s="348"/>
      <c r="AM346" s="346"/>
      <c r="AN346" s="348"/>
      <c r="AO346" s="348"/>
      <c r="AP346" s="348"/>
      <c r="AQ346" s="348"/>
      <c r="AR346" s="348"/>
      <c r="AS346" s="348"/>
    </row>
    <row r="347" spans="1:45" ht="153" x14ac:dyDescent="0.25">
      <c r="A347" s="346" t="s">
        <v>2287</v>
      </c>
      <c r="B347" s="346" t="s">
        <v>1512</v>
      </c>
      <c r="C347" s="346" t="s">
        <v>2288</v>
      </c>
      <c r="D347" s="346" t="s">
        <v>1949</v>
      </c>
      <c r="E347" s="346" t="s">
        <v>1950</v>
      </c>
      <c r="F347" s="346" t="s">
        <v>2289</v>
      </c>
      <c r="G347" s="346" t="s">
        <v>1513</v>
      </c>
      <c r="H347" s="346" t="s">
        <v>1967</v>
      </c>
      <c r="I347" s="346" t="s">
        <v>1953</v>
      </c>
      <c r="J347" s="354" t="s">
        <v>1042</v>
      </c>
      <c r="K347" s="346" t="s">
        <v>1954</v>
      </c>
      <c r="L347" s="346" t="s">
        <v>2290</v>
      </c>
      <c r="M347" s="346" t="s">
        <v>2291</v>
      </c>
      <c r="N347" s="346" t="s">
        <v>2292</v>
      </c>
      <c r="O347" s="346" t="s">
        <v>1958</v>
      </c>
      <c r="P347" s="346" t="s">
        <v>1959</v>
      </c>
      <c r="Q347" s="346" t="s">
        <v>1960</v>
      </c>
      <c r="R347" s="346" t="s">
        <v>1961</v>
      </c>
      <c r="S347" s="346" t="s">
        <v>1962</v>
      </c>
      <c r="T347" s="346" t="s">
        <v>1963</v>
      </c>
      <c r="U347" s="346" t="s">
        <v>1964</v>
      </c>
      <c r="V347" s="346" t="s">
        <v>1965</v>
      </c>
      <c r="W347" s="355" t="s">
        <v>1966</v>
      </c>
      <c r="X347" s="346" t="s">
        <v>1966</v>
      </c>
      <c r="Y347" s="355" t="s">
        <v>1966</v>
      </c>
      <c r="Z347" s="348"/>
      <c r="AA347" s="348"/>
      <c r="AB347" s="348"/>
      <c r="AC347" s="348"/>
      <c r="AD347" s="348"/>
      <c r="AE347" s="348"/>
      <c r="AF347" s="355" t="s">
        <v>1966</v>
      </c>
      <c r="AG347" s="346" t="s">
        <v>1967</v>
      </c>
      <c r="AH347" s="346" t="s">
        <v>1953</v>
      </c>
      <c r="AI347" s="354" t="s">
        <v>1042</v>
      </c>
      <c r="AJ347" s="346" t="s">
        <v>1954</v>
      </c>
      <c r="AK347" s="346" t="s">
        <v>2293</v>
      </c>
      <c r="AL347" s="346" t="s">
        <v>2294</v>
      </c>
      <c r="AM347" s="346" t="s">
        <v>2295</v>
      </c>
      <c r="AN347" s="348"/>
      <c r="AO347" s="348"/>
      <c r="AP347" s="348"/>
      <c r="AQ347" s="348"/>
      <c r="AR347" s="348"/>
      <c r="AS347" s="348"/>
    </row>
    <row r="348" spans="1:45" x14ac:dyDescent="0.25">
      <c r="A348" s="346"/>
      <c r="B348" s="346"/>
      <c r="C348" s="346"/>
      <c r="D348" s="346"/>
      <c r="E348" s="346"/>
      <c r="F348" s="346"/>
      <c r="G348" s="346"/>
      <c r="H348" s="346"/>
      <c r="I348" s="346"/>
      <c r="J348" s="354"/>
      <c r="K348" s="346"/>
      <c r="L348" s="346"/>
      <c r="M348" s="346"/>
      <c r="N348" s="346"/>
      <c r="O348" s="346"/>
      <c r="P348" s="344" t="s">
        <v>1971</v>
      </c>
      <c r="Q348" s="346"/>
      <c r="R348" s="344" t="s">
        <v>1971</v>
      </c>
      <c r="S348" s="344" t="s">
        <v>1971</v>
      </c>
      <c r="T348" s="346"/>
      <c r="U348" s="346"/>
      <c r="V348" s="344" t="s">
        <v>1971</v>
      </c>
      <c r="W348" s="355"/>
      <c r="X348" s="346"/>
      <c r="Y348" s="355"/>
      <c r="Z348" s="348"/>
      <c r="AA348" s="348"/>
      <c r="AB348" s="346" t="s">
        <v>1054</v>
      </c>
      <c r="AC348" s="356">
        <v>45406</v>
      </c>
      <c r="AD348" s="346" t="s">
        <v>1054</v>
      </c>
      <c r="AE348" s="356">
        <v>45411</v>
      </c>
      <c r="AF348" s="355"/>
      <c r="AG348" s="346"/>
      <c r="AH348" s="346"/>
      <c r="AI348" s="354"/>
      <c r="AJ348" s="346"/>
      <c r="AK348" s="348"/>
      <c r="AL348" s="348"/>
      <c r="AM348" s="346"/>
      <c r="AN348" s="348"/>
      <c r="AO348" s="348"/>
      <c r="AP348" s="348"/>
      <c r="AQ348" s="348"/>
      <c r="AR348" s="348"/>
      <c r="AS348" s="348"/>
    </row>
    <row r="349" spans="1:45" ht="280.5" x14ac:dyDescent="0.25">
      <c r="A349" s="346"/>
      <c r="B349" s="346"/>
      <c r="C349" s="346"/>
      <c r="D349" s="346"/>
      <c r="E349" s="346"/>
      <c r="F349" s="346"/>
      <c r="G349" s="346"/>
      <c r="H349" s="346"/>
      <c r="I349" s="346"/>
      <c r="J349" s="354"/>
      <c r="K349" s="346"/>
      <c r="L349" s="346"/>
      <c r="M349" s="346"/>
      <c r="N349" s="346"/>
      <c r="O349" s="346"/>
      <c r="P349" s="346" t="s">
        <v>2296</v>
      </c>
      <c r="Q349" s="346"/>
      <c r="R349" s="346" t="s">
        <v>2297</v>
      </c>
      <c r="S349" s="346" t="s">
        <v>2298</v>
      </c>
      <c r="T349" s="346"/>
      <c r="U349" s="346"/>
      <c r="V349" s="346" t="s">
        <v>2299</v>
      </c>
      <c r="W349" s="355"/>
      <c r="X349" s="346"/>
      <c r="Y349" s="355"/>
      <c r="Z349" s="348"/>
      <c r="AA349" s="348"/>
      <c r="AB349" s="346" t="s">
        <v>1057</v>
      </c>
      <c r="AC349" s="346" t="s">
        <v>2300</v>
      </c>
      <c r="AD349" s="346" t="s">
        <v>1057</v>
      </c>
      <c r="AE349" s="346" t="s">
        <v>2301</v>
      </c>
      <c r="AF349" s="355"/>
      <c r="AG349" s="346"/>
      <c r="AH349" s="346"/>
      <c r="AI349" s="354"/>
      <c r="AJ349" s="346"/>
      <c r="AK349" s="348"/>
      <c r="AL349" s="348"/>
      <c r="AM349" s="346"/>
      <c r="AN349" s="348"/>
      <c r="AO349" s="348"/>
      <c r="AP349" s="348"/>
      <c r="AQ349" s="348"/>
      <c r="AR349" s="348"/>
      <c r="AS349" s="348"/>
    </row>
    <row r="350" spans="1:45" x14ac:dyDescent="0.25">
      <c r="A350" s="346"/>
      <c r="B350" s="346"/>
      <c r="C350" s="346"/>
      <c r="D350" s="346"/>
      <c r="E350" s="346"/>
      <c r="F350" s="346"/>
      <c r="G350" s="346"/>
      <c r="H350" s="346"/>
      <c r="I350" s="346"/>
      <c r="J350" s="354"/>
      <c r="K350" s="346"/>
      <c r="L350" s="346"/>
      <c r="M350" s="346"/>
      <c r="N350" s="346"/>
      <c r="O350" s="346"/>
      <c r="P350" s="346"/>
      <c r="Q350" s="346"/>
      <c r="R350" s="346"/>
      <c r="S350" s="346"/>
      <c r="T350" s="346"/>
      <c r="U350" s="346"/>
      <c r="V350" s="346"/>
      <c r="W350" s="355"/>
      <c r="X350" s="346"/>
      <c r="Y350" s="355"/>
      <c r="Z350" s="348"/>
      <c r="AA350" s="348"/>
      <c r="AB350" s="346" t="s">
        <v>1061</v>
      </c>
      <c r="AC350" s="346" t="s">
        <v>1397</v>
      </c>
      <c r="AD350" s="346" t="s">
        <v>1061</v>
      </c>
      <c r="AE350" s="346" t="s">
        <v>1270</v>
      </c>
      <c r="AF350" s="355"/>
      <c r="AG350" s="346"/>
      <c r="AH350" s="346"/>
      <c r="AI350" s="354"/>
      <c r="AJ350" s="346"/>
      <c r="AK350" s="348"/>
      <c r="AL350" s="348"/>
      <c r="AM350" s="346"/>
      <c r="AN350" s="348"/>
      <c r="AO350" s="348"/>
      <c r="AP350" s="348"/>
      <c r="AQ350" s="348"/>
      <c r="AR350" s="348"/>
      <c r="AS350" s="348"/>
    </row>
    <row r="351" spans="1:45" x14ac:dyDescent="0.25">
      <c r="A351" s="346"/>
      <c r="B351" s="346"/>
      <c r="C351" s="346"/>
      <c r="D351" s="346"/>
      <c r="E351" s="346"/>
      <c r="F351" s="346"/>
      <c r="G351" s="346"/>
      <c r="H351" s="346"/>
      <c r="I351" s="346"/>
      <c r="J351" s="354"/>
      <c r="K351" s="346"/>
      <c r="L351" s="346"/>
      <c r="M351" s="346"/>
      <c r="N351" s="346"/>
      <c r="O351" s="346"/>
      <c r="P351" s="346"/>
      <c r="Q351" s="346"/>
      <c r="R351" s="346"/>
      <c r="S351" s="346"/>
      <c r="T351" s="346"/>
      <c r="U351" s="346"/>
      <c r="V351" s="346"/>
      <c r="W351" s="355"/>
      <c r="X351" s="346"/>
      <c r="Y351" s="355"/>
      <c r="Z351" s="348"/>
      <c r="AA351" s="348"/>
      <c r="AB351" s="348"/>
      <c r="AC351" s="348"/>
      <c r="AD351" s="348"/>
      <c r="AE351" s="348"/>
      <c r="AF351" s="355"/>
      <c r="AG351" s="346"/>
      <c r="AH351" s="346"/>
      <c r="AI351" s="354"/>
      <c r="AJ351" s="346"/>
      <c r="AK351" s="348"/>
      <c r="AL351" s="348"/>
      <c r="AM351" s="346"/>
      <c r="AN351" s="348"/>
      <c r="AO351" s="348"/>
      <c r="AP351" s="348"/>
      <c r="AQ351" s="348"/>
      <c r="AR351" s="348"/>
      <c r="AS351" s="348"/>
    </row>
    <row r="352" spans="1:45" x14ac:dyDescent="0.25">
      <c r="A352" s="346"/>
      <c r="B352" s="346"/>
      <c r="C352" s="346"/>
      <c r="D352" s="346"/>
      <c r="E352" s="346"/>
      <c r="F352" s="346"/>
      <c r="G352" s="346"/>
      <c r="H352" s="346"/>
      <c r="I352" s="346"/>
      <c r="J352" s="354"/>
      <c r="K352" s="346"/>
      <c r="L352" s="346"/>
      <c r="M352" s="346"/>
      <c r="N352" s="346"/>
      <c r="O352" s="346"/>
      <c r="P352" s="346"/>
      <c r="Q352" s="346"/>
      <c r="R352" s="346"/>
      <c r="S352" s="346"/>
      <c r="T352" s="346"/>
      <c r="U352" s="346"/>
      <c r="V352" s="346"/>
      <c r="W352" s="355"/>
      <c r="X352" s="346"/>
      <c r="Y352" s="355"/>
      <c r="Z352" s="348"/>
      <c r="AA352" s="348"/>
      <c r="AB352" s="346" t="s">
        <v>1054</v>
      </c>
      <c r="AC352" s="356">
        <v>45531</v>
      </c>
      <c r="AD352" s="346" t="s">
        <v>1054</v>
      </c>
      <c r="AE352" s="356">
        <v>45414</v>
      </c>
      <c r="AF352" s="355"/>
      <c r="AG352" s="346"/>
      <c r="AH352" s="346"/>
      <c r="AI352" s="354"/>
      <c r="AJ352" s="346"/>
      <c r="AK352" s="348"/>
      <c r="AL352" s="348"/>
      <c r="AM352" s="346"/>
      <c r="AN352" s="348"/>
      <c r="AO352" s="348"/>
      <c r="AP352" s="348"/>
      <c r="AQ352" s="348"/>
      <c r="AR352" s="348"/>
      <c r="AS352" s="348"/>
    </row>
    <row r="353" spans="1:45" ht="255" x14ac:dyDescent="0.25">
      <c r="A353" s="346"/>
      <c r="B353" s="346"/>
      <c r="C353" s="346"/>
      <c r="D353" s="346"/>
      <c r="E353" s="346"/>
      <c r="F353" s="346"/>
      <c r="G353" s="346"/>
      <c r="H353" s="346"/>
      <c r="I353" s="346"/>
      <c r="J353" s="354"/>
      <c r="K353" s="346"/>
      <c r="L353" s="346"/>
      <c r="M353" s="346"/>
      <c r="N353" s="346"/>
      <c r="O353" s="346"/>
      <c r="P353" s="346"/>
      <c r="Q353" s="346"/>
      <c r="R353" s="346"/>
      <c r="S353" s="346"/>
      <c r="T353" s="346"/>
      <c r="U353" s="346"/>
      <c r="V353" s="346"/>
      <c r="W353" s="355"/>
      <c r="X353" s="346"/>
      <c r="Y353" s="355"/>
      <c r="Z353" s="348"/>
      <c r="AA353" s="348"/>
      <c r="AB353" s="346" t="s">
        <v>1057</v>
      </c>
      <c r="AC353" s="346" t="s">
        <v>2302</v>
      </c>
      <c r="AD353" s="346" t="s">
        <v>1057</v>
      </c>
      <c r="AE353" s="346" t="s">
        <v>2303</v>
      </c>
      <c r="AF353" s="355"/>
      <c r="AG353" s="346"/>
      <c r="AH353" s="346"/>
      <c r="AI353" s="354"/>
      <c r="AJ353" s="346"/>
      <c r="AK353" s="348"/>
      <c r="AL353" s="348"/>
      <c r="AM353" s="346"/>
      <c r="AN353" s="348"/>
      <c r="AO353" s="348"/>
      <c r="AP353" s="348"/>
      <c r="AQ353" s="348"/>
      <c r="AR353" s="348"/>
      <c r="AS353" s="348"/>
    </row>
    <row r="354" spans="1:45" x14ac:dyDescent="0.25">
      <c r="A354" s="346"/>
      <c r="B354" s="346"/>
      <c r="C354" s="346"/>
      <c r="D354" s="346"/>
      <c r="E354" s="346"/>
      <c r="F354" s="346"/>
      <c r="G354" s="346"/>
      <c r="H354" s="346"/>
      <c r="I354" s="346"/>
      <c r="J354" s="354"/>
      <c r="K354" s="346"/>
      <c r="L354" s="346"/>
      <c r="M354" s="346"/>
      <c r="N354" s="346"/>
      <c r="O354" s="346"/>
      <c r="P354" s="346"/>
      <c r="Q354" s="346"/>
      <c r="R354" s="346"/>
      <c r="S354" s="346"/>
      <c r="T354" s="346"/>
      <c r="U354" s="346"/>
      <c r="V354" s="346"/>
      <c r="W354" s="355"/>
      <c r="X354" s="346"/>
      <c r="Y354" s="355"/>
      <c r="Z354" s="348"/>
      <c r="AA354" s="348"/>
      <c r="AB354" s="346" t="s">
        <v>1061</v>
      </c>
      <c r="AC354" s="346" t="s">
        <v>1527</v>
      </c>
      <c r="AD354" s="346" t="s">
        <v>1061</v>
      </c>
      <c r="AE354" s="346" t="s">
        <v>1505</v>
      </c>
      <c r="AF354" s="355"/>
      <c r="AG354" s="346"/>
      <c r="AH354" s="346"/>
      <c r="AI354" s="354"/>
      <c r="AJ354" s="346"/>
      <c r="AK354" s="348"/>
      <c r="AL354" s="348"/>
      <c r="AM354" s="346"/>
      <c r="AN354" s="348"/>
      <c r="AO354" s="348"/>
      <c r="AP354" s="348"/>
      <c r="AQ354" s="348"/>
      <c r="AR354" s="348"/>
      <c r="AS354" s="348"/>
    </row>
    <row r="355" spans="1:45" x14ac:dyDescent="0.25">
      <c r="A355" s="346"/>
      <c r="B355" s="346"/>
      <c r="C355" s="346"/>
      <c r="D355" s="346"/>
      <c r="E355" s="346"/>
      <c r="F355" s="346"/>
      <c r="G355" s="346"/>
      <c r="H355" s="346"/>
      <c r="I355" s="346"/>
      <c r="J355" s="354"/>
      <c r="K355" s="346"/>
      <c r="L355" s="346"/>
      <c r="M355" s="346"/>
      <c r="N355" s="346"/>
      <c r="O355" s="346"/>
      <c r="P355" s="346"/>
      <c r="Q355" s="346"/>
      <c r="R355" s="346"/>
      <c r="S355" s="346"/>
      <c r="T355" s="346"/>
      <c r="U355" s="346"/>
      <c r="V355" s="346"/>
      <c r="W355" s="355"/>
      <c r="X355" s="346"/>
      <c r="Y355" s="355"/>
      <c r="Z355" s="348"/>
      <c r="AA355" s="348"/>
      <c r="AB355" s="348"/>
      <c r="AC355" s="348"/>
      <c r="AD355" s="348"/>
      <c r="AE355" s="348"/>
      <c r="AF355" s="355"/>
      <c r="AG355" s="346"/>
      <c r="AH355" s="346"/>
      <c r="AI355" s="354"/>
      <c r="AJ355" s="346"/>
      <c r="AK355" s="348"/>
      <c r="AL355" s="348"/>
      <c r="AM355" s="346"/>
      <c r="AN355" s="348"/>
      <c r="AO355" s="348"/>
      <c r="AP355" s="348"/>
      <c r="AQ355" s="348"/>
      <c r="AR355" s="348"/>
      <c r="AS355" s="348"/>
    </row>
    <row r="356" spans="1:45" x14ac:dyDescent="0.25">
      <c r="A356" s="346"/>
      <c r="B356" s="346"/>
      <c r="C356" s="346"/>
      <c r="D356" s="346"/>
      <c r="E356" s="346"/>
      <c r="F356" s="346"/>
      <c r="G356" s="346"/>
      <c r="H356" s="346"/>
      <c r="I356" s="346"/>
      <c r="J356" s="354"/>
      <c r="K356" s="346"/>
      <c r="L356" s="346"/>
      <c r="M356" s="346"/>
      <c r="N356" s="346"/>
      <c r="O356" s="346"/>
      <c r="P356" s="346"/>
      <c r="Q356" s="346"/>
      <c r="R356" s="346"/>
      <c r="S356" s="346"/>
      <c r="T356" s="346"/>
      <c r="U356" s="346"/>
      <c r="V356" s="346"/>
      <c r="W356" s="355"/>
      <c r="X356" s="346"/>
      <c r="Y356" s="355"/>
      <c r="Z356" s="348"/>
      <c r="AA356" s="348"/>
      <c r="AB356" s="348"/>
      <c r="AC356" s="348"/>
      <c r="AD356" s="346" t="s">
        <v>1054</v>
      </c>
      <c r="AE356" s="356">
        <v>45534</v>
      </c>
      <c r="AF356" s="355"/>
      <c r="AG356" s="346"/>
      <c r="AH356" s="346"/>
      <c r="AI356" s="354"/>
      <c r="AJ356" s="346"/>
      <c r="AK356" s="348"/>
      <c r="AL356" s="348"/>
      <c r="AM356" s="346"/>
      <c r="AN356" s="348"/>
      <c r="AO356" s="348"/>
      <c r="AP356" s="348"/>
      <c r="AQ356" s="348"/>
      <c r="AR356" s="348"/>
      <c r="AS356" s="348"/>
    </row>
    <row r="357" spans="1:45" ht="140.25" x14ac:dyDescent="0.25">
      <c r="A357" s="346"/>
      <c r="B357" s="346"/>
      <c r="C357" s="346"/>
      <c r="D357" s="346"/>
      <c r="E357" s="346"/>
      <c r="F357" s="346"/>
      <c r="G357" s="346"/>
      <c r="H357" s="346"/>
      <c r="I357" s="346"/>
      <c r="J357" s="354"/>
      <c r="K357" s="346"/>
      <c r="L357" s="346"/>
      <c r="M357" s="346"/>
      <c r="N357" s="346"/>
      <c r="O357" s="346"/>
      <c r="P357" s="346"/>
      <c r="Q357" s="346"/>
      <c r="R357" s="346"/>
      <c r="S357" s="346"/>
      <c r="T357" s="346"/>
      <c r="U357" s="346"/>
      <c r="V357" s="346"/>
      <c r="W357" s="355"/>
      <c r="X357" s="346"/>
      <c r="Y357" s="355"/>
      <c r="Z357" s="348"/>
      <c r="AA357" s="348"/>
      <c r="AB357" s="348"/>
      <c r="AC357" s="348"/>
      <c r="AD357" s="346" t="s">
        <v>1057</v>
      </c>
      <c r="AE357" s="346" t="s">
        <v>2304</v>
      </c>
      <c r="AF357" s="355"/>
      <c r="AG357" s="346"/>
      <c r="AH357" s="346"/>
      <c r="AI357" s="354"/>
      <c r="AJ357" s="346"/>
      <c r="AK357" s="348"/>
      <c r="AL357" s="348"/>
      <c r="AM357" s="346"/>
      <c r="AN357" s="348"/>
      <c r="AO357" s="348"/>
      <c r="AP357" s="348"/>
      <c r="AQ357" s="348"/>
      <c r="AR357" s="348"/>
      <c r="AS357" s="348"/>
    </row>
    <row r="358" spans="1:45" x14ac:dyDescent="0.25">
      <c r="A358" s="346"/>
      <c r="B358" s="346"/>
      <c r="C358" s="346"/>
      <c r="D358" s="346"/>
      <c r="E358" s="346"/>
      <c r="F358" s="346"/>
      <c r="G358" s="346"/>
      <c r="H358" s="346"/>
      <c r="I358" s="346"/>
      <c r="J358" s="354"/>
      <c r="K358" s="346"/>
      <c r="L358" s="346"/>
      <c r="M358" s="346"/>
      <c r="N358" s="346"/>
      <c r="O358" s="346"/>
      <c r="P358" s="346"/>
      <c r="Q358" s="346"/>
      <c r="R358" s="346"/>
      <c r="S358" s="346"/>
      <c r="T358" s="346"/>
      <c r="U358" s="346"/>
      <c r="V358" s="346"/>
      <c r="W358" s="355"/>
      <c r="X358" s="346"/>
      <c r="Y358" s="355"/>
      <c r="Z358" s="348"/>
      <c r="AA358" s="348"/>
      <c r="AB358" s="348"/>
      <c r="AC358" s="348"/>
      <c r="AD358" s="346" t="s">
        <v>1061</v>
      </c>
      <c r="AE358" s="346" t="s">
        <v>1270</v>
      </c>
      <c r="AF358" s="355"/>
      <c r="AG358" s="346"/>
      <c r="AH358" s="346"/>
      <c r="AI358" s="354"/>
      <c r="AJ358" s="346"/>
      <c r="AK358" s="348"/>
      <c r="AL358" s="348"/>
      <c r="AM358" s="346"/>
      <c r="AN358" s="348"/>
      <c r="AO358" s="348"/>
      <c r="AP358" s="348"/>
      <c r="AQ358" s="348"/>
      <c r="AR358" s="348"/>
      <c r="AS358" s="348"/>
    </row>
    <row r="359" spans="1:45" x14ac:dyDescent="0.25">
      <c r="A359" s="346"/>
      <c r="B359" s="346"/>
      <c r="C359" s="346"/>
      <c r="D359" s="346"/>
      <c r="E359" s="346"/>
      <c r="F359" s="346"/>
      <c r="G359" s="346"/>
      <c r="H359" s="346"/>
      <c r="I359" s="346"/>
      <c r="J359" s="354"/>
      <c r="K359" s="346"/>
      <c r="L359" s="346"/>
      <c r="M359" s="346"/>
      <c r="N359" s="346"/>
      <c r="O359" s="346"/>
      <c r="P359" s="346"/>
      <c r="Q359" s="346"/>
      <c r="R359" s="346"/>
      <c r="S359" s="346"/>
      <c r="T359" s="346"/>
      <c r="U359" s="346"/>
      <c r="V359" s="346"/>
      <c r="W359" s="355"/>
      <c r="X359" s="346"/>
      <c r="Y359" s="355"/>
      <c r="Z359" s="348"/>
      <c r="AA359" s="348"/>
      <c r="AB359" s="348"/>
      <c r="AC359" s="348"/>
      <c r="AD359" s="348"/>
      <c r="AE359" s="348"/>
      <c r="AF359" s="355"/>
      <c r="AG359" s="346"/>
      <c r="AH359" s="346"/>
      <c r="AI359" s="354"/>
      <c r="AJ359" s="346"/>
      <c r="AK359" s="348"/>
      <c r="AL359" s="348"/>
      <c r="AM359" s="346"/>
      <c r="AN359" s="348"/>
      <c r="AO359" s="348"/>
      <c r="AP359" s="348"/>
      <c r="AQ359" s="348"/>
      <c r="AR359" s="348"/>
      <c r="AS359" s="348"/>
    </row>
    <row r="360" spans="1:45" x14ac:dyDescent="0.25">
      <c r="A360" s="346"/>
      <c r="B360" s="346"/>
      <c r="C360" s="346"/>
      <c r="D360" s="346"/>
      <c r="E360" s="346"/>
      <c r="F360" s="346"/>
      <c r="G360" s="346"/>
      <c r="H360" s="346"/>
      <c r="I360" s="346"/>
      <c r="J360" s="354"/>
      <c r="K360" s="346"/>
      <c r="L360" s="346"/>
      <c r="M360" s="346"/>
      <c r="N360" s="346"/>
      <c r="O360" s="346"/>
      <c r="P360" s="346"/>
      <c r="Q360" s="346"/>
      <c r="R360" s="346"/>
      <c r="S360" s="346"/>
      <c r="T360" s="346"/>
      <c r="U360" s="346"/>
      <c r="V360" s="346"/>
      <c r="W360" s="355"/>
      <c r="X360" s="346"/>
      <c r="Y360" s="355"/>
      <c r="Z360" s="348"/>
      <c r="AA360" s="348"/>
      <c r="AB360" s="348"/>
      <c r="AC360" s="348"/>
      <c r="AD360" s="346" t="s">
        <v>1054</v>
      </c>
      <c r="AE360" s="356">
        <v>45539</v>
      </c>
      <c r="AF360" s="355"/>
      <c r="AG360" s="346"/>
      <c r="AH360" s="346"/>
      <c r="AI360" s="354"/>
      <c r="AJ360" s="346"/>
      <c r="AK360" s="348"/>
      <c r="AL360" s="348"/>
      <c r="AM360" s="346"/>
      <c r="AN360" s="348"/>
      <c r="AO360" s="348"/>
      <c r="AP360" s="348"/>
      <c r="AQ360" s="348"/>
      <c r="AR360" s="348"/>
      <c r="AS360" s="348"/>
    </row>
    <row r="361" spans="1:45" ht="409.5" x14ac:dyDescent="0.25">
      <c r="A361" s="346"/>
      <c r="B361" s="346"/>
      <c r="C361" s="346"/>
      <c r="D361" s="346"/>
      <c r="E361" s="346"/>
      <c r="F361" s="346"/>
      <c r="G361" s="346"/>
      <c r="H361" s="346"/>
      <c r="I361" s="346"/>
      <c r="J361" s="354"/>
      <c r="K361" s="346"/>
      <c r="L361" s="346"/>
      <c r="M361" s="346"/>
      <c r="N361" s="346"/>
      <c r="O361" s="346"/>
      <c r="P361" s="346"/>
      <c r="Q361" s="346"/>
      <c r="R361" s="346"/>
      <c r="S361" s="346"/>
      <c r="T361" s="346"/>
      <c r="U361" s="346"/>
      <c r="V361" s="346"/>
      <c r="W361" s="355"/>
      <c r="X361" s="346"/>
      <c r="Y361" s="355"/>
      <c r="Z361" s="348"/>
      <c r="AA361" s="348"/>
      <c r="AB361" s="348"/>
      <c r="AC361" s="348"/>
      <c r="AD361" s="346" t="s">
        <v>1057</v>
      </c>
      <c r="AE361" s="346" t="s">
        <v>2305</v>
      </c>
      <c r="AF361" s="355"/>
      <c r="AG361" s="346"/>
      <c r="AH361" s="346"/>
      <c r="AI361" s="354"/>
      <c r="AJ361" s="346"/>
      <c r="AK361" s="348"/>
      <c r="AL361" s="348"/>
      <c r="AM361" s="346"/>
      <c r="AN361" s="348"/>
      <c r="AO361" s="348"/>
      <c r="AP361" s="348"/>
      <c r="AQ361" s="348"/>
      <c r="AR361" s="348"/>
      <c r="AS361" s="348"/>
    </row>
    <row r="362" spans="1:45" x14ac:dyDescent="0.25">
      <c r="A362" s="346"/>
      <c r="B362" s="346"/>
      <c r="C362" s="346"/>
      <c r="D362" s="346"/>
      <c r="E362" s="346"/>
      <c r="F362" s="346"/>
      <c r="G362" s="346"/>
      <c r="H362" s="346"/>
      <c r="I362" s="346"/>
      <c r="J362" s="354"/>
      <c r="K362" s="346"/>
      <c r="L362" s="346"/>
      <c r="M362" s="346"/>
      <c r="N362" s="346"/>
      <c r="O362" s="346"/>
      <c r="P362" s="346"/>
      <c r="Q362" s="346"/>
      <c r="R362" s="346"/>
      <c r="S362" s="346"/>
      <c r="T362" s="346"/>
      <c r="U362" s="346"/>
      <c r="V362" s="346"/>
      <c r="W362" s="355"/>
      <c r="X362" s="346"/>
      <c r="Y362" s="355"/>
      <c r="Z362" s="348"/>
      <c r="AA362" s="348"/>
      <c r="AB362" s="348"/>
      <c r="AC362" s="348"/>
      <c r="AD362" s="346" t="s">
        <v>1061</v>
      </c>
      <c r="AE362" s="346" t="s">
        <v>1505</v>
      </c>
      <c r="AF362" s="355"/>
      <c r="AG362" s="346"/>
      <c r="AH362" s="346"/>
      <c r="AI362" s="354"/>
      <c r="AJ362" s="346"/>
      <c r="AK362" s="348"/>
      <c r="AL362" s="348"/>
      <c r="AM362" s="346"/>
      <c r="AN362" s="348"/>
      <c r="AO362" s="348"/>
      <c r="AP362" s="348"/>
      <c r="AQ362" s="348"/>
      <c r="AR362" s="348"/>
      <c r="AS362" s="348"/>
    </row>
    <row r="363" spans="1:45" ht="140.25" x14ac:dyDescent="0.25">
      <c r="A363" s="346"/>
      <c r="B363" s="346"/>
      <c r="C363" s="346"/>
      <c r="D363" s="346"/>
      <c r="E363" s="346"/>
      <c r="F363" s="346"/>
      <c r="G363" s="346"/>
      <c r="H363" s="346"/>
      <c r="I363" s="346"/>
      <c r="J363" s="354"/>
      <c r="K363" s="346"/>
      <c r="L363" s="346" t="s">
        <v>2306</v>
      </c>
      <c r="M363" s="346" t="s">
        <v>2307</v>
      </c>
      <c r="N363" s="346" t="s">
        <v>2308</v>
      </c>
      <c r="O363" s="346" t="s">
        <v>1958</v>
      </c>
      <c r="P363" s="346" t="s">
        <v>1959</v>
      </c>
      <c r="Q363" s="346" t="s">
        <v>1960</v>
      </c>
      <c r="R363" s="346" t="s">
        <v>1961</v>
      </c>
      <c r="S363" s="346" t="s">
        <v>1962</v>
      </c>
      <c r="T363" s="346" t="s">
        <v>1963</v>
      </c>
      <c r="U363" s="346" t="s">
        <v>1964</v>
      </c>
      <c r="V363" s="346" t="s">
        <v>1965</v>
      </c>
      <c r="W363" s="355" t="s">
        <v>1966</v>
      </c>
      <c r="X363" s="346" t="s">
        <v>1966</v>
      </c>
      <c r="Y363" s="355" t="s">
        <v>1966</v>
      </c>
      <c r="Z363" s="348"/>
      <c r="AA363" s="348"/>
      <c r="AB363" s="348"/>
      <c r="AC363" s="348"/>
      <c r="AD363" s="348"/>
      <c r="AE363" s="348"/>
      <c r="AF363" s="355"/>
      <c r="AG363" s="346"/>
      <c r="AH363" s="346"/>
      <c r="AI363" s="354"/>
      <c r="AJ363" s="346"/>
      <c r="AK363" s="348"/>
      <c r="AL363" s="348"/>
      <c r="AM363" s="346"/>
      <c r="AN363" s="348"/>
      <c r="AO363" s="348"/>
      <c r="AP363" s="348"/>
      <c r="AQ363" s="348"/>
      <c r="AR363" s="348"/>
      <c r="AS363" s="348"/>
    </row>
    <row r="364" spans="1:45" x14ac:dyDescent="0.25">
      <c r="A364" s="346"/>
      <c r="B364" s="346"/>
      <c r="C364" s="346"/>
      <c r="D364" s="346"/>
      <c r="E364" s="346"/>
      <c r="F364" s="346"/>
      <c r="G364" s="346"/>
      <c r="H364" s="346"/>
      <c r="I364" s="346"/>
      <c r="J364" s="354"/>
      <c r="K364" s="346"/>
      <c r="L364" s="346"/>
      <c r="M364" s="346"/>
      <c r="N364" s="346"/>
      <c r="O364" s="346"/>
      <c r="P364" s="344" t="s">
        <v>1971</v>
      </c>
      <c r="Q364" s="346"/>
      <c r="R364" s="344" t="s">
        <v>1971</v>
      </c>
      <c r="S364" s="344" t="s">
        <v>1971</v>
      </c>
      <c r="T364" s="346"/>
      <c r="U364" s="346"/>
      <c r="V364" s="344" t="s">
        <v>1971</v>
      </c>
      <c r="W364" s="355"/>
      <c r="X364" s="346"/>
      <c r="Y364" s="355"/>
      <c r="Z364" s="348"/>
      <c r="AA364" s="348"/>
      <c r="AB364" s="346" t="s">
        <v>1054</v>
      </c>
      <c r="AC364" s="356">
        <v>45406</v>
      </c>
      <c r="AD364" s="346" t="s">
        <v>1054</v>
      </c>
      <c r="AE364" s="356">
        <v>45411</v>
      </c>
      <c r="AF364" s="355"/>
      <c r="AG364" s="346"/>
      <c r="AH364" s="346"/>
      <c r="AI364" s="354"/>
      <c r="AJ364" s="346"/>
      <c r="AK364" s="348"/>
      <c r="AL364" s="348"/>
      <c r="AM364" s="346"/>
      <c r="AN364" s="348"/>
      <c r="AO364" s="348"/>
      <c r="AP364" s="348"/>
      <c r="AQ364" s="348"/>
      <c r="AR364" s="348"/>
      <c r="AS364" s="348"/>
    </row>
    <row r="365" spans="1:45" ht="293.25" x14ac:dyDescent="0.25">
      <c r="A365" s="346"/>
      <c r="B365" s="346"/>
      <c r="C365" s="346"/>
      <c r="D365" s="346"/>
      <c r="E365" s="346"/>
      <c r="F365" s="346"/>
      <c r="G365" s="346"/>
      <c r="H365" s="346"/>
      <c r="I365" s="346"/>
      <c r="J365" s="354"/>
      <c r="K365" s="346"/>
      <c r="L365" s="346"/>
      <c r="M365" s="346"/>
      <c r="N365" s="346"/>
      <c r="O365" s="346"/>
      <c r="P365" s="346" t="s">
        <v>2309</v>
      </c>
      <c r="Q365" s="346"/>
      <c r="R365" s="346" t="s">
        <v>2310</v>
      </c>
      <c r="S365" s="346" t="s">
        <v>2298</v>
      </c>
      <c r="T365" s="346"/>
      <c r="U365" s="346"/>
      <c r="V365" s="346" t="s">
        <v>2311</v>
      </c>
      <c r="W365" s="355"/>
      <c r="X365" s="346"/>
      <c r="Y365" s="355"/>
      <c r="Z365" s="348"/>
      <c r="AA365" s="348"/>
      <c r="AB365" s="346" t="s">
        <v>1057</v>
      </c>
      <c r="AC365" s="346" t="s">
        <v>2312</v>
      </c>
      <c r="AD365" s="346" t="s">
        <v>1057</v>
      </c>
      <c r="AE365" s="346" t="s">
        <v>2313</v>
      </c>
      <c r="AF365" s="355"/>
      <c r="AG365" s="346"/>
      <c r="AH365" s="346"/>
      <c r="AI365" s="354"/>
      <c r="AJ365" s="346"/>
      <c r="AK365" s="348"/>
      <c r="AL365" s="348"/>
      <c r="AM365" s="346"/>
      <c r="AN365" s="348"/>
      <c r="AO365" s="348"/>
      <c r="AP365" s="348"/>
      <c r="AQ365" s="348"/>
      <c r="AR365" s="348"/>
      <c r="AS365" s="348"/>
    </row>
    <row r="366" spans="1:45" x14ac:dyDescent="0.25">
      <c r="A366" s="346"/>
      <c r="B366" s="346"/>
      <c r="C366" s="346"/>
      <c r="D366" s="346"/>
      <c r="E366" s="346"/>
      <c r="F366" s="346"/>
      <c r="G366" s="346"/>
      <c r="H366" s="346"/>
      <c r="I366" s="346"/>
      <c r="J366" s="354"/>
      <c r="K366" s="346"/>
      <c r="L366" s="346"/>
      <c r="M366" s="346"/>
      <c r="N366" s="346"/>
      <c r="O366" s="346"/>
      <c r="P366" s="346"/>
      <c r="Q366" s="346"/>
      <c r="R366" s="346"/>
      <c r="S366" s="346"/>
      <c r="T366" s="346"/>
      <c r="U366" s="346"/>
      <c r="V366" s="346"/>
      <c r="W366" s="355"/>
      <c r="X366" s="346"/>
      <c r="Y366" s="355"/>
      <c r="Z366" s="348"/>
      <c r="AA366" s="348"/>
      <c r="AB366" s="346" t="s">
        <v>1061</v>
      </c>
      <c r="AC366" s="346" t="s">
        <v>1397</v>
      </c>
      <c r="AD366" s="346" t="s">
        <v>1061</v>
      </c>
      <c r="AE366" s="346" t="s">
        <v>1270</v>
      </c>
      <c r="AF366" s="355"/>
      <c r="AG366" s="346"/>
      <c r="AH366" s="346"/>
      <c r="AI366" s="354"/>
      <c r="AJ366" s="346"/>
      <c r="AK366" s="348"/>
      <c r="AL366" s="348"/>
      <c r="AM366" s="346"/>
      <c r="AN366" s="348"/>
      <c r="AO366" s="348"/>
      <c r="AP366" s="348"/>
      <c r="AQ366" s="348"/>
      <c r="AR366" s="348"/>
      <c r="AS366" s="348"/>
    </row>
    <row r="367" spans="1:45" x14ac:dyDescent="0.25">
      <c r="A367" s="346"/>
      <c r="B367" s="346"/>
      <c r="C367" s="346"/>
      <c r="D367" s="346"/>
      <c r="E367" s="346"/>
      <c r="F367" s="346"/>
      <c r="G367" s="346"/>
      <c r="H367" s="346"/>
      <c r="I367" s="346"/>
      <c r="J367" s="354"/>
      <c r="K367" s="346"/>
      <c r="L367" s="346"/>
      <c r="M367" s="346"/>
      <c r="N367" s="346"/>
      <c r="O367" s="346"/>
      <c r="P367" s="346"/>
      <c r="Q367" s="346"/>
      <c r="R367" s="346"/>
      <c r="S367" s="346"/>
      <c r="T367" s="346"/>
      <c r="U367" s="346"/>
      <c r="V367" s="346"/>
      <c r="W367" s="355"/>
      <c r="X367" s="346"/>
      <c r="Y367" s="355"/>
      <c r="Z367" s="348"/>
      <c r="AA367" s="348"/>
      <c r="AB367" s="348"/>
      <c r="AC367" s="348"/>
      <c r="AD367" s="348"/>
      <c r="AE367" s="348"/>
      <c r="AF367" s="355"/>
      <c r="AG367" s="346"/>
      <c r="AH367" s="346"/>
      <c r="AI367" s="354"/>
      <c r="AJ367" s="346"/>
      <c r="AK367" s="348"/>
      <c r="AL367" s="348"/>
      <c r="AM367" s="346"/>
      <c r="AN367" s="348"/>
      <c r="AO367" s="348"/>
      <c r="AP367" s="348"/>
      <c r="AQ367" s="348"/>
      <c r="AR367" s="348"/>
      <c r="AS367" s="348"/>
    </row>
    <row r="368" spans="1:45" x14ac:dyDescent="0.25">
      <c r="A368" s="346"/>
      <c r="B368" s="346"/>
      <c r="C368" s="346"/>
      <c r="D368" s="346"/>
      <c r="E368" s="346"/>
      <c r="F368" s="346"/>
      <c r="G368" s="346"/>
      <c r="H368" s="346"/>
      <c r="I368" s="346"/>
      <c r="J368" s="354"/>
      <c r="K368" s="346"/>
      <c r="L368" s="346"/>
      <c r="M368" s="346"/>
      <c r="N368" s="346"/>
      <c r="O368" s="346"/>
      <c r="P368" s="346"/>
      <c r="Q368" s="346"/>
      <c r="R368" s="346"/>
      <c r="S368" s="346"/>
      <c r="T368" s="346"/>
      <c r="U368" s="346"/>
      <c r="V368" s="346"/>
      <c r="W368" s="355"/>
      <c r="X368" s="346"/>
      <c r="Y368" s="355"/>
      <c r="Z368" s="348"/>
      <c r="AA368" s="348"/>
      <c r="AB368" s="346" t="s">
        <v>1054</v>
      </c>
      <c r="AC368" s="356">
        <v>45531</v>
      </c>
      <c r="AD368" s="346" t="s">
        <v>1054</v>
      </c>
      <c r="AE368" s="356">
        <v>45414</v>
      </c>
      <c r="AF368" s="355"/>
      <c r="AG368" s="346"/>
      <c r="AH368" s="346"/>
      <c r="AI368" s="354"/>
      <c r="AJ368" s="346"/>
      <c r="AK368" s="348"/>
      <c r="AL368" s="348"/>
      <c r="AM368" s="346"/>
      <c r="AN368" s="348"/>
      <c r="AO368" s="348"/>
      <c r="AP368" s="348"/>
      <c r="AQ368" s="348"/>
      <c r="AR368" s="348"/>
      <c r="AS368" s="348"/>
    </row>
    <row r="369" spans="1:45" ht="242.25" x14ac:dyDescent="0.25">
      <c r="A369" s="346"/>
      <c r="B369" s="346"/>
      <c r="C369" s="346"/>
      <c r="D369" s="346"/>
      <c r="E369" s="346"/>
      <c r="F369" s="346"/>
      <c r="G369" s="346"/>
      <c r="H369" s="346"/>
      <c r="I369" s="346"/>
      <c r="J369" s="354"/>
      <c r="K369" s="346"/>
      <c r="L369" s="346"/>
      <c r="M369" s="346"/>
      <c r="N369" s="346"/>
      <c r="O369" s="346"/>
      <c r="P369" s="346"/>
      <c r="Q369" s="346"/>
      <c r="R369" s="346"/>
      <c r="S369" s="346"/>
      <c r="T369" s="346"/>
      <c r="U369" s="346"/>
      <c r="V369" s="346"/>
      <c r="W369" s="355"/>
      <c r="X369" s="346"/>
      <c r="Y369" s="355"/>
      <c r="Z369" s="348"/>
      <c r="AA369" s="348"/>
      <c r="AB369" s="346" t="s">
        <v>1057</v>
      </c>
      <c r="AC369" s="346" t="s">
        <v>2314</v>
      </c>
      <c r="AD369" s="346" t="s">
        <v>1057</v>
      </c>
      <c r="AE369" s="346" t="s">
        <v>2315</v>
      </c>
      <c r="AF369" s="355"/>
      <c r="AG369" s="346"/>
      <c r="AH369" s="346"/>
      <c r="AI369" s="354"/>
      <c r="AJ369" s="346"/>
      <c r="AK369" s="348"/>
      <c r="AL369" s="348"/>
      <c r="AM369" s="346"/>
      <c r="AN369" s="348"/>
      <c r="AO369" s="348"/>
      <c r="AP369" s="348"/>
      <c r="AQ369" s="348"/>
      <c r="AR369" s="348"/>
      <c r="AS369" s="348"/>
    </row>
    <row r="370" spans="1:45" x14ac:dyDescent="0.25">
      <c r="A370" s="346"/>
      <c r="B370" s="346"/>
      <c r="C370" s="346"/>
      <c r="D370" s="346"/>
      <c r="E370" s="346"/>
      <c r="F370" s="346"/>
      <c r="G370" s="346"/>
      <c r="H370" s="346"/>
      <c r="I370" s="346"/>
      <c r="J370" s="354"/>
      <c r="K370" s="346"/>
      <c r="L370" s="346"/>
      <c r="M370" s="346"/>
      <c r="N370" s="346"/>
      <c r="O370" s="346"/>
      <c r="P370" s="346"/>
      <c r="Q370" s="346"/>
      <c r="R370" s="346"/>
      <c r="S370" s="346"/>
      <c r="T370" s="346"/>
      <c r="U370" s="346"/>
      <c r="V370" s="346"/>
      <c r="W370" s="355"/>
      <c r="X370" s="346"/>
      <c r="Y370" s="355"/>
      <c r="Z370" s="348"/>
      <c r="AA370" s="348"/>
      <c r="AB370" s="346" t="s">
        <v>1061</v>
      </c>
      <c r="AC370" s="346" t="s">
        <v>1527</v>
      </c>
      <c r="AD370" s="346" t="s">
        <v>1061</v>
      </c>
      <c r="AE370" s="346" t="s">
        <v>1505</v>
      </c>
      <c r="AF370" s="355"/>
      <c r="AG370" s="346"/>
      <c r="AH370" s="346"/>
      <c r="AI370" s="354"/>
      <c r="AJ370" s="346"/>
      <c r="AK370" s="348"/>
      <c r="AL370" s="348"/>
      <c r="AM370" s="346"/>
      <c r="AN370" s="348"/>
      <c r="AO370" s="348"/>
      <c r="AP370" s="348"/>
      <c r="AQ370" s="348"/>
      <c r="AR370" s="348"/>
      <c r="AS370" s="348"/>
    </row>
    <row r="371" spans="1:45" x14ac:dyDescent="0.25">
      <c r="A371" s="346"/>
      <c r="B371" s="346"/>
      <c r="C371" s="346"/>
      <c r="D371" s="346"/>
      <c r="E371" s="346"/>
      <c r="F371" s="346"/>
      <c r="G371" s="346"/>
      <c r="H371" s="346"/>
      <c r="I371" s="346"/>
      <c r="J371" s="354"/>
      <c r="K371" s="346"/>
      <c r="L371" s="346"/>
      <c r="M371" s="346"/>
      <c r="N371" s="346"/>
      <c r="O371" s="346"/>
      <c r="P371" s="346"/>
      <c r="Q371" s="346"/>
      <c r="R371" s="346"/>
      <c r="S371" s="346"/>
      <c r="T371" s="346"/>
      <c r="U371" s="346"/>
      <c r="V371" s="346"/>
      <c r="W371" s="355"/>
      <c r="X371" s="346"/>
      <c r="Y371" s="355"/>
      <c r="Z371" s="348"/>
      <c r="AA371" s="348"/>
      <c r="AB371" s="348"/>
      <c r="AC371" s="348"/>
      <c r="AD371" s="348"/>
      <c r="AE371" s="348"/>
      <c r="AF371" s="355"/>
      <c r="AG371" s="346"/>
      <c r="AH371" s="346"/>
      <c r="AI371" s="354"/>
      <c r="AJ371" s="346"/>
      <c r="AK371" s="348"/>
      <c r="AL371" s="348"/>
      <c r="AM371" s="346"/>
      <c r="AN371" s="348"/>
      <c r="AO371" s="348"/>
      <c r="AP371" s="348"/>
      <c r="AQ371" s="348"/>
      <c r="AR371" s="348"/>
      <c r="AS371" s="348"/>
    </row>
    <row r="372" spans="1:45" x14ac:dyDescent="0.25">
      <c r="A372" s="346"/>
      <c r="B372" s="346"/>
      <c r="C372" s="346"/>
      <c r="D372" s="346"/>
      <c r="E372" s="346"/>
      <c r="F372" s="346"/>
      <c r="G372" s="346"/>
      <c r="H372" s="346"/>
      <c r="I372" s="346"/>
      <c r="J372" s="354"/>
      <c r="K372" s="346"/>
      <c r="L372" s="346"/>
      <c r="M372" s="346"/>
      <c r="N372" s="346"/>
      <c r="O372" s="346"/>
      <c r="P372" s="346"/>
      <c r="Q372" s="346"/>
      <c r="R372" s="346"/>
      <c r="S372" s="346"/>
      <c r="T372" s="346"/>
      <c r="U372" s="346"/>
      <c r="V372" s="346"/>
      <c r="W372" s="355"/>
      <c r="X372" s="346"/>
      <c r="Y372" s="355"/>
      <c r="Z372" s="348"/>
      <c r="AA372" s="348"/>
      <c r="AB372" s="348"/>
      <c r="AC372" s="348"/>
      <c r="AD372" s="346" t="s">
        <v>1054</v>
      </c>
      <c r="AE372" s="356">
        <v>45534</v>
      </c>
      <c r="AF372" s="355"/>
      <c r="AG372" s="346"/>
      <c r="AH372" s="346"/>
      <c r="AI372" s="354"/>
      <c r="AJ372" s="346"/>
      <c r="AK372" s="348"/>
      <c r="AL372" s="348"/>
      <c r="AM372" s="346"/>
      <c r="AN372" s="348"/>
      <c r="AO372" s="348"/>
      <c r="AP372" s="348"/>
      <c r="AQ372" s="348"/>
      <c r="AR372" s="348"/>
      <c r="AS372" s="348"/>
    </row>
    <row r="373" spans="1:45" ht="165.75" x14ac:dyDescent="0.25">
      <c r="A373" s="346"/>
      <c r="B373" s="346"/>
      <c r="C373" s="346"/>
      <c r="D373" s="346"/>
      <c r="E373" s="346"/>
      <c r="F373" s="346"/>
      <c r="G373" s="346"/>
      <c r="H373" s="346"/>
      <c r="I373" s="346"/>
      <c r="J373" s="354"/>
      <c r="K373" s="346"/>
      <c r="L373" s="346"/>
      <c r="M373" s="346"/>
      <c r="N373" s="346"/>
      <c r="O373" s="346"/>
      <c r="P373" s="346"/>
      <c r="Q373" s="346"/>
      <c r="R373" s="346"/>
      <c r="S373" s="346"/>
      <c r="T373" s="346"/>
      <c r="U373" s="346"/>
      <c r="V373" s="346"/>
      <c r="W373" s="355"/>
      <c r="X373" s="346"/>
      <c r="Y373" s="355"/>
      <c r="Z373" s="348"/>
      <c r="AA373" s="348"/>
      <c r="AB373" s="348"/>
      <c r="AC373" s="348"/>
      <c r="AD373" s="346" t="s">
        <v>1057</v>
      </c>
      <c r="AE373" s="346" t="s">
        <v>2316</v>
      </c>
      <c r="AF373" s="355"/>
      <c r="AG373" s="346"/>
      <c r="AH373" s="346"/>
      <c r="AI373" s="354"/>
      <c r="AJ373" s="346"/>
      <c r="AK373" s="348"/>
      <c r="AL373" s="348"/>
      <c r="AM373" s="346"/>
      <c r="AN373" s="348"/>
      <c r="AO373" s="348"/>
      <c r="AP373" s="348"/>
      <c r="AQ373" s="348"/>
      <c r="AR373" s="348"/>
      <c r="AS373" s="348"/>
    </row>
    <row r="374" spans="1:45" x14ac:dyDescent="0.25">
      <c r="A374" s="346"/>
      <c r="B374" s="346"/>
      <c r="C374" s="346"/>
      <c r="D374" s="346"/>
      <c r="E374" s="346"/>
      <c r="F374" s="346"/>
      <c r="G374" s="346"/>
      <c r="H374" s="346"/>
      <c r="I374" s="346"/>
      <c r="J374" s="354"/>
      <c r="K374" s="346"/>
      <c r="L374" s="346"/>
      <c r="M374" s="346"/>
      <c r="N374" s="346"/>
      <c r="O374" s="346"/>
      <c r="P374" s="346"/>
      <c r="Q374" s="346"/>
      <c r="R374" s="346"/>
      <c r="S374" s="346"/>
      <c r="T374" s="346"/>
      <c r="U374" s="346"/>
      <c r="V374" s="346"/>
      <c r="W374" s="355"/>
      <c r="X374" s="346"/>
      <c r="Y374" s="355"/>
      <c r="Z374" s="348"/>
      <c r="AA374" s="348"/>
      <c r="AB374" s="348"/>
      <c r="AC374" s="348"/>
      <c r="AD374" s="346" t="s">
        <v>1061</v>
      </c>
      <c r="AE374" s="346" t="s">
        <v>1270</v>
      </c>
      <c r="AF374" s="355"/>
      <c r="AG374" s="346"/>
      <c r="AH374" s="346"/>
      <c r="AI374" s="354"/>
      <c r="AJ374" s="346"/>
      <c r="AK374" s="348"/>
      <c r="AL374" s="348"/>
      <c r="AM374" s="346"/>
      <c r="AN374" s="348"/>
      <c r="AO374" s="348"/>
      <c r="AP374" s="348"/>
      <c r="AQ374" s="348"/>
      <c r="AR374" s="348"/>
      <c r="AS374" s="348"/>
    </row>
    <row r="375" spans="1:45" x14ac:dyDescent="0.25">
      <c r="A375" s="346"/>
      <c r="B375" s="346"/>
      <c r="C375" s="346"/>
      <c r="D375" s="346"/>
      <c r="E375" s="346"/>
      <c r="F375" s="346"/>
      <c r="G375" s="346"/>
      <c r="H375" s="346"/>
      <c r="I375" s="346"/>
      <c r="J375" s="354"/>
      <c r="K375" s="346"/>
      <c r="L375" s="346"/>
      <c r="M375" s="346"/>
      <c r="N375" s="346"/>
      <c r="O375" s="346"/>
      <c r="P375" s="346"/>
      <c r="Q375" s="346"/>
      <c r="R375" s="346"/>
      <c r="S375" s="346"/>
      <c r="T375" s="346"/>
      <c r="U375" s="346"/>
      <c r="V375" s="346"/>
      <c r="W375" s="355"/>
      <c r="X375" s="346"/>
      <c r="Y375" s="355"/>
      <c r="Z375" s="348"/>
      <c r="AA375" s="348"/>
      <c r="AB375" s="348"/>
      <c r="AC375" s="348"/>
      <c r="AD375" s="348"/>
      <c r="AE375" s="348"/>
      <c r="AF375" s="355"/>
      <c r="AG375" s="346"/>
      <c r="AH375" s="346"/>
      <c r="AI375" s="354"/>
      <c r="AJ375" s="346"/>
      <c r="AK375" s="348"/>
      <c r="AL375" s="348"/>
      <c r="AM375" s="346"/>
      <c r="AN375" s="348"/>
      <c r="AO375" s="348"/>
      <c r="AP375" s="348"/>
      <c r="AQ375" s="348"/>
      <c r="AR375" s="348"/>
      <c r="AS375" s="348"/>
    </row>
    <row r="376" spans="1:45" x14ac:dyDescent="0.25">
      <c r="A376" s="346"/>
      <c r="B376" s="346"/>
      <c r="C376" s="346"/>
      <c r="D376" s="346"/>
      <c r="E376" s="346"/>
      <c r="F376" s="346"/>
      <c r="G376" s="346"/>
      <c r="H376" s="346"/>
      <c r="I376" s="346"/>
      <c r="J376" s="354"/>
      <c r="K376" s="346"/>
      <c r="L376" s="346"/>
      <c r="M376" s="346"/>
      <c r="N376" s="346"/>
      <c r="O376" s="346"/>
      <c r="P376" s="346"/>
      <c r="Q376" s="346"/>
      <c r="R376" s="346"/>
      <c r="S376" s="346"/>
      <c r="T376" s="346"/>
      <c r="U376" s="346"/>
      <c r="V376" s="346"/>
      <c r="W376" s="355"/>
      <c r="X376" s="346"/>
      <c r="Y376" s="355"/>
      <c r="Z376" s="348"/>
      <c r="AA376" s="348"/>
      <c r="AB376" s="348"/>
      <c r="AC376" s="348"/>
      <c r="AD376" s="346" t="s">
        <v>1054</v>
      </c>
      <c r="AE376" s="356">
        <v>45539</v>
      </c>
      <c r="AF376" s="355"/>
      <c r="AG376" s="346"/>
      <c r="AH376" s="346"/>
      <c r="AI376" s="354"/>
      <c r="AJ376" s="346"/>
      <c r="AK376" s="348"/>
      <c r="AL376" s="348"/>
      <c r="AM376" s="346"/>
      <c r="AN376" s="348"/>
      <c r="AO376" s="348"/>
      <c r="AP376" s="348"/>
      <c r="AQ376" s="348"/>
      <c r="AR376" s="348"/>
      <c r="AS376" s="348"/>
    </row>
    <row r="377" spans="1:45" ht="409.5" x14ac:dyDescent="0.25">
      <c r="A377" s="346"/>
      <c r="B377" s="346"/>
      <c r="C377" s="346"/>
      <c r="D377" s="346"/>
      <c r="E377" s="346"/>
      <c r="F377" s="346"/>
      <c r="G377" s="346"/>
      <c r="H377" s="346"/>
      <c r="I377" s="346"/>
      <c r="J377" s="354"/>
      <c r="K377" s="346"/>
      <c r="L377" s="346"/>
      <c r="M377" s="346"/>
      <c r="N377" s="346"/>
      <c r="O377" s="346"/>
      <c r="P377" s="346"/>
      <c r="Q377" s="346"/>
      <c r="R377" s="346"/>
      <c r="S377" s="346"/>
      <c r="T377" s="346"/>
      <c r="U377" s="346"/>
      <c r="V377" s="346"/>
      <c r="W377" s="355"/>
      <c r="X377" s="346"/>
      <c r="Y377" s="355"/>
      <c r="Z377" s="348"/>
      <c r="AA377" s="348"/>
      <c r="AB377" s="348"/>
      <c r="AC377" s="348"/>
      <c r="AD377" s="346" t="s">
        <v>1057</v>
      </c>
      <c r="AE377" s="346" t="s">
        <v>2317</v>
      </c>
      <c r="AF377" s="355"/>
      <c r="AG377" s="346"/>
      <c r="AH377" s="346"/>
      <c r="AI377" s="354"/>
      <c r="AJ377" s="346"/>
      <c r="AK377" s="348"/>
      <c r="AL377" s="348"/>
      <c r="AM377" s="346"/>
      <c r="AN377" s="348"/>
      <c r="AO377" s="348"/>
      <c r="AP377" s="348"/>
      <c r="AQ377" s="348"/>
      <c r="AR377" s="348"/>
      <c r="AS377" s="348"/>
    </row>
    <row r="378" spans="1:45" x14ac:dyDescent="0.25">
      <c r="A378" s="346"/>
      <c r="B378" s="346"/>
      <c r="C378" s="346"/>
      <c r="D378" s="346"/>
      <c r="E378" s="346"/>
      <c r="F378" s="346"/>
      <c r="G378" s="346"/>
      <c r="H378" s="346"/>
      <c r="I378" s="346"/>
      <c r="J378" s="354"/>
      <c r="K378" s="346"/>
      <c r="L378" s="346"/>
      <c r="M378" s="346"/>
      <c r="N378" s="346"/>
      <c r="O378" s="346"/>
      <c r="P378" s="346"/>
      <c r="Q378" s="346"/>
      <c r="R378" s="346"/>
      <c r="S378" s="346"/>
      <c r="T378" s="346"/>
      <c r="U378" s="346"/>
      <c r="V378" s="346"/>
      <c r="W378" s="355"/>
      <c r="X378" s="346"/>
      <c r="Y378" s="355"/>
      <c r="Z378" s="348"/>
      <c r="AA378" s="348"/>
      <c r="AB378" s="348"/>
      <c r="AC378" s="348"/>
      <c r="AD378" s="346" t="s">
        <v>1061</v>
      </c>
      <c r="AE378" s="346" t="s">
        <v>1505</v>
      </c>
      <c r="AF378" s="355"/>
      <c r="AG378" s="346"/>
      <c r="AH378" s="346"/>
      <c r="AI378" s="354"/>
      <c r="AJ378" s="346"/>
      <c r="AK378" s="348"/>
      <c r="AL378" s="348"/>
      <c r="AM378" s="346"/>
      <c r="AN378" s="348"/>
      <c r="AO378" s="348"/>
      <c r="AP378" s="348"/>
      <c r="AQ378" s="348"/>
      <c r="AR378" s="348"/>
      <c r="AS378" s="348"/>
    </row>
    <row r="379" spans="1:45" ht="191.25" x14ac:dyDescent="0.25">
      <c r="A379" s="346" t="s">
        <v>2318</v>
      </c>
      <c r="B379" s="346" t="s">
        <v>1159</v>
      </c>
      <c r="C379" s="346" t="s">
        <v>2319</v>
      </c>
      <c r="D379" s="346" t="s">
        <v>1949</v>
      </c>
      <c r="E379" s="346" t="s">
        <v>1950</v>
      </c>
      <c r="F379" s="346" t="s">
        <v>2320</v>
      </c>
      <c r="G379" s="346" t="s">
        <v>1160</v>
      </c>
      <c r="H379" s="346" t="s">
        <v>1967</v>
      </c>
      <c r="I379" s="346" t="s">
        <v>1953</v>
      </c>
      <c r="J379" s="354" t="s">
        <v>1042</v>
      </c>
      <c r="K379" s="346" t="s">
        <v>1954</v>
      </c>
      <c r="L379" s="346" t="s">
        <v>2321</v>
      </c>
      <c r="M379" s="346" t="s">
        <v>2322</v>
      </c>
      <c r="N379" s="346" t="s">
        <v>2323</v>
      </c>
      <c r="O379" s="346" t="s">
        <v>1958</v>
      </c>
      <c r="P379" s="346" t="s">
        <v>1959</v>
      </c>
      <c r="Q379" s="346" t="s">
        <v>1960</v>
      </c>
      <c r="R379" s="346" t="s">
        <v>1961</v>
      </c>
      <c r="S379" s="346" t="s">
        <v>1962</v>
      </c>
      <c r="T379" s="346" t="s">
        <v>1963</v>
      </c>
      <c r="U379" s="346" t="s">
        <v>1964</v>
      </c>
      <c r="V379" s="346" t="s">
        <v>1965</v>
      </c>
      <c r="W379" s="355" t="s">
        <v>1966</v>
      </c>
      <c r="X379" s="346" t="s">
        <v>1966</v>
      </c>
      <c r="Y379" s="355" t="s">
        <v>1966</v>
      </c>
      <c r="Z379" s="348"/>
      <c r="AA379" s="348"/>
      <c r="AB379" s="348"/>
      <c r="AC379" s="348"/>
      <c r="AD379" s="348"/>
      <c r="AE379" s="348"/>
      <c r="AF379" s="355" t="s">
        <v>1966</v>
      </c>
      <c r="AG379" s="346" t="s">
        <v>1967</v>
      </c>
      <c r="AH379" s="346" t="s">
        <v>1953</v>
      </c>
      <c r="AI379" s="354" t="s">
        <v>1042</v>
      </c>
      <c r="AJ379" s="346" t="s">
        <v>1954</v>
      </c>
      <c r="AK379" s="346" t="s">
        <v>2324</v>
      </c>
      <c r="AL379" s="346" t="s">
        <v>2137</v>
      </c>
      <c r="AM379" s="346" t="s">
        <v>2325</v>
      </c>
      <c r="AN379" s="348"/>
      <c r="AO379" s="348"/>
      <c r="AP379" s="348"/>
      <c r="AQ379" s="348"/>
      <c r="AR379" s="348"/>
      <c r="AS379" s="348"/>
    </row>
    <row r="380" spans="1:45" x14ac:dyDescent="0.25">
      <c r="A380" s="346"/>
      <c r="B380" s="346"/>
      <c r="C380" s="346"/>
      <c r="D380" s="346"/>
      <c r="E380" s="346"/>
      <c r="F380" s="346"/>
      <c r="G380" s="346"/>
      <c r="H380" s="346"/>
      <c r="I380" s="346"/>
      <c r="J380" s="354"/>
      <c r="K380" s="346"/>
      <c r="L380" s="346"/>
      <c r="M380" s="346"/>
      <c r="N380" s="346"/>
      <c r="O380" s="346"/>
      <c r="P380" s="344" t="s">
        <v>1971</v>
      </c>
      <c r="Q380" s="344" t="s">
        <v>1971</v>
      </c>
      <c r="R380" s="344" t="s">
        <v>1971</v>
      </c>
      <c r="S380" s="344" t="s">
        <v>1971</v>
      </c>
      <c r="T380" s="344" t="s">
        <v>1971</v>
      </c>
      <c r="U380" s="344" t="s">
        <v>1971</v>
      </c>
      <c r="V380" s="344" t="s">
        <v>1971</v>
      </c>
      <c r="W380" s="355"/>
      <c r="X380" s="346"/>
      <c r="Y380" s="355"/>
      <c r="Z380" s="348"/>
      <c r="AA380" s="348"/>
      <c r="AB380" s="346" t="s">
        <v>1054</v>
      </c>
      <c r="AC380" s="356">
        <v>45403</v>
      </c>
      <c r="AD380" s="346" t="s">
        <v>1054</v>
      </c>
      <c r="AE380" s="356">
        <v>45415</v>
      </c>
      <c r="AF380" s="355"/>
      <c r="AG380" s="346"/>
      <c r="AH380" s="346"/>
      <c r="AI380" s="354"/>
      <c r="AJ380" s="346"/>
      <c r="AK380" s="348"/>
      <c r="AL380" s="348"/>
      <c r="AM380" s="346"/>
      <c r="AN380" s="348"/>
      <c r="AO380" s="348"/>
      <c r="AP380" s="348"/>
      <c r="AQ380" s="348"/>
      <c r="AR380" s="348"/>
      <c r="AS380" s="348"/>
    </row>
    <row r="381" spans="1:45" ht="369.75" x14ac:dyDescent="0.25">
      <c r="A381" s="346"/>
      <c r="B381" s="346"/>
      <c r="C381" s="346"/>
      <c r="D381" s="346"/>
      <c r="E381" s="346"/>
      <c r="F381" s="346"/>
      <c r="G381" s="346"/>
      <c r="H381" s="346"/>
      <c r="I381" s="346"/>
      <c r="J381" s="354"/>
      <c r="K381" s="346"/>
      <c r="L381" s="346"/>
      <c r="M381" s="346"/>
      <c r="N381" s="346"/>
      <c r="O381" s="346"/>
      <c r="P381" s="346" t="s">
        <v>2326</v>
      </c>
      <c r="Q381" s="346" t="s">
        <v>1973</v>
      </c>
      <c r="R381" s="346" t="s">
        <v>2327</v>
      </c>
      <c r="S381" s="346" t="s">
        <v>1975</v>
      </c>
      <c r="T381" s="346" t="s">
        <v>1976</v>
      </c>
      <c r="U381" s="346" t="s">
        <v>2328</v>
      </c>
      <c r="V381" s="346" t="s">
        <v>2329</v>
      </c>
      <c r="W381" s="355"/>
      <c r="X381" s="346"/>
      <c r="Y381" s="355"/>
      <c r="Z381" s="348"/>
      <c r="AA381" s="348"/>
      <c r="AB381" s="346" t="s">
        <v>1057</v>
      </c>
      <c r="AC381" s="346" t="s">
        <v>2330</v>
      </c>
      <c r="AD381" s="346" t="s">
        <v>1057</v>
      </c>
      <c r="AE381" s="346" t="s">
        <v>2331</v>
      </c>
      <c r="AF381" s="355"/>
      <c r="AG381" s="346"/>
      <c r="AH381" s="346"/>
      <c r="AI381" s="354"/>
      <c r="AJ381" s="346"/>
      <c r="AK381" s="348"/>
      <c r="AL381" s="348"/>
      <c r="AM381" s="346"/>
      <c r="AN381" s="348"/>
      <c r="AO381" s="348"/>
      <c r="AP381" s="348"/>
      <c r="AQ381" s="348"/>
      <c r="AR381" s="348"/>
      <c r="AS381" s="348"/>
    </row>
    <row r="382" spans="1:45" x14ac:dyDescent="0.25">
      <c r="A382" s="346"/>
      <c r="B382" s="346"/>
      <c r="C382" s="346"/>
      <c r="D382" s="346"/>
      <c r="E382" s="346"/>
      <c r="F382" s="346"/>
      <c r="G382" s="346"/>
      <c r="H382" s="346"/>
      <c r="I382" s="346"/>
      <c r="J382" s="354"/>
      <c r="K382" s="346"/>
      <c r="L382" s="346"/>
      <c r="M382" s="346"/>
      <c r="N382" s="346"/>
      <c r="O382" s="346"/>
      <c r="P382" s="346"/>
      <c r="Q382" s="346"/>
      <c r="R382" s="346"/>
      <c r="S382" s="346"/>
      <c r="T382" s="346"/>
      <c r="U382" s="346"/>
      <c r="V382" s="346"/>
      <c r="W382" s="355"/>
      <c r="X382" s="346"/>
      <c r="Y382" s="355"/>
      <c r="Z382" s="348"/>
      <c r="AA382" s="348"/>
      <c r="AB382" s="346" t="s">
        <v>1061</v>
      </c>
      <c r="AC382" s="346" t="s">
        <v>1126</v>
      </c>
      <c r="AD382" s="346" t="s">
        <v>1061</v>
      </c>
      <c r="AE382" s="346" t="s">
        <v>1127</v>
      </c>
      <c r="AF382" s="355"/>
      <c r="AG382" s="346"/>
      <c r="AH382" s="346"/>
      <c r="AI382" s="354"/>
      <c r="AJ382" s="346"/>
      <c r="AK382" s="348"/>
      <c r="AL382" s="348"/>
      <c r="AM382" s="346"/>
      <c r="AN382" s="348"/>
      <c r="AO382" s="348"/>
      <c r="AP382" s="348"/>
      <c r="AQ382" s="348"/>
      <c r="AR382" s="348"/>
      <c r="AS382" s="348"/>
    </row>
    <row r="383" spans="1:45" x14ac:dyDescent="0.25">
      <c r="A383" s="346"/>
      <c r="B383" s="346"/>
      <c r="C383" s="346"/>
      <c r="D383" s="346"/>
      <c r="E383" s="346"/>
      <c r="F383" s="346"/>
      <c r="G383" s="346"/>
      <c r="H383" s="346"/>
      <c r="I383" s="346"/>
      <c r="J383" s="354"/>
      <c r="K383" s="346"/>
      <c r="L383" s="346"/>
      <c r="M383" s="346"/>
      <c r="N383" s="346"/>
      <c r="O383" s="346"/>
      <c r="P383" s="346"/>
      <c r="Q383" s="346"/>
      <c r="R383" s="346"/>
      <c r="S383" s="346"/>
      <c r="T383" s="346"/>
      <c r="U383" s="346"/>
      <c r="V383" s="346"/>
      <c r="W383" s="355"/>
      <c r="X383" s="346"/>
      <c r="Y383" s="355"/>
      <c r="Z383" s="348"/>
      <c r="AA383" s="348"/>
      <c r="AB383" s="348"/>
      <c r="AC383" s="348"/>
      <c r="AD383" s="348"/>
      <c r="AE383" s="348"/>
      <c r="AF383" s="355"/>
      <c r="AG383" s="346"/>
      <c r="AH383" s="346"/>
      <c r="AI383" s="354"/>
      <c r="AJ383" s="346"/>
      <c r="AK383" s="348"/>
      <c r="AL383" s="348"/>
      <c r="AM383" s="346"/>
      <c r="AN383" s="348"/>
      <c r="AO383" s="348"/>
      <c r="AP383" s="348"/>
      <c r="AQ383" s="348"/>
      <c r="AR383" s="348"/>
      <c r="AS383" s="348"/>
    </row>
    <row r="384" spans="1:45" x14ac:dyDescent="0.25">
      <c r="A384" s="346"/>
      <c r="B384" s="346"/>
      <c r="C384" s="346"/>
      <c r="D384" s="346"/>
      <c r="E384" s="346"/>
      <c r="F384" s="346"/>
      <c r="G384" s="346"/>
      <c r="H384" s="346"/>
      <c r="I384" s="346"/>
      <c r="J384" s="354"/>
      <c r="K384" s="346"/>
      <c r="L384" s="346"/>
      <c r="M384" s="346"/>
      <c r="N384" s="346"/>
      <c r="O384" s="346"/>
      <c r="P384" s="346"/>
      <c r="Q384" s="346"/>
      <c r="R384" s="346"/>
      <c r="S384" s="346"/>
      <c r="T384" s="346"/>
      <c r="U384" s="346"/>
      <c r="V384" s="346"/>
      <c r="W384" s="355"/>
      <c r="X384" s="346"/>
      <c r="Y384" s="355"/>
      <c r="Z384" s="348"/>
      <c r="AA384" s="348"/>
      <c r="AB384" s="346" t="s">
        <v>1054</v>
      </c>
      <c r="AC384" s="356">
        <v>45530</v>
      </c>
      <c r="AD384" s="346" t="s">
        <v>1054</v>
      </c>
      <c r="AE384" s="356">
        <v>45415</v>
      </c>
      <c r="AF384" s="355"/>
      <c r="AG384" s="346"/>
      <c r="AH384" s="346"/>
      <c r="AI384" s="354"/>
      <c r="AJ384" s="346"/>
      <c r="AK384" s="348"/>
      <c r="AL384" s="348"/>
      <c r="AM384" s="346"/>
      <c r="AN384" s="348"/>
      <c r="AO384" s="348"/>
      <c r="AP384" s="348"/>
      <c r="AQ384" s="348"/>
      <c r="AR384" s="348"/>
      <c r="AS384" s="348"/>
    </row>
    <row r="385" spans="1:45" ht="267.75" x14ac:dyDescent="0.25">
      <c r="A385" s="346"/>
      <c r="B385" s="346"/>
      <c r="C385" s="346"/>
      <c r="D385" s="346"/>
      <c r="E385" s="346"/>
      <c r="F385" s="346"/>
      <c r="G385" s="346"/>
      <c r="H385" s="346"/>
      <c r="I385" s="346"/>
      <c r="J385" s="354"/>
      <c r="K385" s="346"/>
      <c r="L385" s="346"/>
      <c r="M385" s="346"/>
      <c r="N385" s="346"/>
      <c r="O385" s="346"/>
      <c r="P385" s="346"/>
      <c r="Q385" s="346"/>
      <c r="R385" s="346"/>
      <c r="S385" s="346"/>
      <c r="T385" s="346"/>
      <c r="U385" s="346"/>
      <c r="V385" s="346"/>
      <c r="W385" s="355"/>
      <c r="X385" s="346"/>
      <c r="Y385" s="355"/>
      <c r="Z385" s="348"/>
      <c r="AA385" s="348"/>
      <c r="AB385" s="346" t="s">
        <v>1057</v>
      </c>
      <c r="AC385" s="346" t="s">
        <v>2332</v>
      </c>
      <c r="AD385" s="346" t="s">
        <v>1057</v>
      </c>
      <c r="AE385" s="346" t="s">
        <v>2333</v>
      </c>
      <c r="AF385" s="355"/>
      <c r="AG385" s="346"/>
      <c r="AH385" s="346"/>
      <c r="AI385" s="354"/>
      <c r="AJ385" s="346"/>
      <c r="AK385" s="348"/>
      <c r="AL385" s="348"/>
      <c r="AM385" s="346"/>
      <c r="AN385" s="348"/>
      <c r="AO385" s="348"/>
      <c r="AP385" s="348"/>
      <c r="AQ385" s="348"/>
      <c r="AR385" s="348"/>
      <c r="AS385" s="348"/>
    </row>
    <row r="386" spans="1:45" x14ac:dyDescent="0.25">
      <c r="A386" s="346"/>
      <c r="B386" s="346"/>
      <c r="C386" s="346"/>
      <c r="D386" s="346"/>
      <c r="E386" s="346"/>
      <c r="F386" s="346"/>
      <c r="G386" s="346"/>
      <c r="H386" s="346"/>
      <c r="I386" s="346"/>
      <c r="J386" s="354"/>
      <c r="K386" s="346"/>
      <c r="L386" s="346"/>
      <c r="M386" s="346"/>
      <c r="N386" s="346"/>
      <c r="O386" s="346"/>
      <c r="P386" s="346"/>
      <c r="Q386" s="346"/>
      <c r="R386" s="346"/>
      <c r="S386" s="346"/>
      <c r="T386" s="346"/>
      <c r="U386" s="346"/>
      <c r="V386" s="346"/>
      <c r="W386" s="355"/>
      <c r="X386" s="346"/>
      <c r="Y386" s="355"/>
      <c r="Z386" s="348"/>
      <c r="AA386" s="348"/>
      <c r="AB386" s="346" t="s">
        <v>1061</v>
      </c>
      <c r="AC386" s="346" t="s">
        <v>1126</v>
      </c>
      <c r="AD386" s="346" t="s">
        <v>1061</v>
      </c>
      <c r="AE386" s="346" t="s">
        <v>1108</v>
      </c>
      <c r="AF386" s="355"/>
      <c r="AG386" s="346"/>
      <c r="AH386" s="346"/>
      <c r="AI386" s="354"/>
      <c r="AJ386" s="346"/>
      <c r="AK386" s="348"/>
      <c r="AL386" s="348"/>
      <c r="AM386" s="346"/>
      <c r="AN386" s="348"/>
      <c r="AO386" s="348"/>
      <c r="AP386" s="348"/>
      <c r="AQ386" s="348"/>
      <c r="AR386" s="348"/>
      <c r="AS386" s="348"/>
    </row>
    <row r="387" spans="1:45" x14ac:dyDescent="0.25">
      <c r="A387" s="346"/>
      <c r="B387" s="346"/>
      <c r="C387" s="346"/>
      <c r="D387" s="346"/>
      <c r="E387" s="346"/>
      <c r="F387" s="346"/>
      <c r="G387" s="346"/>
      <c r="H387" s="346"/>
      <c r="I387" s="346"/>
      <c r="J387" s="354"/>
      <c r="K387" s="346"/>
      <c r="L387" s="346"/>
      <c r="M387" s="346"/>
      <c r="N387" s="346"/>
      <c r="O387" s="346"/>
      <c r="P387" s="346"/>
      <c r="Q387" s="346"/>
      <c r="R387" s="346"/>
      <c r="S387" s="346"/>
      <c r="T387" s="346"/>
      <c r="U387" s="346"/>
      <c r="V387" s="346"/>
      <c r="W387" s="355"/>
      <c r="X387" s="346"/>
      <c r="Y387" s="355"/>
      <c r="Z387" s="348"/>
      <c r="AA387" s="348"/>
      <c r="AB387" s="348"/>
      <c r="AC387" s="348"/>
      <c r="AD387" s="348"/>
      <c r="AE387" s="348"/>
      <c r="AF387" s="355"/>
      <c r="AG387" s="346"/>
      <c r="AH387" s="346"/>
      <c r="AI387" s="354"/>
      <c r="AJ387" s="346"/>
      <c r="AK387" s="348"/>
      <c r="AL387" s="348"/>
      <c r="AM387" s="346"/>
      <c r="AN387" s="348"/>
      <c r="AO387" s="348"/>
      <c r="AP387" s="348"/>
      <c r="AQ387" s="348"/>
      <c r="AR387" s="348"/>
      <c r="AS387" s="348"/>
    </row>
    <row r="388" spans="1:45" x14ac:dyDescent="0.25">
      <c r="A388" s="346"/>
      <c r="B388" s="346"/>
      <c r="C388" s="346"/>
      <c r="D388" s="346"/>
      <c r="E388" s="346"/>
      <c r="F388" s="346"/>
      <c r="G388" s="346"/>
      <c r="H388" s="346"/>
      <c r="I388" s="346"/>
      <c r="J388" s="354"/>
      <c r="K388" s="346"/>
      <c r="L388" s="346"/>
      <c r="M388" s="346"/>
      <c r="N388" s="346"/>
      <c r="O388" s="346"/>
      <c r="P388" s="346"/>
      <c r="Q388" s="346"/>
      <c r="R388" s="346"/>
      <c r="S388" s="346"/>
      <c r="T388" s="346"/>
      <c r="U388" s="346"/>
      <c r="V388" s="346"/>
      <c r="W388" s="355"/>
      <c r="X388" s="346"/>
      <c r="Y388" s="355"/>
      <c r="Z388" s="348"/>
      <c r="AA388" s="348"/>
      <c r="AB388" s="348"/>
      <c r="AC388" s="348"/>
      <c r="AD388" s="346" t="s">
        <v>1054</v>
      </c>
      <c r="AE388" s="356">
        <v>45534</v>
      </c>
      <c r="AF388" s="355"/>
      <c r="AG388" s="346"/>
      <c r="AH388" s="346"/>
      <c r="AI388" s="354"/>
      <c r="AJ388" s="346"/>
      <c r="AK388" s="348"/>
      <c r="AL388" s="348"/>
      <c r="AM388" s="346"/>
      <c r="AN388" s="348"/>
      <c r="AO388" s="348"/>
      <c r="AP388" s="348"/>
      <c r="AQ388" s="348"/>
      <c r="AR388" s="348"/>
      <c r="AS388" s="348"/>
    </row>
    <row r="389" spans="1:45" ht="102" x14ac:dyDescent="0.25">
      <c r="A389" s="346"/>
      <c r="B389" s="346"/>
      <c r="C389" s="346"/>
      <c r="D389" s="346"/>
      <c r="E389" s="346"/>
      <c r="F389" s="346"/>
      <c r="G389" s="346"/>
      <c r="H389" s="346"/>
      <c r="I389" s="346"/>
      <c r="J389" s="354"/>
      <c r="K389" s="346"/>
      <c r="L389" s="346"/>
      <c r="M389" s="346"/>
      <c r="N389" s="346"/>
      <c r="O389" s="346"/>
      <c r="P389" s="346"/>
      <c r="Q389" s="346"/>
      <c r="R389" s="346"/>
      <c r="S389" s="346"/>
      <c r="T389" s="346"/>
      <c r="U389" s="346"/>
      <c r="V389" s="346"/>
      <c r="W389" s="355"/>
      <c r="X389" s="346"/>
      <c r="Y389" s="355"/>
      <c r="Z389" s="348"/>
      <c r="AA389" s="348"/>
      <c r="AB389" s="348"/>
      <c r="AC389" s="348"/>
      <c r="AD389" s="346" t="s">
        <v>1057</v>
      </c>
      <c r="AE389" s="346" t="s">
        <v>2334</v>
      </c>
      <c r="AF389" s="355"/>
      <c r="AG389" s="346"/>
      <c r="AH389" s="346"/>
      <c r="AI389" s="354"/>
      <c r="AJ389" s="346"/>
      <c r="AK389" s="348"/>
      <c r="AL389" s="348"/>
      <c r="AM389" s="346"/>
      <c r="AN389" s="348"/>
      <c r="AO389" s="348"/>
      <c r="AP389" s="348"/>
      <c r="AQ389" s="348"/>
      <c r="AR389" s="348"/>
      <c r="AS389" s="348"/>
    </row>
    <row r="390" spans="1:45" x14ac:dyDescent="0.25">
      <c r="A390" s="346"/>
      <c r="B390" s="346"/>
      <c r="C390" s="346"/>
      <c r="D390" s="346"/>
      <c r="E390" s="346"/>
      <c r="F390" s="346"/>
      <c r="G390" s="346"/>
      <c r="H390" s="346"/>
      <c r="I390" s="346"/>
      <c r="J390" s="354"/>
      <c r="K390" s="346"/>
      <c r="L390" s="346"/>
      <c r="M390" s="346"/>
      <c r="N390" s="346"/>
      <c r="O390" s="346"/>
      <c r="P390" s="346"/>
      <c r="Q390" s="346"/>
      <c r="R390" s="346"/>
      <c r="S390" s="346"/>
      <c r="T390" s="346"/>
      <c r="U390" s="346"/>
      <c r="V390" s="346"/>
      <c r="W390" s="355"/>
      <c r="X390" s="346"/>
      <c r="Y390" s="355"/>
      <c r="Z390" s="348"/>
      <c r="AA390" s="348"/>
      <c r="AB390" s="348"/>
      <c r="AC390" s="348"/>
      <c r="AD390" s="346" t="s">
        <v>1061</v>
      </c>
      <c r="AE390" s="346" t="s">
        <v>1108</v>
      </c>
      <c r="AF390" s="355"/>
      <c r="AG390" s="346"/>
      <c r="AH390" s="346"/>
      <c r="AI390" s="354"/>
      <c r="AJ390" s="346"/>
      <c r="AK390" s="348"/>
      <c r="AL390" s="348"/>
      <c r="AM390" s="346"/>
      <c r="AN390" s="348"/>
      <c r="AO390" s="348"/>
      <c r="AP390" s="348"/>
      <c r="AQ390" s="348"/>
      <c r="AR390" s="348"/>
      <c r="AS390" s="348"/>
    </row>
    <row r="391" spans="1:45" x14ac:dyDescent="0.25">
      <c r="A391" s="346"/>
      <c r="B391" s="346"/>
      <c r="C391" s="346"/>
      <c r="D391" s="346"/>
      <c r="E391" s="346"/>
      <c r="F391" s="346"/>
      <c r="G391" s="346"/>
      <c r="H391" s="346"/>
      <c r="I391" s="346"/>
      <c r="J391" s="354"/>
      <c r="K391" s="346"/>
      <c r="L391" s="346"/>
      <c r="M391" s="346"/>
      <c r="N391" s="346"/>
      <c r="O391" s="346"/>
      <c r="P391" s="346"/>
      <c r="Q391" s="346"/>
      <c r="R391" s="346"/>
      <c r="S391" s="346"/>
      <c r="T391" s="346"/>
      <c r="U391" s="346"/>
      <c r="V391" s="346"/>
      <c r="W391" s="355"/>
      <c r="X391" s="346"/>
      <c r="Y391" s="355"/>
      <c r="Z391" s="348"/>
      <c r="AA391" s="348"/>
      <c r="AB391" s="348"/>
      <c r="AC391" s="348"/>
      <c r="AD391" s="348"/>
      <c r="AE391" s="348"/>
      <c r="AF391" s="355"/>
      <c r="AG391" s="346"/>
      <c r="AH391" s="346"/>
      <c r="AI391" s="354"/>
      <c r="AJ391" s="346"/>
      <c r="AK391" s="348"/>
      <c r="AL391" s="348"/>
      <c r="AM391" s="346"/>
      <c r="AN391" s="348"/>
      <c r="AO391" s="348"/>
      <c r="AP391" s="348"/>
      <c r="AQ391" s="348"/>
      <c r="AR391" s="348"/>
      <c r="AS391" s="348"/>
    </row>
    <row r="392" spans="1:45" x14ac:dyDescent="0.25">
      <c r="A392" s="346"/>
      <c r="B392" s="346"/>
      <c r="C392" s="346"/>
      <c r="D392" s="346"/>
      <c r="E392" s="346"/>
      <c r="F392" s="346"/>
      <c r="G392" s="346"/>
      <c r="H392" s="346"/>
      <c r="I392" s="346"/>
      <c r="J392" s="354"/>
      <c r="K392" s="346"/>
      <c r="L392" s="346"/>
      <c r="M392" s="346"/>
      <c r="N392" s="346"/>
      <c r="O392" s="346"/>
      <c r="P392" s="346"/>
      <c r="Q392" s="346"/>
      <c r="R392" s="346"/>
      <c r="S392" s="346"/>
      <c r="T392" s="346"/>
      <c r="U392" s="346"/>
      <c r="V392" s="346"/>
      <c r="W392" s="355"/>
      <c r="X392" s="346"/>
      <c r="Y392" s="355"/>
      <c r="Z392" s="348"/>
      <c r="AA392" s="348"/>
      <c r="AB392" s="348"/>
      <c r="AC392" s="348"/>
      <c r="AD392" s="346" t="s">
        <v>1054</v>
      </c>
      <c r="AE392" s="356">
        <v>45539</v>
      </c>
      <c r="AF392" s="355"/>
      <c r="AG392" s="346"/>
      <c r="AH392" s="346"/>
      <c r="AI392" s="354"/>
      <c r="AJ392" s="346"/>
      <c r="AK392" s="348"/>
      <c r="AL392" s="348"/>
      <c r="AM392" s="346"/>
      <c r="AN392" s="348"/>
      <c r="AO392" s="348"/>
      <c r="AP392" s="348"/>
      <c r="AQ392" s="348"/>
      <c r="AR392" s="348"/>
      <c r="AS392" s="348"/>
    </row>
    <row r="393" spans="1:45" ht="255" x14ac:dyDescent="0.25">
      <c r="A393" s="346"/>
      <c r="B393" s="346"/>
      <c r="C393" s="346"/>
      <c r="D393" s="346"/>
      <c r="E393" s="346"/>
      <c r="F393" s="346"/>
      <c r="G393" s="346"/>
      <c r="H393" s="346"/>
      <c r="I393" s="346"/>
      <c r="J393" s="354"/>
      <c r="K393" s="346"/>
      <c r="L393" s="346"/>
      <c r="M393" s="346"/>
      <c r="N393" s="346"/>
      <c r="O393" s="346"/>
      <c r="P393" s="346"/>
      <c r="Q393" s="346"/>
      <c r="R393" s="346"/>
      <c r="S393" s="346"/>
      <c r="T393" s="346"/>
      <c r="U393" s="346"/>
      <c r="V393" s="346"/>
      <c r="W393" s="355"/>
      <c r="X393" s="346"/>
      <c r="Y393" s="355"/>
      <c r="Z393" s="348"/>
      <c r="AA393" s="348"/>
      <c r="AB393" s="348"/>
      <c r="AC393" s="348"/>
      <c r="AD393" s="346" t="s">
        <v>1057</v>
      </c>
      <c r="AE393" s="346" t="s">
        <v>2335</v>
      </c>
      <c r="AF393" s="355"/>
      <c r="AG393" s="346"/>
      <c r="AH393" s="346"/>
      <c r="AI393" s="354"/>
      <c r="AJ393" s="346"/>
      <c r="AK393" s="348"/>
      <c r="AL393" s="348"/>
      <c r="AM393" s="346"/>
      <c r="AN393" s="348"/>
      <c r="AO393" s="348"/>
      <c r="AP393" s="348"/>
      <c r="AQ393" s="348"/>
      <c r="AR393" s="348"/>
      <c r="AS393" s="348"/>
    </row>
    <row r="394" spans="1:45" x14ac:dyDescent="0.25">
      <c r="A394" s="346"/>
      <c r="B394" s="346"/>
      <c r="C394" s="346"/>
      <c r="D394" s="346"/>
      <c r="E394" s="346"/>
      <c r="F394" s="346"/>
      <c r="G394" s="346"/>
      <c r="H394" s="346"/>
      <c r="I394" s="346"/>
      <c r="J394" s="354"/>
      <c r="K394" s="346"/>
      <c r="L394" s="346"/>
      <c r="M394" s="346"/>
      <c r="N394" s="346"/>
      <c r="O394" s="346"/>
      <c r="P394" s="346"/>
      <c r="Q394" s="346"/>
      <c r="R394" s="346"/>
      <c r="S394" s="346"/>
      <c r="T394" s="346"/>
      <c r="U394" s="346"/>
      <c r="V394" s="346"/>
      <c r="W394" s="355"/>
      <c r="X394" s="346"/>
      <c r="Y394" s="355"/>
      <c r="Z394" s="348"/>
      <c r="AA394" s="348"/>
      <c r="AB394" s="348"/>
      <c r="AC394" s="348"/>
      <c r="AD394" s="346" t="s">
        <v>1061</v>
      </c>
      <c r="AE394" s="346" t="s">
        <v>1174</v>
      </c>
      <c r="AF394" s="355"/>
      <c r="AG394" s="346"/>
      <c r="AH394" s="346"/>
      <c r="AI394" s="354"/>
      <c r="AJ394" s="346"/>
      <c r="AK394" s="348"/>
      <c r="AL394" s="348"/>
      <c r="AM394" s="346"/>
      <c r="AN394" s="348"/>
      <c r="AO394" s="348"/>
      <c r="AP394" s="348"/>
      <c r="AQ394" s="348"/>
      <c r="AR394" s="348"/>
      <c r="AS394" s="348"/>
    </row>
    <row r="395" spans="1:45" ht="89.25" x14ac:dyDescent="0.25">
      <c r="A395" s="346" t="s">
        <v>2336</v>
      </c>
      <c r="B395" s="346" t="s">
        <v>1800</v>
      </c>
      <c r="C395" s="346" t="s">
        <v>2337</v>
      </c>
      <c r="D395" s="346" t="s">
        <v>1949</v>
      </c>
      <c r="E395" s="346" t="s">
        <v>1950</v>
      </c>
      <c r="F395" s="346" t="s">
        <v>2338</v>
      </c>
      <c r="G395" s="346" t="s">
        <v>1801</v>
      </c>
      <c r="H395" s="346" t="s">
        <v>1952</v>
      </c>
      <c r="I395" s="346" t="s">
        <v>2028</v>
      </c>
      <c r="J395" s="357" t="s">
        <v>2029</v>
      </c>
      <c r="K395" s="346" t="s">
        <v>1954</v>
      </c>
      <c r="L395" s="346" t="s">
        <v>2339</v>
      </c>
      <c r="M395" s="346" t="s">
        <v>2340</v>
      </c>
      <c r="N395" s="346" t="s">
        <v>2341</v>
      </c>
      <c r="O395" s="346" t="s">
        <v>1958</v>
      </c>
      <c r="P395" s="346" t="s">
        <v>1959</v>
      </c>
      <c r="Q395" s="346" t="s">
        <v>1960</v>
      </c>
      <c r="R395" s="346" t="s">
        <v>1961</v>
      </c>
      <c r="S395" s="346" t="s">
        <v>1962</v>
      </c>
      <c r="T395" s="346" t="s">
        <v>1963</v>
      </c>
      <c r="U395" s="346" t="s">
        <v>1964</v>
      </c>
      <c r="V395" s="346" t="s">
        <v>1965</v>
      </c>
      <c r="W395" s="355" t="s">
        <v>1966</v>
      </c>
      <c r="X395" s="346" t="s">
        <v>1966</v>
      </c>
      <c r="Y395" s="355" t="s">
        <v>1966</v>
      </c>
      <c r="Z395" s="348"/>
      <c r="AA395" s="348"/>
      <c r="AB395" s="348"/>
      <c r="AC395" s="348"/>
      <c r="AD395" s="348"/>
      <c r="AE395" s="348"/>
      <c r="AF395" s="355" t="s">
        <v>1966</v>
      </c>
      <c r="AG395" s="346" t="s">
        <v>1967</v>
      </c>
      <c r="AH395" s="346" t="s">
        <v>2028</v>
      </c>
      <c r="AI395" s="357" t="s">
        <v>2029</v>
      </c>
      <c r="AJ395" s="346" t="s">
        <v>1954</v>
      </c>
      <c r="AK395" s="346" t="s">
        <v>2342</v>
      </c>
      <c r="AL395" s="346" t="s">
        <v>2343</v>
      </c>
      <c r="AM395" s="346" t="s">
        <v>2344</v>
      </c>
      <c r="AN395" s="348"/>
      <c r="AO395" s="348"/>
      <c r="AP395" s="348"/>
      <c r="AQ395" s="348"/>
      <c r="AR395" s="348"/>
      <c r="AS395" s="348"/>
    </row>
    <row r="396" spans="1:45" x14ac:dyDescent="0.25">
      <c r="A396" s="346"/>
      <c r="B396" s="346"/>
      <c r="C396" s="346"/>
      <c r="D396" s="346"/>
      <c r="E396" s="346"/>
      <c r="F396" s="346"/>
      <c r="G396" s="346"/>
      <c r="H396" s="346"/>
      <c r="I396" s="346"/>
      <c r="J396" s="357"/>
      <c r="K396" s="346"/>
      <c r="L396" s="346"/>
      <c r="M396" s="346"/>
      <c r="N396" s="346"/>
      <c r="O396" s="346"/>
      <c r="P396" s="344" t="s">
        <v>1971</v>
      </c>
      <c r="Q396" s="344" t="s">
        <v>1971</v>
      </c>
      <c r="R396" s="344" t="s">
        <v>1971</v>
      </c>
      <c r="S396" s="344" t="s">
        <v>1971</v>
      </c>
      <c r="T396" s="344" t="s">
        <v>1971</v>
      </c>
      <c r="U396" s="344" t="s">
        <v>1971</v>
      </c>
      <c r="V396" s="344" t="s">
        <v>1971</v>
      </c>
      <c r="W396" s="355"/>
      <c r="X396" s="346"/>
      <c r="Y396" s="355"/>
      <c r="Z396" s="348"/>
      <c r="AA396" s="348"/>
      <c r="AB396" s="346" t="s">
        <v>1054</v>
      </c>
      <c r="AC396" s="356">
        <v>45406</v>
      </c>
      <c r="AD396" s="346" t="s">
        <v>1054</v>
      </c>
      <c r="AE396" s="356">
        <v>45406</v>
      </c>
      <c r="AF396" s="355"/>
      <c r="AG396" s="346"/>
      <c r="AH396" s="346"/>
      <c r="AI396" s="357"/>
      <c r="AJ396" s="346"/>
      <c r="AK396" s="348"/>
      <c r="AL396" s="348"/>
      <c r="AM396" s="346"/>
      <c r="AN396" s="348"/>
      <c r="AO396" s="348"/>
      <c r="AP396" s="348"/>
      <c r="AQ396" s="348"/>
      <c r="AR396" s="348"/>
      <c r="AS396" s="348"/>
    </row>
    <row r="397" spans="1:45" ht="102" x14ac:dyDescent="0.25">
      <c r="A397" s="346"/>
      <c r="B397" s="346"/>
      <c r="C397" s="346"/>
      <c r="D397" s="346"/>
      <c r="E397" s="346"/>
      <c r="F397" s="346"/>
      <c r="G397" s="346"/>
      <c r="H397" s="346"/>
      <c r="I397" s="346"/>
      <c r="J397" s="357"/>
      <c r="K397" s="346"/>
      <c r="L397" s="346"/>
      <c r="M397" s="346"/>
      <c r="N397" s="346"/>
      <c r="O397" s="346"/>
      <c r="P397" s="346" t="s">
        <v>2345</v>
      </c>
      <c r="Q397" s="346" t="s">
        <v>1973</v>
      </c>
      <c r="R397" s="346" t="s">
        <v>2346</v>
      </c>
      <c r="S397" s="346" t="s">
        <v>1975</v>
      </c>
      <c r="T397" s="346" t="s">
        <v>1976</v>
      </c>
      <c r="U397" s="346" t="s">
        <v>2347</v>
      </c>
      <c r="V397" s="346" t="s">
        <v>2058</v>
      </c>
      <c r="W397" s="355"/>
      <c r="X397" s="346"/>
      <c r="Y397" s="355"/>
      <c r="Z397" s="348"/>
      <c r="AA397" s="348"/>
      <c r="AB397" s="346" t="s">
        <v>1057</v>
      </c>
      <c r="AC397" s="346" t="s">
        <v>2348</v>
      </c>
      <c r="AD397" s="346" t="s">
        <v>1057</v>
      </c>
      <c r="AE397" s="346" t="s">
        <v>2348</v>
      </c>
      <c r="AF397" s="355"/>
      <c r="AG397" s="346"/>
      <c r="AH397" s="346"/>
      <c r="AI397" s="357"/>
      <c r="AJ397" s="346"/>
      <c r="AK397" s="348"/>
      <c r="AL397" s="348"/>
      <c r="AM397" s="346"/>
      <c r="AN397" s="348"/>
      <c r="AO397" s="348"/>
      <c r="AP397" s="348"/>
      <c r="AQ397" s="348"/>
      <c r="AR397" s="348"/>
      <c r="AS397" s="348"/>
    </row>
    <row r="398" spans="1:45" x14ac:dyDescent="0.25">
      <c r="A398" s="346"/>
      <c r="B398" s="346"/>
      <c r="C398" s="346"/>
      <c r="D398" s="346"/>
      <c r="E398" s="346"/>
      <c r="F398" s="346"/>
      <c r="G398" s="346"/>
      <c r="H398" s="346"/>
      <c r="I398" s="346"/>
      <c r="J398" s="357"/>
      <c r="K398" s="346"/>
      <c r="L398" s="346"/>
      <c r="M398" s="346"/>
      <c r="N398" s="346"/>
      <c r="O398" s="346"/>
      <c r="P398" s="346"/>
      <c r="Q398" s="346"/>
      <c r="R398" s="346"/>
      <c r="S398" s="346"/>
      <c r="T398" s="346"/>
      <c r="U398" s="346"/>
      <c r="V398" s="346"/>
      <c r="W398" s="355"/>
      <c r="X398" s="346"/>
      <c r="Y398" s="355"/>
      <c r="Z398" s="348"/>
      <c r="AA398" s="348"/>
      <c r="AB398" s="346" t="s">
        <v>1061</v>
      </c>
      <c r="AC398" s="346" t="s">
        <v>1812</v>
      </c>
      <c r="AD398" s="346" t="s">
        <v>1061</v>
      </c>
      <c r="AE398" s="346" t="s">
        <v>1812</v>
      </c>
      <c r="AF398" s="355"/>
      <c r="AG398" s="346"/>
      <c r="AH398" s="346"/>
      <c r="AI398" s="357"/>
      <c r="AJ398" s="346"/>
      <c r="AK398" s="348"/>
      <c r="AL398" s="348"/>
      <c r="AM398" s="346"/>
      <c r="AN398" s="348"/>
      <c r="AO398" s="348"/>
      <c r="AP398" s="348"/>
      <c r="AQ398" s="348"/>
      <c r="AR398" s="348"/>
      <c r="AS398" s="348"/>
    </row>
    <row r="399" spans="1:45" x14ac:dyDescent="0.25">
      <c r="A399" s="346"/>
      <c r="B399" s="346"/>
      <c r="C399" s="346"/>
      <c r="D399" s="346"/>
      <c r="E399" s="346"/>
      <c r="F399" s="346"/>
      <c r="G399" s="346"/>
      <c r="H399" s="346"/>
      <c r="I399" s="346"/>
      <c r="J399" s="357"/>
      <c r="K399" s="346"/>
      <c r="L399" s="346"/>
      <c r="M399" s="346"/>
      <c r="N399" s="346"/>
      <c r="O399" s="346"/>
      <c r="P399" s="346"/>
      <c r="Q399" s="346"/>
      <c r="R399" s="346"/>
      <c r="S399" s="346"/>
      <c r="T399" s="346"/>
      <c r="U399" s="346"/>
      <c r="V399" s="346"/>
      <c r="W399" s="355"/>
      <c r="X399" s="346"/>
      <c r="Y399" s="355"/>
      <c r="Z399" s="348"/>
      <c r="AA399" s="348"/>
      <c r="AB399" s="348"/>
      <c r="AC399" s="348"/>
      <c r="AD399" s="348"/>
      <c r="AE399" s="348"/>
      <c r="AF399" s="355"/>
      <c r="AG399" s="346"/>
      <c r="AH399" s="346"/>
      <c r="AI399" s="357"/>
      <c r="AJ399" s="346"/>
      <c r="AK399" s="348"/>
      <c r="AL399" s="348"/>
      <c r="AM399" s="346"/>
      <c r="AN399" s="348"/>
      <c r="AO399" s="348"/>
      <c r="AP399" s="348"/>
      <c r="AQ399" s="348"/>
      <c r="AR399" s="348"/>
      <c r="AS399" s="348"/>
    </row>
    <row r="400" spans="1:45" x14ac:dyDescent="0.25">
      <c r="A400" s="346"/>
      <c r="B400" s="346"/>
      <c r="C400" s="346"/>
      <c r="D400" s="346"/>
      <c r="E400" s="346"/>
      <c r="F400" s="346"/>
      <c r="G400" s="346"/>
      <c r="H400" s="346"/>
      <c r="I400" s="346"/>
      <c r="J400" s="357"/>
      <c r="K400" s="346"/>
      <c r="L400" s="346"/>
      <c r="M400" s="346"/>
      <c r="N400" s="346"/>
      <c r="O400" s="346"/>
      <c r="P400" s="346"/>
      <c r="Q400" s="346"/>
      <c r="R400" s="346"/>
      <c r="S400" s="346"/>
      <c r="T400" s="346"/>
      <c r="U400" s="346"/>
      <c r="V400" s="346"/>
      <c r="W400" s="355"/>
      <c r="X400" s="346"/>
      <c r="Y400" s="355"/>
      <c r="Z400" s="348"/>
      <c r="AA400" s="348"/>
      <c r="AB400" s="348"/>
      <c r="AC400" s="348"/>
      <c r="AD400" s="346" t="s">
        <v>1054</v>
      </c>
      <c r="AE400" s="356">
        <v>45410</v>
      </c>
      <c r="AF400" s="355"/>
      <c r="AG400" s="346"/>
      <c r="AH400" s="346"/>
      <c r="AI400" s="357"/>
      <c r="AJ400" s="346"/>
      <c r="AK400" s="348"/>
      <c r="AL400" s="348"/>
      <c r="AM400" s="346"/>
      <c r="AN400" s="348"/>
      <c r="AO400" s="348"/>
      <c r="AP400" s="348"/>
      <c r="AQ400" s="348"/>
      <c r="AR400" s="348"/>
      <c r="AS400" s="348"/>
    </row>
    <row r="401" spans="1:45" ht="114.75" x14ac:dyDescent="0.25">
      <c r="A401" s="346"/>
      <c r="B401" s="346"/>
      <c r="C401" s="346"/>
      <c r="D401" s="346"/>
      <c r="E401" s="346"/>
      <c r="F401" s="346"/>
      <c r="G401" s="346"/>
      <c r="H401" s="346"/>
      <c r="I401" s="346"/>
      <c r="J401" s="357"/>
      <c r="K401" s="346"/>
      <c r="L401" s="346"/>
      <c r="M401" s="346"/>
      <c r="N401" s="346"/>
      <c r="O401" s="346"/>
      <c r="P401" s="346"/>
      <c r="Q401" s="346"/>
      <c r="R401" s="346"/>
      <c r="S401" s="346"/>
      <c r="T401" s="346"/>
      <c r="U401" s="346"/>
      <c r="V401" s="346"/>
      <c r="W401" s="355"/>
      <c r="X401" s="346"/>
      <c r="Y401" s="355"/>
      <c r="Z401" s="348"/>
      <c r="AA401" s="348"/>
      <c r="AB401" s="348"/>
      <c r="AC401" s="348"/>
      <c r="AD401" s="346" t="s">
        <v>1057</v>
      </c>
      <c r="AE401" s="346" t="s">
        <v>2349</v>
      </c>
      <c r="AF401" s="355"/>
      <c r="AG401" s="346"/>
      <c r="AH401" s="346"/>
      <c r="AI401" s="357"/>
      <c r="AJ401" s="346"/>
      <c r="AK401" s="348"/>
      <c r="AL401" s="348"/>
      <c r="AM401" s="346"/>
      <c r="AN401" s="348"/>
      <c r="AO401" s="348"/>
      <c r="AP401" s="348"/>
      <c r="AQ401" s="348"/>
      <c r="AR401" s="348"/>
      <c r="AS401" s="348"/>
    </row>
    <row r="402" spans="1:45" x14ac:dyDescent="0.25">
      <c r="A402" s="346"/>
      <c r="B402" s="346"/>
      <c r="C402" s="346"/>
      <c r="D402" s="346"/>
      <c r="E402" s="346"/>
      <c r="F402" s="346"/>
      <c r="G402" s="346"/>
      <c r="H402" s="346"/>
      <c r="I402" s="346"/>
      <c r="J402" s="357"/>
      <c r="K402" s="346"/>
      <c r="L402" s="346"/>
      <c r="M402" s="346"/>
      <c r="N402" s="346"/>
      <c r="O402" s="346"/>
      <c r="P402" s="346"/>
      <c r="Q402" s="346"/>
      <c r="R402" s="346"/>
      <c r="S402" s="346"/>
      <c r="T402" s="346"/>
      <c r="U402" s="346"/>
      <c r="V402" s="346"/>
      <c r="W402" s="355"/>
      <c r="X402" s="346"/>
      <c r="Y402" s="355"/>
      <c r="Z402" s="348"/>
      <c r="AA402" s="348"/>
      <c r="AB402" s="348"/>
      <c r="AC402" s="348"/>
      <c r="AD402" s="346" t="s">
        <v>1061</v>
      </c>
      <c r="AE402" s="346" t="s">
        <v>1745</v>
      </c>
      <c r="AF402" s="355"/>
      <c r="AG402" s="346"/>
      <c r="AH402" s="346"/>
      <c r="AI402" s="357"/>
      <c r="AJ402" s="346"/>
      <c r="AK402" s="348"/>
      <c r="AL402" s="348"/>
      <c r="AM402" s="346"/>
      <c r="AN402" s="348"/>
      <c r="AO402" s="348"/>
      <c r="AP402" s="348"/>
      <c r="AQ402" s="348"/>
      <c r="AR402" s="348"/>
      <c r="AS402" s="348"/>
    </row>
    <row r="403" spans="1:45" x14ac:dyDescent="0.25">
      <c r="A403" s="346"/>
      <c r="B403" s="346"/>
      <c r="C403" s="346"/>
      <c r="D403" s="346"/>
      <c r="E403" s="346"/>
      <c r="F403" s="346"/>
      <c r="G403" s="346"/>
      <c r="H403" s="346"/>
      <c r="I403" s="346"/>
      <c r="J403" s="357"/>
      <c r="K403" s="346"/>
      <c r="L403" s="346"/>
      <c r="M403" s="346"/>
      <c r="N403" s="346"/>
      <c r="O403" s="346"/>
      <c r="P403" s="346"/>
      <c r="Q403" s="346"/>
      <c r="R403" s="346"/>
      <c r="S403" s="346"/>
      <c r="T403" s="346"/>
      <c r="U403" s="346"/>
      <c r="V403" s="346"/>
      <c r="W403" s="355"/>
      <c r="X403" s="346"/>
      <c r="Y403" s="355"/>
      <c r="Z403" s="348"/>
      <c r="AA403" s="348"/>
      <c r="AB403" s="348"/>
      <c r="AC403" s="348"/>
      <c r="AD403" s="348"/>
      <c r="AE403" s="348"/>
      <c r="AF403" s="355"/>
      <c r="AG403" s="346"/>
      <c r="AH403" s="346"/>
      <c r="AI403" s="357"/>
      <c r="AJ403" s="346"/>
      <c r="AK403" s="348"/>
      <c r="AL403" s="348"/>
      <c r="AM403" s="346"/>
      <c r="AN403" s="348"/>
      <c r="AO403" s="348"/>
      <c r="AP403" s="348"/>
      <c r="AQ403" s="348"/>
      <c r="AR403" s="348"/>
      <c r="AS403" s="348"/>
    </row>
    <row r="404" spans="1:45" x14ac:dyDescent="0.25">
      <c r="A404" s="346"/>
      <c r="B404" s="346"/>
      <c r="C404" s="346"/>
      <c r="D404" s="346"/>
      <c r="E404" s="346"/>
      <c r="F404" s="346"/>
      <c r="G404" s="346"/>
      <c r="H404" s="346"/>
      <c r="I404" s="346"/>
      <c r="J404" s="357"/>
      <c r="K404" s="346"/>
      <c r="L404" s="346"/>
      <c r="M404" s="346"/>
      <c r="N404" s="346"/>
      <c r="O404" s="346"/>
      <c r="P404" s="346"/>
      <c r="Q404" s="346"/>
      <c r="R404" s="346"/>
      <c r="S404" s="346"/>
      <c r="T404" s="346"/>
      <c r="U404" s="346"/>
      <c r="V404" s="346"/>
      <c r="W404" s="355"/>
      <c r="X404" s="346"/>
      <c r="Y404" s="355"/>
      <c r="Z404" s="348"/>
      <c r="AA404" s="348"/>
      <c r="AB404" s="348"/>
      <c r="AC404" s="348"/>
      <c r="AD404" s="346" t="s">
        <v>1054</v>
      </c>
      <c r="AE404" s="356">
        <v>45415</v>
      </c>
      <c r="AF404" s="355"/>
      <c r="AG404" s="346"/>
      <c r="AH404" s="346"/>
      <c r="AI404" s="357"/>
      <c r="AJ404" s="346"/>
      <c r="AK404" s="348"/>
      <c r="AL404" s="348"/>
      <c r="AM404" s="346"/>
      <c r="AN404" s="348"/>
      <c r="AO404" s="348"/>
      <c r="AP404" s="348"/>
      <c r="AQ404" s="348"/>
      <c r="AR404" s="348"/>
      <c r="AS404" s="348"/>
    </row>
    <row r="405" spans="1:45" ht="127.5" x14ac:dyDescent="0.25">
      <c r="A405" s="346"/>
      <c r="B405" s="346"/>
      <c r="C405" s="346"/>
      <c r="D405" s="346"/>
      <c r="E405" s="346"/>
      <c r="F405" s="346"/>
      <c r="G405" s="346"/>
      <c r="H405" s="346"/>
      <c r="I405" s="346"/>
      <c r="J405" s="357"/>
      <c r="K405" s="346"/>
      <c r="L405" s="346"/>
      <c r="M405" s="346"/>
      <c r="N405" s="346"/>
      <c r="O405" s="346"/>
      <c r="P405" s="346"/>
      <c r="Q405" s="346"/>
      <c r="R405" s="346"/>
      <c r="S405" s="346"/>
      <c r="T405" s="346"/>
      <c r="U405" s="346"/>
      <c r="V405" s="346"/>
      <c r="W405" s="355"/>
      <c r="X405" s="346"/>
      <c r="Y405" s="355"/>
      <c r="Z405" s="348"/>
      <c r="AA405" s="348"/>
      <c r="AB405" s="348"/>
      <c r="AC405" s="348"/>
      <c r="AD405" s="346" t="s">
        <v>1057</v>
      </c>
      <c r="AE405" s="346" t="s">
        <v>2350</v>
      </c>
      <c r="AF405" s="355"/>
      <c r="AG405" s="346"/>
      <c r="AH405" s="346"/>
      <c r="AI405" s="357"/>
      <c r="AJ405" s="346"/>
      <c r="AK405" s="348"/>
      <c r="AL405" s="348"/>
      <c r="AM405" s="346"/>
      <c r="AN405" s="348"/>
      <c r="AO405" s="348"/>
      <c r="AP405" s="348"/>
      <c r="AQ405" s="348"/>
      <c r="AR405" s="348"/>
      <c r="AS405" s="348"/>
    </row>
    <row r="406" spans="1:45" x14ac:dyDescent="0.25">
      <c r="A406" s="346"/>
      <c r="B406" s="346"/>
      <c r="C406" s="346"/>
      <c r="D406" s="346"/>
      <c r="E406" s="346"/>
      <c r="F406" s="346"/>
      <c r="G406" s="346"/>
      <c r="H406" s="346"/>
      <c r="I406" s="346"/>
      <c r="J406" s="357"/>
      <c r="K406" s="346"/>
      <c r="L406" s="346"/>
      <c r="M406" s="346"/>
      <c r="N406" s="346"/>
      <c r="O406" s="346"/>
      <c r="P406" s="346"/>
      <c r="Q406" s="346"/>
      <c r="R406" s="346"/>
      <c r="S406" s="346"/>
      <c r="T406" s="346"/>
      <c r="U406" s="346"/>
      <c r="V406" s="346"/>
      <c r="W406" s="355"/>
      <c r="X406" s="346"/>
      <c r="Y406" s="355"/>
      <c r="Z406" s="348"/>
      <c r="AA406" s="348"/>
      <c r="AB406" s="348"/>
      <c r="AC406" s="348"/>
      <c r="AD406" s="346" t="s">
        <v>1061</v>
      </c>
      <c r="AE406" s="346" t="s">
        <v>1621</v>
      </c>
      <c r="AF406" s="355"/>
      <c r="AG406" s="346"/>
      <c r="AH406" s="346"/>
      <c r="AI406" s="357"/>
      <c r="AJ406" s="346"/>
      <c r="AK406" s="348"/>
      <c r="AL406" s="348"/>
      <c r="AM406" s="346"/>
      <c r="AN406" s="348"/>
      <c r="AO406" s="348"/>
      <c r="AP406" s="348"/>
      <c r="AQ406" s="348"/>
      <c r="AR406" s="348"/>
      <c r="AS406" s="348"/>
    </row>
    <row r="407" spans="1:45" x14ac:dyDescent="0.25">
      <c r="A407" s="346"/>
      <c r="B407" s="346"/>
      <c r="C407" s="346"/>
      <c r="D407" s="346"/>
      <c r="E407" s="346"/>
      <c r="F407" s="346"/>
      <c r="G407" s="346"/>
      <c r="H407" s="346"/>
      <c r="I407" s="346"/>
      <c r="J407" s="357"/>
      <c r="K407" s="346"/>
      <c r="L407" s="346"/>
      <c r="M407" s="346"/>
      <c r="N407" s="346"/>
      <c r="O407" s="346"/>
      <c r="P407" s="346"/>
      <c r="Q407" s="346"/>
      <c r="R407" s="346"/>
      <c r="S407" s="346"/>
      <c r="T407" s="346"/>
      <c r="U407" s="346"/>
      <c r="V407" s="346"/>
      <c r="W407" s="355"/>
      <c r="X407" s="346"/>
      <c r="Y407" s="355"/>
      <c r="Z407" s="348"/>
      <c r="AA407" s="348"/>
      <c r="AB407" s="348"/>
      <c r="AC407" s="348"/>
      <c r="AD407" s="348"/>
      <c r="AE407" s="348"/>
      <c r="AF407" s="355"/>
      <c r="AG407" s="346"/>
      <c r="AH407" s="346"/>
      <c r="AI407" s="357"/>
      <c r="AJ407" s="346"/>
      <c r="AK407" s="348"/>
      <c r="AL407" s="348"/>
      <c r="AM407" s="346"/>
      <c r="AN407" s="348"/>
      <c r="AO407" s="348"/>
      <c r="AP407" s="348"/>
      <c r="AQ407" s="348"/>
      <c r="AR407" s="348"/>
      <c r="AS407" s="348"/>
    </row>
    <row r="408" spans="1:45" x14ac:dyDescent="0.25">
      <c r="A408" s="346"/>
      <c r="B408" s="346"/>
      <c r="C408" s="346"/>
      <c r="D408" s="346"/>
      <c r="E408" s="346"/>
      <c r="F408" s="346"/>
      <c r="G408" s="346"/>
      <c r="H408" s="346"/>
      <c r="I408" s="346"/>
      <c r="J408" s="357"/>
      <c r="K408" s="346"/>
      <c r="L408" s="346"/>
      <c r="M408" s="346"/>
      <c r="N408" s="346"/>
      <c r="O408" s="346"/>
      <c r="P408" s="346"/>
      <c r="Q408" s="346"/>
      <c r="R408" s="346"/>
      <c r="S408" s="346"/>
      <c r="T408" s="346"/>
      <c r="U408" s="346"/>
      <c r="V408" s="346"/>
      <c r="W408" s="355"/>
      <c r="X408" s="346"/>
      <c r="Y408" s="355"/>
      <c r="Z408" s="348"/>
      <c r="AA408" s="348"/>
      <c r="AB408" s="348"/>
      <c r="AC408" s="348"/>
      <c r="AD408" s="346" t="s">
        <v>1054</v>
      </c>
      <c r="AE408" s="356">
        <v>45538</v>
      </c>
      <c r="AF408" s="355"/>
      <c r="AG408" s="346"/>
      <c r="AH408" s="346"/>
      <c r="AI408" s="357"/>
      <c r="AJ408" s="346"/>
      <c r="AK408" s="348"/>
      <c r="AL408" s="348"/>
      <c r="AM408" s="346"/>
      <c r="AN408" s="348"/>
      <c r="AO408" s="348"/>
      <c r="AP408" s="348"/>
      <c r="AQ408" s="348"/>
      <c r="AR408" s="348"/>
      <c r="AS408" s="348"/>
    </row>
    <row r="409" spans="1:45" x14ac:dyDescent="0.25">
      <c r="A409" s="346"/>
      <c r="B409" s="346"/>
      <c r="C409" s="346"/>
      <c r="D409" s="346"/>
      <c r="E409" s="346"/>
      <c r="F409" s="346"/>
      <c r="G409" s="346"/>
      <c r="H409" s="346"/>
      <c r="I409" s="346"/>
      <c r="J409" s="357"/>
      <c r="K409" s="346"/>
      <c r="L409" s="346"/>
      <c r="M409" s="346"/>
      <c r="N409" s="346"/>
      <c r="O409" s="346"/>
      <c r="P409" s="346"/>
      <c r="Q409" s="346"/>
      <c r="R409" s="346"/>
      <c r="S409" s="346"/>
      <c r="T409" s="346"/>
      <c r="U409" s="346"/>
      <c r="V409" s="346"/>
      <c r="W409" s="355"/>
      <c r="X409" s="346"/>
      <c r="Y409" s="355"/>
      <c r="Z409" s="348"/>
      <c r="AA409" s="348"/>
      <c r="AB409" s="348"/>
      <c r="AC409" s="348"/>
      <c r="AD409" s="346" t="s">
        <v>1057</v>
      </c>
      <c r="AE409" s="346" t="s">
        <v>2351</v>
      </c>
      <c r="AF409" s="355"/>
      <c r="AG409" s="346"/>
      <c r="AH409" s="346"/>
      <c r="AI409" s="357"/>
      <c r="AJ409" s="346"/>
      <c r="AK409" s="348"/>
      <c r="AL409" s="348"/>
      <c r="AM409" s="346"/>
      <c r="AN409" s="348"/>
      <c r="AO409" s="348"/>
      <c r="AP409" s="348"/>
      <c r="AQ409" s="348"/>
      <c r="AR409" s="348"/>
      <c r="AS409" s="348"/>
    </row>
    <row r="410" spans="1:45" x14ac:dyDescent="0.25">
      <c r="A410" s="346"/>
      <c r="B410" s="346"/>
      <c r="C410" s="346"/>
      <c r="D410" s="346"/>
      <c r="E410" s="346"/>
      <c r="F410" s="346"/>
      <c r="G410" s="346"/>
      <c r="H410" s="346"/>
      <c r="I410" s="346"/>
      <c r="J410" s="357"/>
      <c r="K410" s="346"/>
      <c r="L410" s="346"/>
      <c r="M410" s="346"/>
      <c r="N410" s="346"/>
      <c r="O410" s="346"/>
      <c r="P410" s="346"/>
      <c r="Q410" s="346"/>
      <c r="R410" s="346"/>
      <c r="S410" s="346"/>
      <c r="T410" s="346"/>
      <c r="U410" s="346"/>
      <c r="V410" s="346"/>
      <c r="W410" s="355"/>
      <c r="X410" s="346"/>
      <c r="Y410" s="355"/>
      <c r="Z410" s="348"/>
      <c r="AA410" s="348"/>
      <c r="AB410" s="348"/>
      <c r="AC410" s="348"/>
      <c r="AD410" s="346" t="s">
        <v>1061</v>
      </c>
      <c r="AE410" s="346" t="s">
        <v>1270</v>
      </c>
      <c r="AF410" s="355"/>
      <c r="AG410" s="346"/>
      <c r="AH410" s="346"/>
      <c r="AI410" s="357"/>
      <c r="AJ410" s="346"/>
      <c r="AK410" s="348"/>
      <c r="AL410" s="348"/>
      <c r="AM410" s="346"/>
      <c r="AN410" s="348"/>
      <c r="AO410" s="348"/>
      <c r="AP410" s="348"/>
      <c r="AQ410" s="348"/>
      <c r="AR410" s="348"/>
      <c r="AS410" s="348"/>
    </row>
    <row r="411" spans="1:45" x14ac:dyDescent="0.25">
      <c r="A411" s="346"/>
      <c r="B411" s="346"/>
      <c r="C411" s="346"/>
      <c r="D411" s="346"/>
      <c r="E411" s="346"/>
      <c r="F411" s="346"/>
      <c r="G411" s="346"/>
      <c r="H411" s="346"/>
      <c r="I411" s="346"/>
      <c r="J411" s="357"/>
      <c r="K411" s="346"/>
      <c r="L411" s="346"/>
      <c r="M411" s="346"/>
      <c r="N411" s="346"/>
      <c r="O411" s="346"/>
      <c r="P411" s="346"/>
      <c r="Q411" s="346"/>
      <c r="R411" s="346"/>
      <c r="S411" s="346"/>
      <c r="T411" s="346"/>
      <c r="U411" s="346"/>
      <c r="V411" s="346"/>
      <c r="W411" s="355"/>
      <c r="X411" s="346"/>
      <c r="Y411" s="355"/>
      <c r="Z411" s="348"/>
      <c r="AA411" s="348"/>
      <c r="AB411" s="348"/>
      <c r="AC411" s="348"/>
      <c r="AD411" s="348"/>
      <c r="AE411" s="348"/>
      <c r="AF411" s="355"/>
      <c r="AG411" s="346"/>
      <c r="AH411" s="346"/>
      <c r="AI411" s="357"/>
      <c r="AJ411" s="346"/>
      <c r="AK411" s="348"/>
      <c r="AL411" s="348"/>
      <c r="AM411" s="346"/>
      <c r="AN411" s="348"/>
      <c r="AO411" s="348"/>
      <c r="AP411" s="348"/>
      <c r="AQ411" s="348"/>
      <c r="AR411" s="348"/>
      <c r="AS411" s="348"/>
    </row>
    <row r="412" spans="1:45" x14ac:dyDescent="0.25">
      <c r="A412" s="346"/>
      <c r="B412" s="346"/>
      <c r="C412" s="346"/>
      <c r="D412" s="346"/>
      <c r="E412" s="346"/>
      <c r="F412" s="346"/>
      <c r="G412" s="346"/>
      <c r="H412" s="346"/>
      <c r="I412" s="346"/>
      <c r="J412" s="357"/>
      <c r="K412" s="346"/>
      <c r="L412" s="346"/>
      <c r="M412" s="346"/>
      <c r="N412" s="346"/>
      <c r="O412" s="346"/>
      <c r="P412" s="346"/>
      <c r="Q412" s="346"/>
      <c r="R412" s="346"/>
      <c r="S412" s="346"/>
      <c r="T412" s="346"/>
      <c r="U412" s="346"/>
      <c r="V412" s="346"/>
      <c r="W412" s="355"/>
      <c r="X412" s="346"/>
      <c r="Y412" s="355"/>
      <c r="Z412" s="348"/>
      <c r="AA412" s="348"/>
      <c r="AB412" s="348"/>
      <c r="AC412" s="348"/>
      <c r="AD412" s="346" t="s">
        <v>1054</v>
      </c>
      <c r="AE412" s="356">
        <v>45541</v>
      </c>
      <c r="AF412" s="355"/>
      <c r="AG412" s="346"/>
      <c r="AH412" s="346"/>
      <c r="AI412" s="357"/>
      <c r="AJ412" s="346"/>
      <c r="AK412" s="348"/>
      <c r="AL412" s="348"/>
      <c r="AM412" s="346"/>
      <c r="AN412" s="348"/>
      <c r="AO412" s="348"/>
      <c r="AP412" s="348"/>
      <c r="AQ412" s="348"/>
      <c r="AR412" s="348"/>
      <c r="AS412" s="348"/>
    </row>
    <row r="413" spans="1:45" ht="38.25" x14ac:dyDescent="0.25">
      <c r="A413" s="346"/>
      <c r="B413" s="346"/>
      <c r="C413" s="346"/>
      <c r="D413" s="346"/>
      <c r="E413" s="346"/>
      <c r="F413" s="346"/>
      <c r="G413" s="346"/>
      <c r="H413" s="346"/>
      <c r="I413" s="346"/>
      <c r="J413" s="357"/>
      <c r="K413" s="346"/>
      <c r="L413" s="346"/>
      <c r="M413" s="346"/>
      <c r="N413" s="346"/>
      <c r="O413" s="346"/>
      <c r="P413" s="346"/>
      <c r="Q413" s="346"/>
      <c r="R413" s="346"/>
      <c r="S413" s="346"/>
      <c r="T413" s="346"/>
      <c r="U413" s="346"/>
      <c r="V413" s="346"/>
      <c r="W413" s="355"/>
      <c r="X413" s="346"/>
      <c r="Y413" s="355"/>
      <c r="Z413" s="348"/>
      <c r="AA413" s="348"/>
      <c r="AB413" s="348"/>
      <c r="AC413" s="348"/>
      <c r="AD413" s="346" t="s">
        <v>1057</v>
      </c>
      <c r="AE413" s="346" t="s">
        <v>2352</v>
      </c>
      <c r="AF413" s="355"/>
      <c r="AG413" s="346"/>
      <c r="AH413" s="346"/>
      <c r="AI413" s="357"/>
      <c r="AJ413" s="346"/>
      <c r="AK413" s="348"/>
      <c r="AL413" s="348"/>
      <c r="AM413" s="346"/>
      <c r="AN413" s="348"/>
      <c r="AO413" s="348"/>
      <c r="AP413" s="348"/>
      <c r="AQ413" s="348"/>
      <c r="AR413" s="348"/>
      <c r="AS413" s="348"/>
    </row>
    <row r="414" spans="1:45" x14ac:dyDescent="0.25">
      <c r="A414" s="346"/>
      <c r="B414" s="346"/>
      <c r="C414" s="346"/>
      <c r="D414" s="346"/>
      <c r="E414" s="346"/>
      <c r="F414" s="346"/>
      <c r="G414" s="346"/>
      <c r="H414" s="346"/>
      <c r="I414" s="346"/>
      <c r="J414" s="357"/>
      <c r="K414" s="346"/>
      <c r="L414" s="346"/>
      <c r="M414" s="346"/>
      <c r="N414" s="346"/>
      <c r="O414" s="346"/>
      <c r="P414" s="346"/>
      <c r="Q414" s="346"/>
      <c r="R414" s="346"/>
      <c r="S414" s="346"/>
      <c r="T414" s="346"/>
      <c r="U414" s="346"/>
      <c r="V414" s="346"/>
      <c r="W414" s="355"/>
      <c r="X414" s="346"/>
      <c r="Y414" s="355"/>
      <c r="Z414" s="348"/>
      <c r="AA414" s="348"/>
      <c r="AB414" s="348"/>
      <c r="AC414" s="348"/>
      <c r="AD414" s="346" t="s">
        <v>1061</v>
      </c>
      <c r="AE414" s="346" t="s">
        <v>944</v>
      </c>
      <c r="AF414" s="355"/>
      <c r="AG414" s="346"/>
      <c r="AH414" s="346"/>
      <c r="AI414" s="357"/>
      <c r="AJ414" s="346"/>
      <c r="AK414" s="348"/>
      <c r="AL414" s="348"/>
      <c r="AM414" s="346"/>
      <c r="AN414" s="348"/>
      <c r="AO414" s="348"/>
      <c r="AP414" s="348"/>
      <c r="AQ414" s="348"/>
      <c r="AR414" s="348"/>
      <c r="AS414" s="348"/>
    </row>
    <row r="415" spans="1:45" ht="140.25" x14ac:dyDescent="0.25">
      <c r="A415" s="346" t="s">
        <v>2353</v>
      </c>
      <c r="B415" s="346" t="s">
        <v>1258</v>
      </c>
      <c r="C415" s="346" t="s">
        <v>2354</v>
      </c>
      <c r="D415" s="346" t="s">
        <v>1949</v>
      </c>
      <c r="E415" s="346" t="s">
        <v>1950</v>
      </c>
      <c r="F415" s="346" t="s">
        <v>2355</v>
      </c>
      <c r="G415" s="346" t="s">
        <v>1259</v>
      </c>
      <c r="H415" s="346" t="s">
        <v>2236</v>
      </c>
      <c r="I415" s="346" t="s">
        <v>1953</v>
      </c>
      <c r="J415" s="357" t="s">
        <v>2029</v>
      </c>
      <c r="K415" s="346" t="s">
        <v>1954</v>
      </c>
      <c r="L415" s="346" t="s">
        <v>2356</v>
      </c>
      <c r="M415" s="346" t="s">
        <v>2357</v>
      </c>
      <c r="N415" s="346" t="s">
        <v>2358</v>
      </c>
      <c r="O415" s="346" t="s">
        <v>2359</v>
      </c>
      <c r="P415" s="346" t="s">
        <v>1959</v>
      </c>
      <c r="Q415" s="346" t="s">
        <v>1960</v>
      </c>
      <c r="R415" s="346" t="s">
        <v>1961</v>
      </c>
      <c r="S415" s="346" t="s">
        <v>1962</v>
      </c>
      <c r="T415" s="346" t="s">
        <v>1963</v>
      </c>
      <c r="U415" s="346" t="s">
        <v>1964</v>
      </c>
      <c r="V415" s="346" t="s">
        <v>1965</v>
      </c>
      <c r="W415" s="355" t="s">
        <v>1966</v>
      </c>
      <c r="X415" s="346" t="s">
        <v>1966</v>
      </c>
      <c r="Y415" s="355" t="s">
        <v>1966</v>
      </c>
      <c r="Z415" s="348"/>
      <c r="AA415" s="348"/>
      <c r="AB415" s="348"/>
      <c r="AC415" s="348"/>
      <c r="AD415" s="348"/>
      <c r="AE415" s="348"/>
      <c r="AF415" s="355" t="s">
        <v>1966</v>
      </c>
      <c r="AG415" s="346" t="s">
        <v>1967</v>
      </c>
      <c r="AH415" s="346" t="s">
        <v>1953</v>
      </c>
      <c r="AI415" s="354" t="s">
        <v>1042</v>
      </c>
      <c r="AJ415" s="346" t="s">
        <v>1954</v>
      </c>
      <c r="AK415" s="346" t="s">
        <v>2360</v>
      </c>
      <c r="AL415" s="346" t="s">
        <v>2361</v>
      </c>
      <c r="AM415" s="346" t="s">
        <v>2362</v>
      </c>
      <c r="AN415" s="348"/>
      <c r="AO415" s="348"/>
      <c r="AP415" s="348"/>
      <c r="AQ415" s="348"/>
      <c r="AR415" s="348"/>
      <c r="AS415" s="348"/>
    </row>
    <row r="416" spans="1:45" x14ac:dyDescent="0.25">
      <c r="A416" s="346"/>
      <c r="B416" s="346"/>
      <c r="C416" s="346"/>
      <c r="D416" s="346"/>
      <c r="E416" s="346"/>
      <c r="F416" s="346"/>
      <c r="G416" s="346"/>
      <c r="H416" s="346"/>
      <c r="I416" s="346"/>
      <c r="J416" s="357"/>
      <c r="K416" s="346"/>
      <c r="L416" s="346"/>
      <c r="M416" s="346"/>
      <c r="N416" s="346"/>
      <c r="O416" s="346"/>
      <c r="P416" s="344" t="s">
        <v>1971</v>
      </c>
      <c r="Q416" s="344" t="s">
        <v>1971</v>
      </c>
      <c r="R416" s="344" t="s">
        <v>1971</v>
      </c>
      <c r="S416" s="344" t="s">
        <v>1971</v>
      </c>
      <c r="T416" s="344" t="s">
        <v>1971</v>
      </c>
      <c r="U416" s="346"/>
      <c r="V416" s="344" t="s">
        <v>1971</v>
      </c>
      <c r="W416" s="355"/>
      <c r="X416" s="346"/>
      <c r="Y416" s="355"/>
      <c r="Z416" s="348"/>
      <c r="AA416" s="348"/>
      <c r="AB416" s="348"/>
      <c r="AC416" s="348"/>
      <c r="AD416" s="346" t="s">
        <v>1054</v>
      </c>
      <c r="AE416" s="356">
        <v>45397</v>
      </c>
      <c r="AF416" s="355"/>
      <c r="AG416" s="346"/>
      <c r="AH416" s="346"/>
      <c r="AI416" s="354"/>
      <c r="AJ416" s="346"/>
      <c r="AK416" s="348"/>
      <c r="AL416" s="348"/>
      <c r="AM416" s="346"/>
      <c r="AN416" s="348"/>
      <c r="AO416" s="348"/>
      <c r="AP416" s="348"/>
      <c r="AQ416" s="348"/>
      <c r="AR416" s="348"/>
      <c r="AS416" s="348"/>
    </row>
    <row r="417" spans="1:45" ht="127.5" x14ac:dyDescent="0.25">
      <c r="A417" s="346"/>
      <c r="B417" s="346"/>
      <c r="C417" s="346"/>
      <c r="D417" s="346"/>
      <c r="E417" s="346"/>
      <c r="F417" s="346"/>
      <c r="G417" s="346"/>
      <c r="H417" s="346"/>
      <c r="I417" s="346"/>
      <c r="J417" s="357"/>
      <c r="K417" s="346"/>
      <c r="L417" s="346"/>
      <c r="M417" s="346"/>
      <c r="N417" s="346"/>
      <c r="O417" s="346"/>
      <c r="P417" s="346" t="s">
        <v>2363</v>
      </c>
      <c r="Q417" s="346" t="s">
        <v>2364</v>
      </c>
      <c r="R417" s="346" t="s">
        <v>2365</v>
      </c>
      <c r="S417" s="346" t="s">
        <v>2366</v>
      </c>
      <c r="T417" s="346" t="s">
        <v>2367</v>
      </c>
      <c r="U417" s="346"/>
      <c r="V417" s="346" t="s">
        <v>2368</v>
      </c>
      <c r="W417" s="355"/>
      <c r="X417" s="346"/>
      <c r="Y417" s="355"/>
      <c r="Z417" s="348"/>
      <c r="AA417" s="348"/>
      <c r="AB417" s="348"/>
      <c r="AC417" s="348"/>
      <c r="AD417" s="346" t="s">
        <v>1057</v>
      </c>
      <c r="AE417" s="346" t="s">
        <v>2369</v>
      </c>
      <c r="AF417" s="355"/>
      <c r="AG417" s="346"/>
      <c r="AH417" s="346"/>
      <c r="AI417" s="354"/>
      <c r="AJ417" s="346"/>
      <c r="AK417" s="348"/>
      <c r="AL417" s="348"/>
      <c r="AM417" s="346"/>
      <c r="AN417" s="348"/>
      <c r="AO417" s="348"/>
      <c r="AP417" s="348"/>
      <c r="AQ417" s="348"/>
      <c r="AR417" s="348"/>
      <c r="AS417" s="348"/>
    </row>
    <row r="418" spans="1:45" x14ac:dyDescent="0.25">
      <c r="A418" s="346"/>
      <c r="B418" s="346"/>
      <c r="C418" s="346"/>
      <c r="D418" s="346"/>
      <c r="E418" s="346"/>
      <c r="F418" s="346"/>
      <c r="G418" s="346"/>
      <c r="H418" s="346"/>
      <c r="I418" s="346"/>
      <c r="J418" s="357"/>
      <c r="K418" s="346"/>
      <c r="L418" s="346"/>
      <c r="M418" s="346"/>
      <c r="N418" s="346"/>
      <c r="O418" s="346"/>
      <c r="P418" s="346"/>
      <c r="Q418" s="346"/>
      <c r="R418" s="346"/>
      <c r="S418" s="346"/>
      <c r="T418" s="346"/>
      <c r="U418" s="346"/>
      <c r="V418" s="346"/>
      <c r="W418" s="355"/>
      <c r="X418" s="346"/>
      <c r="Y418" s="355"/>
      <c r="Z418" s="348"/>
      <c r="AA418" s="348"/>
      <c r="AB418" s="348"/>
      <c r="AC418" s="348"/>
      <c r="AD418" s="346" t="s">
        <v>1061</v>
      </c>
      <c r="AE418" s="346" t="s">
        <v>1270</v>
      </c>
      <c r="AF418" s="355"/>
      <c r="AG418" s="346"/>
      <c r="AH418" s="346"/>
      <c r="AI418" s="354"/>
      <c r="AJ418" s="346"/>
      <c r="AK418" s="348"/>
      <c r="AL418" s="348"/>
      <c r="AM418" s="346"/>
      <c r="AN418" s="348"/>
      <c r="AO418" s="348"/>
      <c r="AP418" s="348"/>
      <c r="AQ418" s="348"/>
      <c r="AR418" s="348"/>
      <c r="AS418" s="348"/>
    </row>
    <row r="419" spans="1:45" x14ac:dyDescent="0.25">
      <c r="A419" s="346"/>
      <c r="B419" s="346"/>
      <c r="C419" s="346"/>
      <c r="D419" s="346"/>
      <c r="E419" s="346"/>
      <c r="F419" s="346"/>
      <c r="G419" s="346"/>
      <c r="H419" s="346"/>
      <c r="I419" s="346"/>
      <c r="J419" s="357"/>
      <c r="K419" s="346"/>
      <c r="L419" s="346"/>
      <c r="M419" s="346"/>
      <c r="N419" s="346"/>
      <c r="O419" s="346"/>
      <c r="P419" s="346"/>
      <c r="Q419" s="346"/>
      <c r="R419" s="346"/>
      <c r="S419" s="346"/>
      <c r="T419" s="346"/>
      <c r="U419" s="346"/>
      <c r="V419" s="346"/>
      <c r="W419" s="355"/>
      <c r="X419" s="346"/>
      <c r="Y419" s="355"/>
      <c r="Z419" s="348"/>
      <c r="AA419" s="348"/>
      <c r="AB419" s="348"/>
      <c r="AC419" s="348"/>
      <c r="AD419" s="348"/>
      <c r="AE419" s="348"/>
      <c r="AF419" s="355"/>
      <c r="AG419" s="346"/>
      <c r="AH419" s="346"/>
      <c r="AI419" s="354"/>
      <c r="AJ419" s="346"/>
      <c r="AK419" s="348"/>
      <c r="AL419" s="348"/>
      <c r="AM419" s="346"/>
      <c r="AN419" s="348"/>
      <c r="AO419" s="348"/>
      <c r="AP419" s="348"/>
      <c r="AQ419" s="348"/>
      <c r="AR419" s="348"/>
      <c r="AS419" s="348"/>
    </row>
    <row r="420" spans="1:45" x14ac:dyDescent="0.25">
      <c r="A420" s="346"/>
      <c r="B420" s="346"/>
      <c r="C420" s="346"/>
      <c r="D420" s="346"/>
      <c r="E420" s="346"/>
      <c r="F420" s="346"/>
      <c r="G420" s="346"/>
      <c r="H420" s="346"/>
      <c r="I420" s="346"/>
      <c r="J420" s="357"/>
      <c r="K420" s="346"/>
      <c r="L420" s="346"/>
      <c r="M420" s="346"/>
      <c r="N420" s="346"/>
      <c r="O420" s="346"/>
      <c r="P420" s="346"/>
      <c r="Q420" s="346"/>
      <c r="R420" s="346"/>
      <c r="S420" s="346"/>
      <c r="T420" s="346"/>
      <c r="U420" s="346"/>
      <c r="V420" s="346"/>
      <c r="W420" s="355"/>
      <c r="X420" s="346"/>
      <c r="Y420" s="355"/>
      <c r="Z420" s="348"/>
      <c r="AA420" s="348"/>
      <c r="AB420" s="348"/>
      <c r="AC420" s="348"/>
      <c r="AD420" s="346" t="s">
        <v>1054</v>
      </c>
      <c r="AE420" s="356">
        <v>45415</v>
      </c>
      <c r="AF420" s="355"/>
      <c r="AG420" s="346"/>
      <c r="AH420" s="346"/>
      <c r="AI420" s="354"/>
      <c r="AJ420" s="346"/>
      <c r="AK420" s="348"/>
      <c r="AL420" s="348"/>
      <c r="AM420" s="346"/>
      <c r="AN420" s="348"/>
      <c r="AO420" s="348"/>
      <c r="AP420" s="348"/>
      <c r="AQ420" s="348"/>
      <c r="AR420" s="348"/>
      <c r="AS420" s="348"/>
    </row>
    <row r="421" spans="1:45" ht="153" x14ac:dyDescent="0.25">
      <c r="A421" s="346"/>
      <c r="B421" s="346"/>
      <c r="C421" s="346"/>
      <c r="D421" s="346"/>
      <c r="E421" s="346"/>
      <c r="F421" s="346"/>
      <c r="G421" s="346"/>
      <c r="H421" s="346"/>
      <c r="I421" s="346"/>
      <c r="J421" s="357"/>
      <c r="K421" s="346"/>
      <c r="L421" s="346"/>
      <c r="M421" s="346"/>
      <c r="N421" s="346"/>
      <c r="O421" s="346"/>
      <c r="P421" s="346"/>
      <c r="Q421" s="346"/>
      <c r="R421" s="346"/>
      <c r="S421" s="346"/>
      <c r="T421" s="346"/>
      <c r="U421" s="346"/>
      <c r="V421" s="346"/>
      <c r="W421" s="355"/>
      <c r="X421" s="346"/>
      <c r="Y421" s="355"/>
      <c r="Z421" s="348"/>
      <c r="AA421" s="348"/>
      <c r="AB421" s="348"/>
      <c r="AC421" s="348"/>
      <c r="AD421" s="346" t="s">
        <v>1057</v>
      </c>
      <c r="AE421" s="346" t="s">
        <v>2370</v>
      </c>
      <c r="AF421" s="355"/>
      <c r="AG421" s="346"/>
      <c r="AH421" s="346"/>
      <c r="AI421" s="354"/>
      <c r="AJ421" s="346"/>
      <c r="AK421" s="348"/>
      <c r="AL421" s="348"/>
      <c r="AM421" s="346"/>
      <c r="AN421" s="348"/>
      <c r="AO421" s="348"/>
      <c r="AP421" s="348"/>
      <c r="AQ421" s="348"/>
      <c r="AR421" s="348"/>
      <c r="AS421" s="348"/>
    </row>
    <row r="422" spans="1:45" x14ac:dyDescent="0.25">
      <c r="A422" s="346"/>
      <c r="B422" s="346"/>
      <c r="C422" s="346"/>
      <c r="D422" s="346"/>
      <c r="E422" s="346"/>
      <c r="F422" s="346"/>
      <c r="G422" s="346"/>
      <c r="H422" s="346"/>
      <c r="I422" s="346"/>
      <c r="J422" s="357"/>
      <c r="K422" s="346"/>
      <c r="L422" s="346"/>
      <c r="M422" s="346"/>
      <c r="N422" s="346"/>
      <c r="O422" s="346"/>
      <c r="P422" s="346"/>
      <c r="Q422" s="346"/>
      <c r="R422" s="346"/>
      <c r="S422" s="346"/>
      <c r="T422" s="346"/>
      <c r="U422" s="346"/>
      <c r="V422" s="346"/>
      <c r="W422" s="355"/>
      <c r="X422" s="346"/>
      <c r="Y422" s="355"/>
      <c r="Z422" s="348"/>
      <c r="AA422" s="348"/>
      <c r="AB422" s="348"/>
      <c r="AC422" s="348"/>
      <c r="AD422" s="346" t="s">
        <v>1061</v>
      </c>
      <c r="AE422" s="346" t="s">
        <v>1174</v>
      </c>
      <c r="AF422" s="355"/>
      <c r="AG422" s="346"/>
      <c r="AH422" s="346"/>
      <c r="AI422" s="354"/>
      <c r="AJ422" s="346"/>
      <c r="AK422" s="348"/>
      <c r="AL422" s="348"/>
      <c r="AM422" s="346"/>
      <c r="AN422" s="348"/>
      <c r="AO422" s="348"/>
      <c r="AP422" s="348"/>
      <c r="AQ422" s="348"/>
      <c r="AR422" s="348"/>
      <c r="AS422" s="348"/>
    </row>
    <row r="423" spans="1:45" x14ac:dyDescent="0.25">
      <c r="A423" s="346"/>
      <c r="B423" s="346"/>
      <c r="C423" s="346"/>
      <c r="D423" s="346"/>
      <c r="E423" s="346"/>
      <c r="F423" s="346"/>
      <c r="G423" s="346"/>
      <c r="H423" s="346"/>
      <c r="I423" s="346"/>
      <c r="J423" s="357"/>
      <c r="K423" s="346"/>
      <c r="L423" s="346"/>
      <c r="M423" s="346"/>
      <c r="N423" s="346"/>
      <c r="O423" s="346"/>
      <c r="P423" s="346"/>
      <c r="Q423" s="346"/>
      <c r="R423" s="346"/>
      <c r="S423" s="346"/>
      <c r="T423" s="346"/>
      <c r="U423" s="346"/>
      <c r="V423" s="346"/>
      <c r="W423" s="355"/>
      <c r="X423" s="346"/>
      <c r="Y423" s="355"/>
      <c r="Z423" s="348"/>
      <c r="AA423" s="348"/>
      <c r="AB423" s="348"/>
      <c r="AC423" s="348"/>
      <c r="AD423" s="348"/>
      <c r="AE423" s="348"/>
      <c r="AF423" s="355"/>
      <c r="AG423" s="346"/>
      <c r="AH423" s="346"/>
      <c r="AI423" s="354"/>
      <c r="AJ423" s="346"/>
      <c r="AK423" s="348"/>
      <c r="AL423" s="348"/>
      <c r="AM423" s="346"/>
      <c r="AN423" s="348"/>
      <c r="AO423" s="348"/>
      <c r="AP423" s="348"/>
      <c r="AQ423" s="348"/>
      <c r="AR423" s="348"/>
      <c r="AS423" s="348"/>
    </row>
    <row r="424" spans="1:45" x14ac:dyDescent="0.25">
      <c r="A424" s="346"/>
      <c r="B424" s="346"/>
      <c r="C424" s="346"/>
      <c r="D424" s="346"/>
      <c r="E424" s="346"/>
      <c r="F424" s="346"/>
      <c r="G424" s="346"/>
      <c r="H424" s="346"/>
      <c r="I424" s="346"/>
      <c r="J424" s="357"/>
      <c r="K424" s="346"/>
      <c r="L424" s="346"/>
      <c r="M424" s="346"/>
      <c r="N424" s="346"/>
      <c r="O424" s="346"/>
      <c r="P424" s="346"/>
      <c r="Q424" s="346"/>
      <c r="R424" s="346"/>
      <c r="S424" s="346"/>
      <c r="T424" s="346"/>
      <c r="U424" s="346"/>
      <c r="V424" s="346"/>
      <c r="W424" s="355"/>
      <c r="X424" s="346"/>
      <c r="Y424" s="355"/>
      <c r="Z424" s="348"/>
      <c r="AA424" s="348"/>
      <c r="AB424" s="348"/>
      <c r="AC424" s="348"/>
      <c r="AD424" s="346" t="s">
        <v>1054</v>
      </c>
      <c r="AE424" s="356">
        <v>45537</v>
      </c>
      <c r="AF424" s="355"/>
      <c r="AG424" s="346"/>
      <c r="AH424" s="346"/>
      <c r="AI424" s="354"/>
      <c r="AJ424" s="346"/>
      <c r="AK424" s="348"/>
      <c r="AL424" s="348"/>
      <c r="AM424" s="346"/>
      <c r="AN424" s="348"/>
      <c r="AO424" s="348"/>
      <c r="AP424" s="348"/>
      <c r="AQ424" s="348"/>
      <c r="AR424" s="348"/>
      <c r="AS424" s="348"/>
    </row>
    <row r="425" spans="1:45" ht="89.25" x14ac:dyDescent="0.25">
      <c r="A425" s="346"/>
      <c r="B425" s="346"/>
      <c r="C425" s="346"/>
      <c r="D425" s="346"/>
      <c r="E425" s="346"/>
      <c r="F425" s="346"/>
      <c r="G425" s="346"/>
      <c r="H425" s="346"/>
      <c r="I425" s="346"/>
      <c r="J425" s="357"/>
      <c r="K425" s="346"/>
      <c r="L425" s="346"/>
      <c r="M425" s="346"/>
      <c r="N425" s="346"/>
      <c r="O425" s="346"/>
      <c r="P425" s="346"/>
      <c r="Q425" s="346"/>
      <c r="R425" s="346"/>
      <c r="S425" s="346"/>
      <c r="T425" s="346"/>
      <c r="U425" s="346"/>
      <c r="V425" s="346"/>
      <c r="W425" s="355"/>
      <c r="X425" s="346"/>
      <c r="Y425" s="355"/>
      <c r="Z425" s="348"/>
      <c r="AA425" s="348"/>
      <c r="AB425" s="348"/>
      <c r="AC425" s="348"/>
      <c r="AD425" s="346" t="s">
        <v>1057</v>
      </c>
      <c r="AE425" s="346" t="s">
        <v>2371</v>
      </c>
      <c r="AF425" s="355"/>
      <c r="AG425" s="346"/>
      <c r="AH425" s="346"/>
      <c r="AI425" s="354"/>
      <c r="AJ425" s="346"/>
      <c r="AK425" s="348"/>
      <c r="AL425" s="348"/>
      <c r="AM425" s="346"/>
      <c r="AN425" s="348"/>
      <c r="AO425" s="348"/>
      <c r="AP425" s="348"/>
      <c r="AQ425" s="348"/>
      <c r="AR425" s="348"/>
      <c r="AS425" s="348"/>
    </row>
    <row r="426" spans="1:45" x14ac:dyDescent="0.25">
      <c r="A426" s="346"/>
      <c r="B426" s="346"/>
      <c r="C426" s="346"/>
      <c r="D426" s="346"/>
      <c r="E426" s="346"/>
      <c r="F426" s="346"/>
      <c r="G426" s="346"/>
      <c r="H426" s="346"/>
      <c r="I426" s="346"/>
      <c r="J426" s="357"/>
      <c r="K426" s="346"/>
      <c r="L426" s="346"/>
      <c r="M426" s="346"/>
      <c r="N426" s="346"/>
      <c r="O426" s="346"/>
      <c r="P426" s="346"/>
      <c r="Q426" s="346"/>
      <c r="R426" s="346"/>
      <c r="S426" s="346"/>
      <c r="T426" s="346"/>
      <c r="U426" s="346"/>
      <c r="V426" s="346"/>
      <c r="W426" s="355"/>
      <c r="X426" s="346"/>
      <c r="Y426" s="355"/>
      <c r="Z426" s="348"/>
      <c r="AA426" s="348"/>
      <c r="AB426" s="348"/>
      <c r="AC426" s="348"/>
      <c r="AD426" s="346" t="s">
        <v>1061</v>
      </c>
      <c r="AE426" s="346" t="s">
        <v>1269</v>
      </c>
      <c r="AF426" s="355"/>
      <c r="AG426" s="346"/>
      <c r="AH426" s="346"/>
      <c r="AI426" s="354"/>
      <c r="AJ426" s="346"/>
      <c r="AK426" s="348"/>
      <c r="AL426" s="348"/>
      <c r="AM426" s="346"/>
      <c r="AN426" s="348"/>
      <c r="AO426" s="348"/>
      <c r="AP426" s="348"/>
      <c r="AQ426" s="348"/>
      <c r="AR426" s="348"/>
      <c r="AS426" s="348"/>
    </row>
    <row r="427" spans="1:45" x14ac:dyDescent="0.25">
      <c r="A427" s="346"/>
      <c r="B427" s="346"/>
      <c r="C427" s="346"/>
      <c r="D427" s="346"/>
      <c r="E427" s="346"/>
      <c r="F427" s="346"/>
      <c r="G427" s="346"/>
      <c r="H427" s="346"/>
      <c r="I427" s="346"/>
      <c r="J427" s="357"/>
      <c r="K427" s="346"/>
      <c r="L427" s="346"/>
      <c r="M427" s="346"/>
      <c r="N427" s="346"/>
      <c r="O427" s="346"/>
      <c r="P427" s="346"/>
      <c r="Q427" s="346"/>
      <c r="R427" s="346"/>
      <c r="S427" s="346"/>
      <c r="T427" s="346"/>
      <c r="U427" s="346"/>
      <c r="V427" s="346"/>
      <c r="W427" s="355"/>
      <c r="X427" s="346"/>
      <c r="Y427" s="355"/>
      <c r="Z427" s="348"/>
      <c r="AA427" s="348"/>
      <c r="AB427" s="348"/>
      <c r="AC427" s="348"/>
      <c r="AD427" s="348"/>
      <c r="AE427" s="348"/>
      <c r="AF427" s="355"/>
      <c r="AG427" s="346"/>
      <c r="AH427" s="346"/>
      <c r="AI427" s="354"/>
      <c r="AJ427" s="346"/>
      <c r="AK427" s="348"/>
      <c r="AL427" s="348"/>
      <c r="AM427" s="346"/>
      <c r="AN427" s="348"/>
      <c r="AO427" s="348"/>
      <c r="AP427" s="348"/>
      <c r="AQ427" s="348"/>
      <c r="AR427" s="348"/>
      <c r="AS427" s="348"/>
    </row>
    <row r="428" spans="1:45" x14ac:dyDescent="0.25">
      <c r="A428" s="346"/>
      <c r="B428" s="346"/>
      <c r="C428" s="346"/>
      <c r="D428" s="346"/>
      <c r="E428" s="346"/>
      <c r="F428" s="346"/>
      <c r="G428" s="346"/>
      <c r="H428" s="346"/>
      <c r="I428" s="346"/>
      <c r="J428" s="357"/>
      <c r="K428" s="346"/>
      <c r="L428" s="346"/>
      <c r="M428" s="346"/>
      <c r="N428" s="346"/>
      <c r="O428" s="346"/>
      <c r="P428" s="346"/>
      <c r="Q428" s="346"/>
      <c r="R428" s="346"/>
      <c r="S428" s="346"/>
      <c r="T428" s="346"/>
      <c r="U428" s="346"/>
      <c r="V428" s="346"/>
      <c r="W428" s="355"/>
      <c r="X428" s="346"/>
      <c r="Y428" s="355"/>
      <c r="Z428" s="348"/>
      <c r="AA428" s="348"/>
      <c r="AB428" s="348"/>
      <c r="AC428" s="348"/>
      <c r="AD428" s="346" t="s">
        <v>1054</v>
      </c>
      <c r="AE428" s="356">
        <v>45537</v>
      </c>
      <c r="AF428" s="355"/>
      <c r="AG428" s="346"/>
      <c r="AH428" s="346"/>
      <c r="AI428" s="354"/>
      <c r="AJ428" s="346"/>
      <c r="AK428" s="348"/>
      <c r="AL428" s="348"/>
      <c r="AM428" s="346"/>
      <c r="AN428" s="348"/>
      <c r="AO428" s="348"/>
      <c r="AP428" s="348"/>
      <c r="AQ428" s="348"/>
      <c r="AR428" s="348"/>
      <c r="AS428" s="348"/>
    </row>
    <row r="429" spans="1:45" ht="25.5" x14ac:dyDescent="0.25">
      <c r="A429" s="346"/>
      <c r="B429" s="346"/>
      <c r="C429" s="346"/>
      <c r="D429" s="346"/>
      <c r="E429" s="346"/>
      <c r="F429" s="346"/>
      <c r="G429" s="346"/>
      <c r="H429" s="346"/>
      <c r="I429" s="346"/>
      <c r="J429" s="357"/>
      <c r="K429" s="346"/>
      <c r="L429" s="346"/>
      <c r="M429" s="346"/>
      <c r="N429" s="346"/>
      <c r="O429" s="346"/>
      <c r="P429" s="346"/>
      <c r="Q429" s="346"/>
      <c r="R429" s="346"/>
      <c r="S429" s="346"/>
      <c r="T429" s="346"/>
      <c r="U429" s="346"/>
      <c r="V429" s="346"/>
      <c r="W429" s="355"/>
      <c r="X429" s="346"/>
      <c r="Y429" s="355"/>
      <c r="Z429" s="348"/>
      <c r="AA429" s="348"/>
      <c r="AB429" s="348"/>
      <c r="AC429" s="348"/>
      <c r="AD429" s="346" t="s">
        <v>1057</v>
      </c>
      <c r="AE429" s="346" t="s">
        <v>2372</v>
      </c>
      <c r="AF429" s="355"/>
      <c r="AG429" s="346"/>
      <c r="AH429" s="346"/>
      <c r="AI429" s="354"/>
      <c r="AJ429" s="346"/>
      <c r="AK429" s="348"/>
      <c r="AL429" s="348"/>
      <c r="AM429" s="346"/>
      <c r="AN429" s="348"/>
      <c r="AO429" s="348"/>
      <c r="AP429" s="348"/>
      <c r="AQ429" s="348"/>
      <c r="AR429" s="348"/>
      <c r="AS429" s="348"/>
    </row>
    <row r="430" spans="1:45" x14ac:dyDescent="0.25">
      <c r="A430" s="346"/>
      <c r="B430" s="346"/>
      <c r="C430" s="346"/>
      <c r="D430" s="346"/>
      <c r="E430" s="346"/>
      <c r="F430" s="346"/>
      <c r="G430" s="346"/>
      <c r="H430" s="346"/>
      <c r="I430" s="346"/>
      <c r="J430" s="357"/>
      <c r="K430" s="346"/>
      <c r="L430" s="346"/>
      <c r="M430" s="346"/>
      <c r="N430" s="346"/>
      <c r="O430" s="346"/>
      <c r="P430" s="346"/>
      <c r="Q430" s="346"/>
      <c r="R430" s="346"/>
      <c r="S430" s="346"/>
      <c r="T430" s="346"/>
      <c r="U430" s="346"/>
      <c r="V430" s="346"/>
      <c r="W430" s="355"/>
      <c r="X430" s="346"/>
      <c r="Y430" s="355"/>
      <c r="Z430" s="348"/>
      <c r="AA430" s="348"/>
      <c r="AB430" s="348"/>
      <c r="AC430" s="348"/>
      <c r="AD430" s="346" t="s">
        <v>1061</v>
      </c>
      <c r="AE430" s="346" t="s">
        <v>1269</v>
      </c>
      <c r="AF430" s="355"/>
      <c r="AG430" s="346"/>
      <c r="AH430" s="346"/>
      <c r="AI430" s="354"/>
      <c r="AJ430" s="346"/>
      <c r="AK430" s="348"/>
      <c r="AL430" s="348"/>
      <c r="AM430" s="346"/>
      <c r="AN430" s="348"/>
      <c r="AO430" s="348"/>
      <c r="AP430" s="348"/>
      <c r="AQ430" s="348"/>
      <c r="AR430" s="348"/>
      <c r="AS430" s="348"/>
    </row>
    <row r="431" spans="1:45" x14ac:dyDescent="0.25">
      <c r="A431" s="346"/>
      <c r="B431" s="346"/>
      <c r="C431" s="346"/>
      <c r="D431" s="346"/>
      <c r="E431" s="346"/>
      <c r="F431" s="346"/>
      <c r="G431" s="346"/>
      <c r="H431" s="346"/>
      <c r="I431" s="346"/>
      <c r="J431" s="357"/>
      <c r="K431" s="346"/>
      <c r="L431" s="346"/>
      <c r="M431" s="346"/>
      <c r="N431" s="346"/>
      <c r="O431" s="346"/>
      <c r="P431" s="346"/>
      <c r="Q431" s="346"/>
      <c r="R431" s="346"/>
      <c r="S431" s="346"/>
      <c r="T431" s="346"/>
      <c r="U431" s="346"/>
      <c r="V431" s="346"/>
      <c r="W431" s="355"/>
      <c r="X431" s="346"/>
      <c r="Y431" s="355"/>
      <c r="Z431" s="348"/>
      <c r="AA431" s="348"/>
      <c r="AB431" s="348"/>
      <c r="AC431" s="348"/>
      <c r="AD431" s="348"/>
      <c r="AE431" s="348"/>
      <c r="AF431" s="355"/>
      <c r="AG431" s="346"/>
      <c r="AH431" s="346"/>
      <c r="AI431" s="354"/>
      <c r="AJ431" s="346"/>
      <c r="AK431" s="348"/>
      <c r="AL431" s="348"/>
      <c r="AM431" s="346"/>
      <c r="AN431" s="348"/>
      <c r="AO431" s="348"/>
      <c r="AP431" s="348"/>
      <c r="AQ431" s="348"/>
      <c r="AR431" s="348"/>
      <c r="AS431" s="348"/>
    </row>
    <row r="432" spans="1:45" x14ac:dyDescent="0.25">
      <c r="A432" s="346"/>
      <c r="B432" s="346"/>
      <c r="C432" s="346"/>
      <c r="D432" s="346"/>
      <c r="E432" s="346"/>
      <c r="F432" s="346"/>
      <c r="G432" s="346"/>
      <c r="H432" s="346"/>
      <c r="I432" s="346"/>
      <c r="J432" s="357"/>
      <c r="K432" s="346"/>
      <c r="L432" s="346"/>
      <c r="M432" s="346"/>
      <c r="N432" s="346"/>
      <c r="O432" s="346"/>
      <c r="P432" s="346"/>
      <c r="Q432" s="346"/>
      <c r="R432" s="346"/>
      <c r="S432" s="346"/>
      <c r="T432" s="346"/>
      <c r="U432" s="346"/>
      <c r="V432" s="346"/>
      <c r="W432" s="355"/>
      <c r="X432" s="346"/>
      <c r="Y432" s="355"/>
      <c r="Z432" s="348"/>
      <c r="AA432" s="348"/>
      <c r="AB432" s="348"/>
      <c r="AC432" s="348"/>
      <c r="AD432" s="346" t="s">
        <v>1054</v>
      </c>
      <c r="AE432" s="356">
        <v>45537</v>
      </c>
      <c r="AF432" s="355"/>
      <c r="AG432" s="346"/>
      <c r="AH432" s="346"/>
      <c r="AI432" s="354"/>
      <c r="AJ432" s="346"/>
      <c r="AK432" s="348"/>
      <c r="AL432" s="348"/>
      <c r="AM432" s="346"/>
      <c r="AN432" s="348"/>
      <c r="AO432" s="348"/>
      <c r="AP432" s="348"/>
      <c r="AQ432" s="348"/>
      <c r="AR432" s="348"/>
      <c r="AS432" s="348"/>
    </row>
    <row r="433" spans="1:45" ht="25.5" x14ac:dyDescent="0.25">
      <c r="A433" s="346"/>
      <c r="B433" s="346"/>
      <c r="C433" s="346"/>
      <c r="D433" s="346"/>
      <c r="E433" s="346"/>
      <c r="F433" s="346"/>
      <c r="G433" s="346"/>
      <c r="H433" s="346"/>
      <c r="I433" s="346"/>
      <c r="J433" s="357"/>
      <c r="K433" s="346"/>
      <c r="L433" s="346"/>
      <c r="M433" s="346"/>
      <c r="N433" s="346"/>
      <c r="O433" s="346"/>
      <c r="P433" s="346"/>
      <c r="Q433" s="346"/>
      <c r="R433" s="346"/>
      <c r="S433" s="346"/>
      <c r="T433" s="346"/>
      <c r="U433" s="346"/>
      <c r="V433" s="346"/>
      <c r="W433" s="355"/>
      <c r="X433" s="346"/>
      <c r="Y433" s="355"/>
      <c r="Z433" s="348"/>
      <c r="AA433" s="348"/>
      <c r="AB433" s="348"/>
      <c r="AC433" s="348"/>
      <c r="AD433" s="346" t="s">
        <v>1057</v>
      </c>
      <c r="AE433" s="346" t="s">
        <v>2372</v>
      </c>
      <c r="AF433" s="355"/>
      <c r="AG433" s="346"/>
      <c r="AH433" s="346"/>
      <c r="AI433" s="354"/>
      <c r="AJ433" s="346"/>
      <c r="AK433" s="348"/>
      <c r="AL433" s="348"/>
      <c r="AM433" s="346"/>
      <c r="AN433" s="348"/>
      <c r="AO433" s="348"/>
      <c r="AP433" s="348"/>
      <c r="AQ433" s="348"/>
      <c r="AR433" s="348"/>
      <c r="AS433" s="348"/>
    </row>
    <row r="434" spans="1:45" x14ac:dyDescent="0.25">
      <c r="A434" s="346"/>
      <c r="B434" s="346"/>
      <c r="C434" s="346"/>
      <c r="D434" s="346"/>
      <c r="E434" s="346"/>
      <c r="F434" s="346"/>
      <c r="G434" s="346"/>
      <c r="H434" s="346"/>
      <c r="I434" s="346"/>
      <c r="J434" s="357"/>
      <c r="K434" s="346"/>
      <c r="L434" s="346"/>
      <c r="M434" s="346"/>
      <c r="N434" s="346"/>
      <c r="O434" s="346"/>
      <c r="P434" s="346"/>
      <c r="Q434" s="346"/>
      <c r="R434" s="346"/>
      <c r="S434" s="346"/>
      <c r="T434" s="346"/>
      <c r="U434" s="346"/>
      <c r="V434" s="346"/>
      <c r="W434" s="355"/>
      <c r="X434" s="346"/>
      <c r="Y434" s="355"/>
      <c r="Z434" s="348"/>
      <c r="AA434" s="348"/>
      <c r="AB434" s="348"/>
      <c r="AC434" s="348"/>
      <c r="AD434" s="346" t="s">
        <v>1061</v>
      </c>
      <c r="AE434" s="346" t="s">
        <v>1269</v>
      </c>
      <c r="AF434" s="355"/>
      <c r="AG434" s="346"/>
      <c r="AH434" s="346"/>
      <c r="AI434" s="354"/>
      <c r="AJ434" s="346"/>
      <c r="AK434" s="348"/>
      <c r="AL434" s="348"/>
      <c r="AM434" s="346"/>
      <c r="AN434" s="348"/>
      <c r="AO434" s="348"/>
      <c r="AP434" s="348"/>
      <c r="AQ434" s="348"/>
      <c r="AR434" s="348"/>
      <c r="AS434" s="348"/>
    </row>
    <row r="435" spans="1:45" x14ac:dyDescent="0.25">
      <c r="A435" s="346"/>
      <c r="B435" s="346"/>
      <c r="C435" s="346"/>
      <c r="D435" s="346"/>
      <c r="E435" s="346"/>
      <c r="F435" s="346"/>
      <c r="G435" s="346"/>
      <c r="H435" s="346"/>
      <c r="I435" s="346"/>
      <c r="J435" s="357"/>
      <c r="K435" s="346"/>
      <c r="L435" s="346"/>
      <c r="M435" s="346"/>
      <c r="N435" s="346"/>
      <c r="O435" s="346"/>
      <c r="P435" s="346"/>
      <c r="Q435" s="346"/>
      <c r="R435" s="346"/>
      <c r="S435" s="346"/>
      <c r="T435" s="346"/>
      <c r="U435" s="346"/>
      <c r="V435" s="346"/>
      <c r="W435" s="355"/>
      <c r="X435" s="346"/>
      <c r="Y435" s="355"/>
      <c r="Z435" s="348"/>
      <c r="AA435" s="348"/>
      <c r="AB435" s="348"/>
      <c r="AC435" s="348"/>
      <c r="AD435" s="348"/>
      <c r="AE435" s="348"/>
      <c r="AF435" s="355"/>
      <c r="AG435" s="346"/>
      <c r="AH435" s="346"/>
      <c r="AI435" s="354"/>
      <c r="AJ435" s="346"/>
      <c r="AK435" s="348"/>
      <c r="AL435" s="348"/>
      <c r="AM435" s="346"/>
      <c r="AN435" s="348"/>
      <c r="AO435" s="348"/>
      <c r="AP435" s="348"/>
      <c r="AQ435" s="348"/>
      <c r="AR435" s="348"/>
      <c r="AS435" s="348"/>
    </row>
    <row r="436" spans="1:45" x14ac:dyDescent="0.25">
      <c r="A436" s="346"/>
      <c r="B436" s="346"/>
      <c r="C436" s="346"/>
      <c r="D436" s="346"/>
      <c r="E436" s="346"/>
      <c r="F436" s="346"/>
      <c r="G436" s="346"/>
      <c r="H436" s="346"/>
      <c r="I436" s="346"/>
      <c r="J436" s="357"/>
      <c r="K436" s="346"/>
      <c r="L436" s="346"/>
      <c r="M436" s="346"/>
      <c r="N436" s="346"/>
      <c r="O436" s="346"/>
      <c r="P436" s="346"/>
      <c r="Q436" s="346"/>
      <c r="R436" s="346"/>
      <c r="S436" s="346"/>
      <c r="T436" s="346"/>
      <c r="U436" s="346"/>
      <c r="V436" s="346"/>
      <c r="W436" s="355"/>
      <c r="X436" s="346"/>
      <c r="Y436" s="355"/>
      <c r="Z436" s="348"/>
      <c r="AA436" s="348"/>
      <c r="AB436" s="348"/>
      <c r="AC436" s="348"/>
      <c r="AD436" s="346" t="s">
        <v>1054</v>
      </c>
      <c r="AE436" s="356">
        <v>45541</v>
      </c>
      <c r="AF436" s="355"/>
      <c r="AG436" s="346"/>
      <c r="AH436" s="346"/>
      <c r="AI436" s="354"/>
      <c r="AJ436" s="346"/>
      <c r="AK436" s="348"/>
      <c r="AL436" s="348"/>
      <c r="AM436" s="346"/>
      <c r="AN436" s="348"/>
      <c r="AO436" s="348"/>
      <c r="AP436" s="348"/>
      <c r="AQ436" s="348"/>
      <c r="AR436" s="348"/>
      <c r="AS436" s="348"/>
    </row>
    <row r="437" spans="1:45" ht="89.25" x14ac:dyDescent="0.25">
      <c r="A437" s="346"/>
      <c r="B437" s="346"/>
      <c r="C437" s="346"/>
      <c r="D437" s="346"/>
      <c r="E437" s="346"/>
      <c r="F437" s="346"/>
      <c r="G437" s="346"/>
      <c r="H437" s="346"/>
      <c r="I437" s="346"/>
      <c r="J437" s="357"/>
      <c r="K437" s="346"/>
      <c r="L437" s="346"/>
      <c r="M437" s="346"/>
      <c r="N437" s="346"/>
      <c r="O437" s="346"/>
      <c r="P437" s="346"/>
      <c r="Q437" s="346"/>
      <c r="R437" s="346"/>
      <c r="S437" s="346"/>
      <c r="T437" s="346"/>
      <c r="U437" s="346"/>
      <c r="V437" s="346"/>
      <c r="W437" s="355"/>
      <c r="X437" s="346"/>
      <c r="Y437" s="355"/>
      <c r="Z437" s="348"/>
      <c r="AA437" s="348"/>
      <c r="AB437" s="348"/>
      <c r="AC437" s="348"/>
      <c r="AD437" s="346" t="s">
        <v>1057</v>
      </c>
      <c r="AE437" s="346" t="s">
        <v>2373</v>
      </c>
      <c r="AF437" s="355"/>
      <c r="AG437" s="346"/>
      <c r="AH437" s="346"/>
      <c r="AI437" s="354"/>
      <c r="AJ437" s="346"/>
      <c r="AK437" s="348"/>
      <c r="AL437" s="348"/>
      <c r="AM437" s="346"/>
      <c r="AN437" s="348"/>
      <c r="AO437" s="348"/>
      <c r="AP437" s="348"/>
      <c r="AQ437" s="348"/>
      <c r="AR437" s="348"/>
      <c r="AS437" s="348"/>
    </row>
    <row r="438" spans="1:45" x14ac:dyDescent="0.25">
      <c r="A438" s="346"/>
      <c r="B438" s="346"/>
      <c r="C438" s="346"/>
      <c r="D438" s="346"/>
      <c r="E438" s="346"/>
      <c r="F438" s="346"/>
      <c r="G438" s="346"/>
      <c r="H438" s="346"/>
      <c r="I438" s="346"/>
      <c r="J438" s="357"/>
      <c r="K438" s="346"/>
      <c r="L438" s="346"/>
      <c r="M438" s="346"/>
      <c r="N438" s="346"/>
      <c r="O438" s="346"/>
      <c r="P438" s="346"/>
      <c r="Q438" s="346"/>
      <c r="R438" s="346"/>
      <c r="S438" s="346"/>
      <c r="T438" s="346"/>
      <c r="U438" s="346"/>
      <c r="V438" s="346"/>
      <c r="W438" s="355"/>
      <c r="X438" s="346"/>
      <c r="Y438" s="355"/>
      <c r="Z438" s="348"/>
      <c r="AA438" s="348"/>
      <c r="AB438" s="348"/>
      <c r="AC438" s="348"/>
      <c r="AD438" s="346" t="s">
        <v>1061</v>
      </c>
      <c r="AE438" s="346" t="s">
        <v>944</v>
      </c>
      <c r="AF438" s="355"/>
      <c r="AG438" s="346"/>
      <c r="AH438" s="346"/>
      <c r="AI438" s="354"/>
      <c r="AJ438" s="346"/>
      <c r="AK438" s="348"/>
      <c r="AL438" s="348"/>
      <c r="AM438" s="346"/>
      <c r="AN438" s="348"/>
      <c r="AO438" s="348"/>
      <c r="AP438" s="348"/>
      <c r="AQ438" s="348"/>
      <c r="AR438" s="348"/>
      <c r="AS438" s="348"/>
    </row>
    <row r="439" spans="1:45" ht="165.75" x14ac:dyDescent="0.25">
      <c r="A439" s="346"/>
      <c r="B439" s="346"/>
      <c r="C439" s="346"/>
      <c r="D439" s="346"/>
      <c r="E439" s="346"/>
      <c r="F439" s="346"/>
      <c r="G439" s="346"/>
      <c r="H439" s="346"/>
      <c r="I439" s="346"/>
      <c r="J439" s="357"/>
      <c r="K439" s="346"/>
      <c r="L439" s="346" t="s">
        <v>2374</v>
      </c>
      <c r="M439" s="346" t="s">
        <v>2375</v>
      </c>
      <c r="N439" s="346" t="s">
        <v>2376</v>
      </c>
      <c r="O439" s="346" t="s">
        <v>2359</v>
      </c>
      <c r="P439" s="346" t="s">
        <v>1959</v>
      </c>
      <c r="Q439" s="346" t="s">
        <v>1960</v>
      </c>
      <c r="R439" s="346" t="s">
        <v>1961</v>
      </c>
      <c r="S439" s="346" t="s">
        <v>1962</v>
      </c>
      <c r="T439" s="346" t="s">
        <v>1963</v>
      </c>
      <c r="U439" s="346" t="s">
        <v>1964</v>
      </c>
      <c r="V439" s="346" t="s">
        <v>1965</v>
      </c>
      <c r="W439" s="355" t="s">
        <v>1966</v>
      </c>
      <c r="X439" s="346" t="s">
        <v>1966</v>
      </c>
      <c r="Y439" s="355" t="s">
        <v>1966</v>
      </c>
      <c r="Z439" s="348"/>
      <c r="AA439" s="348"/>
      <c r="AB439" s="348"/>
      <c r="AC439" s="348"/>
      <c r="AD439" s="348"/>
      <c r="AE439" s="348"/>
      <c r="AF439" s="355"/>
      <c r="AG439" s="346"/>
      <c r="AH439" s="346"/>
      <c r="AI439" s="354"/>
      <c r="AJ439" s="346"/>
      <c r="AK439" s="348"/>
      <c r="AL439" s="348"/>
      <c r="AM439" s="346"/>
      <c r="AN439" s="348"/>
      <c r="AO439" s="348"/>
      <c r="AP439" s="348"/>
      <c r="AQ439" s="348"/>
      <c r="AR439" s="348"/>
      <c r="AS439" s="348"/>
    </row>
    <row r="440" spans="1:45" x14ac:dyDescent="0.25">
      <c r="A440" s="346"/>
      <c r="B440" s="346"/>
      <c r="C440" s="346"/>
      <c r="D440" s="346"/>
      <c r="E440" s="346"/>
      <c r="F440" s="346"/>
      <c r="G440" s="346"/>
      <c r="H440" s="346"/>
      <c r="I440" s="346"/>
      <c r="J440" s="357"/>
      <c r="K440" s="346"/>
      <c r="L440" s="346"/>
      <c r="M440" s="346"/>
      <c r="N440" s="346"/>
      <c r="O440" s="346"/>
      <c r="P440" s="344" t="s">
        <v>1971</v>
      </c>
      <c r="Q440" s="344" t="s">
        <v>1971</v>
      </c>
      <c r="R440" s="344" t="s">
        <v>1971</v>
      </c>
      <c r="S440" s="344" t="s">
        <v>1971</v>
      </c>
      <c r="T440" s="344" t="s">
        <v>1971</v>
      </c>
      <c r="U440" s="346"/>
      <c r="V440" s="344" t="s">
        <v>1971</v>
      </c>
      <c r="W440" s="355"/>
      <c r="X440" s="346"/>
      <c r="Y440" s="355"/>
      <c r="Z440" s="348"/>
      <c r="AA440" s="348"/>
      <c r="AB440" s="346" t="s">
        <v>1054</v>
      </c>
      <c r="AC440" s="356">
        <v>45386</v>
      </c>
      <c r="AD440" s="346" t="s">
        <v>1054</v>
      </c>
      <c r="AE440" s="356">
        <v>45397</v>
      </c>
      <c r="AF440" s="355"/>
      <c r="AG440" s="346"/>
      <c r="AH440" s="346"/>
      <c r="AI440" s="354"/>
      <c r="AJ440" s="346"/>
      <c r="AK440" s="348"/>
      <c r="AL440" s="348"/>
      <c r="AM440" s="346"/>
      <c r="AN440" s="348"/>
      <c r="AO440" s="348"/>
      <c r="AP440" s="348"/>
      <c r="AQ440" s="348"/>
      <c r="AR440" s="348"/>
      <c r="AS440" s="348"/>
    </row>
    <row r="441" spans="1:45" ht="63.75" x14ac:dyDescent="0.25">
      <c r="A441" s="346"/>
      <c r="B441" s="346"/>
      <c r="C441" s="346"/>
      <c r="D441" s="346"/>
      <c r="E441" s="346"/>
      <c r="F441" s="346"/>
      <c r="G441" s="346"/>
      <c r="H441" s="346"/>
      <c r="I441" s="346"/>
      <c r="J441" s="357"/>
      <c r="K441" s="346"/>
      <c r="L441" s="346"/>
      <c r="M441" s="346"/>
      <c r="N441" s="346"/>
      <c r="O441" s="346"/>
      <c r="P441" s="346" t="s">
        <v>2377</v>
      </c>
      <c r="Q441" s="346" t="s">
        <v>2364</v>
      </c>
      <c r="R441" s="346" t="s">
        <v>2378</v>
      </c>
      <c r="S441" s="346" t="s">
        <v>2379</v>
      </c>
      <c r="T441" s="346" t="s">
        <v>2380</v>
      </c>
      <c r="U441" s="346"/>
      <c r="V441" s="346" t="s">
        <v>2381</v>
      </c>
      <c r="W441" s="355"/>
      <c r="X441" s="346"/>
      <c r="Y441" s="355"/>
      <c r="Z441" s="348"/>
      <c r="AA441" s="348"/>
      <c r="AB441" s="346" t="s">
        <v>1057</v>
      </c>
      <c r="AC441" s="346" t="s">
        <v>2382</v>
      </c>
      <c r="AD441" s="346" t="s">
        <v>1057</v>
      </c>
      <c r="AE441" s="346" t="s">
        <v>2383</v>
      </c>
      <c r="AF441" s="355"/>
      <c r="AG441" s="346"/>
      <c r="AH441" s="346"/>
      <c r="AI441" s="354"/>
      <c r="AJ441" s="346"/>
      <c r="AK441" s="348"/>
      <c r="AL441" s="348"/>
      <c r="AM441" s="346"/>
      <c r="AN441" s="348"/>
      <c r="AO441" s="348"/>
      <c r="AP441" s="348"/>
      <c r="AQ441" s="348"/>
      <c r="AR441" s="348"/>
      <c r="AS441" s="348"/>
    </row>
    <row r="442" spans="1:45" x14ac:dyDescent="0.25">
      <c r="A442" s="346"/>
      <c r="B442" s="346"/>
      <c r="C442" s="346"/>
      <c r="D442" s="346"/>
      <c r="E442" s="346"/>
      <c r="F442" s="346"/>
      <c r="G442" s="346"/>
      <c r="H442" s="346"/>
      <c r="I442" s="346"/>
      <c r="J442" s="357"/>
      <c r="K442" s="346"/>
      <c r="L442" s="346"/>
      <c r="M442" s="346"/>
      <c r="N442" s="346"/>
      <c r="O442" s="346"/>
      <c r="P442" s="346"/>
      <c r="Q442" s="346"/>
      <c r="R442" s="346"/>
      <c r="S442" s="346"/>
      <c r="T442" s="346"/>
      <c r="U442" s="346"/>
      <c r="V442" s="346"/>
      <c r="W442" s="355"/>
      <c r="X442" s="346"/>
      <c r="Y442" s="355"/>
      <c r="Z442" s="348"/>
      <c r="AA442" s="348"/>
      <c r="AB442" s="346" t="s">
        <v>1061</v>
      </c>
      <c r="AC442" s="346" t="s">
        <v>1269</v>
      </c>
      <c r="AD442" s="346" t="s">
        <v>1061</v>
      </c>
      <c r="AE442" s="346" t="s">
        <v>1270</v>
      </c>
      <c r="AF442" s="355"/>
      <c r="AG442" s="346"/>
      <c r="AH442" s="346"/>
      <c r="AI442" s="354"/>
      <c r="AJ442" s="346"/>
      <c r="AK442" s="348"/>
      <c r="AL442" s="348"/>
      <c r="AM442" s="346"/>
      <c r="AN442" s="348"/>
      <c r="AO442" s="348"/>
      <c r="AP442" s="348"/>
      <c r="AQ442" s="348"/>
      <c r="AR442" s="348"/>
      <c r="AS442" s="348"/>
    </row>
    <row r="443" spans="1:45" x14ac:dyDescent="0.25">
      <c r="A443" s="346"/>
      <c r="B443" s="346"/>
      <c r="C443" s="346"/>
      <c r="D443" s="346"/>
      <c r="E443" s="346"/>
      <c r="F443" s="346"/>
      <c r="G443" s="346"/>
      <c r="H443" s="346"/>
      <c r="I443" s="346"/>
      <c r="J443" s="357"/>
      <c r="K443" s="346"/>
      <c r="L443" s="346"/>
      <c r="M443" s="346"/>
      <c r="N443" s="346"/>
      <c r="O443" s="346"/>
      <c r="P443" s="346"/>
      <c r="Q443" s="346"/>
      <c r="R443" s="346"/>
      <c r="S443" s="346"/>
      <c r="T443" s="346"/>
      <c r="U443" s="346"/>
      <c r="V443" s="346"/>
      <c r="W443" s="355"/>
      <c r="X443" s="346"/>
      <c r="Y443" s="355"/>
      <c r="Z443" s="348"/>
      <c r="AA443" s="348"/>
      <c r="AB443" s="348"/>
      <c r="AC443" s="348"/>
      <c r="AD443" s="348"/>
      <c r="AE443" s="348"/>
      <c r="AF443" s="355"/>
      <c r="AG443" s="346"/>
      <c r="AH443" s="346"/>
      <c r="AI443" s="354"/>
      <c r="AJ443" s="346"/>
      <c r="AK443" s="348"/>
      <c r="AL443" s="348"/>
      <c r="AM443" s="346"/>
      <c r="AN443" s="348"/>
      <c r="AO443" s="348"/>
      <c r="AP443" s="348"/>
      <c r="AQ443" s="348"/>
      <c r="AR443" s="348"/>
      <c r="AS443" s="348"/>
    </row>
    <row r="444" spans="1:45" x14ac:dyDescent="0.25">
      <c r="A444" s="346"/>
      <c r="B444" s="346"/>
      <c r="C444" s="346"/>
      <c r="D444" s="346"/>
      <c r="E444" s="346"/>
      <c r="F444" s="346"/>
      <c r="G444" s="346"/>
      <c r="H444" s="346"/>
      <c r="I444" s="346"/>
      <c r="J444" s="357"/>
      <c r="K444" s="346"/>
      <c r="L444" s="346"/>
      <c r="M444" s="346"/>
      <c r="N444" s="346"/>
      <c r="O444" s="346"/>
      <c r="P444" s="346"/>
      <c r="Q444" s="346"/>
      <c r="R444" s="346"/>
      <c r="S444" s="346"/>
      <c r="T444" s="346"/>
      <c r="U444" s="346"/>
      <c r="V444" s="346"/>
      <c r="W444" s="355"/>
      <c r="X444" s="346"/>
      <c r="Y444" s="355"/>
      <c r="Z444" s="348"/>
      <c r="AA444" s="348"/>
      <c r="AB444" s="348"/>
      <c r="AC444" s="348"/>
      <c r="AD444" s="346" t="s">
        <v>1054</v>
      </c>
      <c r="AE444" s="356">
        <v>45411</v>
      </c>
      <c r="AF444" s="355"/>
      <c r="AG444" s="346"/>
      <c r="AH444" s="346"/>
      <c r="AI444" s="354"/>
      <c r="AJ444" s="346"/>
      <c r="AK444" s="348"/>
      <c r="AL444" s="348"/>
      <c r="AM444" s="346"/>
      <c r="AN444" s="348"/>
      <c r="AO444" s="348"/>
      <c r="AP444" s="348"/>
      <c r="AQ444" s="348"/>
      <c r="AR444" s="348"/>
      <c r="AS444" s="348"/>
    </row>
    <row r="445" spans="1:45" ht="63.75" x14ac:dyDescent="0.25">
      <c r="A445" s="346"/>
      <c r="B445" s="346"/>
      <c r="C445" s="346"/>
      <c r="D445" s="346"/>
      <c r="E445" s="346"/>
      <c r="F445" s="346"/>
      <c r="G445" s="346"/>
      <c r="H445" s="346"/>
      <c r="I445" s="346"/>
      <c r="J445" s="357"/>
      <c r="K445" s="346"/>
      <c r="L445" s="346"/>
      <c r="M445" s="346"/>
      <c r="N445" s="346"/>
      <c r="O445" s="346"/>
      <c r="P445" s="346"/>
      <c r="Q445" s="346"/>
      <c r="R445" s="346"/>
      <c r="S445" s="346"/>
      <c r="T445" s="346"/>
      <c r="U445" s="346"/>
      <c r="V445" s="346"/>
      <c r="W445" s="355"/>
      <c r="X445" s="346"/>
      <c r="Y445" s="355"/>
      <c r="Z445" s="348"/>
      <c r="AA445" s="348"/>
      <c r="AB445" s="348"/>
      <c r="AC445" s="348"/>
      <c r="AD445" s="346" t="s">
        <v>1057</v>
      </c>
      <c r="AE445" s="346" t="s">
        <v>2384</v>
      </c>
      <c r="AF445" s="355"/>
      <c r="AG445" s="346"/>
      <c r="AH445" s="346"/>
      <c r="AI445" s="354"/>
      <c r="AJ445" s="346"/>
      <c r="AK445" s="348"/>
      <c r="AL445" s="348"/>
      <c r="AM445" s="346"/>
      <c r="AN445" s="348"/>
      <c r="AO445" s="348"/>
      <c r="AP445" s="348"/>
      <c r="AQ445" s="348"/>
      <c r="AR445" s="348"/>
      <c r="AS445" s="348"/>
    </row>
    <row r="446" spans="1:45" x14ac:dyDescent="0.25">
      <c r="A446" s="346"/>
      <c r="B446" s="346"/>
      <c r="C446" s="346"/>
      <c r="D446" s="346"/>
      <c r="E446" s="346"/>
      <c r="F446" s="346"/>
      <c r="G446" s="346"/>
      <c r="H446" s="346"/>
      <c r="I446" s="346"/>
      <c r="J446" s="357"/>
      <c r="K446" s="346"/>
      <c r="L446" s="346"/>
      <c r="M446" s="346"/>
      <c r="N446" s="346"/>
      <c r="O446" s="346"/>
      <c r="P446" s="346"/>
      <c r="Q446" s="346"/>
      <c r="R446" s="346"/>
      <c r="S446" s="346"/>
      <c r="T446" s="346"/>
      <c r="U446" s="346"/>
      <c r="V446" s="346"/>
      <c r="W446" s="355"/>
      <c r="X446" s="346"/>
      <c r="Y446" s="355"/>
      <c r="Z446" s="348"/>
      <c r="AA446" s="348"/>
      <c r="AB446" s="348"/>
      <c r="AC446" s="348"/>
      <c r="AD446" s="346" t="s">
        <v>1061</v>
      </c>
      <c r="AE446" s="346" t="s">
        <v>1270</v>
      </c>
      <c r="AF446" s="355"/>
      <c r="AG446" s="346"/>
      <c r="AH446" s="346"/>
      <c r="AI446" s="354"/>
      <c r="AJ446" s="346"/>
      <c r="AK446" s="348"/>
      <c r="AL446" s="348"/>
      <c r="AM446" s="346"/>
      <c r="AN446" s="348"/>
      <c r="AO446" s="348"/>
      <c r="AP446" s="348"/>
      <c r="AQ446" s="348"/>
      <c r="AR446" s="348"/>
      <c r="AS446" s="348"/>
    </row>
    <row r="447" spans="1:45" x14ac:dyDescent="0.25">
      <c r="A447" s="346"/>
      <c r="B447" s="346"/>
      <c r="C447" s="346"/>
      <c r="D447" s="346"/>
      <c r="E447" s="346"/>
      <c r="F447" s="346"/>
      <c r="G447" s="346"/>
      <c r="H447" s="346"/>
      <c r="I447" s="346"/>
      <c r="J447" s="357"/>
      <c r="K447" s="346"/>
      <c r="L447" s="346"/>
      <c r="M447" s="346"/>
      <c r="N447" s="346"/>
      <c r="O447" s="346"/>
      <c r="P447" s="346"/>
      <c r="Q447" s="346"/>
      <c r="R447" s="346"/>
      <c r="S447" s="346"/>
      <c r="T447" s="346"/>
      <c r="U447" s="346"/>
      <c r="V447" s="346"/>
      <c r="W447" s="355"/>
      <c r="X447" s="346"/>
      <c r="Y447" s="355"/>
      <c r="Z447" s="348"/>
      <c r="AA447" s="348"/>
      <c r="AB447" s="348"/>
      <c r="AC447" s="348"/>
      <c r="AD447" s="348"/>
      <c r="AE447" s="348"/>
      <c r="AF447" s="355"/>
      <c r="AG447" s="346"/>
      <c r="AH447" s="346"/>
      <c r="AI447" s="354"/>
      <c r="AJ447" s="346"/>
      <c r="AK447" s="348"/>
      <c r="AL447" s="348"/>
      <c r="AM447" s="346"/>
      <c r="AN447" s="348"/>
      <c r="AO447" s="348"/>
      <c r="AP447" s="348"/>
      <c r="AQ447" s="348"/>
      <c r="AR447" s="348"/>
      <c r="AS447" s="348"/>
    </row>
    <row r="448" spans="1:45" x14ac:dyDescent="0.25">
      <c r="A448" s="346"/>
      <c r="B448" s="346"/>
      <c r="C448" s="346"/>
      <c r="D448" s="346"/>
      <c r="E448" s="346"/>
      <c r="F448" s="346"/>
      <c r="G448" s="346"/>
      <c r="H448" s="346"/>
      <c r="I448" s="346"/>
      <c r="J448" s="357"/>
      <c r="K448" s="346"/>
      <c r="L448" s="346"/>
      <c r="M448" s="346"/>
      <c r="N448" s="346"/>
      <c r="O448" s="346"/>
      <c r="P448" s="346"/>
      <c r="Q448" s="346"/>
      <c r="R448" s="346"/>
      <c r="S448" s="346"/>
      <c r="T448" s="346"/>
      <c r="U448" s="346"/>
      <c r="V448" s="346"/>
      <c r="W448" s="355"/>
      <c r="X448" s="346"/>
      <c r="Y448" s="355"/>
      <c r="Z448" s="348"/>
      <c r="AA448" s="348"/>
      <c r="AB448" s="348"/>
      <c r="AC448" s="348"/>
      <c r="AD448" s="346" t="s">
        <v>1054</v>
      </c>
      <c r="AE448" s="356">
        <v>45386</v>
      </c>
      <c r="AF448" s="355"/>
      <c r="AG448" s="346"/>
      <c r="AH448" s="346"/>
      <c r="AI448" s="354"/>
      <c r="AJ448" s="346"/>
      <c r="AK448" s="348"/>
      <c r="AL448" s="348"/>
      <c r="AM448" s="346"/>
      <c r="AN448" s="348"/>
      <c r="AO448" s="348"/>
      <c r="AP448" s="348"/>
      <c r="AQ448" s="348"/>
      <c r="AR448" s="348"/>
      <c r="AS448" s="348"/>
    </row>
    <row r="449" spans="1:45" ht="63.75" x14ac:dyDescent="0.25">
      <c r="A449" s="346"/>
      <c r="B449" s="346"/>
      <c r="C449" s="346"/>
      <c r="D449" s="346"/>
      <c r="E449" s="346"/>
      <c r="F449" s="346"/>
      <c r="G449" s="346"/>
      <c r="H449" s="346"/>
      <c r="I449" s="346"/>
      <c r="J449" s="357"/>
      <c r="K449" s="346"/>
      <c r="L449" s="346"/>
      <c r="M449" s="346"/>
      <c r="N449" s="346"/>
      <c r="O449" s="346"/>
      <c r="P449" s="346"/>
      <c r="Q449" s="346"/>
      <c r="R449" s="346"/>
      <c r="S449" s="346"/>
      <c r="T449" s="346"/>
      <c r="U449" s="346"/>
      <c r="V449" s="346"/>
      <c r="W449" s="355"/>
      <c r="X449" s="346"/>
      <c r="Y449" s="355"/>
      <c r="Z449" s="348"/>
      <c r="AA449" s="348"/>
      <c r="AB449" s="348"/>
      <c r="AC449" s="348"/>
      <c r="AD449" s="346" t="s">
        <v>1057</v>
      </c>
      <c r="AE449" s="346" t="s">
        <v>2385</v>
      </c>
      <c r="AF449" s="355"/>
      <c r="AG449" s="346"/>
      <c r="AH449" s="346"/>
      <c r="AI449" s="354"/>
      <c r="AJ449" s="346"/>
      <c r="AK449" s="348"/>
      <c r="AL449" s="348"/>
      <c r="AM449" s="346"/>
      <c r="AN449" s="348"/>
      <c r="AO449" s="348"/>
      <c r="AP449" s="348"/>
      <c r="AQ449" s="348"/>
      <c r="AR449" s="348"/>
      <c r="AS449" s="348"/>
    </row>
    <row r="450" spans="1:45" x14ac:dyDescent="0.25">
      <c r="A450" s="346"/>
      <c r="B450" s="346"/>
      <c r="C450" s="346"/>
      <c r="D450" s="346"/>
      <c r="E450" s="346"/>
      <c r="F450" s="346"/>
      <c r="G450" s="346"/>
      <c r="H450" s="346"/>
      <c r="I450" s="346"/>
      <c r="J450" s="357"/>
      <c r="K450" s="346"/>
      <c r="L450" s="346"/>
      <c r="M450" s="346"/>
      <c r="N450" s="346"/>
      <c r="O450" s="346"/>
      <c r="P450" s="346"/>
      <c r="Q450" s="346"/>
      <c r="R450" s="346"/>
      <c r="S450" s="346"/>
      <c r="T450" s="346"/>
      <c r="U450" s="346"/>
      <c r="V450" s="346"/>
      <c r="W450" s="355"/>
      <c r="X450" s="346"/>
      <c r="Y450" s="355"/>
      <c r="Z450" s="348"/>
      <c r="AA450" s="348"/>
      <c r="AB450" s="348"/>
      <c r="AC450" s="348"/>
      <c r="AD450" s="346" t="s">
        <v>1061</v>
      </c>
      <c r="AE450" s="346" t="s">
        <v>1269</v>
      </c>
      <c r="AF450" s="355"/>
      <c r="AG450" s="346"/>
      <c r="AH450" s="346"/>
      <c r="AI450" s="354"/>
      <c r="AJ450" s="346"/>
      <c r="AK450" s="348"/>
      <c r="AL450" s="348"/>
      <c r="AM450" s="346"/>
      <c r="AN450" s="348"/>
      <c r="AO450" s="348"/>
      <c r="AP450" s="348"/>
      <c r="AQ450" s="348"/>
      <c r="AR450" s="348"/>
      <c r="AS450" s="348"/>
    </row>
    <row r="451" spans="1:45" x14ac:dyDescent="0.25">
      <c r="A451" s="346"/>
      <c r="B451" s="346"/>
      <c r="C451" s="346"/>
      <c r="D451" s="346"/>
      <c r="E451" s="346"/>
      <c r="F451" s="346"/>
      <c r="G451" s="346"/>
      <c r="H451" s="346"/>
      <c r="I451" s="346"/>
      <c r="J451" s="357"/>
      <c r="K451" s="346"/>
      <c r="L451" s="346"/>
      <c r="M451" s="346"/>
      <c r="N451" s="346"/>
      <c r="O451" s="346"/>
      <c r="P451" s="346"/>
      <c r="Q451" s="346"/>
      <c r="R451" s="346"/>
      <c r="S451" s="346"/>
      <c r="T451" s="346"/>
      <c r="U451" s="346"/>
      <c r="V451" s="346"/>
      <c r="W451" s="355"/>
      <c r="X451" s="346"/>
      <c r="Y451" s="355"/>
      <c r="Z451" s="348"/>
      <c r="AA451" s="348"/>
      <c r="AB451" s="348"/>
      <c r="AC451" s="348"/>
      <c r="AD451" s="348"/>
      <c r="AE451" s="348"/>
      <c r="AF451" s="355"/>
      <c r="AG451" s="346"/>
      <c r="AH451" s="346"/>
      <c r="AI451" s="354"/>
      <c r="AJ451" s="346"/>
      <c r="AK451" s="348"/>
      <c r="AL451" s="348"/>
      <c r="AM451" s="346"/>
      <c r="AN451" s="348"/>
      <c r="AO451" s="348"/>
      <c r="AP451" s="348"/>
      <c r="AQ451" s="348"/>
      <c r="AR451" s="348"/>
      <c r="AS451" s="348"/>
    </row>
    <row r="452" spans="1:45" x14ac:dyDescent="0.25">
      <c r="A452" s="346"/>
      <c r="B452" s="346"/>
      <c r="C452" s="346"/>
      <c r="D452" s="346"/>
      <c r="E452" s="346"/>
      <c r="F452" s="346"/>
      <c r="G452" s="346"/>
      <c r="H452" s="346"/>
      <c r="I452" s="346"/>
      <c r="J452" s="357"/>
      <c r="K452" s="346"/>
      <c r="L452" s="346"/>
      <c r="M452" s="346"/>
      <c r="N452" s="346"/>
      <c r="O452" s="346"/>
      <c r="P452" s="346"/>
      <c r="Q452" s="346"/>
      <c r="R452" s="346"/>
      <c r="S452" s="346"/>
      <c r="T452" s="346"/>
      <c r="U452" s="346"/>
      <c r="V452" s="346"/>
      <c r="W452" s="355"/>
      <c r="X452" s="346"/>
      <c r="Y452" s="355"/>
      <c r="Z452" s="348"/>
      <c r="AA452" s="348"/>
      <c r="AB452" s="348"/>
      <c r="AC452" s="348"/>
      <c r="AD452" s="346" t="s">
        <v>1054</v>
      </c>
      <c r="AE452" s="356">
        <v>45415</v>
      </c>
      <c r="AF452" s="355"/>
      <c r="AG452" s="346"/>
      <c r="AH452" s="346"/>
      <c r="AI452" s="354"/>
      <c r="AJ452" s="346"/>
      <c r="AK452" s="348"/>
      <c r="AL452" s="348"/>
      <c r="AM452" s="346"/>
      <c r="AN452" s="348"/>
      <c r="AO452" s="348"/>
      <c r="AP452" s="348"/>
      <c r="AQ452" s="348"/>
      <c r="AR452" s="348"/>
      <c r="AS452" s="348"/>
    </row>
    <row r="453" spans="1:45" ht="255" x14ac:dyDescent="0.25">
      <c r="A453" s="346"/>
      <c r="B453" s="346"/>
      <c r="C453" s="346"/>
      <c r="D453" s="346"/>
      <c r="E453" s="346"/>
      <c r="F453" s="346"/>
      <c r="G453" s="346"/>
      <c r="H453" s="346"/>
      <c r="I453" s="346"/>
      <c r="J453" s="357"/>
      <c r="K453" s="346"/>
      <c r="L453" s="346"/>
      <c r="M453" s="346"/>
      <c r="N453" s="346"/>
      <c r="O453" s="346"/>
      <c r="P453" s="346"/>
      <c r="Q453" s="346"/>
      <c r="R453" s="346"/>
      <c r="S453" s="346"/>
      <c r="T453" s="346"/>
      <c r="U453" s="346"/>
      <c r="V453" s="346"/>
      <c r="W453" s="355"/>
      <c r="X453" s="346"/>
      <c r="Y453" s="355"/>
      <c r="Z453" s="348"/>
      <c r="AA453" s="348"/>
      <c r="AB453" s="348"/>
      <c r="AC453" s="348"/>
      <c r="AD453" s="346" t="s">
        <v>1057</v>
      </c>
      <c r="AE453" s="346" t="s">
        <v>2386</v>
      </c>
      <c r="AF453" s="355"/>
      <c r="AG453" s="346"/>
      <c r="AH453" s="346"/>
      <c r="AI453" s="354"/>
      <c r="AJ453" s="346"/>
      <c r="AK453" s="348"/>
      <c r="AL453" s="348"/>
      <c r="AM453" s="346"/>
      <c r="AN453" s="348"/>
      <c r="AO453" s="348"/>
      <c r="AP453" s="348"/>
      <c r="AQ453" s="348"/>
      <c r="AR453" s="348"/>
      <c r="AS453" s="348"/>
    </row>
    <row r="454" spans="1:45" x14ac:dyDescent="0.25">
      <c r="A454" s="346"/>
      <c r="B454" s="346"/>
      <c r="C454" s="346"/>
      <c r="D454" s="346"/>
      <c r="E454" s="346"/>
      <c r="F454" s="346"/>
      <c r="G454" s="346"/>
      <c r="H454" s="346"/>
      <c r="I454" s="346"/>
      <c r="J454" s="357"/>
      <c r="K454" s="346"/>
      <c r="L454" s="346"/>
      <c r="M454" s="346"/>
      <c r="N454" s="346"/>
      <c r="O454" s="346"/>
      <c r="P454" s="346"/>
      <c r="Q454" s="346"/>
      <c r="R454" s="346"/>
      <c r="S454" s="346"/>
      <c r="T454" s="346"/>
      <c r="U454" s="346"/>
      <c r="V454" s="346"/>
      <c r="W454" s="355"/>
      <c r="X454" s="346"/>
      <c r="Y454" s="355"/>
      <c r="Z454" s="348"/>
      <c r="AA454" s="348"/>
      <c r="AB454" s="348"/>
      <c r="AC454" s="348"/>
      <c r="AD454" s="346" t="s">
        <v>1061</v>
      </c>
      <c r="AE454" s="346" t="s">
        <v>1174</v>
      </c>
      <c r="AF454" s="355"/>
      <c r="AG454" s="346"/>
      <c r="AH454" s="346"/>
      <c r="AI454" s="354"/>
      <c r="AJ454" s="346"/>
      <c r="AK454" s="348"/>
      <c r="AL454" s="348"/>
      <c r="AM454" s="346"/>
      <c r="AN454" s="348"/>
      <c r="AO454" s="348"/>
      <c r="AP454" s="348"/>
      <c r="AQ454" s="348"/>
      <c r="AR454" s="348"/>
      <c r="AS454" s="348"/>
    </row>
    <row r="455" spans="1:45" x14ac:dyDescent="0.25">
      <c r="A455" s="346"/>
      <c r="B455" s="346"/>
      <c r="C455" s="346"/>
      <c r="D455" s="346"/>
      <c r="E455" s="346"/>
      <c r="F455" s="346"/>
      <c r="G455" s="346"/>
      <c r="H455" s="346"/>
      <c r="I455" s="346"/>
      <c r="J455" s="357"/>
      <c r="K455" s="346"/>
      <c r="L455" s="346"/>
      <c r="M455" s="346"/>
      <c r="N455" s="346"/>
      <c r="O455" s="346"/>
      <c r="P455" s="346"/>
      <c r="Q455" s="346"/>
      <c r="R455" s="346"/>
      <c r="S455" s="346"/>
      <c r="T455" s="346"/>
      <c r="U455" s="346"/>
      <c r="V455" s="346"/>
      <c r="W455" s="355"/>
      <c r="X455" s="346"/>
      <c r="Y455" s="355"/>
      <c r="Z455" s="348"/>
      <c r="AA455" s="348"/>
      <c r="AB455" s="348"/>
      <c r="AC455" s="348"/>
      <c r="AD455" s="348"/>
      <c r="AE455" s="348"/>
      <c r="AF455" s="355"/>
      <c r="AG455" s="346"/>
      <c r="AH455" s="346"/>
      <c r="AI455" s="354"/>
      <c r="AJ455" s="346"/>
      <c r="AK455" s="348"/>
      <c r="AL455" s="348"/>
      <c r="AM455" s="346"/>
      <c r="AN455" s="348"/>
      <c r="AO455" s="348"/>
      <c r="AP455" s="348"/>
      <c r="AQ455" s="348"/>
      <c r="AR455" s="348"/>
      <c r="AS455" s="348"/>
    </row>
    <row r="456" spans="1:45" x14ac:dyDescent="0.25">
      <c r="A456" s="346"/>
      <c r="B456" s="346"/>
      <c r="C456" s="346"/>
      <c r="D456" s="346"/>
      <c r="E456" s="346"/>
      <c r="F456" s="346"/>
      <c r="G456" s="346"/>
      <c r="H456" s="346"/>
      <c r="I456" s="346"/>
      <c r="J456" s="357"/>
      <c r="K456" s="346"/>
      <c r="L456" s="346"/>
      <c r="M456" s="346"/>
      <c r="N456" s="346"/>
      <c r="O456" s="346"/>
      <c r="P456" s="346"/>
      <c r="Q456" s="346"/>
      <c r="R456" s="346"/>
      <c r="S456" s="346"/>
      <c r="T456" s="346"/>
      <c r="U456" s="346"/>
      <c r="V456" s="346"/>
      <c r="W456" s="355"/>
      <c r="X456" s="346"/>
      <c r="Y456" s="355"/>
      <c r="Z456" s="348"/>
      <c r="AA456" s="348"/>
      <c r="AB456" s="348"/>
      <c r="AC456" s="348"/>
      <c r="AD456" s="346" t="s">
        <v>1054</v>
      </c>
      <c r="AE456" s="356">
        <v>45534</v>
      </c>
      <c r="AF456" s="355"/>
      <c r="AG456" s="346"/>
      <c r="AH456" s="346"/>
      <c r="AI456" s="354"/>
      <c r="AJ456" s="346"/>
      <c r="AK456" s="348"/>
      <c r="AL456" s="348"/>
      <c r="AM456" s="346"/>
      <c r="AN456" s="348"/>
      <c r="AO456" s="348"/>
      <c r="AP456" s="348"/>
      <c r="AQ456" s="348"/>
      <c r="AR456" s="348"/>
      <c r="AS456" s="348"/>
    </row>
    <row r="457" spans="1:45" x14ac:dyDescent="0.25">
      <c r="A457" s="346"/>
      <c r="B457" s="346"/>
      <c r="C457" s="346"/>
      <c r="D457" s="346"/>
      <c r="E457" s="346"/>
      <c r="F457" s="346"/>
      <c r="G457" s="346"/>
      <c r="H457" s="346"/>
      <c r="I457" s="346"/>
      <c r="J457" s="357"/>
      <c r="K457" s="346"/>
      <c r="L457" s="346"/>
      <c r="M457" s="346"/>
      <c r="N457" s="346"/>
      <c r="O457" s="346"/>
      <c r="P457" s="346"/>
      <c r="Q457" s="346"/>
      <c r="R457" s="346"/>
      <c r="S457" s="346"/>
      <c r="T457" s="346"/>
      <c r="U457" s="346"/>
      <c r="V457" s="346"/>
      <c r="W457" s="355"/>
      <c r="X457" s="346"/>
      <c r="Y457" s="355"/>
      <c r="Z457" s="348"/>
      <c r="AA457" s="348"/>
      <c r="AB457" s="348"/>
      <c r="AC457" s="348"/>
      <c r="AD457" s="346" t="s">
        <v>1057</v>
      </c>
      <c r="AE457" s="346" t="s">
        <v>2387</v>
      </c>
      <c r="AF457" s="355"/>
      <c r="AG457" s="346"/>
      <c r="AH457" s="346"/>
      <c r="AI457" s="354"/>
      <c r="AJ457" s="346"/>
      <c r="AK457" s="348"/>
      <c r="AL457" s="348"/>
      <c r="AM457" s="346"/>
      <c r="AN457" s="348"/>
      <c r="AO457" s="348"/>
      <c r="AP457" s="348"/>
      <c r="AQ457" s="348"/>
      <c r="AR457" s="348"/>
      <c r="AS457" s="348"/>
    </row>
    <row r="458" spans="1:45" x14ac:dyDescent="0.25">
      <c r="A458" s="346"/>
      <c r="B458" s="346"/>
      <c r="C458" s="346"/>
      <c r="D458" s="346"/>
      <c r="E458" s="346"/>
      <c r="F458" s="346"/>
      <c r="G458" s="346"/>
      <c r="H458" s="346"/>
      <c r="I458" s="346"/>
      <c r="J458" s="357"/>
      <c r="K458" s="346"/>
      <c r="L458" s="346"/>
      <c r="M458" s="346"/>
      <c r="N458" s="346"/>
      <c r="O458" s="346"/>
      <c r="P458" s="346"/>
      <c r="Q458" s="346"/>
      <c r="R458" s="346"/>
      <c r="S458" s="346"/>
      <c r="T458" s="346"/>
      <c r="U458" s="346"/>
      <c r="V458" s="346"/>
      <c r="W458" s="355"/>
      <c r="X458" s="346"/>
      <c r="Y458" s="355"/>
      <c r="Z458" s="348"/>
      <c r="AA458" s="348"/>
      <c r="AB458" s="348"/>
      <c r="AC458" s="348"/>
      <c r="AD458" s="346" t="s">
        <v>1061</v>
      </c>
      <c r="AE458" s="346" t="s">
        <v>1270</v>
      </c>
      <c r="AF458" s="355"/>
      <c r="AG458" s="346"/>
      <c r="AH458" s="346"/>
      <c r="AI458" s="354"/>
      <c r="AJ458" s="346"/>
      <c r="AK458" s="348"/>
      <c r="AL458" s="348"/>
      <c r="AM458" s="346"/>
      <c r="AN458" s="348"/>
      <c r="AO458" s="348"/>
      <c r="AP458" s="348"/>
      <c r="AQ458" s="348"/>
      <c r="AR458" s="348"/>
      <c r="AS458" s="348"/>
    </row>
    <row r="459" spans="1:45" x14ac:dyDescent="0.25">
      <c r="A459" s="346"/>
      <c r="B459" s="346"/>
      <c r="C459" s="346"/>
      <c r="D459" s="346"/>
      <c r="E459" s="346"/>
      <c r="F459" s="346"/>
      <c r="G459" s="346"/>
      <c r="H459" s="346"/>
      <c r="I459" s="346"/>
      <c r="J459" s="357"/>
      <c r="K459" s="346"/>
      <c r="L459" s="346"/>
      <c r="M459" s="346"/>
      <c r="N459" s="346"/>
      <c r="O459" s="346"/>
      <c r="P459" s="346"/>
      <c r="Q459" s="346"/>
      <c r="R459" s="346"/>
      <c r="S459" s="346"/>
      <c r="T459" s="346"/>
      <c r="U459" s="346"/>
      <c r="V459" s="346"/>
      <c r="W459" s="355"/>
      <c r="X459" s="346"/>
      <c r="Y459" s="355"/>
      <c r="Z459" s="348"/>
      <c r="AA459" s="348"/>
      <c r="AB459" s="348"/>
      <c r="AC459" s="348"/>
      <c r="AD459" s="348"/>
      <c r="AE459" s="348"/>
      <c r="AF459" s="355"/>
      <c r="AG459" s="346"/>
      <c r="AH459" s="346"/>
      <c r="AI459" s="354"/>
      <c r="AJ459" s="346"/>
      <c r="AK459" s="348"/>
      <c r="AL459" s="348"/>
      <c r="AM459" s="346"/>
      <c r="AN459" s="348"/>
      <c r="AO459" s="348"/>
      <c r="AP459" s="348"/>
      <c r="AQ459" s="348"/>
      <c r="AR459" s="348"/>
      <c r="AS459" s="348"/>
    </row>
    <row r="460" spans="1:45" x14ac:dyDescent="0.25">
      <c r="A460" s="346"/>
      <c r="B460" s="346"/>
      <c r="C460" s="346"/>
      <c r="D460" s="346"/>
      <c r="E460" s="346"/>
      <c r="F460" s="346"/>
      <c r="G460" s="346"/>
      <c r="H460" s="346"/>
      <c r="I460" s="346"/>
      <c r="J460" s="357"/>
      <c r="K460" s="346"/>
      <c r="L460" s="346"/>
      <c r="M460" s="346"/>
      <c r="N460" s="346"/>
      <c r="O460" s="346"/>
      <c r="P460" s="346"/>
      <c r="Q460" s="346"/>
      <c r="R460" s="346"/>
      <c r="S460" s="346"/>
      <c r="T460" s="346"/>
      <c r="U460" s="346"/>
      <c r="V460" s="346"/>
      <c r="W460" s="355"/>
      <c r="X460" s="346"/>
      <c r="Y460" s="355"/>
      <c r="Z460" s="348"/>
      <c r="AA460" s="348"/>
      <c r="AB460" s="348"/>
      <c r="AC460" s="348"/>
      <c r="AD460" s="346" t="s">
        <v>1054</v>
      </c>
      <c r="AE460" s="356">
        <v>45537</v>
      </c>
      <c r="AF460" s="355"/>
      <c r="AG460" s="346"/>
      <c r="AH460" s="346"/>
      <c r="AI460" s="354"/>
      <c r="AJ460" s="346"/>
      <c r="AK460" s="348"/>
      <c r="AL460" s="348"/>
      <c r="AM460" s="346"/>
      <c r="AN460" s="348"/>
      <c r="AO460" s="348"/>
      <c r="AP460" s="348"/>
      <c r="AQ460" s="348"/>
      <c r="AR460" s="348"/>
      <c r="AS460" s="348"/>
    </row>
    <row r="461" spans="1:45" ht="114.75" x14ac:dyDescent="0.25">
      <c r="A461" s="346"/>
      <c r="B461" s="346"/>
      <c r="C461" s="346"/>
      <c r="D461" s="346"/>
      <c r="E461" s="346"/>
      <c r="F461" s="346"/>
      <c r="G461" s="346"/>
      <c r="H461" s="346"/>
      <c r="I461" s="346"/>
      <c r="J461" s="357"/>
      <c r="K461" s="346"/>
      <c r="L461" s="346"/>
      <c r="M461" s="346"/>
      <c r="N461" s="346"/>
      <c r="O461" s="346"/>
      <c r="P461" s="346"/>
      <c r="Q461" s="346"/>
      <c r="R461" s="346"/>
      <c r="S461" s="346"/>
      <c r="T461" s="346"/>
      <c r="U461" s="346"/>
      <c r="V461" s="346"/>
      <c r="W461" s="355"/>
      <c r="X461" s="346"/>
      <c r="Y461" s="355"/>
      <c r="Z461" s="348"/>
      <c r="AA461" s="348"/>
      <c r="AB461" s="348"/>
      <c r="AC461" s="348"/>
      <c r="AD461" s="346" t="s">
        <v>1057</v>
      </c>
      <c r="AE461" s="346" t="s">
        <v>2388</v>
      </c>
      <c r="AF461" s="355"/>
      <c r="AG461" s="346"/>
      <c r="AH461" s="346"/>
      <c r="AI461" s="354"/>
      <c r="AJ461" s="346"/>
      <c r="AK461" s="348"/>
      <c r="AL461" s="348"/>
      <c r="AM461" s="346"/>
      <c r="AN461" s="348"/>
      <c r="AO461" s="348"/>
      <c r="AP461" s="348"/>
      <c r="AQ461" s="348"/>
      <c r="AR461" s="348"/>
      <c r="AS461" s="348"/>
    </row>
    <row r="462" spans="1:45" x14ac:dyDescent="0.25">
      <c r="A462" s="346"/>
      <c r="B462" s="346"/>
      <c r="C462" s="346"/>
      <c r="D462" s="346"/>
      <c r="E462" s="346"/>
      <c r="F462" s="346"/>
      <c r="G462" s="346"/>
      <c r="H462" s="346"/>
      <c r="I462" s="346"/>
      <c r="J462" s="357"/>
      <c r="K462" s="346"/>
      <c r="L462" s="346"/>
      <c r="M462" s="346"/>
      <c r="N462" s="346"/>
      <c r="O462" s="346"/>
      <c r="P462" s="346"/>
      <c r="Q462" s="346"/>
      <c r="R462" s="346"/>
      <c r="S462" s="346"/>
      <c r="T462" s="346"/>
      <c r="U462" s="346"/>
      <c r="V462" s="346"/>
      <c r="W462" s="355"/>
      <c r="X462" s="346"/>
      <c r="Y462" s="355"/>
      <c r="Z462" s="348"/>
      <c r="AA462" s="348"/>
      <c r="AB462" s="348"/>
      <c r="AC462" s="348"/>
      <c r="AD462" s="346" t="s">
        <v>1061</v>
      </c>
      <c r="AE462" s="346" t="s">
        <v>1269</v>
      </c>
      <c r="AF462" s="355"/>
      <c r="AG462" s="346"/>
      <c r="AH462" s="346"/>
      <c r="AI462" s="354"/>
      <c r="AJ462" s="346"/>
      <c r="AK462" s="348"/>
      <c r="AL462" s="348"/>
      <c r="AM462" s="346"/>
      <c r="AN462" s="348"/>
      <c r="AO462" s="348"/>
      <c r="AP462" s="348"/>
      <c r="AQ462" s="348"/>
      <c r="AR462" s="348"/>
      <c r="AS462" s="348"/>
    </row>
    <row r="463" spans="1:45" x14ac:dyDescent="0.25">
      <c r="A463" s="346"/>
      <c r="B463" s="346"/>
      <c r="C463" s="346"/>
      <c r="D463" s="346"/>
      <c r="E463" s="346"/>
      <c r="F463" s="346"/>
      <c r="G463" s="346"/>
      <c r="H463" s="346"/>
      <c r="I463" s="346"/>
      <c r="J463" s="357"/>
      <c r="K463" s="346"/>
      <c r="L463" s="346"/>
      <c r="M463" s="346"/>
      <c r="N463" s="346"/>
      <c r="O463" s="346"/>
      <c r="P463" s="346"/>
      <c r="Q463" s="346"/>
      <c r="R463" s="346"/>
      <c r="S463" s="346"/>
      <c r="T463" s="346"/>
      <c r="U463" s="346"/>
      <c r="V463" s="346"/>
      <c r="W463" s="355"/>
      <c r="X463" s="346"/>
      <c r="Y463" s="355"/>
      <c r="Z463" s="348"/>
      <c r="AA463" s="348"/>
      <c r="AB463" s="348"/>
      <c r="AC463" s="348"/>
      <c r="AD463" s="348"/>
      <c r="AE463" s="348"/>
      <c r="AF463" s="355"/>
      <c r="AG463" s="346"/>
      <c r="AH463" s="346"/>
      <c r="AI463" s="354"/>
      <c r="AJ463" s="346"/>
      <c r="AK463" s="348"/>
      <c r="AL463" s="348"/>
      <c r="AM463" s="346"/>
      <c r="AN463" s="348"/>
      <c r="AO463" s="348"/>
      <c r="AP463" s="348"/>
      <c r="AQ463" s="348"/>
      <c r="AR463" s="348"/>
      <c r="AS463" s="348"/>
    </row>
    <row r="464" spans="1:45" x14ac:dyDescent="0.25">
      <c r="A464" s="346"/>
      <c r="B464" s="346"/>
      <c r="C464" s="346"/>
      <c r="D464" s="346"/>
      <c r="E464" s="346"/>
      <c r="F464" s="346"/>
      <c r="G464" s="346"/>
      <c r="H464" s="346"/>
      <c r="I464" s="346"/>
      <c r="J464" s="357"/>
      <c r="K464" s="346"/>
      <c r="L464" s="346"/>
      <c r="M464" s="346"/>
      <c r="N464" s="346"/>
      <c r="O464" s="346"/>
      <c r="P464" s="346"/>
      <c r="Q464" s="346"/>
      <c r="R464" s="346"/>
      <c r="S464" s="346"/>
      <c r="T464" s="346"/>
      <c r="U464" s="346"/>
      <c r="V464" s="346"/>
      <c r="W464" s="355"/>
      <c r="X464" s="346"/>
      <c r="Y464" s="355"/>
      <c r="Z464" s="348"/>
      <c r="AA464" s="348"/>
      <c r="AB464" s="348"/>
      <c r="AC464" s="348"/>
      <c r="AD464" s="346" t="s">
        <v>1054</v>
      </c>
      <c r="AE464" s="356">
        <v>45541</v>
      </c>
      <c r="AF464" s="355"/>
      <c r="AG464" s="346"/>
      <c r="AH464" s="346"/>
      <c r="AI464" s="354"/>
      <c r="AJ464" s="346"/>
      <c r="AK464" s="348"/>
      <c r="AL464" s="348"/>
      <c r="AM464" s="346"/>
      <c r="AN464" s="348"/>
      <c r="AO464" s="348"/>
      <c r="AP464" s="348"/>
      <c r="AQ464" s="348"/>
      <c r="AR464" s="348"/>
      <c r="AS464" s="348"/>
    </row>
    <row r="465" spans="1:45" ht="51" x14ac:dyDescent="0.25">
      <c r="A465" s="346"/>
      <c r="B465" s="346"/>
      <c r="C465" s="346"/>
      <c r="D465" s="346"/>
      <c r="E465" s="346"/>
      <c r="F465" s="346"/>
      <c r="G465" s="346"/>
      <c r="H465" s="346"/>
      <c r="I465" s="346"/>
      <c r="J465" s="357"/>
      <c r="K465" s="346"/>
      <c r="L465" s="346"/>
      <c r="M465" s="346"/>
      <c r="N465" s="346"/>
      <c r="O465" s="346"/>
      <c r="P465" s="346"/>
      <c r="Q465" s="346"/>
      <c r="R465" s="346"/>
      <c r="S465" s="346"/>
      <c r="T465" s="346"/>
      <c r="U465" s="346"/>
      <c r="V465" s="346"/>
      <c r="W465" s="355"/>
      <c r="X465" s="346"/>
      <c r="Y465" s="355"/>
      <c r="Z465" s="348"/>
      <c r="AA465" s="348"/>
      <c r="AB465" s="348"/>
      <c r="AC465" s="348"/>
      <c r="AD465" s="346" t="s">
        <v>1057</v>
      </c>
      <c r="AE465" s="346" t="s">
        <v>2389</v>
      </c>
      <c r="AF465" s="355"/>
      <c r="AG465" s="346"/>
      <c r="AH465" s="346"/>
      <c r="AI465" s="354"/>
      <c r="AJ465" s="346"/>
      <c r="AK465" s="348"/>
      <c r="AL465" s="348"/>
      <c r="AM465" s="346"/>
      <c r="AN465" s="348"/>
      <c r="AO465" s="348"/>
      <c r="AP465" s="348"/>
      <c r="AQ465" s="348"/>
      <c r="AR465" s="348"/>
      <c r="AS465" s="348"/>
    </row>
    <row r="466" spans="1:45" x14ac:dyDescent="0.25">
      <c r="A466" s="346"/>
      <c r="B466" s="346"/>
      <c r="C466" s="346"/>
      <c r="D466" s="346"/>
      <c r="E466" s="346"/>
      <c r="F466" s="346"/>
      <c r="G466" s="346"/>
      <c r="H466" s="346"/>
      <c r="I466" s="346"/>
      <c r="J466" s="357"/>
      <c r="K466" s="346"/>
      <c r="L466" s="346"/>
      <c r="M466" s="346"/>
      <c r="N466" s="346"/>
      <c r="O466" s="346"/>
      <c r="P466" s="346"/>
      <c r="Q466" s="346"/>
      <c r="R466" s="346"/>
      <c r="S466" s="346"/>
      <c r="T466" s="346"/>
      <c r="U466" s="346"/>
      <c r="V466" s="346"/>
      <c r="W466" s="355"/>
      <c r="X466" s="346"/>
      <c r="Y466" s="355"/>
      <c r="Z466" s="348"/>
      <c r="AA466" s="348"/>
      <c r="AB466" s="348"/>
      <c r="AC466" s="348"/>
      <c r="AD466" s="346" t="s">
        <v>1061</v>
      </c>
      <c r="AE466" s="346" t="s">
        <v>944</v>
      </c>
      <c r="AF466" s="355"/>
      <c r="AG466" s="346"/>
      <c r="AH466" s="346"/>
      <c r="AI466" s="354"/>
      <c r="AJ466" s="346"/>
      <c r="AK466" s="348"/>
      <c r="AL466" s="348"/>
      <c r="AM466" s="346"/>
      <c r="AN466" s="348"/>
      <c r="AO466" s="348"/>
      <c r="AP466" s="348"/>
      <c r="AQ466" s="348"/>
      <c r="AR466" s="348"/>
      <c r="AS466" s="348"/>
    </row>
    <row r="467" spans="1:45" ht="153" x14ac:dyDescent="0.25">
      <c r="A467" s="346" t="s">
        <v>2390</v>
      </c>
      <c r="B467" s="346" t="s">
        <v>1386</v>
      </c>
      <c r="C467" s="346" t="s">
        <v>2391</v>
      </c>
      <c r="D467" s="346" t="s">
        <v>1949</v>
      </c>
      <c r="E467" s="346" t="s">
        <v>1950</v>
      </c>
      <c r="F467" s="346" t="s">
        <v>2392</v>
      </c>
      <c r="G467" s="346" t="s">
        <v>1387</v>
      </c>
      <c r="H467" s="346" t="s">
        <v>1952</v>
      </c>
      <c r="I467" s="346" t="s">
        <v>1953</v>
      </c>
      <c r="J467" s="354" t="s">
        <v>1042</v>
      </c>
      <c r="K467" s="346" t="s">
        <v>1954</v>
      </c>
      <c r="L467" s="346" t="s">
        <v>2393</v>
      </c>
      <c r="M467" s="346" t="s">
        <v>2394</v>
      </c>
      <c r="N467" s="346" t="s">
        <v>2395</v>
      </c>
      <c r="O467" s="346" t="s">
        <v>1958</v>
      </c>
      <c r="P467" s="346" t="s">
        <v>1959</v>
      </c>
      <c r="Q467" s="346" t="s">
        <v>1960</v>
      </c>
      <c r="R467" s="346" t="s">
        <v>1961</v>
      </c>
      <c r="S467" s="346" t="s">
        <v>1962</v>
      </c>
      <c r="T467" s="346" t="s">
        <v>1963</v>
      </c>
      <c r="U467" s="346" t="s">
        <v>1964</v>
      </c>
      <c r="V467" s="346" t="s">
        <v>1965</v>
      </c>
      <c r="W467" s="355" t="s">
        <v>1966</v>
      </c>
      <c r="X467" s="346" t="s">
        <v>1966</v>
      </c>
      <c r="Y467" s="355" t="s">
        <v>1966</v>
      </c>
      <c r="Z467" s="348"/>
      <c r="AA467" s="348"/>
      <c r="AB467" s="348"/>
      <c r="AC467" s="348"/>
      <c r="AD467" s="348"/>
      <c r="AE467" s="348"/>
      <c r="AF467" s="355" t="s">
        <v>1966</v>
      </c>
      <c r="AG467" s="346" t="s">
        <v>1967</v>
      </c>
      <c r="AH467" s="346" t="s">
        <v>1953</v>
      </c>
      <c r="AI467" s="354" t="s">
        <v>1042</v>
      </c>
      <c r="AJ467" s="346" t="s">
        <v>1954</v>
      </c>
      <c r="AK467" s="346" t="s">
        <v>2396</v>
      </c>
      <c r="AL467" s="346" t="s">
        <v>2397</v>
      </c>
      <c r="AM467" s="346" t="s">
        <v>2295</v>
      </c>
      <c r="AN467" s="348"/>
      <c r="AO467" s="348"/>
      <c r="AP467" s="348"/>
      <c r="AQ467" s="348"/>
      <c r="AR467" s="348"/>
      <c r="AS467" s="348"/>
    </row>
    <row r="468" spans="1:45" x14ac:dyDescent="0.25">
      <c r="A468" s="346"/>
      <c r="B468" s="346"/>
      <c r="C468" s="346"/>
      <c r="D468" s="346"/>
      <c r="E468" s="346"/>
      <c r="F468" s="346"/>
      <c r="G468" s="346"/>
      <c r="H468" s="346"/>
      <c r="I468" s="346"/>
      <c r="J468" s="354"/>
      <c r="K468" s="346"/>
      <c r="L468" s="346"/>
      <c r="M468" s="346"/>
      <c r="N468" s="346"/>
      <c r="O468" s="346"/>
      <c r="P468" s="344" t="s">
        <v>1971</v>
      </c>
      <c r="Q468" s="346"/>
      <c r="R468" s="344" t="s">
        <v>1971</v>
      </c>
      <c r="S468" s="344" t="s">
        <v>1971</v>
      </c>
      <c r="T468" s="346"/>
      <c r="U468" s="344" t="s">
        <v>1971</v>
      </c>
      <c r="V468" s="344" t="s">
        <v>1971</v>
      </c>
      <c r="W468" s="355"/>
      <c r="X468" s="346"/>
      <c r="Y468" s="355"/>
      <c r="Z468" s="348"/>
      <c r="AA468" s="348"/>
      <c r="AB468" s="346" t="s">
        <v>1054</v>
      </c>
      <c r="AC468" s="356">
        <v>45406</v>
      </c>
      <c r="AD468" s="346" t="s">
        <v>1054</v>
      </c>
      <c r="AE468" s="356">
        <v>45408</v>
      </c>
      <c r="AF468" s="355"/>
      <c r="AG468" s="346"/>
      <c r="AH468" s="346"/>
      <c r="AI468" s="354"/>
      <c r="AJ468" s="346"/>
      <c r="AK468" s="346" t="s">
        <v>2398</v>
      </c>
      <c r="AL468" s="346" t="s">
        <v>2294</v>
      </c>
      <c r="AM468" s="346"/>
      <c r="AN468" s="348"/>
      <c r="AO468" s="348"/>
      <c r="AP468" s="348"/>
      <c r="AQ468" s="348"/>
      <c r="AR468" s="348"/>
      <c r="AS468" s="348"/>
    </row>
    <row r="469" spans="1:45" ht="153" x14ac:dyDescent="0.25">
      <c r="A469" s="346"/>
      <c r="B469" s="346"/>
      <c r="C469" s="346"/>
      <c r="D469" s="346"/>
      <c r="E469" s="346"/>
      <c r="F469" s="346"/>
      <c r="G469" s="346"/>
      <c r="H469" s="346"/>
      <c r="I469" s="346"/>
      <c r="J469" s="354"/>
      <c r="K469" s="346"/>
      <c r="L469" s="346"/>
      <c r="M469" s="346"/>
      <c r="N469" s="346"/>
      <c r="O469" s="346"/>
      <c r="P469" s="346" t="s">
        <v>2399</v>
      </c>
      <c r="Q469" s="346"/>
      <c r="R469" s="346" t="s">
        <v>2400</v>
      </c>
      <c r="S469" s="346" t="s">
        <v>2298</v>
      </c>
      <c r="T469" s="346"/>
      <c r="U469" s="346" t="s">
        <v>2401</v>
      </c>
      <c r="V469" s="346" t="s">
        <v>2402</v>
      </c>
      <c r="W469" s="355"/>
      <c r="X469" s="346"/>
      <c r="Y469" s="355"/>
      <c r="Z469" s="348"/>
      <c r="AA469" s="348"/>
      <c r="AB469" s="346" t="s">
        <v>1057</v>
      </c>
      <c r="AC469" s="346" t="s">
        <v>2403</v>
      </c>
      <c r="AD469" s="346" t="s">
        <v>1057</v>
      </c>
      <c r="AE469" s="346" t="s">
        <v>2404</v>
      </c>
      <c r="AF469" s="355"/>
      <c r="AG469" s="346"/>
      <c r="AH469" s="346"/>
      <c r="AI469" s="354"/>
      <c r="AJ469" s="346"/>
      <c r="AK469" s="348"/>
      <c r="AL469" s="348"/>
      <c r="AM469" s="346"/>
      <c r="AN469" s="348"/>
      <c r="AO469" s="348"/>
      <c r="AP469" s="348"/>
      <c r="AQ469" s="348"/>
      <c r="AR469" s="348"/>
      <c r="AS469" s="348"/>
    </row>
    <row r="470" spans="1:45" x14ac:dyDescent="0.25">
      <c r="A470" s="346"/>
      <c r="B470" s="346"/>
      <c r="C470" s="346"/>
      <c r="D470" s="346"/>
      <c r="E470" s="346"/>
      <c r="F470" s="346"/>
      <c r="G470" s="346"/>
      <c r="H470" s="346"/>
      <c r="I470" s="346"/>
      <c r="J470" s="354"/>
      <c r="K470" s="346"/>
      <c r="L470" s="346"/>
      <c r="M470" s="346"/>
      <c r="N470" s="346"/>
      <c r="O470" s="346"/>
      <c r="P470" s="346"/>
      <c r="Q470" s="346"/>
      <c r="R470" s="346"/>
      <c r="S470" s="346"/>
      <c r="T470" s="346"/>
      <c r="U470" s="346"/>
      <c r="V470" s="346"/>
      <c r="W470" s="355"/>
      <c r="X470" s="346"/>
      <c r="Y470" s="355"/>
      <c r="Z470" s="348"/>
      <c r="AA470" s="348"/>
      <c r="AB470" s="346" t="s">
        <v>1061</v>
      </c>
      <c r="AC470" s="346" t="s">
        <v>1397</v>
      </c>
      <c r="AD470" s="346" t="s">
        <v>1061</v>
      </c>
      <c r="AE470" s="346" t="s">
        <v>1270</v>
      </c>
      <c r="AF470" s="355"/>
      <c r="AG470" s="346"/>
      <c r="AH470" s="346"/>
      <c r="AI470" s="354"/>
      <c r="AJ470" s="346"/>
      <c r="AK470" s="348"/>
      <c r="AL470" s="348"/>
      <c r="AM470" s="346"/>
      <c r="AN470" s="348"/>
      <c r="AO470" s="348"/>
      <c r="AP470" s="348"/>
      <c r="AQ470" s="348"/>
      <c r="AR470" s="348"/>
      <c r="AS470" s="348"/>
    </row>
    <row r="471" spans="1:45" x14ac:dyDescent="0.25">
      <c r="A471" s="346"/>
      <c r="B471" s="346"/>
      <c r="C471" s="346"/>
      <c r="D471" s="346"/>
      <c r="E471" s="346"/>
      <c r="F471" s="346"/>
      <c r="G471" s="346"/>
      <c r="H471" s="346"/>
      <c r="I471" s="346"/>
      <c r="J471" s="354"/>
      <c r="K471" s="346"/>
      <c r="L471" s="346"/>
      <c r="M471" s="346"/>
      <c r="N471" s="346"/>
      <c r="O471" s="346"/>
      <c r="P471" s="346"/>
      <c r="Q471" s="346"/>
      <c r="R471" s="346"/>
      <c r="S471" s="346"/>
      <c r="T471" s="346"/>
      <c r="U471" s="346"/>
      <c r="V471" s="346"/>
      <c r="W471" s="355"/>
      <c r="X471" s="346"/>
      <c r="Y471" s="355"/>
      <c r="Z471" s="348"/>
      <c r="AA471" s="348"/>
      <c r="AB471" s="348"/>
      <c r="AC471" s="348"/>
      <c r="AD471" s="348"/>
      <c r="AE471" s="348"/>
      <c r="AF471" s="355"/>
      <c r="AG471" s="346"/>
      <c r="AH471" s="346"/>
      <c r="AI471" s="354"/>
      <c r="AJ471" s="346"/>
      <c r="AK471" s="348"/>
      <c r="AL471" s="348"/>
      <c r="AM471" s="346"/>
      <c r="AN471" s="348"/>
      <c r="AO471" s="348"/>
      <c r="AP471" s="348"/>
      <c r="AQ471" s="348"/>
      <c r="AR471" s="348"/>
      <c r="AS471" s="348"/>
    </row>
    <row r="472" spans="1:45" x14ac:dyDescent="0.25">
      <c r="A472" s="346"/>
      <c r="B472" s="346"/>
      <c r="C472" s="346"/>
      <c r="D472" s="346"/>
      <c r="E472" s="346"/>
      <c r="F472" s="346"/>
      <c r="G472" s="346"/>
      <c r="H472" s="346"/>
      <c r="I472" s="346"/>
      <c r="J472" s="354"/>
      <c r="K472" s="346"/>
      <c r="L472" s="346"/>
      <c r="M472" s="346"/>
      <c r="N472" s="346"/>
      <c r="O472" s="346"/>
      <c r="P472" s="346"/>
      <c r="Q472" s="346"/>
      <c r="R472" s="346"/>
      <c r="S472" s="346"/>
      <c r="T472" s="346"/>
      <c r="U472" s="346"/>
      <c r="V472" s="346"/>
      <c r="W472" s="355"/>
      <c r="X472" s="346"/>
      <c r="Y472" s="355"/>
      <c r="Z472" s="348"/>
      <c r="AA472" s="348"/>
      <c r="AB472" s="346" t="s">
        <v>1054</v>
      </c>
      <c r="AC472" s="356">
        <v>45531</v>
      </c>
      <c r="AD472" s="346" t="s">
        <v>1054</v>
      </c>
      <c r="AE472" s="356">
        <v>45415</v>
      </c>
      <c r="AF472" s="355"/>
      <c r="AG472" s="346"/>
      <c r="AH472" s="346"/>
      <c r="AI472" s="354"/>
      <c r="AJ472" s="346"/>
      <c r="AK472" s="348"/>
      <c r="AL472" s="348"/>
      <c r="AM472" s="346"/>
      <c r="AN472" s="348"/>
      <c r="AO472" s="348"/>
      <c r="AP472" s="348"/>
      <c r="AQ472" s="348"/>
      <c r="AR472" s="348"/>
      <c r="AS472" s="348"/>
    </row>
    <row r="473" spans="1:45" ht="318.75" x14ac:dyDescent="0.25">
      <c r="A473" s="346"/>
      <c r="B473" s="346"/>
      <c r="C473" s="346"/>
      <c r="D473" s="346"/>
      <c r="E473" s="346"/>
      <c r="F473" s="346"/>
      <c r="G473" s="346"/>
      <c r="H473" s="346"/>
      <c r="I473" s="346"/>
      <c r="J473" s="354"/>
      <c r="K473" s="346"/>
      <c r="L473" s="346"/>
      <c r="M473" s="346"/>
      <c r="N473" s="346"/>
      <c r="O473" s="346"/>
      <c r="P473" s="346"/>
      <c r="Q473" s="346"/>
      <c r="R473" s="346"/>
      <c r="S473" s="346"/>
      <c r="T473" s="346"/>
      <c r="U473" s="346"/>
      <c r="V473" s="346"/>
      <c r="W473" s="355"/>
      <c r="X473" s="346"/>
      <c r="Y473" s="355"/>
      <c r="Z473" s="348"/>
      <c r="AA473" s="348"/>
      <c r="AB473" s="346" t="s">
        <v>1057</v>
      </c>
      <c r="AC473" s="346" t="s">
        <v>2405</v>
      </c>
      <c r="AD473" s="346" t="s">
        <v>1057</v>
      </c>
      <c r="AE473" s="346" t="s">
        <v>2406</v>
      </c>
      <c r="AF473" s="355"/>
      <c r="AG473" s="346"/>
      <c r="AH473" s="346"/>
      <c r="AI473" s="354"/>
      <c r="AJ473" s="346"/>
      <c r="AK473" s="348"/>
      <c r="AL473" s="348"/>
      <c r="AM473" s="346"/>
      <c r="AN473" s="348"/>
      <c r="AO473" s="348"/>
      <c r="AP473" s="348"/>
      <c r="AQ473" s="348"/>
      <c r="AR473" s="348"/>
      <c r="AS473" s="348"/>
    </row>
    <row r="474" spans="1:45" x14ac:dyDescent="0.25">
      <c r="A474" s="346"/>
      <c r="B474" s="346"/>
      <c r="C474" s="346"/>
      <c r="D474" s="346"/>
      <c r="E474" s="346"/>
      <c r="F474" s="346"/>
      <c r="G474" s="346"/>
      <c r="H474" s="346"/>
      <c r="I474" s="346"/>
      <c r="J474" s="354"/>
      <c r="K474" s="346"/>
      <c r="L474" s="346"/>
      <c r="M474" s="346"/>
      <c r="N474" s="346"/>
      <c r="O474" s="346"/>
      <c r="P474" s="346"/>
      <c r="Q474" s="346"/>
      <c r="R474" s="346"/>
      <c r="S474" s="346"/>
      <c r="T474" s="346"/>
      <c r="U474" s="346"/>
      <c r="V474" s="346"/>
      <c r="W474" s="355"/>
      <c r="X474" s="346"/>
      <c r="Y474" s="355"/>
      <c r="Z474" s="348"/>
      <c r="AA474" s="348"/>
      <c r="AB474" s="346" t="s">
        <v>1061</v>
      </c>
      <c r="AC474" s="346" t="s">
        <v>1402</v>
      </c>
      <c r="AD474" s="346" t="s">
        <v>1061</v>
      </c>
      <c r="AE474" s="346" t="s">
        <v>1102</v>
      </c>
      <c r="AF474" s="355"/>
      <c r="AG474" s="346"/>
      <c r="AH474" s="346"/>
      <c r="AI474" s="354"/>
      <c r="AJ474" s="346"/>
      <c r="AK474" s="348"/>
      <c r="AL474" s="348"/>
      <c r="AM474" s="346"/>
      <c r="AN474" s="348"/>
      <c r="AO474" s="348"/>
      <c r="AP474" s="348"/>
      <c r="AQ474" s="348"/>
      <c r="AR474" s="348"/>
      <c r="AS474" s="348"/>
    </row>
    <row r="475" spans="1:45" x14ac:dyDescent="0.25">
      <c r="A475" s="346"/>
      <c r="B475" s="346"/>
      <c r="C475" s="346"/>
      <c r="D475" s="346"/>
      <c r="E475" s="346"/>
      <c r="F475" s="346"/>
      <c r="G475" s="346"/>
      <c r="H475" s="346"/>
      <c r="I475" s="346"/>
      <c r="J475" s="354"/>
      <c r="K475" s="346"/>
      <c r="L475" s="346"/>
      <c r="M475" s="346"/>
      <c r="N475" s="346"/>
      <c r="O475" s="346"/>
      <c r="P475" s="346"/>
      <c r="Q475" s="346"/>
      <c r="R475" s="346"/>
      <c r="S475" s="346"/>
      <c r="T475" s="346"/>
      <c r="U475" s="346"/>
      <c r="V475" s="346"/>
      <c r="W475" s="355"/>
      <c r="X475" s="346"/>
      <c r="Y475" s="355"/>
      <c r="Z475" s="348"/>
      <c r="AA475" s="348"/>
      <c r="AB475" s="348"/>
      <c r="AC475" s="348"/>
      <c r="AD475" s="348"/>
      <c r="AE475" s="348"/>
      <c r="AF475" s="355"/>
      <c r="AG475" s="346"/>
      <c r="AH475" s="346"/>
      <c r="AI475" s="354"/>
      <c r="AJ475" s="346"/>
      <c r="AK475" s="348"/>
      <c r="AL475" s="348"/>
      <c r="AM475" s="346"/>
      <c r="AN475" s="348"/>
      <c r="AO475" s="348"/>
      <c r="AP475" s="348"/>
      <c r="AQ475" s="348"/>
      <c r="AR475" s="348"/>
      <c r="AS475" s="348"/>
    </row>
    <row r="476" spans="1:45" x14ac:dyDescent="0.25">
      <c r="A476" s="346"/>
      <c r="B476" s="346"/>
      <c r="C476" s="346"/>
      <c r="D476" s="346"/>
      <c r="E476" s="346"/>
      <c r="F476" s="346"/>
      <c r="G476" s="346"/>
      <c r="H476" s="346"/>
      <c r="I476" s="346"/>
      <c r="J476" s="354"/>
      <c r="K476" s="346"/>
      <c r="L476" s="346"/>
      <c r="M476" s="346"/>
      <c r="N476" s="346"/>
      <c r="O476" s="346"/>
      <c r="P476" s="346"/>
      <c r="Q476" s="346"/>
      <c r="R476" s="346"/>
      <c r="S476" s="346"/>
      <c r="T476" s="346"/>
      <c r="U476" s="346"/>
      <c r="V476" s="346"/>
      <c r="W476" s="355"/>
      <c r="X476" s="346"/>
      <c r="Y476" s="355"/>
      <c r="Z476" s="348"/>
      <c r="AA476" s="348"/>
      <c r="AB476" s="348"/>
      <c r="AC476" s="348"/>
      <c r="AD476" s="346" t="s">
        <v>1054</v>
      </c>
      <c r="AE476" s="356">
        <v>45534</v>
      </c>
      <c r="AF476" s="355"/>
      <c r="AG476" s="346"/>
      <c r="AH476" s="346"/>
      <c r="AI476" s="354"/>
      <c r="AJ476" s="346"/>
      <c r="AK476" s="348"/>
      <c r="AL476" s="348"/>
      <c r="AM476" s="346"/>
      <c r="AN476" s="348"/>
      <c r="AO476" s="348"/>
      <c r="AP476" s="348"/>
      <c r="AQ476" s="348"/>
      <c r="AR476" s="348"/>
      <c r="AS476" s="348"/>
    </row>
    <row r="477" spans="1:45" ht="140.25" x14ac:dyDescent="0.25">
      <c r="A477" s="346"/>
      <c r="B477" s="346"/>
      <c r="C477" s="346"/>
      <c r="D477" s="346"/>
      <c r="E477" s="346"/>
      <c r="F477" s="346"/>
      <c r="G477" s="346"/>
      <c r="H477" s="346"/>
      <c r="I477" s="346"/>
      <c r="J477" s="354"/>
      <c r="K477" s="346"/>
      <c r="L477" s="346"/>
      <c r="M477" s="346"/>
      <c r="N477" s="346"/>
      <c r="O477" s="346"/>
      <c r="P477" s="346"/>
      <c r="Q477" s="346"/>
      <c r="R477" s="346"/>
      <c r="S477" s="346"/>
      <c r="T477" s="346"/>
      <c r="U477" s="346"/>
      <c r="V477" s="346"/>
      <c r="W477" s="355"/>
      <c r="X477" s="346"/>
      <c r="Y477" s="355"/>
      <c r="Z477" s="348"/>
      <c r="AA477" s="348"/>
      <c r="AB477" s="348"/>
      <c r="AC477" s="348"/>
      <c r="AD477" s="346" t="s">
        <v>1057</v>
      </c>
      <c r="AE477" s="346" t="s">
        <v>2407</v>
      </c>
      <c r="AF477" s="355"/>
      <c r="AG477" s="346"/>
      <c r="AH477" s="346"/>
      <c r="AI477" s="354"/>
      <c r="AJ477" s="346"/>
      <c r="AK477" s="348"/>
      <c r="AL477" s="348"/>
      <c r="AM477" s="346"/>
      <c r="AN477" s="348"/>
      <c r="AO477" s="348"/>
      <c r="AP477" s="348"/>
      <c r="AQ477" s="348"/>
      <c r="AR477" s="348"/>
      <c r="AS477" s="348"/>
    </row>
    <row r="478" spans="1:45" x14ac:dyDescent="0.25">
      <c r="A478" s="346"/>
      <c r="B478" s="346"/>
      <c r="C478" s="346"/>
      <c r="D478" s="346"/>
      <c r="E478" s="346"/>
      <c r="F478" s="346"/>
      <c r="G478" s="346"/>
      <c r="H478" s="346"/>
      <c r="I478" s="346"/>
      <c r="J478" s="354"/>
      <c r="K478" s="346"/>
      <c r="L478" s="346"/>
      <c r="M478" s="346"/>
      <c r="N478" s="346"/>
      <c r="O478" s="346"/>
      <c r="P478" s="346"/>
      <c r="Q478" s="346"/>
      <c r="R478" s="346"/>
      <c r="S478" s="346"/>
      <c r="T478" s="346"/>
      <c r="U478" s="346"/>
      <c r="V478" s="346"/>
      <c r="W478" s="355"/>
      <c r="X478" s="346"/>
      <c r="Y478" s="355"/>
      <c r="Z478" s="348"/>
      <c r="AA478" s="348"/>
      <c r="AB478" s="348"/>
      <c r="AC478" s="348"/>
      <c r="AD478" s="346" t="s">
        <v>1061</v>
      </c>
      <c r="AE478" s="346" t="s">
        <v>1270</v>
      </c>
      <c r="AF478" s="355"/>
      <c r="AG478" s="346"/>
      <c r="AH478" s="346"/>
      <c r="AI478" s="354"/>
      <c r="AJ478" s="346"/>
      <c r="AK478" s="348"/>
      <c r="AL478" s="348"/>
      <c r="AM478" s="346"/>
      <c r="AN478" s="348"/>
      <c r="AO478" s="348"/>
      <c r="AP478" s="348"/>
      <c r="AQ478" s="348"/>
      <c r="AR478" s="348"/>
      <c r="AS478" s="348"/>
    </row>
    <row r="479" spans="1:45" x14ac:dyDescent="0.25">
      <c r="A479" s="346"/>
      <c r="B479" s="346"/>
      <c r="C479" s="346"/>
      <c r="D479" s="346"/>
      <c r="E479" s="346"/>
      <c r="F479" s="346"/>
      <c r="G479" s="346"/>
      <c r="H479" s="346"/>
      <c r="I479" s="346"/>
      <c r="J479" s="354"/>
      <c r="K479" s="346"/>
      <c r="L479" s="346"/>
      <c r="M479" s="346"/>
      <c r="N479" s="346"/>
      <c r="O479" s="346"/>
      <c r="P479" s="346"/>
      <c r="Q479" s="346"/>
      <c r="R479" s="346"/>
      <c r="S479" s="346"/>
      <c r="T479" s="346"/>
      <c r="U479" s="346"/>
      <c r="V479" s="346"/>
      <c r="W479" s="355"/>
      <c r="X479" s="346"/>
      <c r="Y479" s="355"/>
      <c r="Z479" s="348"/>
      <c r="AA479" s="348"/>
      <c r="AB479" s="348"/>
      <c r="AC479" s="348"/>
      <c r="AD479" s="348"/>
      <c r="AE479" s="348"/>
      <c r="AF479" s="355"/>
      <c r="AG479" s="346"/>
      <c r="AH479" s="346"/>
      <c r="AI479" s="354"/>
      <c r="AJ479" s="346"/>
      <c r="AK479" s="348"/>
      <c r="AL479" s="348"/>
      <c r="AM479" s="346"/>
      <c r="AN479" s="348"/>
      <c r="AO479" s="348"/>
      <c r="AP479" s="348"/>
      <c r="AQ479" s="348"/>
      <c r="AR479" s="348"/>
      <c r="AS479" s="348"/>
    </row>
    <row r="480" spans="1:45" x14ac:dyDescent="0.25">
      <c r="A480" s="346"/>
      <c r="B480" s="346"/>
      <c r="C480" s="346"/>
      <c r="D480" s="346"/>
      <c r="E480" s="346"/>
      <c r="F480" s="346"/>
      <c r="G480" s="346"/>
      <c r="H480" s="346"/>
      <c r="I480" s="346"/>
      <c r="J480" s="354"/>
      <c r="K480" s="346"/>
      <c r="L480" s="346"/>
      <c r="M480" s="346"/>
      <c r="N480" s="346"/>
      <c r="O480" s="346"/>
      <c r="P480" s="346"/>
      <c r="Q480" s="346"/>
      <c r="R480" s="346"/>
      <c r="S480" s="346"/>
      <c r="T480" s="346"/>
      <c r="U480" s="346"/>
      <c r="V480" s="346"/>
      <c r="W480" s="355"/>
      <c r="X480" s="346"/>
      <c r="Y480" s="355"/>
      <c r="Z480" s="348"/>
      <c r="AA480" s="348"/>
      <c r="AB480" s="348"/>
      <c r="AC480" s="348"/>
      <c r="AD480" s="346" t="s">
        <v>1054</v>
      </c>
      <c r="AE480" s="356">
        <v>45539</v>
      </c>
      <c r="AF480" s="355"/>
      <c r="AG480" s="346"/>
      <c r="AH480" s="346"/>
      <c r="AI480" s="354"/>
      <c r="AJ480" s="346"/>
      <c r="AK480" s="348"/>
      <c r="AL480" s="348"/>
      <c r="AM480" s="346"/>
      <c r="AN480" s="348"/>
      <c r="AO480" s="348"/>
      <c r="AP480" s="348"/>
      <c r="AQ480" s="348"/>
      <c r="AR480" s="348"/>
      <c r="AS480" s="348"/>
    </row>
    <row r="481" spans="1:45" ht="344.25" x14ac:dyDescent="0.25">
      <c r="A481" s="346"/>
      <c r="B481" s="346"/>
      <c r="C481" s="346"/>
      <c r="D481" s="346"/>
      <c r="E481" s="346"/>
      <c r="F481" s="346"/>
      <c r="G481" s="346"/>
      <c r="H481" s="346"/>
      <c r="I481" s="346"/>
      <c r="J481" s="354"/>
      <c r="K481" s="346"/>
      <c r="L481" s="346"/>
      <c r="M481" s="346"/>
      <c r="N481" s="346"/>
      <c r="O481" s="346"/>
      <c r="P481" s="346"/>
      <c r="Q481" s="346"/>
      <c r="R481" s="346"/>
      <c r="S481" s="346"/>
      <c r="T481" s="346"/>
      <c r="U481" s="346"/>
      <c r="V481" s="346"/>
      <c r="W481" s="355"/>
      <c r="X481" s="346"/>
      <c r="Y481" s="355"/>
      <c r="Z481" s="348"/>
      <c r="AA481" s="348"/>
      <c r="AB481" s="348"/>
      <c r="AC481" s="348"/>
      <c r="AD481" s="346" t="s">
        <v>1057</v>
      </c>
      <c r="AE481" s="346" t="s">
        <v>2408</v>
      </c>
      <c r="AF481" s="355"/>
      <c r="AG481" s="346"/>
      <c r="AH481" s="346"/>
      <c r="AI481" s="354"/>
      <c r="AJ481" s="346"/>
      <c r="AK481" s="348"/>
      <c r="AL481" s="348"/>
      <c r="AM481" s="346"/>
      <c r="AN481" s="348"/>
      <c r="AO481" s="348"/>
      <c r="AP481" s="348"/>
      <c r="AQ481" s="348"/>
      <c r="AR481" s="348"/>
      <c r="AS481" s="348"/>
    </row>
    <row r="482" spans="1:45" x14ac:dyDescent="0.25">
      <c r="A482" s="346"/>
      <c r="B482" s="346"/>
      <c r="C482" s="346"/>
      <c r="D482" s="346"/>
      <c r="E482" s="346"/>
      <c r="F482" s="346"/>
      <c r="G482" s="346"/>
      <c r="H482" s="346"/>
      <c r="I482" s="346"/>
      <c r="J482" s="354"/>
      <c r="K482" s="346"/>
      <c r="L482" s="346"/>
      <c r="M482" s="346"/>
      <c r="N482" s="346"/>
      <c r="O482" s="346"/>
      <c r="P482" s="346"/>
      <c r="Q482" s="346"/>
      <c r="R482" s="346"/>
      <c r="S482" s="346"/>
      <c r="T482" s="346"/>
      <c r="U482" s="346"/>
      <c r="V482" s="346"/>
      <c r="W482" s="355"/>
      <c r="X482" s="346"/>
      <c r="Y482" s="355"/>
      <c r="Z482" s="348"/>
      <c r="AA482" s="348"/>
      <c r="AB482" s="348"/>
      <c r="AC482" s="348"/>
      <c r="AD482" s="346" t="s">
        <v>1061</v>
      </c>
      <c r="AE482" s="346" t="s">
        <v>1102</v>
      </c>
      <c r="AF482" s="355"/>
      <c r="AG482" s="346"/>
      <c r="AH482" s="346"/>
      <c r="AI482" s="354"/>
      <c r="AJ482" s="346"/>
      <c r="AK482" s="348"/>
      <c r="AL482" s="348"/>
      <c r="AM482" s="346"/>
      <c r="AN482" s="348"/>
      <c r="AO482" s="348"/>
      <c r="AP482" s="348"/>
      <c r="AQ482" s="348"/>
      <c r="AR482" s="348"/>
      <c r="AS482" s="348"/>
    </row>
    <row r="483" spans="1:45" ht="318.75" x14ac:dyDescent="0.25">
      <c r="A483" s="346"/>
      <c r="B483" s="346"/>
      <c r="C483" s="346"/>
      <c r="D483" s="346"/>
      <c r="E483" s="346"/>
      <c r="F483" s="346"/>
      <c r="G483" s="346"/>
      <c r="H483" s="346"/>
      <c r="I483" s="346"/>
      <c r="J483" s="354"/>
      <c r="K483" s="346"/>
      <c r="L483" s="346" t="s">
        <v>2409</v>
      </c>
      <c r="M483" s="346" t="s">
        <v>2410</v>
      </c>
      <c r="N483" s="346" t="s">
        <v>2411</v>
      </c>
      <c r="O483" s="346" t="s">
        <v>1958</v>
      </c>
      <c r="P483" s="346" t="s">
        <v>1959</v>
      </c>
      <c r="Q483" s="346" t="s">
        <v>1960</v>
      </c>
      <c r="R483" s="346" t="s">
        <v>1961</v>
      </c>
      <c r="S483" s="346" t="s">
        <v>1962</v>
      </c>
      <c r="T483" s="346" t="s">
        <v>1963</v>
      </c>
      <c r="U483" s="346" t="s">
        <v>1964</v>
      </c>
      <c r="V483" s="346" t="s">
        <v>1965</v>
      </c>
      <c r="W483" s="355" t="s">
        <v>1966</v>
      </c>
      <c r="X483" s="346" t="s">
        <v>1966</v>
      </c>
      <c r="Y483" s="355" t="s">
        <v>1966</v>
      </c>
      <c r="Z483" s="348"/>
      <c r="AA483" s="348"/>
      <c r="AB483" s="348"/>
      <c r="AC483" s="348"/>
      <c r="AD483" s="348"/>
      <c r="AE483" s="348"/>
      <c r="AF483" s="355"/>
      <c r="AG483" s="346"/>
      <c r="AH483" s="346"/>
      <c r="AI483" s="354"/>
      <c r="AJ483" s="346"/>
      <c r="AK483" s="348"/>
      <c r="AL483" s="348"/>
      <c r="AM483" s="346"/>
      <c r="AN483" s="348"/>
      <c r="AO483" s="348"/>
      <c r="AP483" s="348"/>
      <c r="AQ483" s="348"/>
      <c r="AR483" s="348"/>
      <c r="AS483" s="348"/>
    </row>
    <row r="484" spans="1:45" x14ac:dyDescent="0.25">
      <c r="A484" s="346"/>
      <c r="B484" s="346"/>
      <c r="C484" s="346"/>
      <c r="D484" s="346"/>
      <c r="E484" s="346"/>
      <c r="F484" s="346"/>
      <c r="G484" s="346"/>
      <c r="H484" s="346"/>
      <c r="I484" s="346"/>
      <c r="J484" s="354"/>
      <c r="K484" s="346"/>
      <c r="L484" s="346"/>
      <c r="M484" s="346"/>
      <c r="N484" s="346"/>
      <c r="O484" s="346"/>
      <c r="P484" s="344" t="s">
        <v>1971</v>
      </c>
      <c r="Q484" s="346"/>
      <c r="R484" s="344" t="s">
        <v>1971</v>
      </c>
      <c r="S484" s="344" t="s">
        <v>1971</v>
      </c>
      <c r="T484" s="346"/>
      <c r="U484" s="346"/>
      <c r="V484" s="344" t="s">
        <v>1971</v>
      </c>
      <c r="W484" s="355"/>
      <c r="X484" s="346"/>
      <c r="Y484" s="355"/>
      <c r="Z484" s="348"/>
      <c r="AA484" s="348"/>
      <c r="AB484" s="346" t="s">
        <v>1054</v>
      </c>
      <c r="AC484" s="356">
        <v>45405</v>
      </c>
      <c r="AD484" s="346" t="s">
        <v>1054</v>
      </c>
      <c r="AE484" s="356">
        <v>45408</v>
      </c>
      <c r="AF484" s="355"/>
      <c r="AG484" s="346"/>
      <c r="AH484" s="346"/>
      <c r="AI484" s="354"/>
      <c r="AJ484" s="346"/>
      <c r="AK484" s="348"/>
      <c r="AL484" s="348"/>
      <c r="AM484" s="346"/>
      <c r="AN484" s="348"/>
      <c r="AO484" s="348"/>
      <c r="AP484" s="348"/>
      <c r="AQ484" s="348"/>
      <c r="AR484" s="348"/>
      <c r="AS484" s="348"/>
    </row>
    <row r="485" spans="1:45" ht="331.5" x14ac:dyDescent="0.25">
      <c r="A485" s="346"/>
      <c r="B485" s="346"/>
      <c r="C485" s="346"/>
      <c r="D485" s="346"/>
      <c r="E485" s="346"/>
      <c r="F485" s="346"/>
      <c r="G485" s="346"/>
      <c r="H485" s="346"/>
      <c r="I485" s="346"/>
      <c r="J485" s="354"/>
      <c r="K485" s="346"/>
      <c r="L485" s="346"/>
      <c r="M485" s="346"/>
      <c r="N485" s="346"/>
      <c r="O485" s="346"/>
      <c r="P485" s="346" t="s">
        <v>2412</v>
      </c>
      <c r="Q485" s="346"/>
      <c r="R485" s="346" t="s">
        <v>2413</v>
      </c>
      <c r="S485" s="346" t="s">
        <v>2414</v>
      </c>
      <c r="T485" s="346"/>
      <c r="U485" s="346"/>
      <c r="V485" s="346" t="s">
        <v>2415</v>
      </c>
      <c r="W485" s="355"/>
      <c r="X485" s="346"/>
      <c r="Y485" s="355"/>
      <c r="Z485" s="348"/>
      <c r="AA485" s="348"/>
      <c r="AB485" s="346" t="s">
        <v>1057</v>
      </c>
      <c r="AC485" s="346" t="s">
        <v>2416</v>
      </c>
      <c r="AD485" s="346" t="s">
        <v>1057</v>
      </c>
      <c r="AE485" s="346" t="s">
        <v>2417</v>
      </c>
      <c r="AF485" s="355"/>
      <c r="AG485" s="346"/>
      <c r="AH485" s="346"/>
      <c r="AI485" s="354"/>
      <c r="AJ485" s="346"/>
      <c r="AK485" s="348"/>
      <c r="AL485" s="348"/>
      <c r="AM485" s="346"/>
      <c r="AN485" s="348"/>
      <c r="AO485" s="348"/>
      <c r="AP485" s="348"/>
      <c r="AQ485" s="348"/>
      <c r="AR485" s="348"/>
      <c r="AS485" s="348"/>
    </row>
    <row r="486" spans="1:45" x14ac:dyDescent="0.25">
      <c r="A486" s="346"/>
      <c r="B486" s="346"/>
      <c r="C486" s="346"/>
      <c r="D486" s="346"/>
      <c r="E486" s="346"/>
      <c r="F486" s="346"/>
      <c r="G486" s="346"/>
      <c r="H486" s="346"/>
      <c r="I486" s="346"/>
      <c r="J486" s="354"/>
      <c r="K486" s="346"/>
      <c r="L486" s="346"/>
      <c r="M486" s="346"/>
      <c r="N486" s="346"/>
      <c r="O486" s="346"/>
      <c r="P486" s="346"/>
      <c r="Q486" s="346"/>
      <c r="R486" s="346"/>
      <c r="S486" s="346"/>
      <c r="T486" s="346"/>
      <c r="U486" s="346"/>
      <c r="V486" s="346"/>
      <c r="W486" s="355"/>
      <c r="X486" s="346"/>
      <c r="Y486" s="355"/>
      <c r="Z486" s="348"/>
      <c r="AA486" s="348"/>
      <c r="AB486" s="346" t="s">
        <v>1061</v>
      </c>
      <c r="AC486" s="346" t="s">
        <v>1397</v>
      </c>
      <c r="AD486" s="346" t="s">
        <v>1061</v>
      </c>
      <c r="AE486" s="346" t="s">
        <v>1270</v>
      </c>
      <c r="AF486" s="355"/>
      <c r="AG486" s="346"/>
      <c r="AH486" s="346"/>
      <c r="AI486" s="354"/>
      <c r="AJ486" s="346"/>
      <c r="AK486" s="348"/>
      <c r="AL486" s="348"/>
      <c r="AM486" s="346"/>
      <c r="AN486" s="348"/>
      <c r="AO486" s="348"/>
      <c r="AP486" s="348"/>
      <c r="AQ486" s="348"/>
      <c r="AR486" s="348"/>
      <c r="AS486" s="348"/>
    </row>
    <row r="487" spans="1:45" x14ac:dyDescent="0.25">
      <c r="A487" s="346"/>
      <c r="B487" s="346"/>
      <c r="C487" s="346"/>
      <c r="D487" s="346"/>
      <c r="E487" s="346"/>
      <c r="F487" s="346"/>
      <c r="G487" s="346"/>
      <c r="H487" s="346"/>
      <c r="I487" s="346"/>
      <c r="J487" s="354"/>
      <c r="K487" s="346"/>
      <c r="L487" s="346"/>
      <c r="M487" s="346"/>
      <c r="N487" s="346"/>
      <c r="O487" s="346"/>
      <c r="P487" s="346"/>
      <c r="Q487" s="346"/>
      <c r="R487" s="346"/>
      <c r="S487" s="346"/>
      <c r="T487" s="346"/>
      <c r="U487" s="346"/>
      <c r="V487" s="346"/>
      <c r="W487" s="355"/>
      <c r="X487" s="346"/>
      <c r="Y487" s="355"/>
      <c r="Z487" s="348"/>
      <c r="AA487" s="348"/>
      <c r="AB487" s="348"/>
      <c r="AC487" s="348"/>
      <c r="AD487" s="348"/>
      <c r="AE487" s="348"/>
      <c r="AF487" s="355"/>
      <c r="AG487" s="346"/>
      <c r="AH487" s="346"/>
      <c r="AI487" s="354"/>
      <c r="AJ487" s="346"/>
      <c r="AK487" s="348"/>
      <c r="AL487" s="348"/>
      <c r="AM487" s="346"/>
      <c r="AN487" s="348"/>
      <c r="AO487" s="348"/>
      <c r="AP487" s="348"/>
      <c r="AQ487" s="348"/>
      <c r="AR487" s="348"/>
      <c r="AS487" s="348"/>
    </row>
    <row r="488" spans="1:45" x14ac:dyDescent="0.25">
      <c r="A488" s="346"/>
      <c r="B488" s="346"/>
      <c r="C488" s="346"/>
      <c r="D488" s="346"/>
      <c r="E488" s="346"/>
      <c r="F488" s="346"/>
      <c r="G488" s="346"/>
      <c r="H488" s="346"/>
      <c r="I488" s="346"/>
      <c r="J488" s="354"/>
      <c r="K488" s="346"/>
      <c r="L488" s="346"/>
      <c r="M488" s="346"/>
      <c r="N488" s="346"/>
      <c r="O488" s="346"/>
      <c r="P488" s="346"/>
      <c r="Q488" s="346"/>
      <c r="R488" s="346"/>
      <c r="S488" s="346"/>
      <c r="T488" s="346"/>
      <c r="U488" s="346"/>
      <c r="V488" s="346"/>
      <c r="W488" s="355"/>
      <c r="X488" s="346"/>
      <c r="Y488" s="355"/>
      <c r="Z488" s="348"/>
      <c r="AA488" s="348"/>
      <c r="AB488" s="346" t="s">
        <v>1054</v>
      </c>
      <c r="AC488" s="356">
        <v>45532</v>
      </c>
      <c r="AD488" s="346" t="s">
        <v>1054</v>
      </c>
      <c r="AE488" s="356">
        <v>45415</v>
      </c>
      <c r="AF488" s="355"/>
      <c r="AG488" s="346"/>
      <c r="AH488" s="346"/>
      <c r="AI488" s="354"/>
      <c r="AJ488" s="346"/>
      <c r="AK488" s="348"/>
      <c r="AL488" s="348"/>
      <c r="AM488" s="346"/>
      <c r="AN488" s="348"/>
      <c r="AO488" s="348"/>
      <c r="AP488" s="348"/>
      <c r="AQ488" s="348"/>
      <c r="AR488" s="348"/>
      <c r="AS488" s="348"/>
    </row>
    <row r="489" spans="1:45" ht="409.5" x14ac:dyDescent="0.25">
      <c r="A489" s="346"/>
      <c r="B489" s="346"/>
      <c r="C489" s="346"/>
      <c r="D489" s="346"/>
      <c r="E489" s="346"/>
      <c r="F489" s="346"/>
      <c r="G489" s="346"/>
      <c r="H489" s="346"/>
      <c r="I489" s="346"/>
      <c r="J489" s="354"/>
      <c r="K489" s="346"/>
      <c r="L489" s="346"/>
      <c r="M489" s="346"/>
      <c r="N489" s="346"/>
      <c r="O489" s="346"/>
      <c r="P489" s="346"/>
      <c r="Q489" s="346"/>
      <c r="R489" s="346"/>
      <c r="S489" s="346"/>
      <c r="T489" s="346"/>
      <c r="U489" s="346"/>
      <c r="V489" s="346"/>
      <c r="W489" s="355"/>
      <c r="X489" s="346"/>
      <c r="Y489" s="355"/>
      <c r="Z489" s="348"/>
      <c r="AA489" s="348"/>
      <c r="AB489" s="346" t="s">
        <v>1057</v>
      </c>
      <c r="AC489" s="346" t="s">
        <v>2418</v>
      </c>
      <c r="AD489" s="346" t="s">
        <v>1057</v>
      </c>
      <c r="AE489" s="346" t="s">
        <v>2419</v>
      </c>
      <c r="AF489" s="355"/>
      <c r="AG489" s="346"/>
      <c r="AH489" s="346"/>
      <c r="AI489" s="354"/>
      <c r="AJ489" s="346"/>
      <c r="AK489" s="348"/>
      <c r="AL489" s="348"/>
      <c r="AM489" s="346"/>
      <c r="AN489" s="348"/>
      <c r="AO489" s="348"/>
      <c r="AP489" s="348"/>
      <c r="AQ489" s="348"/>
      <c r="AR489" s="348"/>
      <c r="AS489" s="348"/>
    </row>
    <row r="490" spans="1:45" x14ac:dyDescent="0.25">
      <c r="A490" s="346"/>
      <c r="B490" s="346"/>
      <c r="C490" s="346"/>
      <c r="D490" s="346"/>
      <c r="E490" s="346"/>
      <c r="F490" s="346"/>
      <c r="G490" s="346"/>
      <c r="H490" s="346"/>
      <c r="I490" s="346"/>
      <c r="J490" s="354"/>
      <c r="K490" s="346"/>
      <c r="L490" s="346"/>
      <c r="M490" s="346"/>
      <c r="N490" s="346"/>
      <c r="O490" s="346"/>
      <c r="P490" s="346"/>
      <c r="Q490" s="346"/>
      <c r="R490" s="346"/>
      <c r="S490" s="346"/>
      <c r="T490" s="346"/>
      <c r="U490" s="346"/>
      <c r="V490" s="346"/>
      <c r="W490" s="355"/>
      <c r="X490" s="346"/>
      <c r="Y490" s="355"/>
      <c r="Z490" s="348"/>
      <c r="AA490" s="348"/>
      <c r="AB490" s="346" t="s">
        <v>1061</v>
      </c>
      <c r="AC490" s="346" t="s">
        <v>1402</v>
      </c>
      <c r="AD490" s="346" t="s">
        <v>1061</v>
      </c>
      <c r="AE490" s="346" t="s">
        <v>1102</v>
      </c>
      <c r="AF490" s="355"/>
      <c r="AG490" s="346"/>
      <c r="AH490" s="346"/>
      <c r="AI490" s="354"/>
      <c r="AJ490" s="346"/>
      <c r="AK490" s="348"/>
      <c r="AL490" s="348"/>
      <c r="AM490" s="346"/>
      <c r="AN490" s="348"/>
      <c r="AO490" s="348"/>
      <c r="AP490" s="348"/>
      <c r="AQ490" s="348"/>
      <c r="AR490" s="348"/>
      <c r="AS490" s="348"/>
    </row>
    <row r="491" spans="1:45" x14ac:dyDescent="0.25">
      <c r="A491" s="346"/>
      <c r="B491" s="346"/>
      <c r="C491" s="346"/>
      <c r="D491" s="346"/>
      <c r="E491" s="346"/>
      <c r="F491" s="346"/>
      <c r="G491" s="346"/>
      <c r="H491" s="346"/>
      <c r="I491" s="346"/>
      <c r="J491" s="354"/>
      <c r="K491" s="346"/>
      <c r="L491" s="346"/>
      <c r="M491" s="346"/>
      <c r="N491" s="346"/>
      <c r="O491" s="346"/>
      <c r="P491" s="346"/>
      <c r="Q491" s="346"/>
      <c r="R491" s="346"/>
      <c r="S491" s="346"/>
      <c r="T491" s="346"/>
      <c r="U491" s="346"/>
      <c r="V491" s="346"/>
      <c r="W491" s="355"/>
      <c r="X491" s="346"/>
      <c r="Y491" s="355"/>
      <c r="Z491" s="348"/>
      <c r="AA491" s="348"/>
      <c r="AB491" s="348"/>
      <c r="AC491" s="348"/>
      <c r="AD491" s="348"/>
      <c r="AE491" s="348"/>
      <c r="AF491" s="355"/>
      <c r="AG491" s="346"/>
      <c r="AH491" s="346"/>
      <c r="AI491" s="354"/>
      <c r="AJ491" s="346"/>
      <c r="AK491" s="348"/>
      <c r="AL491" s="348"/>
      <c r="AM491" s="346"/>
      <c r="AN491" s="348"/>
      <c r="AO491" s="348"/>
      <c r="AP491" s="348"/>
      <c r="AQ491" s="348"/>
      <c r="AR491" s="348"/>
      <c r="AS491" s="348"/>
    </row>
    <row r="492" spans="1:45" x14ac:dyDescent="0.25">
      <c r="A492" s="346"/>
      <c r="B492" s="346"/>
      <c r="C492" s="346"/>
      <c r="D492" s="346"/>
      <c r="E492" s="346"/>
      <c r="F492" s="346"/>
      <c r="G492" s="346"/>
      <c r="H492" s="346"/>
      <c r="I492" s="346"/>
      <c r="J492" s="354"/>
      <c r="K492" s="346"/>
      <c r="L492" s="346"/>
      <c r="M492" s="346"/>
      <c r="N492" s="346"/>
      <c r="O492" s="346"/>
      <c r="P492" s="346"/>
      <c r="Q492" s="346"/>
      <c r="R492" s="346"/>
      <c r="S492" s="346"/>
      <c r="T492" s="346"/>
      <c r="U492" s="346"/>
      <c r="V492" s="346"/>
      <c r="W492" s="355"/>
      <c r="X492" s="346"/>
      <c r="Y492" s="355"/>
      <c r="Z492" s="348"/>
      <c r="AA492" s="348"/>
      <c r="AB492" s="348"/>
      <c r="AC492" s="348"/>
      <c r="AD492" s="346" t="s">
        <v>1054</v>
      </c>
      <c r="AE492" s="356">
        <v>45534</v>
      </c>
      <c r="AF492" s="355"/>
      <c r="AG492" s="346"/>
      <c r="AH492" s="346"/>
      <c r="AI492" s="354"/>
      <c r="AJ492" s="346"/>
      <c r="AK492" s="348"/>
      <c r="AL492" s="348"/>
      <c r="AM492" s="346"/>
      <c r="AN492" s="348"/>
      <c r="AO492" s="348"/>
      <c r="AP492" s="348"/>
      <c r="AQ492" s="348"/>
      <c r="AR492" s="348"/>
      <c r="AS492" s="348"/>
    </row>
    <row r="493" spans="1:45" ht="89.25" x14ac:dyDescent="0.25">
      <c r="A493" s="346"/>
      <c r="B493" s="346"/>
      <c r="C493" s="346"/>
      <c r="D493" s="346"/>
      <c r="E493" s="346"/>
      <c r="F493" s="346"/>
      <c r="G493" s="346"/>
      <c r="H493" s="346"/>
      <c r="I493" s="346"/>
      <c r="J493" s="354"/>
      <c r="K493" s="346"/>
      <c r="L493" s="346"/>
      <c r="M493" s="346"/>
      <c r="N493" s="346"/>
      <c r="O493" s="346"/>
      <c r="P493" s="346"/>
      <c r="Q493" s="346"/>
      <c r="R493" s="346"/>
      <c r="S493" s="346"/>
      <c r="T493" s="346"/>
      <c r="U493" s="346"/>
      <c r="V493" s="346"/>
      <c r="W493" s="355"/>
      <c r="X493" s="346"/>
      <c r="Y493" s="355"/>
      <c r="Z493" s="348"/>
      <c r="AA493" s="348"/>
      <c r="AB493" s="348"/>
      <c r="AC493" s="348"/>
      <c r="AD493" s="346" t="s">
        <v>1057</v>
      </c>
      <c r="AE493" s="346" t="s">
        <v>2420</v>
      </c>
      <c r="AF493" s="355"/>
      <c r="AG493" s="346"/>
      <c r="AH493" s="346"/>
      <c r="AI493" s="354"/>
      <c r="AJ493" s="346"/>
      <c r="AK493" s="348"/>
      <c r="AL493" s="348"/>
      <c r="AM493" s="346"/>
      <c r="AN493" s="348"/>
      <c r="AO493" s="348"/>
      <c r="AP493" s="348"/>
      <c r="AQ493" s="348"/>
      <c r="AR493" s="348"/>
      <c r="AS493" s="348"/>
    </row>
    <row r="494" spans="1:45" x14ac:dyDescent="0.25">
      <c r="A494" s="346"/>
      <c r="B494" s="346"/>
      <c r="C494" s="346"/>
      <c r="D494" s="346"/>
      <c r="E494" s="346"/>
      <c r="F494" s="346"/>
      <c r="G494" s="346"/>
      <c r="H494" s="346"/>
      <c r="I494" s="346"/>
      <c r="J494" s="354"/>
      <c r="K494" s="346"/>
      <c r="L494" s="346"/>
      <c r="M494" s="346"/>
      <c r="N494" s="346"/>
      <c r="O494" s="346"/>
      <c r="P494" s="346"/>
      <c r="Q494" s="346"/>
      <c r="R494" s="346"/>
      <c r="S494" s="346"/>
      <c r="T494" s="346"/>
      <c r="U494" s="346"/>
      <c r="V494" s="346"/>
      <c r="W494" s="355"/>
      <c r="X494" s="346"/>
      <c r="Y494" s="355"/>
      <c r="Z494" s="348"/>
      <c r="AA494" s="348"/>
      <c r="AB494" s="348"/>
      <c r="AC494" s="348"/>
      <c r="AD494" s="346" t="s">
        <v>1061</v>
      </c>
      <c r="AE494" s="346" t="s">
        <v>1270</v>
      </c>
      <c r="AF494" s="355"/>
      <c r="AG494" s="346"/>
      <c r="AH494" s="346"/>
      <c r="AI494" s="354"/>
      <c r="AJ494" s="346"/>
      <c r="AK494" s="348"/>
      <c r="AL494" s="348"/>
      <c r="AM494" s="346"/>
      <c r="AN494" s="348"/>
      <c r="AO494" s="348"/>
      <c r="AP494" s="348"/>
      <c r="AQ494" s="348"/>
      <c r="AR494" s="348"/>
      <c r="AS494" s="348"/>
    </row>
    <row r="495" spans="1:45" x14ac:dyDescent="0.25">
      <c r="A495" s="346"/>
      <c r="B495" s="346"/>
      <c r="C495" s="346"/>
      <c r="D495" s="346"/>
      <c r="E495" s="346"/>
      <c r="F495" s="346"/>
      <c r="G495" s="346"/>
      <c r="H495" s="346"/>
      <c r="I495" s="346"/>
      <c r="J495" s="354"/>
      <c r="K495" s="346"/>
      <c r="L495" s="346"/>
      <c r="M495" s="346"/>
      <c r="N495" s="346"/>
      <c r="O495" s="346"/>
      <c r="P495" s="346"/>
      <c r="Q495" s="346"/>
      <c r="R495" s="346"/>
      <c r="S495" s="346"/>
      <c r="T495" s="346"/>
      <c r="U495" s="346"/>
      <c r="V495" s="346"/>
      <c r="W495" s="355"/>
      <c r="X495" s="346"/>
      <c r="Y495" s="355"/>
      <c r="Z495" s="348"/>
      <c r="AA495" s="348"/>
      <c r="AB495" s="348"/>
      <c r="AC495" s="348"/>
      <c r="AD495" s="348"/>
      <c r="AE495" s="348"/>
      <c r="AF495" s="355"/>
      <c r="AG495" s="346"/>
      <c r="AH495" s="346"/>
      <c r="AI495" s="354"/>
      <c r="AJ495" s="346"/>
      <c r="AK495" s="348"/>
      <c r="AL495" s="348"/>
      <c r="AM495" s="346"/>
      <c r="AN495" s="348"/>
      <c r="AO495" s="348"/>
      <c r="AP495" s="348"/>
      <c r="AQ495" s="348"/>
      <c r="AR495" s="348"/>
      <c r="AS495" s="348"/>
    </row>
    <row r="496" spans="1:45" x14ac:dyDescent="0.25">
      <c r="A496" s="346"/>
      <c r="B496" s="346"/>
      <c r="C496" s="346"/>
      <c r="D496" s="346"/>
      <c r="E496" s="346"/>
      <c r="F496" s="346"/>
      <c r="G496" s="346"/>
      <c r="H496" s="346"/>
      <c r="I496" s="346"/>
      <c r="J496" s="354"/>
      <c r="K496" s="346"/>
      <c r="L496" s="346"/>
      <c r="M496" s="346"/>
      <c r="N496" s="346"/>
      <c r="O496" s="346"/>
      <c r="P496" s="346"/>
      <c r="Q496" s="346"/>
      <c r="R496" s="346"/>
      <c r="S496" s="346"/>
      <c r="T496" s="346"/>
      <c r="U496" s="346"/>
      <c r="V496" s="346"/>
      <c r="W496" s="355"/>
      <c r="X496" s="346"/>
      <c r="Y496" s="355"/>
      <c r="Z496" s="348"/>
      <c r="AA496" s="348"/>
      <c r="AB496" s="348"/>
      <c r="AC496" s="348"/>
      <c r="AD496" s="346" t="s">
        <v>1054</v>
      </c>
      <c r="AE496" s="356">
        <v>45539</v>
      </c>
      <c r="AF496" s="355"/>
      <c r="AG496" s="346"/>
      <c r="AH496" s="346"/>
      <c r="AI496" s="354"/>
      <c r="AJ496" s="346"/>
      <c r="AK496" s="348"/>
      <c r="AL496" s="348"/>
      <c r="AM496" s="346"/>
      <c r="AN496" s="348"/>
      <c r="AO496" s="348"/>
      <c r="AP496" s="348"/>
      <c r="AQ496" s="348"/>
      <c r="AR496" s="348"/>
      <c r="AS496" s="348"/>
    </row>
    <row r="497" spans="1:45" ht="409.5" x14ac:dyDescent="0.25">
      <c r="A497" s="346"/>
      <c r="B497" s="346"/>
      <c r="C497" s="346"/>
      <c r="D497" s="346"/>
      <c r="E497" s="346"/>
      <c r="F497" s="346"/>
      <c r="G497" s="346"/>
      <c r="H497" s="346"/>
      <c r="I497" s="346"/>
      <c r="J497" s="354"/>
      <c r="K497" s="346"/>
      <c r="L497" s="346"/>
      <c r="M497" s="346"/>
      <c r="N497" s="346"/>
      <c r="O497" s="346"/>
      <c r="P497" s="346"/>
      <c r="Q497" s="346"/>
      <c r="R497" s="346"/>
      <c r="S497" s="346"/>
      <c r="T497" s="346"/>
      <c r="U497" s="346"/>
      <c r="V497" s="346"/>
      <c r="W497" s="355"/>
      <c r="X497" s="346"/>
      <c r="Y497" s="355"/>
      <c r="Z497" s="348"/>
      <c r="AA497" s="348"/>
      <c r="AB497" s="348"/>
      <c r="AC497" s="348"/>
      <c r="AD497" s="346" t="s">
        <v>1057</v>
      </c>
      <c r="AE497" s="346" t="s">
        <v>2421</v>
      </c>
      <c r="AF497" s="355"/>
      <c r="AG497" s="346"/>
      <c r="AH497" s="346"/>
      <c r="AI497" s="354"/>
      <c r="AJ497" s="346"/>
      <c r="AK497" s="348"/>
      <c r="AL497" s="348"/>
      <c r="AM497" s="346"/>
      <c r="AN497" s="348"/>
      <c r="AO497" s="348"/>
      <c r="AP497" s="348"/>
      <c r="AQ497" s="348"/>
      <c r="AR497" s="348"/>
      <c r="AS497" s="348"/>
    </row>
    <row r="498" spans="1:45" x14ac:dyDescent="0.25">
      <c r="A498" s="346"/>
      <c r="B498" s="346"/>
      <c r="C498" s="346"/>
      <c r="D498" s="346"/>
      <c r="E498" s="346"/>
      <c r="F498" s="346"/>
      <c r="G498" s="346"/>
      <c r="H498" s="346"/>
      <c r="I498" s="346"/>
      <c r="J498" s="354"/>
      <c r="K498" s="346"/>
      <c r="L498" s="346"/>
      <c r="M498" s="346"/>
      <c r="N498" s="346"/>
      <c r="O498" s="346"/>
      <c r="P498" s="346"/>
      <c r="Q498" s="346"/>
      <c r="R498" s="346"/>
      <c r="S498" s="346"/>
      <c r="T498" s="346"/>
      <c r="U498" s="346"/>
      <c r="V498" s="346"/>
      <c r="W498" s="355"/>
      <c r="X498" s="346"/>
      <c r="Y498" s="355"/>
      <c r="Z498" s="348"/>
      <c r="AA498" s="348"/>
      <c r="AB498" s="348"/>
      <c r="AC498" s="348"/>
      <c r="AD498" s="346" t="s">
        <v>1061</v>
      </c>
      <c r="AE498" s="346" t="s">
        <v>1102</v>
      </c>
      <c r="AF498" s="355"/>
      <c r="AG498" s="346"/>
      <c r="AH498" s="346"/>
      <c r="AI498" s="354"/>
      <c r="AJ498" s="346"/>
      <c r="AK498" s="348"/>
      <c r="AL498" s="348"/>
      <c r="AM498" s="346"/>
      <c r="AN498" s="348"/>
      <c r="AO498" s="348"/>
      <c r="AP498" s="348"/>
      <c r="AQ498" s="348"/>
      <c r="AR498" s="348"/>
      <c r="AS498" s="348"/>
    </row>
    <row r="499" spans="1:45" ht="255" x14ac:dyDescent="0.25">
      <c r="A499" s="346" t="s">
        <v>2422</v>
      </c>
      <c r="B499" s="346" t="s">
        <v>1033</v>
      </c>
      <c r="C499" s="346" t="s">
        <v>2423</v>
      </c>
      <c r="D499" s="346" t="s">
        <v>1949</v>
      </c>
      <c r="E499" s="346" t="s">
        <v>1950</v>
      </c>
      <c r="F499" s="346" t="s">
        <v>2424</v>
      </c>
      <c r="G499" s="346" t="s">
        <v>1034</v>
      </c>
      <c r="H499" s="346" t="s">
        <v>2425</v>
      </c>
      <c r="I499" s="346" t="s">
        <v>1953</v>
      </c>
      <c r="J499" s="357" t="s">
        <v>2029</v>
      </c>
      <c r="K499" s="346" t="s">
        <v>1954</v>
      </c>
      <c r="L499" s="346" t="s">
        <v>2426</v>
      </c>
      <c r="M499" s="346" t="s">
        <v>2427</v>
      </c>
      <c r="N499" s="346" t="s">
        <v>2428</v>
      </c>
      <c r="O499" s="346" t="s">
        <v>1958</v>
      </c>
      <c r="P499" s="346" t="s">
        <v>1959</v>
      </c>
      <c r="Q499" s="346" t="s">
        <v>1960</v>
      </c>
      <c r="R499" s="346" t="s">
        <v>1961</v>
      </c>
      <c r="S499" s="346" t="s">
        <v>1962</v>
      </c>
      <c r="T499" s="346" t="s">
        <v>1963</v>
      </c>
      <c r="U499" s="346" t="s">
        <v>1964</v>
      </c>
      <c r="V499" s="346" t="s">
        <v>1965</v>
      </c>
      <c r="W499" s="355" t="s">
        <v>1966</v>
      </c>
      <c r="X499" s="346" t="s">
        <v>1966</v>
      </c>
      <c r="Y499" s="355" t="s">
        <v>1966</v>
      </c>
      <c r="Z499" s="348"/>
      <c r="AA499" s="348"/>
      <c r="AB499" s="348"/>
      <c r="AC499" s="348"/>
      <c r="AD499" s="348"/>
      <c r="AE499" s="348"/>
      <c r="AF499" s="355" t="s">
        <v>1966</v>
      </c>
      <c r="AG499" s="346" t="s">
        <v>2236</v>
      </c>
      <c r="AH499" s="346" t="s">
        <v>1953</v>
      </c>
      <c r="AI499" s="357" t="s">
        <v>2029</v>
      </c>
      <c r="AJ499" s="346" t="s">
        <v>1954</v>
      </c>
      <c r="AK499" s="346" t="s">
        <v>2429</v>
      </c>
      <c r="AL499" s="346" t="s">
        <v>2430</v>
      </c>
      <c r="AM499" s="346" t="s">
        <v>2431</v>
      </c>
      <c r="AN499" s="348"/>
      <c r="AO499" s="348"/>
      <c r="AP499" s="348"/>
      <c r="AQ499" s="348"/>
      <c r="AR499" s="348"/>
      <c r="AS499" s="348"/>
    </row>
    <row r="500" spans="1:45" x14ac:dyDescent="0.25">
      <c r="A500" s="346"/>
      <c r="B500" s="346"/>
      <c r="C500" s="346"/>
      <c r="D500" s="346"/>
      <c r="E500" s="346"/>
      <c r="F500" s="346"/>
      <c r="G500" s="346"/>
      <c r="H500" s="346"/>
      <c r="I500" s="346"/>
      <c r="J500" s="357"/>
      <c r="K500" s="346"/>
      <c r="L500" s="346"/>
      <c r="M500" s="346"/>
      <c r="N500" s="346"/>
      <c r="O500" s="346"/>
      <c r="P500" s="344" t="s">
        <v>1971</v>
      </c>
      <c r="Q500" s="344" t="s">
        <v>1971</v>
      </c>
      <c r="R500" s="344" t="s">
        <v>1971</v>
      </c>
      <c r="S500" s="344" t="s">
        <v>1971</v>
      </c>
      <c r="T500" s="344" t="s">
        <v>1971</v>
      </c>
      <c r="U500" s="344" t="s">
        <v>1971</v>
      </c>
      <c r="V500" s="344" t="s">
        <v>1971</v>
      </c>
      <c r="W500" s="355"/>
      <c r="X500" s="346"/>
      <c r="Y500" s="355"/>
      <c r="Z500" s="348"/>
      <c r="AA500" s="348"/>
      <c r="AB500" s="346" t="s">
        <v>1054</v>
      </c>
      <c r="AC500" s="356">
        <v>45406</v>
      </c>
      <c r="AD500" s="346" t="s">
        <v>1054</v>
      </c>
      <c r="AE500" s="356">
        <v>45407</v>
      </c>
      <c r="AF500" s="355"/>
      <c r="AG500" s="346"/>
      <c r="AH500" s="346"/>
      <c r="AI500" s="357"/>
      <c r="AJ500" s="346"/>
      <c r="AK500" s="348"/>
      <c r="AL500" s="348"/>
      <c r="AM500" s="346"/>
      <c r="AN500" s="348"/>
      <c r="AO500" s="348"/>
      <c r="AP500" s="348"/>
      <c r="AQ500" s="348"/>
      <c r="AR500" s="348"/>
      <c r="AS500" s="348"/>
    </row>
    <row r="501" spans="1:45" ht="280.5" x14ac:dyDescent="0.25">
      <c r="A501" s="346"/>
      <c r="B501" s="346"/>
      <c r="C501" s="346"/>
      <c r="D501" s="346"/>
      <c r="E501" s="346"/>
      <c r="F501" s="346"/>
      <c r="G501" s="346"/>
      <c r="H501" s="346"/>
      <c r="I501" s="346"/>
      <c r="J501" s="357"/>
      <c r="K501" s="346"/>
      <c r="L501" s="346"/>
      <c r="M501" s="346"/>
      <c r="N501" s="346"/>
      <c r="O501" s="346"/>
      <c r="P501" s="346" t="s">
        <v>2432</v>
      </c>
      <c r="Q501" s="346" t="s">
        <v>1973</v>
      </c>
      <c r="R501" s="346" t="s">
        <v>2433</v>
      </c>
      <c r="S501" s="346" t="s">
        <v>1975</v>
      </c>
      <c r="T501" s="346" t="s">
        <v>1976</v>
      </c>
      <c r="U501" s="346" t="s">
        <v>2434</v>
      </c>
      <c r="V501" s="346" t="s">
        <v>2435</v>
      </c>
      <c r="W501" s="355"/>
      <c r="X501" s="346"/>
      <c r="Y501" s="355"/>
      <c r="Z501" s="348"/>
      <c r="AA501" s="348"/>
      <c r="AB501" s="346" t="s">
        <v>1057</v>
      </c>
      <c r="AC501" s="346" t="s">
        <v>2436</v>
      </c>
      <c r="AD501" s="346" t="s">
        <v>1057</v>
      </c>
      <c r="AE501" s="346" t="s">
        <v>2437</v>
      </c>
      <c r="AF501" s="355"/>
      <c r="AG501" s="346"/>
      <c r="AH501" s="346"/>
      <c r="AI501" s="357"/>
      <c r="AJ501" s="346"/>
      <c r="AK501" s="348"/>
      <c r="AL501" s="348"/>
      <c r="AM501" s="346"/>
      <c r="AN501" s="348"/>
      <c r="AO501" s="348"/>
      <c r="AP501" s="348"/>
      <c r="AQ501" s="348"/>
      <c r="AR501" s="348"/>
      <c r="AS501" s="348"/>
    </row>
    <row r="502" spans="1:45" x14ac:dyDescent="0.25">
      <c r="A502" s="346"/>
      <c r="B502" s="346"/>
      <c r="C502" s="346"/>
      <c r="D502" s="346"/>
      <c r="E502" s="346"/>
      <c r="F502" s="346"/>
      <c r="G502" s="346"/>
      <c r="H502" s="346"/>
      <c r="I502" s="346"/>
      <c r="J502" s="357"/>
      <c r="K502" s="346"/>
      <c r="L502" s="346"/>
      <c r="M502" s="346"/>
      <c r="N502" s="346"/>
      <c r="O502" s="346"/>
      <c r="P502" s="346"/>
      <c r="Q502" s="346"/>
      <c r="R502" s="346"/>
      <c r="S502" s="346"/>
      <c r="T502" s="346"/>
      <c r="U502" s="346"/>
      <c r="V502" s="346"/>
      <c r="W502" s="355"/>
      <c r="X502" s="346"/>
      <c r="Y502" s="355"/>
      <c r="Z502" s="348"/>
      <c r="AA502" s="348"/>
      <c r="AB502" s="346" t="s">
        <v>1061</v>
      </c>
      <c r="AC502" s="346" t="s">
        <v>1062</v>
      </c>
      <c r="AD502" s="346" t="s">
        <v>1061</v>
      </c>
      <c r="AE502" s="346" t="s">
        <v>1063</v>
      </c>
      <c r="AF502" s="355"/>
      <c r="AG502" s="346"/>
      <c r="AH502" s="346"/>
      <c r="AI502" s="357"/>
      <c r="AJ502" s="346"/>
      <c r="AK502" s="348"/>
      <c r="AL502" s="348"/>
      <c r="AM502" s="346"/>
      <c r="AN502" s="348"/>
      <c r="AO502" s="348"/>
      <c r="AP502" s="348"/>
      <c r="AQ502" s="348"/>
      <c r="AR502" s="348"/>
      <c r="AS502" s="348"/>
    </row>
    <row r="503" spans="1:45" x14ac:dyDescent="0.25">
      <c r="A503" s="346"/>
      <c r="B503" s="346"/>
      <c r="C503" s="346"/>
      <c r="D503" s="346"/>
      <c r="E503" s="346"/>
      <c r="F503" s="346"/>
      <c r="G503" s="346"/>
      <c r="H503" s="346"/>
      <c r="I503" s="346"/>
      <c r="J503" s="357"/>
      <c r="K503" s="346"/>
      <c r="L503" s="346"/>
      <c r="M503" s="346"/>
      <c r="N503" s="346"/>
      <c r="O503" s="346"/>
      <c r="P503" s="346"/>
      <c r="Q503" s="346"/>
      <c r="R503" s="346"/>
      <c r="S503" s="346"/>
      <c r="T503" s="346"/>
      <c r="U503" s="346"/>
      <c r="V503" s="346"/>
      <c r="W503" s="355"/>
      <c r="X503" s="346"/>
      <c r="Y503" s="355"/>
      <c r="Z503" s="348"/>
      <c r="AA503" s="348"/>
      <c r="AB503" s="348"/>
      <c r="AC503" s="348"/>
      <c r="AD503" s="348"/>
      <c r="AE503" s="348"/>
      <c r="AF503" s="355"/>
      <c r="AG503" s="346"/>
      <c r="AH503" s="346"/>
      <c r="AI503" s="357"/>
      <c r="AJ503" s="346"/>
      <c r="AK503" s="348"/>
      <c r="AL503" s="348"/>
      <c r="AM503" s="346"/>
      <c r="AN503" s="348"/>
      <c r="AO503" s="348"/>
      <c r="AP503" s="348"/>
      <c r="AQ503" s="348"/>
      <c r="AR503" s="348"/>
      <c r="AS503" s="348"/>
    </row>
    <row r="504" spans="1:45" x14ac:dyDescent="0.25">
      <c r="A504" s="346"/>
      <c r="B504" s="346"/>
      <c r="C504" s="346"/>
      <c r="D504" s="346"/>
      <c r="E504" s="346"/>
      <c r="F504" s="346"/>
      <c r="G504" s="346"/>
      <c r="H504" s="346"/>
      <c r="I504" s="346"/>
      <c r="J504" s="357"/>
      <c r="K504" s="346"/>
      <c r="L504" s="346"/>
      <c r="M504" s="346"/>
      <c r="N504" s="346"/>
      <c r="O504" s="346"/>
      <c r="P504" s="346"/>
      <c r="Q504" s="346"/>
      <c r="R504" s="346"/>
      <c r="S504" s="346"/>
      <c r="T504" s="346"/>
      <c r="U504" s="346"/>
      <c r="V504" s="346"/>
      <c r="W504" s="355"/>
      <c r="X504" s="346"/>
      <c r="Y504" s="355"/>
      <c r="Z504" s="348"/>
      <c r="AA504" s="348"/>
      <c r="AB504" s="346" t="s">
        <v>1054</v>
      </c>
      <c r="AC504" s="356">
        <v>45526</v>
      </c>
      <c r="AD504" s="346" t="s">
        <v>1054</v>
      </c>
      <c r="AE504" s="356">
        <v>45415</v>
      </c>
      <c r="AF504" s="355"/>
      <c r="AG504" s="346"/>
      <c r="AH504" s="346"/>
      <c r="AI504" s="357"/>
      <c r="AJ504" s="346"/>
      <c r="AK504" s="348"/>
      <c r="AL504" s="348"/>
      <c r="AM504" s="346"/>
      <c r="AN504" s="348"/>
      <c r="AO504" s="348"/>
      <c r="AP504" s="348"/>
      <c r="AQ504" s="348"/>
      <c r="AR504" s="348"/>
      <c r="AS504" s="348"/>
    </row>
    <row r="505" spans="1:45" ht="216.75" x14ac:dyDescent="0.25">
      <c r="A505" s="346"/>
      <c r="B505" s="346"/>
      <c r="C505" s="346"/>
      <c r="D505" s="346"/>
      <c r="E505" s="346"/>
      <c r="F505" s="346"/>
      <c r="G505" s="346"/>
      <c r="H505" s="346"/>
      <c r="I505" s="346"/>
      <c r="J505" s="357"/>
      <c r="K505" s="346"/>
      <c r="L505" s="346"/>
      <c r="M505" s="346"/>
      <c r="N505" s="346"/>
      <c r="O505" s="346"/>
      <c r="P505" s="346"/>
      <c r="Q505" s="346"/>
      <c r="R505" s="346"/>
      <c r="S505" s="346"/>
      <c r="T505" s="346"/>
      <c r="U505" s="346"/>
      <c r="V505" s="346"/>
      <c r="W505" s="355"/>
      <c r="X505" s="346"/>
      <c r="Y505" s="355"/>
      <c r="Z505" s="348"/>
      <c r="AA505" s="348"/>
      <c r="AB505" s="346" t="s">
        <v>1057</v>
      </c>
      <c r="AC505" s="346" t="s">
        <v>2438</v>
      </c>
      <c r="AD505" s="346" t="s">
        <v>1057</v>
      </c>
      <c r="AE505" s="346" t="s">
        <v>2439</v>
      </c>
      <c r="AF505" s="355"/>
      <c r="AG505" s="346"/>
      <c r="AH505" s="346"/>
      <c r="AI505" s="357"/>
      <c r="AJ505" s="346"/>
      <c r="AK505" s="348"/>
      <c r="AL505" s="348"/>
      <c r="AM505" s="346"/>
      <c r="AN505" s="348"/>
      <c r="AO505" s="348"/>
      <c r="AP505" s="348"/>
      <c r="AQ505" s="348"/>
      <c r="AR505" s="348"/>
      <c r="AS505" s="348"/>
    </row>
    <row r="506" spans="1:45" x14ac:dyDescent="0.25">
      <c r="A506" s="346"/>
      <c r="B506" s="346"/>
      <c r="C506" s="346"/>
      <c r="D506" s="346"/>
      <c r="E506" s="346"/>
      <c r="F506" s="346"/>
      <c r="G506" s="346"/>
      <c r="H506" s="346"/>
      <c r="I506" s="346"/>
      <c r="J506" s="357"/>
      <c r="K506" s="346"/>
      <c r="L506" s="346"/>
      <c r="M506" s="346"/>
      <c r="N506" s="346"/>
      <c r="O506" s="346"/>
      <c r="P506" s="346"/>
      <c r="Q506" s="346"/>
      <c r="R506" s="346"/>
      <c r="S506" s="346"/>
      <c r="T506" s="346"/>
      <c r="U506" s="346"/>
      <c r="V506" s="346"/>
      <c r="W506" s="355"/>
      <c r="X506" s="346"/>
      <c r="Y506" s="355"/>
      <c r="Z506" s="348"/>
      <c r="AA506" s="348"/>
      <c r="AB506" s="346" t="s">
        <v>1061</v>
      </c>
      <c r="AC506" s="346" t="s">
        <v>1062</v>
      </c>
      <c r="AD506" s="346" t="s">
        <v>1061</v>
      </c>
      <c r="AE506" s="346" t="s">
        <v>1064</v>
      </c>
      <c r="AF506" s="355"/>
      <c r="AG506" s="346"/>
      <c r="AH506" s="346"/>
      <c r="AI506" s="357"/>
      <c r="AJ506" s="346"/>
      <c r="AK506" s="348"/>
      <c r="AL506" s="348"/>
      <c r="AM506" s="346"/>
      <c r="AN506" s="348"/>
      <c r="AO506" s="348"/>
      <c r="AP506" s="348"/>
      <c r="AQ506" s="348"/>
      <c r="AR506" s="348"/>
      <c r="AS506" s="348"/>
    </row>
    <row r="507" spans="1:45" x14ac:dyDescent="0.25">
      <c r="A507" s="346"/>
      <c r="B507" s="346"/>
      <c r="C507" s="346"/>
      <c r="D507" s="346"/>
      <c r="E507" s="346"/>
      <c r="F507" s="346"/>
      <c r="G507" s="346"/>
      <c r="H507" s="346"/>
      <c r="I507" s="346"/>
      <c r="J507" s="357"/>
      <c r="K507" s="346"/>
      <c r="L507" s="346"/>
      <c r="M507" s="346"/>
      <c r="N507" s="346"/>
      <c r="O507" s="346"/>
      <c r="P507" s="346"/>
      <c r="Q507" s="346"/>
      <c r="R507" s="346"/>
      <c r="S507" s="346"/>
      <c r="T507" s="346"/>
      <c r="U507" s="346"/>
      <c r="V507" s="346"/>
      <c r="W507" s="355"/>
      <c r="X507" s="346"/>
      <c r="Y507" s="355"/>
      <c r="Z507" s="348"/>
      <c r="AA507" s="348"/>
      <c r="AB507" s="348"/>
      <c r="AC507" s="348"/>
      <c r="AD507" s="348"/>
      <c r="AE507" s="348"/>
      <c r="AF507" s="355"/>
      <c r="AG507" s="346"/>
      <c r="AH507" s="346"/>
      <c r="AI507" s="357"/>
      <c r="AJ507" s="346"/>
      <c r="AK507" s="348"/>
      <c r="AL507" s="348"/>
      <c r="AM507" s="346"/>
      <c r="AN507" s="348"/>
      <c r="AO507" s="348"/>
      <c r="AP507" s="348"/>
      <c r="AQ507" s="348"/>
      <c r="AR507" s="348"/>
      <c r="AS507" s="348"/>
    </row>
    <row r="508" spans="1:45" x14ac:dyDescent="0.25">
      <c r="A508" s="346"/>
      <c r="B508" s="346"/>
      <c r="C508" s="346"/>
      <c r="D508" s="346"/>
      <c r="E508" s="346"/>
      <c r="F508" s="346"/>
      <c r="G508" s="346"/>
      <c r="H508" s="346"/>
      <c r="I508" s="346"/>
      <c r="J508" s="357"/>
      <c r="K508" s="346"/>
      <c r="L508" s="346"/>
      <c r="M508" s="346"/>
      <c r="N508" s="346"/>
      <c r="O508" s="346"/>
      <c r="P508" s="346"/>
      <c r="Q508" s="346"/>
      <c r="R508" s="346"/>
      <c r="S508" s="346"/>
      <c r="T508" s="346"/>
      <c r="U508" s="346"/>
      <c r="V508" s="346"/>
      <c r="W508" s="355"/>
      <c r="X508" s="346"/>
      <c r="Y508" s="355"/>
      <c r="Z508" s="348"/>
      <c r="AA508" s="348"/>
      <c r="AB508" s="348"/>
      <c r="AC508" s="348"/>
      <c r="AD508" s="346" t="s">
        <v>1054</v>
      </c>
      <c r="AE508" s="356">
        <v>45531</v>
      </c>
      <c r="AF508" s="355"/>
      <c r="AG508" s="346"/>
      <c r="AH508" s="346"/>
      <c r="AI508" s="357"/>
      <c r="AJ508" s="346"/>
      <c r="AK508" s="348"/>
      <c r="AL508" s="348"/>
      <c r="AM508" s="346"/>
      <c r="AN508" s="348"/>
      <c r="AO508" s="348"/>
      <c r="AP508" s="348"/>
      <c r="AQ508" s="348"/>
      <c r="AR508" s="348"/>
      <c r="AS508" s="348"/>
    </row>
    <row r="509" spans="1:45" ht="293.25" x14ac:dyDescent="0.25">
      <c r="A509" s="346"/>
      <c r="B509" s="346"/>
      <c r="C509" s="346"/>
      <c r="D509" s="346"/>
      <c r="E509" s="346"/>
      <c r="F509" s="346"/>
      <c r="G509" s="346"/>
      <c r="H509" s="346"/>
      <c r="I509" s="346"/>
      <c r="J509" s="357"/>
      <c r="K509" s="346"/>
      <c r="L509" s="346"/>
      <c r="M509" s="346"/>
      <c r="N509" s="346"/>
      <c r="O509" s="346"/>
      <c r="P509" s="346"/>
      <c r="Q509" s="346"/>
      <c r="R509" s="346"/>
      <c r="S509" s="346"/>
      <c r="T509" s="346"/>
      <c r="U509" s="346"/>
      <c r="V509" s="346"/>
      <c r="W509" s="355"/>
      <c r="X509" s="346"/>
      <c r="Y509" s="355"/>
      <c r="Z509" s="348"/>
      <c r="AA509" s="348"/>
      <c r="AB509" s="348"/>
      <c r="AC509" s="348"/>
      <c r="AD509" s="346" t="s">
        <v>1057</v>
      </c>
      <c r="AE509" s="346" t="s">
        <v>2440</v>
      </c>
      <c r="AF509" s="355"/>
      <c r="AG509" s="346"/>
      <c r="AH509" s="346"/>
      <c r="AI509" s="357"/>
      <c r="AJ509" s="346"/>
      <c r="AK509" s="348"/>
      <c r="AL509" s="348"/>
      <c r="AM509" s="346"/>
      <c r="AN509" s="348"/>
      <c r="AO509" s="348"/>
      <c r="AP509" s="348"/>
      <c r="AQ509" s="348"/>
      <c r="AR509" s="348"/>
      <c r="AS509" s="348"/>
    </row>
    <row r="510" spans="1:45" x14ac:dyDescent="0.25">
      <c r="A510" s="346"/>
      <c r="B510" s="346"/>
      <c r="C510" s="346"/>
      <c r="D510" s="346"/>
      <c r="E510" s="346"/>
      <c r="F510" s="346"/>
      <c r="G510" s="346"/>
      <c r="H510" s="346"/>
      <c r="I510" s="346"/>
      <c r="J510" s="357"/>
      <c r="K510" s="346"/>
      <c r="L510" s="346"/>
      <c r="M510" s="346"/>
      <c r="N510" s="346"/>
      <c r="O510" s="346"/>
      <c r="P510" s="346"/>
      <c r="Q510" s="346"/>
      <c r="R510" s="346"/>
      <c r="S510" s="346"/>
      <c r="T510" s="346"/>
      <c r="U510" s="346"/>
      <c r="V510" s="346"/>
      <c r="W510" s="355"/>
      <c r="X510" s="346"/>
      <c r="Y510" s="355"/>
      <c r="Z510" s="348"/>
      <c r="AA510" s="348"/>
      <c r="AB510" s="348"/>
      <c r="AC510" s="348"/>
      <c r="AD510" s="346" t="s">
        <v>1061</v>
      </c>
      <c r="AE510" s="346" t="s">
        <v>1063</v>
      </c>
      <c r="AF510" s="355"/>
      <c r="AG510" s="346"/>
      <c r="AH510" s="346"/>
      <c r="AI510" s="357"/>
      <c r="AJ510" s="346"/>
      <c r="AK510" s="348"/>
      <c r="AL510" s="348"/>
      <c r="AM510" s="346"/>
      <c r="AN510" s="348"/>
      <c r="AO510" s="348"/>
      <c r="AP510" s="348"/>
      <c r="AQ510" s="348"/>
      <c r="AR510" s="348"/>
      <c r="AS510" s="348"/>
    </row>
    <row r="511" spans="1:45" x14ac:dyDescent="0.25">
      <c r="A511" s="346"/>
      <c r="B511" s="346"/>
      <c r="C511" s="346"/>
      <c r="D511" s="346"/>
      <c r="E511" s="346"/>
      <c r="F511" s="346"/>
      <c r="G511" s="346"/>
      <c r="H511" s="346"/>
      <c r="I511" s="346"/>
      <c r="J511" s="357"/>
      <c r="K511" s="346"/>
      <c r="L511" s="346"/>
      <c r="M511" s="346"/>
      <c r="N511" s="346"/>
      <c r="O511" s="346"/>
      <c r="P511" s="346"/>
      <c r="Q511" s="346"/>
      <c r="R511" s="346"/>
      <c r="S511" s="346"/>
      <c r="T511" s="346"/>
      <c r="U511" s="346"/>
      <c r="V511" s="346"/>
      <c r="W511" s="355"/>
      <c r="X511" s="346"/>
      <c r="Y511" s="355"/>
      <c r="Z511" s="348"/>
      <c r="AA511" s="348"/>
      <c r="AB511" s="348"/>
      <c r="AC511" s="348"/>
      <c r="AD511" s="348"/>
      <c r="AE511" s="348"/>
      <c r="AF511" s="355"/>
      <c r="AG511" s="346"/>
      <c r="AH511" s="346"/>
      <c r="AI511" s="357"/>
      <c r="AJ511" s="346"/>
      <c r="AK511" s="348"/>
      <c r="AL511" s="348"/>
      <c r="AM511" s="346"/>
      <c r="AN511" s="348"/>
      <c r="AO511" s="348"/>
      <c r="AP511" s="348"/>
      <c r="AQ511" s="348"/>
      <c r="AR511" s="348"/>
      <c r="AS511" s="348"/>
    </row>
    <row r="512" spans="1:45" x14ac:dyDescent="0.25">
      <c r="A512" s="346"/>
      <c r="B512" s="346"/>
      <c r="C512" s="346"/>
      <c r="D512" s="346"/>
      <c r="E512" s="346"/>
      <c r="F512" s="346"/>
      <c r="G512" s="346"/>
      <c r="H512" s="346"/>
      <c r="I512" s="346"/>
      <c r="J512" s="357"/>
      <c r="K512" s="346"/>
      <c r="L512" s="346"/>
      <c r="M512" s="346"/>
      <c r="N512" s="346"/>
      <c r="O512" s="346"/>
      <c r="P512" s="346"/>
      <c r="Q512" s="346"/>
      <c r="R512" s="346"/>
      <c r="S512" s="346"/>
      <c r="T512" s="346"/>
      <c r="U512" s="346"/>
      <c r="V512" s="346"/>
      <c r="W512" s="355"/>
      <c r="X512" s="346"/>
      <c r="Y512" s="355"/>
      <c r="Z512" s="348"/>
      <c r="AA512" s="348"/>
      <c r="AB512" s="348"/>
      <c r="AC512" s="348"/>
      <c r="AD512" s="346" t="s">
        <v>1054</v>
      </c>
      <c r="AE512" s="356">
        <v>45538</v>
      </c>
      <c r="AF512" s="355"/>
      <c r="AG512" s="346"/>
      <c r="AH512" s="346"/>
      <c r="AI512" s="357"/>
      <c r="AJ512" s="346"/>
      <c r="AK512" s="348"/>
      <c r="AL512" s="348"/>
      <c r="AM512" s="346"/>
      <c r="AN512" s="348"/>
      <c r="AO512" s="348"/>
      <c r="AP512" s="348"/>
      <c r="AQ512" s="348"/>
      <c r="AR512" s="348"/>
      <c r="AS512" s="348"/>
    </row>
    <row r="513" spans="1:45" ht="216.75" x14ac:dyDescent="0.25">
      <c r="A513" s="346"/>
      <c r="B513" s="346"/>
      <c r="C513" s="346"/>
      <c r="D513" s="346"/>
      <c r="E513" s="346"/>
      <c r="F513" s="346"/>
      <c r="G513" s="346"/>
      <c r="H513" s="346"/>
      <c r="I513" s="346"/>
      <c r="J513" s="357"/>
      <c r="K513" s="346"/>
      <c r="L513" s="346"/>
      <c r="M513" s="346"/>
      <c r="N513" s="346"/>
      <c r="O513" s="346"/>
      <c r="P513" s="346"/>
      <c r="Q513" s="346"/>
      <c r="R513" s="346"/>
      <c r="S513" s="346"/>
      <c r="T513" s="346"/>
      <c r="U513" s="346"/>
      <c r="V513" s="346"/>
      <c r="W513" s="355"/>
      <c r="X513" s="346"/>
      <c r="Y513" s="355"/>
      <c r="Z513" s="348"/>
      <c r="AA513" s="348"/>
      <c r="AB513" s="348"/>
      <c r="AC513" s="348"/>
      <c r="AD513" s="346" t="s">
        <v>1057</v>
      </c>
      <c r="AE513" s="346" t="s">
        <v>2441</v>
      </c>
      <c r="AF513" s="355"/>
      <c r="AG513" s="346"/>
      <c r="AH513" s="346"/>
      <c r="AI513" s="357"/>
      <c r="AJ513" s="346"/>
      <c r="AK513" s="348"/>
      <c r="AL513" s="348"/>
      <c r="AM513" s="346"/>
      <c r="AN513" s="348"/>
      <c r="AO513" s="348"/>
      <c r="AP513" s="348"/>
      <c r="AQ513" s="348"/>
      <c r="AR513" s="348"/>
      <c r="AS513" s="348"/>
    </row>
    <row r="514" spans="1:45" x14ac:dyDescent="0.25">
      <c r="A514" s="346"/>
      <c r="B514" s="346"/>
      <c r="C514" s="346"/>
      <c r="D514" s="346"/>
      <c r="E514" s="346"/>
      <c r="F514" s="346"/>
      <c r="G514" s="346"/>
      <c r="H514" s="346"/>
      <c r="I514" s="346"/>
      <c r="J514" s="357"/>
      <c r="K514" s="346"/>
      <c r="L514" s="346"/>
      <c r="M514" s="346"/>
      <c r="N514" s="346"/>
      <c r="O514" s="346"/>
      <c r="P514" s="346"/>
      <c r="Q514" s="346"/>
      <c r="R514" s="346"/>
      <c r="S514" s="346"/>
      <c r="T514" s="346"/>
      <c r="U514" s="346"/>
      <c r="V514" s="346"/>
      <c r="W514" s="355"/>
      <c r="X514" s="346"/>
      <c r="Y514" s="355"/>
      <c r="Z514" s="348"/>
      <c r="AA514" s="348"/>
      <c r="AB514" s="348"/>
      <c r="AC514" s="348"/>
      <c r="AD514" s="346" t="s">
        <v>1061</v>
      </c>
      <c r="AE514" s="346" t="s">
        <v>1064</v>
      </c>
      <c r="AF514" s="355"/>
      <c r="AG514" s="346"/>
      <c r="AH514" s="346"/>
      <c r="AI514" s="357"/>
      <c r="AJ514" s="346"/>
      <c r="AK514" s="348"/>
      <c r="AL514" s="348"/>
      <c r="AM514" s="346"/>
      <c r="AN514" s="348"/>
      <c r="AO514" s="348"/>
      <c r="AP514" s="348"/>
      <c r="AQ514" s="348"/>
      <c r="AR514" s="348"/>
      <c r="AS514" s="348"/>
    </row>
    <row r="515" spans="1:45" x14ac:dyDescent="0.25">
      <c r="A515" s="348"/>
      <c r="B515" s="348"/>
      <c r="C515" s="348"/>
      <c r="D515" s="348"/>
      <c r="E515" s="348"/>
      <c r="F515" s="348"/>
      <c r="G515" s="348"/>
      <c r="H515" s="348"/>
      <c r="I515" s="348"/>
      <c r="J515" s="348"/>
      <c r="K515" s="348"/>
      <c r="L515" s="348"/>
      <c r="M515" s="348"/>
      <c r="N515" s="348"/>
      <c r="O515" s="348"/>
      <c r="P515" s="348"/>
      <c r="Q515" s="348"/>
      <c r="R515" s="348"/>
      <c r="S515" s="348"/>
      <c r="T515" s="348"/>
      <c r="U515" s="348"/>
      <c r="V515" s="348"/>
      <c r="W515" s="348"/>
      <c r="X515" s="348"/>
      <c r="Y515" s="348"/>
      <c r="Z515" s="348"/>
      <c r="AA515" s="348"/>
      <c r="AB515" s="348"/>
      <c r="AC515" s="348"/>
      <c r="AD515" s="348"/>
      <c r="AE515" s="348"/>
      <c r="AF515" s="348"/>
      <c r="AG515" s="348"/>
      <c r="AH515" s="348"/>
      <c r="AI515" s="348"/>
      <c r="AJ515" s="348"/>
      <c r="AK515" s="348"/>
      <c r="AL515" s="348"/>
      <c r="AM515" s="348"/>
      <c r="AN515" s="348"/>
      <c r="AO515" s="348"/>
      <c r="AP515" s="348"/>
      <c r="AQ515" s="348"/>
      <c r="AR515" s="348"/>
      <c r="AS515" s="348"/>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39B04-C3B4-4AF2-B1D3-B0F2C279BF0E}">
  <dimension ref="A1:A8"/>
  <sheetViews>
    <sheetView workbookViewId="0">
      <selection activeCell="E29" sqref="E29"/>
    </sheetView>
  </sheetViews>
  <sheetFormatPr baseColWidth="10" defaultRowHeight="15" x14ac:dyDescent="0.25"/>
  <cols>
    <col min="1" max="1" width="33.42578125" customWidth="1"/>
  </cols>
  <sheetData>
    <row r="1" spans="1:1" x14ac:dyDescent="0.25">
      <c r="A1" s="25" t="s">
        <v>355</v>
      </c>
    </row>
    <row r="2" spans="1:1" x14ac:dyDescent="0.25">
      <c r="A2" t="s">
        <v>356</v>
      </c>
    </row>
    <row r="3" spans="1:1" x14ac:dyDescent="0.25">
      <c r="A3" t="s">
        <v>357</v>
      </c>
    </row>
    <row r="4" spans="1:1" x14ac:dyDescent="0.25">
      <c r="A4" t="s">
        <v>358</v>
      </c>
    </row>
    <row r="5" spans="1:1" x14ac:dyDescent="0.25">
      <c r="A5" t="s">
        <v>359</v>
      </c>
    </row>
    <row r="6" spans="1:1" x14ac:dyDescent="0.25">
      <c r="A6" t="s">
        <v>547</v>
      </c>
    </row>
    <row r="7" spans="1:1" x14ac:dyDescent="0.25">
      <c r="A7" t="s">
        <v>548</v>
      </c>
    </row>
    <row r="8" spans="1:1" x14ac:dyDescent="0.25">
      <c r="A8" t="s">
        <v>549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208A-0005-46D2-9D40-ED9748A7028A}">
  <dimension ref="A1:AG68"/>
  <sheetViews>
    <sheetView topLeftCell="E60" zoomScale="48" zoomScaleNormal="48" workbookViewId="0">
      <selection activeCell="AF60" sqref="AF60"/>
    </sheetView>
  </sheetViews>
  <sheetFormatPr baseColWidth="10" defaultColWidth="11.42578125" defaultRowHeight="15" x14ac:dyDescent="0.25"/>
  <cols>
    <col min="1" max="1" width="39.140625" style="4" customWidth="1"/>
    <col min="2" max="2" width="18.140625" style="4" customWidth="1"/>
    <col min="3" max="3" width="24.5703125" style="2" customWidth="1"/>
    <col min="4" max="4" width="21.5703125" style="5" bestFit="1" customWidth="1"/>
    <col min="5" max="5" width="7.5703125" style="6" customWidth="1"/>
    <col min="6" max="6" width="24.7109375" style="98" customWidth="1"/>
    <col min="7" max="7" width="21.42578125" style="98" customWidth="1"/>
    <col min="8" max="8" width="15.28515625" style="98" customWidth="1"/>
    <col min="9" max="9" width="20.140625" style="6" customWidth="1"/>
    <col min="10" max="10" width="19.85546875" style="98" customWidth="1"/>
    <col min="11" max="11" width="18.140625" style="98" customWidth="1"/>
    <col min="12" max="12" width="6" style="6" customWidth="1"/>
    <col min="13" max="13" width="5.42578125" style="6" customWidth="1"/>
    <col min="14" max="14" width="6.42578125" style="6" customWidth="1"/>
    <col min="15" max="15" width="15.5703125" style="5" hidden="1" customWidth="1"/>
    <col min="16" max="16" width="86.140625" style="5" hidden="1" customWidth="1"/>
    <col min="17" max="17" width="22.7109375" style="5" hidden="1" customWidth="1"/>
    <col min="18" max="18" width="0" style="5" hidden="1" customWidth="1"/>
    <col min="19" max="19" width="24.5703125" style="5" hidden="1" customWidth="1"/>
    <col min="20" max="20" width="28.42578125" style="5" hidden="1" customWidth="1"/>
    <col min="21" max="21" width="24.28515625" style="5" hidden="1" customWidth="1"/>
    <col min="22" max="22" width="13.7109375" style="5" hidden="1" customWidth="1"/>
    <col min="23" max="23" width="27.85546875" style="5" hidden="1" customWidth="1"/>
    <col min="24" max="24" width="11.42578125" style="5"/>
    <col min="25" max="25" width="25" style="5" customWidth="1"/>
    <col min="26" max="26" width="34.28515625" style="5" customWidth="1"/>
    <col min="27" max="27" width="45.85546875" style="5" customWidth="1"/>
    <col min="28" max="29" width="11.42578125" style="5"/>
    <col min="30" max="30" width="18" style="5" customWidth="1"/>
    <col min="31" max="31" width="20" style="360" customWidth="1"/>
    <col min="32" max="32" width="11.42578125" style="360"/>
    <col min="33" max="33" width="25.7109375" style="360" customWidth="1"/>
    <col min="34" max="16384" width="11.42578125" style="5"/>
  </cols>
  <sheetData>
    <row r="1" spans="1:33" x14ac:dyDescent="0.25">
      <c r="A1" s="419"/>
      <c r="B1" s="419"/>
      <c r="C1" s="412" t="s">
        <v>537</v>
      </c>
      <c r="D1" s="412"/>
      <c r="E1" s="412"/>
      <c r="F1" s="412"/>
      <c r="G1" s="412"/>
      <c r="H1" s="412"/>
      <c r="I1" s="412"/>
      <c r="J1" s="412"/>
      <c r="K1" s="412"/>
      <c r="L1" s="412"/>
      <c r="M1" s="412"/>
      <c r="N1" s="412"/>
    </row>
    <row r="2" spans="1:33" ht="66.75" customHeight="1" x14ac:dyDescent="0.25">
      <c r="A2" s="419"/>
      <c r="B2" s="419"/>
      <c r="C2" s="412"/>
      <c r="D2" s="412"/>
      <c r="E2" s="412"/>
      <c r="F2" s="412"/>
      <c r="G2" s="412"/>
      <c r="H2" s="412"/>
      <c r="I2" s="412"/>
      <c r="J2" s="412"/>
      <c r="K2" s="412"/>
      <c r="L2" s="412"/>
      <c r="M2" s="412"/>
      <c r="N2" s="412"/>
    </row>
    <row r="3" spans="1:33" s="3" customFormat="1" ht="189" customHeight="1" x14ac:dyDescent="0.2">
      <c r="A3" s="417" t="s">
        <v>323</v>
      </c>
      <c r="B3" s="417"/>
      <c r="C3" s="417"/>
      <c r="D3" s="417"/>
      <c r="E3" s="417"/>
      <c r="F3" s="417"/>
      <c r="G3" s="417"/>
      <c r="H3" s="417"/>
      <c r="I3" s="417"/>
      <c r="J3" s="417"/>
      <c r="K3" s="417"/>
      <c r="L3" s="417"/>
      <c r="M3" s="417"/>
      <c r="N3" s="417"/>
      <c r="AE3" s="361"/>
      <c r="AF3" s="361"/>
      <c r="AG3" s="361"/>
    </row>
    <row r="4" spans="1:33" s="3" customFormat="1" ht="68.25" customHeight="1" x14ac:dyDescent="0.2">
      <c r="A4" s="418" t="s">
        <v>383</v>
      </c>
      <c r="B4" s="418"/>
      <c r="C4" s="418"/>
      <c r="D4" s="418"/>
      <c r="E4" s="418"/>
      <c r="F4" s="418"/>
      <c r="G4" s="418"/>
      <c r="H4" s="418"/>
      <c r="I4" s="418"/>
      <c r="J4" s="418"/>
      <c r="K4" s="418"/>
      <c r="L4" s="418"/>
      <c r="M4" s="418"/>
      <c r="N4" s="418"/>
      <c r="AE4" s="361"/>
      <c r="AF4" s="361"/>
      <c r="AG4" s="361"/>
    </row>
    <row r="5" spans="1:33" ht="75" customHeight="1" x14ac:dyDescent="0.25">
      <c r="A5" s="413"/>
      <c r="B5" s="413"/>
      <c r="C5" s="413"/>
      <c r="D5" s="413"/>
      <c r="E5" s="413"/>
      <c r="F5" s="413"/>
      <c r="G5" s="413"/>
      <c r="H5" s="413"/>
      <c r="I5" s="413"/>
      <c r="J5" s="413"/>
      <c r="K5" s="413"/>
      <c r="L5" s="413"/>
      <c r="M5" s="413"/>
      <c r="N5" s="414"/>
      <c r="O5" s="444" t="s">
        <v>546</v>
      </c>
      <c r="P5" s="445"/>
      <c r="Q5" s="446"/>
      <c r="Y5" s="457" t="s">
        <v>803</v>
      </c>
      <c r="Z5" s="457"/>
      <c r="AA5" s="457"/>
    </row>
    <row r="6" spans="1:33" s="1" customFormat="1" ht="47.25" x14ac:dyDescent="0.25">
      <c r="A6" s="101" t="s">
        <v>26</v>
      </c>
      <c r="B6" s="101" t="s">
        <v>27</v>
      </c>
      <c r="C6" s="101" t="s">
        <v>23</v>
      </c>
      <c r="D6" s="101" t="s">
        <v>24</v>
      </c>
      <c r="E6" s="101" t="s">
        <v>6</v>
      </c>
      <c r="F6" s="101" t="s">
        <v>0</v>
      </c>
      <c r="G6" s="101" t="s">
        <v>1</v>
      </c>
      <c r="H6" s="101" t="s">
        <v>2</v>
      </c>
      <c r="I6" s="101" t="s">
        <v>3</v>
      </c>
      <c r="J6" s="101" t="s">
        <v>4</v>
      </c>
      <c r="K6" s="101" t="s">
        <v>481</v>
      </c>
      <c r="L6" s="415" t="s">
        <v>492</v>
      </c>
      <c r="M6" s="415"/>
      <c r="N6" s="416"/>
      <c r="O6" s="174" t="s">
        <v>355</v>
      </c>
      <c r="P6" s="174" t="s">
        <v>541</v>
      </c>
      <c r="Q6" s="174" t="s">
        <v>543</v>
      </c>
      <c r="S6" s="174" t="s">
        <v>552</v>
      </c>
      <c r="T6" s="1" t="s">
        <v>793</v>
      </c>
      <c r="U6" s="1" t="s">
        <v>794</v>
      </c>
      <c r="W6" s="1" t="s">
        <v>795</v>
      </c>
      <c r="Y6" s="174" t="s">
        <v>355</v>
      </c>
      <c r="Z6" s="174" t="s">
        <v>541</v>
      </c>
      <c r="AA6" s="244" t="s">
        <v>543</v>
      </c>
      <c r="AC6" s="174" t="s">
        <v>552</v>
      </c>
      <c r="AD6" s="1" t="s">
        <v>938</v>
      </c>
      <c r="AE6" s="362" t="s">
        <v>939</v>
      </c>
      <c r="AF6" s="362"/>
      <c r="AG6" s="362" t="s">
        <v>940</v>
      </c>
    </row>
    <row r="7" spans="1:33" ht="149.25" customHeight="1" x14ac:dyDescent="0.25">
      <c r="A7" s="402"/>
      <c r="B7" s="402"/>
      <c r="C7" s="103" t="s">
        <v>5</v>
      </c>
      <c r="D7" s="63" t="s">
        <v>11</v>
      </c>
      <c r="E7" s="64" t="s">
        <v>35</v>
      </c>
      <c r="F7" s="64" t="s">
        <v>233</v>
      </c>
      <c r="G7" s="64" t="s">
        <v>275</v>
      </c>
      <c r="H7" s="64" t="s">
        <v>276</v>
      </c>
      <c r="I7" s="64" t="s">
        <v>278</v>
      </c>
      <c r="J7" s="64" t="s">
        <v>277</v>
      </c>
      <c r="K7" s="64" t="s">
        <v>272</v>
      </c>
      <c r="L7" s="64" t="s">
        <v>211</v>
      </c>
      <c r="M7" s="64" t="s">
        <v>211</v>
      </c>
      <c r="N7" s="112" t="s">
        <v>211</v>
      </c>
      <c r="O7" s="178" t="str">
        <f>+PTEP!U7</f>
        <v xml:space="preserve">Parcialmente </v>
      </c>
      <c r="P7" s="179" t="str">
        <f>+PTEP!V7</f>
        <v xml:space="preserve">En atención a la meta e indicador establecidos e identificados como:
Meta: Módulo atención y servicios a la ciudadanía adecuado en 100%
Indicador: Porcentaje de adecuación del Módulo atención y servicios a la ciudadanía
Fórmula Indicador: (No. de acciones realizadas para la adecuación del Módulo atención y servicios a la ciudadanía  / No. de acciones programadas para la adecuación del Módulo atención y servicios a la ciudadanía  )*100
Revisadas las evidencias, se observaron actualizaciones en el menú atención y servicios a la ciudadanía, así como al módulo participa, no obstante, tal como lo indica segunda línea, se observaron los siguientes botones y documentos desactualizados sobre los cuales se recomienda su revisión y actualización: 1.El chatbot, no se encuentra disponible, 2. la "Carta de trato digno" de la vigencia 2020. 3. el directorio institucional se encuentra desactualizado, 4.  las preguntas frecuentes, aun indican el centro de zoonosis el cual actualmente es el Instituto de Protección y Bienestar Animal. 6. El botón "Información de Interés" del módulo atención y servicios a la ciudadanía, no contiene información. 7. Actualizar el "Portafolio de productos, servicios y tramites 2023" es de la vigencia pasada, 8. el Plan De Participación Secretaria Distrital De Ambiente es del 2022, 9. el Plan de Acción de la Estrategia de Participación Ciudadana es del 2023 y 10. la Territorialización es vigencia 2023 con corte 31 de julio de 2023.
Respecto a la formula del indicador, no es posible evidenciar su cumplimiento, toda vez que no se observó un documento que dé cuenta del No. de acciones que se tienen programadas durante la vigencia para la adecuación del módulo y servicios a la ciudadanía que permitan a esta oficina verificar el grado o avance de ejecución realizada durante el periodo evaluado, por lo tanto, tampoco se puede determinar cumplimiento del indicador, por lo tanto se recomienta que la medicion del indicador se pueda evidenciar para poder emitir un concepto de avance porcentual sobre la actividad.
</v>
      </c>
      <c r="Q7" s="180">
        <f>+PTEP!W7</f>
        <v>0.2</v>
      </c>
      <c r="S7" s="447">
        <f>+AVERAGE(Q7:Q25)</f>
        <v>0.26555555555555554</v>
      </c>
      <c r="T7" s="64">
        <v>1</v>
      </c>
      <c r="U7" s="342">
        <v>0.2</v>
      </c>
      <c r="V7" s="64">
        <f>+T7+T8+T10+T11+T12+T13+T14+T18+T19+T20+T21+T24</f>
        <v>12</v>
      </c>
      <c r="W7" s="252">
        <f>+AVERAGE(U7,U8,U10,U11,U12,U13,U14,U18,U19,U20,U21,U24)</f>
        <v>0.39833333333333337</v>
      </c>
      <c r="Y7" s="240" t="str">
        <f>+PTEP!AD7</f>
        <v xml:space="preserve">Parcialmente </v>
      </c>
      <c r="Z7" s="330" t="str">
        <f>+PTEP!AE7</f>
        <v>En atención a la meta e indicador establecidos e identificados como:
Meta: Módulo atención y servicios a la ciudadanía adecuado en 100%
Indicador: Porcentaje de adecuación del Módulo atención y servicios a la ciudadanía
Fórmula Indicador: (No. de acciones realizadas para la adecuación del Módulo atención y servicios a la ciudadanía  / No. de acciones programadas para la adecuación del Módulo atención y servicios a la ciudadanía  )*100
Consultado El modulo participa de la pagina web de la sda, se evidencio que esta se encuentra disponible y actualizado, no obstante, una vez consultado el modulo "servicios a la ciudadania" se observó cargada informacion desactualizada como: 1. Plan de participacion ciudadana del 2022, 2. el Plan de Acción de la Estrategia de Participación Ciudadana del 2023, 3. la dispinibilidad de la informacion de "rendicion de cuentas" no cuenta con la carpeta 2024, 4. la informacion disponible de las caminatas es del mes de julio,4.  la Territorialización 2023 (corte 31 de julio de 2023),5. finalmente el chatbot sigue sin disponibilidad o funcionamiento. tal como lo indica la segunda linea de defensa.
Se reitera la sugerencia de actializar y ampliar las preguntas frecuentes y verificar la disponibilidad de item "informacon de interes" ya que se encuentra vacio. 
Respecto a la formula del indicador, no es posible evidenciar su cumplimiento, toda vez que no se observó un documento que dé cuenta del No. de acciones que se tienen programadas durante la vigencia para la adecuación del módulo y servicios a la ciudadanía que permitan a esta oficina verificar el grado o avance de ejecución realizada durante el periodo evaluado, por lo tanto, tampoco se puede determinar cumplimiento del indicador, por lo tanto se recomienta que la medicion del indicador se pueda evidenciar para poder emitir un concepto de avance porcentual sobre la actividad.
Se asigna un 25% de cumplimiento, debido a las desactualizaciones presentadas</v>
      </c>
      <c r="AA7" s="342">
        <f>+PTEP!AF7</f>
        <v>0.57999999999999996</v>
      </c>
      <c r="AC7" s="447">
        <f>+AVERAGE(AA7:AA25)</f>
        <v>0.44137368421052636</v>
      </c>
      <c r="AD7" s="64">
        <v>1</v>
      </c>
      <c r="AE7" s="342">
        <f>+AA7</f>
        <v>0.57999999999999996</v>
      </c>
      <c r="AF7" s="363">
        <f>+(AD7+AD8+AD10+AD11+AD12+AD13+AD15+AD16+AD17+AD18+AD19+AD20+AD24+AD25)</f>
        <v>14</v>
      </c>
      <c r="AG7" s="364">
        <f>+AVERAGE(AE7,AE8,AE10,AE11,AE12,AE13,AE15,AE16,AE17,AE18,AE19,AE20,AE24,AE25)</f>
        <v>0.45615</v>
      </c>
    </row>
    <row r="8" spans="1:33" ht="145.5" customHeight="1" x14ac:dyDescent="0.25">
      <c r="A8" s="402"/>
      <c r="B8" s="402"/>
      <c r="C8" s="103" t="s">
        <v>5</v>
      </c>
      <c r="D8" s="63" t="s">
        <v>11</v>
      </c>
      <c r="E8" s="64" t="s">
        <v>36</v>
      </c>
      <c r="F8" s="64" t="s">
        <v>194</v>
      </c>
      <c r="G8" s="64" t="s">
        <v>448</v>
      </c>
      <c r="H8" s="64" t="s">
        <v>450</v>
      </c>
      <c r="I8" s="64" t="s">
        <v>449</v>
      </c>
      <c r="J8" s="64" t="s">
        <v>212</v>
      </c>
      <c r="K8" s="64" t="s">
        <v>272</v>
      </c>
      <c r="L8" s="64" t="s">
        <v>211</v>
      </c>
      <c r="M8" s="64" t="s">
        <v>211</v>
      </c>
      <c r="N8" s="112" t="s">
        <v>211</v>
      </c>
      <c r="O8" s="178" t="str">
        <f>+PTEP!U8</f>
        <v>Cumplida</v>
      </c>
      <c r="P8" s="179" t="str">
        <f>+PTEP!V8</f>
        <v>En atención a la meta e indicador establecidos e identificados como:
Meta: 3 mesas de trabajo para el uso de las diferentes secciones del modulo participa
Indicador:  Mesas de trabajo para el acompañamiento y apropiación del modulo participa
Fórmula Indicador: (No. de mesas de trabajo realizadas para adecuar y publicar información en el modulo participa  / 3 mesas de trabajo programadas para adecuar y publicar información en el modulo participa)*100
Revisadas las evidencias se observo acta de mesa de trabajo, de fecha 27 de marzo de 2024 con temas tratados en: pagina web y lineamientos menú participa Función pública generalidades, no obstante, se recomienda cargar la version final del acta de reunion toda vez, que el acta cargada se encuentra en formato word y contiene errores en la asignacion de la dependencia responsable indicando que es a cargo de la subdireccion financiera y la lista no se encuentra completamente diligenciada, asi mismo se recomienda que aborden los temas de actualizacion de los menus participa y servicio a la ciudadania, los cuales no se mencionaron durante la reunion y en la web de la sda, presentan desactualizacion.
Respecto a la meta, indicado y formula del indicador se observo cumplimiento</v>
      </c>
      <c r="Q8" s="180">
        <f>+PTEP!W8</f>
        <v>0.33</v>
      </c>
      <c r="S8" s="448"/>
      <c r="T8" s="64">
        <v>1</v>
      </c>
      <c r="U8" s="342">
        <v>0.33</v>
      </c>
      <c r="V8" s="250"/>
      <c r="Y8" s="240" t="str">
        <f>+PTEP!AD8</f>
        <v>No Cumplida</v>
      </c>
      <c r="Z8" s="330" t="str">
        <f>+PTEP!AE8</f>
        <v xml:space="preserve">En atención a la meta e indicador establecidos e identificados como:
Meta: 3 mesas de trabajo para el uso de las diferentes secciones del modulo participa
Indicador:  Mesas de trabajo para el acompañamiento y apropiación del modulo participa
Fórmula Indicador: (No. de mesas de trabajo realizadas para adecuar y publicar información en el modulo participa  / 3 mesas de trabajo programadas para adecuar y publicar información en el modulo participa)*100.
Revisadas las evidencias, no se observaron documentos relacionados con los documentos de verificacion (Actas de reuniones,Memorandos, Plan de mejora) por lo tanto no se evidencio cumplimiento de la actividad ni de la meta propuesta.
Por lo anterior, el estado de la actividad es "no cumplida" y su acumulado es el obtenido en el primer cuatrimestre 33%
</v>
      </c>
      <c r="AA8" s="342">
        <f>+PTEP!AF8</f>
        <v>0.33</v>
      </c>
      <c r="AC8" s="448"/>
      <c r="AD8" s="64">
        <v>1</v>
      </c>
      <c r="AE8" s="342">
        <f t="shared" ref="AE8:AE62" si="0">+AA8</f>
        <v>0.33</v>
      </c>
      <c r="AF8" s="365"/>
    </row>
    <row r="9" spans="1:33" ht="89.25" customHeight="1" x14ac:dyDescent="0.25">
      <c r="A9" s="402"/>
      <c r="B9" s="402"/>
      <c r="C9" s="103" t="s">
        <v>5</v>
      </c>
      <c r="D9" s="63" t="s">
        <v>11</v>
      </c>
      <c r="E9" s="64" t="s">
        <v>213</v>
      </c>
      <c r="F9" s="64" t="s">
        <v>234</v>
      </c>
      <c r="G9" s="64" t="s">
        <v>235</v>
      </c>
      <c r="H9" s="64" t="s">
        <v>236</v>
      </c>
      <c r="I9" s="64" t="s">
        <v>269</v>
      </c>
      <c r="J9" s="64" t="s">
        <v>238</v>
      </c>
      <c r="K9" s="64" t="s">
        <v>239</v>
      </c>
      <c r="L9" s="64"/>
      <c r="M9" s="64"/>
      <c r="N9" s="112" t="s">
        <v>211</v>
      </c>
      <c r="O9" s="178" t="str">
        <f>+PTEP!U9</f>
        <v>No Programada en el Periodo</v>
      </c>
      <c r="P9" s="179" t="str">
        <f>+PTEP!V9</f>
        <v>En atención a la meta e indicador establecidos e identificados como:
Meta: Un (1) informe de seguimiento emitido y publicado en la página web de la Entidad.
Indicador: Emisión y publicación del informe de seguimiento
Fórmula Indicador: (# de informes emitidos y publicados / 1) * 100
Esta actividad no se encuentra programada para este periodo.</v>
      </c>
      <c r="Q9" s="180">
        <f>+PTEP!W9</f>
        <v>0</v>
      </c>
      <c r="S9" s="448"/>
      <c r="T9" s="64"/>
      <c r="U9" s="342"/>
      <c r="V9" s="250"/>
      <c r="Y9" s="240" t="str">
        <f>+PTEP!AD9</f>
        <v>No Programada en el Periodo</v>
      </c>
      <c r="Z9" s="330" t="str">
        <f>+PTEP!AE9</f>
        <v>En atención a la meta e indicador establecidos e identificados como:
Meta: Un (1) informe de seguimiento emitido y publicado en la página web de la Entidad.
Indicador: Emisión y publicación del informe de seguimiento
Fórmula Indicador: (# de informes emitidos y publicados / 1) * 100
Esta actividad no se encuentra programada para este periodo.</v>
      </c>
      <c r="AA9" s="342">
        <f>+PTEP!AF9</f>
        <v>0</v>
      </c>
      <c r="AC9" s="448"/>
      <c r="AD9" s="64">
        <v>0</v>
      </c>
      <c r="AE9" s="342">
        <f t="shared" si="0"/>
        <v>0</v>
      </c>
      <c r="AF9" s="365"/>
    </row>
    <row r="10" spans="1:33" ht="144" customHeight="1" x14ac:dyDescent="0.25">
      <c r="A10" s="402"/>
      <c r="B10" s="402"/>
      <c r="C10" s="103" t="s">
        <v>5</v>
      </c>
      <c r="D10" s="63" t="s">
        <v>12</v>
      </c>
      <c r="E10" s="64" t="s">
        <v>38</v>
      </c>
      <c r="F10" s="64" t="s">
        <v>164</v>
      </c>
      <c r="G10" s="64" t="s">
        <v>185</v>
      </c>
      <c r="H10" s="64" t="s">
        <v>7</v>
      </c>
      <c r="I10" s="64" t="s">
        <v>8</v>
      </c>
      <c r="J10" s="64" t="s">
        <v>274</v>
      </c>
      <c r="K10" s="64" t="s">
        <v>202</v>
      </c>
      <c r="L10" s="64" t="s">
        <v>211</v>
      </c>
      <c r="M10" s="64" t="s">
        <v>211</v>
      </c>
      <c r="N10" s="112" t="s">
        <v>211</v>
      </c>
      <c r="O10" s="178" t="str">
        <f>+PTEP!U10</f>
        <v xml:space="preserve">Parcialmente </v>
      </c>
      <c r="P10" s="179" t="str">
        <f>+PTEP!V10</f>
        <v xml:space="preserve">En atención a la meta e indicador establecidos e identificados como:
Meta: Publicación del 100% de la información, conforme a las solicitudes de publicación en la sección de transparencia y acceso a la información de la SDA, realizadas por los procesos o dependencias solicitadas en la mesa de servicios.
Indicador: Porcentaje de publicación en la sección de transparencia y acceso a la información de las SDA.
Fórmula Indicador: (No. de publicaciones realizadas en la sección de transparencia de la sede electrónica / No. de publicaciones solicitadas en el sección de transparencia) x 100
Revisadas las evidencias, se observó cumplimiento de la meta, respecto a la publicacion del 100% de la informacion solicitada por las dependencias para ser publicada en la web de la entidad segun el reporte entregado, no obstante, las evidencias solo dan reporte de los meses de enero, febrero y marzo, del mes de abril no se observo evidencia que permitiera verificar su cumplimiento.
Respecto al indicador, su objetivo no es claro y es ambiguo frente a la formula del indicador por tanto, se sugiere la verificacion del cumplimiento de los criterios establecidos en la Ley 1712 de transparencia y no solo al porcentaje que tampoco esta definido, de las publicaciones en la seccion transparencia.
</v>
      </c>
      <c r="Q10" s="180">
        <f>+PTEP!W10</f>
        <v>0.2</v>
      </c>
      <c r="S10" s="448"/>
      <c r="T10" s="64">
        <v>1</v>
      </c>
      <c r="U10" s="342">
        <v>0.2</v>
      </c>
      <c r="V10" s="250"/>
      <c r="Y10" s="240" t="str">
        <f>+PTEP!AD10</f>
        <v xml:space="preserve">Parcialmente </v>
      </c>
      <c r="Z10" s="330" t="str">
        <f>+PTEP!AE10</f>
        <v xml:space="preserve">En atención a la meta e indicador establecidos e identificados como:
Meta: Publicación del 100% de la información, conforme a las solicitudes de publicación en la sección de transparencia y acceso a la información de la SDA, realizadas por los procesos o dependencias solicitadas en la mesa de servicios.
Indicador: Porcentaje de publicación en la sección de transparencia y acceso a la información de las SDA.
Fórmula Indicador: (No. de publicaciones realizadas en la sección de transparencia de la sede electrónica / No. de publicaciones solicitadas en el sección de transparencia) x 100
Revisadas las evidencias, se observaron los reportes en excel de lo meses de mayo, junio y julio, asi como un consolidado denominado "casos portal web y boletin legal ambiental" no obstante, al validar este reporte consolidado, la informacion no coincide con la reportada mes a mes, es decir: la sumatoria de los reportes mes a mes, da un total de 89 requerimientos solicitados, pero al filtrar el consolidado, esta sumatoria no coincide, generando incertibumbre de dicho reporte, ya que en relacion a la formula del indicador, no fue posible determinar el Numero exacto de publicaciones solicitadas versus el Numero exacto de publicaciones realizadas. Al no observarse evidencia del mes de agosto se asigna un 25% de cumplimiento a la fecha. Asi mismo se reitera que a la fecha no se observo reporte del mes de abril.
en cuanto al indicador, se reitera que su objetivo es ambiguo toda vez que no es pocible determinar el porcentaje de publicacion en la seccion de transparencia versus la normatividad aplicable y el reporte realizado.
Datos mes a mes
Reporte consolidado: 129 requerimientos
Reporte mes a mes
MAYO   30
JUNIO  27
JULIO   31
TOTAL  88
</v>
      </c>
      <c r="AA10" s="342">
        <f>+PTEP!AF10</f>
        <v>0.45</v>
      </c>
      <c r="AC10" s="448"/>
      <c r="AD10" s="64">
        <v>1</v>
      </c>
      <c r="AE10" s="342">
        <f t="shared" si="0"/>
        <v>0.45</v>
      </c>
      <c r="AF10" s="365"/>
    </row>
    <row r="11" spans="1:33" ht="108" customHeight="1" x14ac:dyDescent="0.25">
      <c r="A11" s="402"/>
      <c r="B11" s="402"/>
      <c r="C11" s="103" t="s">
        <v>5</v>
      </c>
      <c r="D11" s="63" t="s">
        <v>165</v>
      </c>
      <c r="E11" s="64" t="s">
        <v>191</v>
      </c>
      <c r="F11" s="64" t="s">
        <v>171</v>
      </c>
      <c r="G11" s="64" t="s">
        <v>451</v>
      </c>
      <c r="H11" s="64" t="s">
        <v>9</v>
      </c>
      <c r="I11" s="64" t="s">
        <v>10</v>
      </c>
      <c r="J11" s="64" t="s">
        <v>273</v>
      </c>
      <c r="K11" s="64" t="s">
        <v>272</v>
      </c>
      <c r="L11" s="64" t="s">
        <v>211</v>
      </c>
      <c r="M11" s="64" t="s">
        <v>211</v>
      </c>
      <c r="N11" s="112" t="s">
        <v>211</v>
      </c>
      <c r="O11" s="178" t="str">
        <f>+PTEP!U11</f>
        <v xml:space="preserve">Parcialmente </v>
      </c>
      <c r="P11" s="179" t="str">
        <f>+PTEP!V11</f>
        <v xml:space="preserve">En atención a la meta e indicador establecidos e identificados como:
Meta: Asignar el 100% de solicitudes de acceso a la información generadas por parte de la ciudadanía en la vigencia 2024
Indicador: Porcentaje de asignación de las solicitudes de acceso a la información
Fórmula Indicador: (No. de solicitudes de acceso de información asignadas, con seguimiento y publicadas / No. total de solicitudes de acceso de información ingresadas a la entidad) x 100
A partir de la revision efectuada, se observo cumplimiento de la meta y formula del indicador, no obstante, se sugiere al proceso, contemplar la oportunidad de contar con un reporte sistematizado de todas las solicitudes que llegan por mes, si bien, se evidencio en los informes las solicitudes allegadas, las fechas de recepcion y los soportes de registro y entrega de cada respuesta, es pertinente para el cumplimiento de la formula del indicador, poder fortalecer con un registro lo indicado en el denominador, respecto al No. total de solicitudes ingresadas a la entidad.
Respecto al indicador, ni en la descripcion de la actividad ni en los soportes se puede evidenciar cual es el asignación de las solicitudes de acceso a la información tal como lo especifica el indicador que fue definido para esta actividad.
Finalmente, se asigna un 20% teniendo en cuenta que a la fecha  8 de mayo, no se encontro publicado en la pagina web, el informe del mes de abril 
</v>
      </c>
      <c r="Q11" s="180">
        <f>+PTEP!W11</f>
        <v>0.2</v>
      </c>
      <c r="S11" s="448"/>
      <c r="T11" s="64">
        <v>1</v>
      </c>
      <c r="U11" s="342">
        <v>0.2</v>
      </c>
      <c r="V11" s="250"/>
      <c r="Y11" s="240" t="str">
        <f>+PTEP!AD11</f>
        <v>Cumplida</v>
      </c>
      <c r="Z11" s="330" t="str">
        <f>+PTEP!AE11</f>
        <v>En atención a la meta e indicador establecidos e identificados como:
Meta: Asignar el 100% de solicitudes de acceso a la información generadas por parte de la ciudadanía en la vigencia 2024
Indicador: Porcentaje de asignación de las solicitudes de acceso a la información
Fórmula Indicador: (No. de solicitudes de acceso de información asignadas, con seguimiento y publicadas / No. total de solicitudes de acceso de información ingresadas a la entidad) x 100
Revisadas las evidencias, con relacion a los reportes publicados en la pagina web como "Informe de seguimiento a quejas y reclamos" se evidenciaron los reportes del cuatrimestre evaluado, no obstante una vez efectuado el reporte de primera y segunda linea se identifico lo siguiente:
1. en cuanto a primera linea, no es clara lo reportado donde indica: "(...) se recibieron 34 y se publicaron 21, asi: en abril  7, en mayo, en junio 4 y en julio 20  generando los informes mensuales de solicitudes de acceso a la información (...)" ya que la sumatoria no coincide y fueron tomados datos del mes de abril que no corresponde al cuatrimestre evaluado y no se consideraron los datos del mes de agosto que si pertenece al periodo evaluado.
2.  Una vez revisados los reportes cargados en la pagina web, de acuerdo con el link reportado dentro de las evidencias, se observó que el numero real de solicitudes de acceso de informacion ingresadas a la entidad fueron 38, distribuidas asi: MAYO 3, JUNIO 4, JULIO 20 , AGOSTO  11.
Por lo anterior, se sugiere realizar una revision detallada de los datos reportados, toda vez, que la información reportada genera incertidumbre de los datos reales allegados y asignados teniendo en cuenta que no fue posible identificar el cumplimiento de la meta definida.
Respecto al indicador, ni en la descripcion de la actividad ni en los soportes se puede evidenciar cual es el asignación de las solicitudes de acceso a la información tal como lo especifica el indicador que fue definido para esta actividad.
Revisados los reportes se asigna un 33%, por cumplimiento en la actividad</v>
      </c>
      <c r="AA11" s="342">
        <f>+PTEP!AF11</f>
        <v>0.66</v>
      </c>
      <c r="AC11" s="448"/>
      <c r="AD11" s="64">
        <v>1</v>
      </c>
      <c r="AE11" s="342">
        <f t="shared" si="0"/>
        <v>0.66</v>
      </c>
      <c r="AF11" s="365"/>
    </row>
    <row r="12" spans="1:33" ht="132" customHeight="1" x14ac:dyDescent="0.25">
      <c r="A12" s="402"/>
      <c r="B12" s="402"/>
      <c r="C12" s="103" t="s">
        <v>5</v>
      </c>
      <c r="D12" s="63" t="s">
        <v>13</v>
      </c>
      <c r="E12" s="64" t="s">
        <v>39</v>
      </c>
      <c r="F12" s="64" t="s">
        <v>172</v>
      </c>
      <c r="G12" s="64" t="s">
        <v>18</v>
      </c>
      <c r="H12" s="64" t="s">
        <v>16</v>
      </c>
      <c r="I12" s="64" t="s">
        <v>17</v>
      </c>
      <c r="J12" s="64" t="s">
        <v>378</v>
      </c>
      <c r="K12" s="64" t="s">
        <v>201</v>
      </c>
      <c r="L12" s="64" t="s">
        <v>211</v>
      </c>
      <c r="M12" s="64" t="s">
        <v>211</v>
      </c>
      <c r="N12" s="112" t="s">
        <v>211</v>
      </c>
      <c r="O12" s="178" t="str">
        <f>+PTEP!U12</f>
        <v xml:space="preserve">Parcialmente </v>
      </c>
      <c r="P12" s="179" t="str">
        <f>+PTEP!V12</f>
        <v>En atención a la meta e indicador establecidos e identificados como:
Meta: 100% de actividades de gestión realizadas para la aprobación de la Tabla de Retención Documental de la SDA.
Indicador: Porcentaje de actividades de gestión realizadas para la aprobación de la Tabla de Retención Documental de la SDA.
Fórmula Indicador: (No. de actividades de gestión realizadas para la aprobación de la Tabla de Retención Documental de la SDA / No. De actividades de gestión programadas para la aprobación de la Tabla de Retención Documental de la SDA) x 100
Revisadas las evidencias, se observo la gestion realizada por la SDA respecto a la solicitud de convalidación de la Tabla de Retención Documental -actualización 1, aprobada para el pasado 12 de febrero, de manera presencial , en la cual se dictamino devolucion por: i) Fechas extremas de la documentación y ii) volumen documental, lo cual imposibilita al equipo evaluador del Consejo Distrital de Archivos, avalar la valoración secundaria.; tal como lo reporto la primera linea de defensa.
Si bien, se han realizado gestiones al interior de la entidad, con el fin de obtener la aprobacion de las TRD, se recomienda, tener presente  que para la convalidacion de las tablas, tal como lo dice el acuerdo 04 de 2019  se debe tener las tablas de valoracion documentadas por tanto se deben abordar y verificar los criterios que identifico el comite y que no se estan cumpliendo, asi mismo, se sugiere, revisar la redaccion del indicador, toda vez que, ni en  la descripcion ni en las evidencias se identifica cual es el Porcentaje de actividades de gestión realizadas como lo establece el indicador .</v>
      </c>
      <c r="Q12" s="180">
        <f>+PTEP!W12</f>
        <v>0.25</v>
      </c>
      <c r="S12" s="448"/>
      <c r="T12" s="64">
        <v>1</v>
      </c>
      <c r="U12" s="342">
        <v>0.25</v>
      </c>
      <c r="V12" s="250"/>
      <c r="Y12" s="240" t="str">
        <f>+PTEP!AD12</f>
        <v xml:space="preserve">Parcialmente </v>
      </c>
      <c r="Z12" s="330" t="str">
        <f>+PTEP!AE12</f>
        <v>En atención a la meta e indicador establecidos e identificados como:
Meta: 100% de actividades de gestión realizadas para la aprobación de la Tabla de Retención Documental de la SDA.
Indicador: Porcentaje de actividades de gestión realizadas para la aprobación de la Tabla de Retención Documental de la SDA.
Fórmula Indicador: (No. de actividades de gestión realizadas para la aprobación de la Tabla de Retención Documental de la SDA / No. De actividades de gestión programadas para la aprobación de la Tabla de Retención Documental de la SDA) x 100.
Revisadas las evidencias se observaron 2 actas de reunion, el 16 de junio de 2024 y el 11 de julio de 2024 en las que se abordo la "Revisión de la respuesta dada por el Archivo Distrital de Bogotá, sobre la convalidación de las Tablas de Retención Documental – TRD de la Secretaria Distrital de Ambiente, presentada al Archivo Distrital de Bogotá", en cuanto a lo reportado por la primera linea de defensa asi: "Para el segundo cuatrimestre, la primera actividad consiste en la revisión de 117 fichas de valoración documental de las 21 dependencias de la SDA. (...)", al respecto, en las evidencias aportadas, solo se observo valoracion documental de 14 dependencias de las 21 existentes en la entidad.
Lo anterior, no permite validar el cumplimiento de la formula del indicador, ps no es posible terminar el No. de actividades programadas, por cuanto no se evidencio un cronograma o programa de seguimiento en cuanto a la redaccion del indicador, se sugiere validarlo, toda vez que, ni en  la descripcion ni en las evidencias se identifica cual es el Porcentaje de actividades de gestión realizadas como lo establece el indicador.
Por regla de 3 se asigna el 12,61% considerando que de las 21 dependencias solo se validaron para el cuatrimestre 14 dependencias. (en el entendido de que es la unica actrividad programada, ya que no hay cronograma que permita ratificarlo)</v>
      </c>
      <c r="AA12" s="342">
        <f>+PTEP!AF12</f>
        <v>0.37609999999999999</v>
      </c>
      <c r="AC12" s="448"/>
      <c r="AD12" s="64">
        <v>1</v>
      </c>
      <c r="AE12" s="342">
        <f t="shared" si="0"/>
        <v>0.37609999999999999</v>
      </c>
      <c r="AF12" s="365"/>
    </row>
    <row r="13" spans="1:33" ht="108" customHeight="1" x14ac:dyDescent="0.25">
      <c r="A13" s="402"/>
      <c r="B13" s="402"/>
      <c r="C13" s="103" t="s">
        <v>5</v>
      </c>
      <c r="D13" s="63" t="s">
        <v>13</v>
      </c>
      <c r="E13" s="64" t="s">
        <v>40</v>
      </c>
      <c r="F13" s="64" t="s">
        <v>182</v>
      </c>
      <c r="G13" s="64" t="s">
        <v>183</v>
      </c>
      <c r="H13" s="64" t="s">
        <v>184</v>
      </c>
      <c r="I13" s="64" t="s">
        <v>436</v>
      </c>
      <c r="J13" s="64" t="s">
        <v>203</v>
      </c>
      <c r="K13" s="64" t="s">
        <v>202</v>
      </c>
      <c r="L13" s="64" t="s">
        <v>211</v>
      </c>
      <c r="M13" s="64" t="s">
        <v>211</v>
      </c>
      <c r="N13" s="112" t="s">
        <v>211</v>
      </c>
      <c r="O13" s="178" t="str">
        <f>+PTEP!U13</f>
        <v xml:space="preserve">Parcialmente </v>
      </c>
      <c r="P13" s="179" t="str">
        <f>+PTEP!V13</f>
        <v xml:space="preserve">En atención a la meta e indicador establecidos e identificados como:
Meta: 1 actualización trimestral del esquema de publicación de información de la SDA
Indicador: Actualizaciones del esquema de publicación de la información de la SDA
Fórmula Indicador: (No. de actualizaciones del esquema de publicación de la información / 4 actualizaciones de esquema de publicación programadas en la vigencia 2024)
Una vez efectuada la revision de las evidencias cargadas, se observo el documento en excel denominado "esquema de publicación" el cual cuenta con un unico reporte de la vigencia 2024, en la columna E denominada "Fecha de generación de la información" correspondiente a la actualizacion del perfil de la secretaria de ambiente Adriana Soto, no obstante, llama la atencion que, segun la columna F denominada "Frecuencia de actualización", existen actualizaciones que deben realizarse de manera mensual, las cuales al validar y cotejar segun el reporte de II Linea de defensa, estos no se encuentran actualizados asi: 1. para el caso de la ejecución presupuestal, los proyectos de inversion, y los planes de acción institucional se encuentran cargados hasta el IV Trimestre de 2023 y 2. en los Informes trimestrales sobre acceso a información, quejas y reclamos, se observo el "Informe de seguimiento a quejas y reclamos" unicamente de los meses de enero y febrero, es decir, tambien se encuentra desactualizado.
Asi mismo, al verificar la captura de pantalla "actualizacion esquema publicacion" esta no permite identificar los ajustes realizados, sino unicamente  un detalle del documento, que indica una modificacion el 6 de marzo de 2024.
Por lo anterior, se recomienda dar cumpliento a lo indicado en la Resolución No. 05466 de la SDA, si bien en su articulo 5 item b) que cita: "Todas las dependencias de la Secretaría Distrital de Ambiente, tendrán las siguientes responsabilidades frente a los ítems a su cargo, registrados en el Esquema de Publicación de Información: b) Cumplir con las fechas de publicación de la información y con la frecuencia de su actualización, con el fin de garantizar su disponibilidad. Para los casos en los que dicha informacion es suministrada por otras dependencias, se sugiere generar alertas a las mismas, previas a las fechas de vencimiento y evitar incumplimientos. 
Se asigna el 11% por regla de 3, solo cumplio 2 actividades de las 6 programadas en el "esquema de publicacion"
</v>
      </c>
      <c r="Q13" s="180">
        <f>+PTEP!W13</f>
        <v>0.11</v>
      </c>
      <c r="S13" s="448"/>
      <c r="T13" s="64">
        <v>1</v>
      </c>
      <c r="U13" s="342">
        <v>0.11</v>
      </c>
      <c r="V13" s="250"/>
      <c r="Y13" s="240" t="str">
        <f>+PTEP!AD13</f>
        <v>Cumplida</v>
      </c>
      <c r="Z13" s="330" t="str">
        <f>+PTEP!AE13</f>
        <v>En atención a la meta e indicador establecidos e identificados como:
Meta: 1 actualización trimestral del esquema de publicación de información de la SDA
Indicador: Actualizaciones del esquema de publicación de la información de la SDA
Fórmula Indicador: (No. de actualizaciones del esquema de publicación de la información / 4 actualizaciones de esquema de publicación programadas en la vigencia 2024)
Una vez revisado el reporte en excel denominado "esquema de publicacion" , se observaron las actualizaciones realizadas segun su frecuencia durante el periodo evaluado, no obstante, es necesario que el proceso aclare a que hace referencia la columna E "Fecha de generación de la información"  ya que las fechas indicadas no coinciden con los ajustes realizados en la pagina web, ej: para el numeral 4.2 ejecucion presupuestal, el reporte indica en dicha columna el mes de junio de 2023, no obstante al validar el link de actualizacion, este demuestra que en la web, esta cargada la informacion presupuestal hasta agosto de 2024, generando confusion en la informacion reportada.
Asi mismo, se observó la realizacion de 9 actualizaciones durante el periodo evaluado, no obstante, en cuanto a la formula del indicador, se recomienda al proceso considerar que de las 4 actualizaciones programadas para la vigencia 2024, a la verificacion de cumplimiento de 2 cuatrimestre de la vigencia solo se ha realizado 2 actualizaciones y queda 1 cuatrimestre para llevar a cabo las 2 pendientes programadas y dar cumplimiento a la meta</v>
      </c>
      <c r="AA13" s="342">
        <f>+PTEP!AF13</f>
        <v>0.44</v>
      </c>
      <c r="AC13" s="448"/>
      <c r="AD13" s="64">
        <v>1</v>
      </c>
      <c r="AE13" s="342">
        <f t="shared" si="0"/>
        <v>0.44</v>
      </c>
      <c r="AF13" s="365"/>
    </row>
    <row r="14" spans="1:33" ht="96" customHeight="1" x14ac:dyDescent="0.25">
      <c r="A14" s="402"/>
      <c r="B14" s="402"/>
      <c r="C14" s="103" t="s">
        <v>5</v>
      </c>
      <c r="D14" s="63" t="s">
        <v>13</v>
      </c>
      <c r="E14" s="64" t="s">
        <v>174</v>
      </c>
      <c r="F14" s="64" t="s">
        <v>410</v>
      </c>
      <c r="G14" s="64" t="s">
        <v>267</v>
      </c>
      <c r="H14" s="64" t="s">
        <v>268</v>
      </c>
      <c r="I14" s="64" t="s">
        <v>270</v>
      </c>
      <c r="J14" s="64" t="s">
        <v>266</v>
      </c>
      <c r="K14" s="64" t="s">
        <v>411</v>
      </c>
      <c r="L14" s="64" t="s">
        <v>211</v>
      </c>
      <c r="M14" s="64"/>
      <c r="N14" s="112"/>
      <c r="O14" s="178" t="str">
        <f>+PTEP!U14</f>
        <v>Cumplida</v>
      </c>
      <c r="P14" s="179" t="str">
        <f>+PTEP!V14</f>
        <v>En atención a la meta e indicador establecidos e identificados como:
Meta: 1 acto administrativo de costos de reproducción de la información pública
Indicador:  Porcentaje de elaboración del acto administrativo de costos de reproducción de la información pública
Fórmula Indicador: Porcentaje de elaboración del acto administrativo de costos de reproducción de la información pública
Revisadas las evidencias, se observo la  Resolución No. 00668, socializada mediante radicado Forest Nº 2024EE71737  del 3 de abril de 2024, no obstante, la evidencia de la publicacion de la resolucion en la web no corresponde a la vigencia 2024, por el contrario es la resolucion del 2023. al revisar la evidencia aportada por la 2 linea no muestra la ruta de publicacion, sino solamente el pdf. Por lo tanto al validar en la pagina web, se evidencio que a la fecha 8 de mayo de 2024, la Resolución No. 00668, NO se encuentra publicada, por lo tanto se recomienda realizar su publicacion a la mayor brevedad.
Respecto al indicador y a la formula del indicador se sugiere revisar, toda vez que no es objetivo, no obstante, la actividad ya se encuentra cumplida</v>
      </c>
      <c r="Q14" s="180">
        <f>+PTEP!W14</f>
        <v>1</v>
      </c>
      <c r="S14" s="448"/>
      <c r="T14" s="64">
        <v>1</v>
      </c>
      <c r="U14" s="342">
        <v>1</v>
      </c>
      <c r="V14" s="250"/>
      <c r="Y14" s="240" t="str">
        <f>+PTEP!AD14</f>
        <v>Cumplida</v>
      </c>
      <c r="Z14" s="330" t="str">
        <f>+PTEP!AE14</f>
        <v xml:space="preserve">En atención a la meta e indicador establecidos e identificados como:
Meta: 1 acto administrativo de costos de reproducción de la información pública
Indicador:  Porcentaje de elaboración del acto administrativo de costos de reproducción de la información pública
Fórmula Indicador: Porcentaje de elaboración del acto administrativo de costos de reproducción de la información pública
ACCION CUMPLIDA DESDE EL PRIMER CUATRIMESTRE
</v>
      </c>
      <c r="AA14" s="342">
        <f>+PTEP!AF14</f>
        <v>1</v>
      </c>
      <c r="AC14" s="448"/>
      <c r="AD14" s="64">
        <v>0</v>
      </c>
      <c r="AE14" s="342">
        <f t="shared" si="0"/>
        <v>1</v>
      </c>
      <c r="AF14" s="365"/>
    </row>
    <row r="15" spans="1:33" ht="84" customHeight="1" x14ac:dyDescent="0.25">
      <c r="A15" s="402"/>
      <c r="B15" s="402"/>
      <c r="C15" s="103" t="s">
        <v>5</v>
      </c>
      <c r="D15" s="63" t="s">
        <v>13</v>
      </c>
      <c r="E15" s="64" t="s">
        <v>175</v>
      </c>
      <c r="F15" s="64" t="s">
        <v>412</v>
      </c>
      <c r="G15" s="64" t="s">
        <v>192</v>
      </c>
      <c r="H15" s="64" t="s">
        <v>413</v>
      </c>
      <c r="I15" s="64" t="s">
        <v>414</v>
      </c>
      <c r="J15" s="64" t="s">
        <v>415</v>
      </c>
      <c r="K15" s="64" t="s">
        <v>201</v>
      </c>
      <c r="L15" s="64"/>
      <c r="M15" s="64" t="s">
        <v>211</v>
      </c>
      <c r="N15" s="112" t="s">
        <v>211</v>
      </c>
      <c r="O15" s="178" t="str">
        <f>+PTEP!U15</f>
        <v>No Programada en el Periodo</v>
      </c>
      <c r="P15" s="179" t="str">
        <f>+PTEP!V15</f>
        <v>En atención a la meta e indicador establecidos e identificados como:
Meta: Programa de Gestión Documental actualizado y aprobado
Indicador: PGD actualizado
Fórmula Indicador: 1 Programa de Gestión Documental aprobado
Revisadas las evidencias, se observaron las acciones realizadas con el fin de cumplir la meta, teniendo en cuenta que esta actividad no esta programada para el 1 cuatrimestre, se hizo validacion y verificacion de las evidencias, no obstante, no se determinara porcentaje de avance ni reporte en el informe final.
Se recomienda contemplar par la ultima revision, que el PGD se encuentre alineado con el PINAR, tal como lo menciona la actividad</v>
      </c>
      <c r="Q15" s="180">
        <f>+PTEP!W15</f>
        <v>0</v>
      </c>
      <c r="S15" s="448"/>
      <c r="T15" s="64"/>
      <c r="U15" s="342"/>
      <c r="V15" s="250"/>
      <c r="Y15" s="240" t="str">
        <f>+PTEP!AD15</f>
        <v>No Cumplida</v>
      </c>
      <c r="Z15" s="330" t="str">
        <f>+PTEP!AE15</f>
        <v xml:space="preserve">En atención a la meta e indicador establecidos e identificados como:
Meta: Programa de Gestión Documental actualizado y aprobado
Indicador: PGD actualizado
Fórmula Indicador: 1 Programa de Gestión Documental aprobado
Revisadas las evidencias, se observo acta de reunion a "Revisión de la propuesta del Programa de Gestión Documental (PGD) para la Secretaria Distrital de Ambiente, equipo de Gestión Documental" del 15 de julio de 2024.
Si bien, se observaron gestiones relacionadas con la Metodología para la revisión del programa de Gestión Documental (PGD) y la Verificación de alineación frente al Plan Institucional de Archivos (PINAR) se sugiere seguimiento a comprmisos.
Teniendo en cuenta que tanto la meta, como el indicador y la formula del mismo tiene definido un documento aprobado, a la fecha no se observa aprobacion del mismo por tanto su avance es 0%, se sugiere considerar que a lo corrido del año, solo resta un cuatrimestre para dar cumplimiento a la actividad, por tanto se recomienda generar tableros de control y alertas que permitan dar un constante seguimiento a esta actividad y garantizar su cumplimiento  </v>
      </c>
      <c r="AA15" s="342">
        <f>+PTEP!AF15</f>
        <v>0</v>
      </c>
      <c r="AC15" s="448"/>
      <c r="AD15" s="64">
        <v>1</v>
      </c>
      <c r="AE15" s="342">
        <f t="shared" si="0"/>
        <v>0</v>
      </c>
      <c r="AF15" s="365"/>
    </row>
    <row r="16" spans="1:33" ht="409.5" x14ac:dyDescent="0.25">
      <c r="A16" s="402"/>
      <c r="B16" s="402"/>
      <c r="C16" s="103" t="s">
        <v>5</v>
      </c>
      <c r="D16" s="63" t="s">
        <v>14</v>
      </c>
      <c r="E16" s="64" t="s">
        <v>41</v>
      </c>
      <c r="F16" s="124" t="s">
        <v>438</v>
      </c>
      <c r="G16" s="64" t="s">
        <v>452</v>
      </c>
      <c r="H16" s="64" t="s">
        <v>453</v>
      </c>
      <c r="I16" s="64" t="s">
        <v>454</v>
      </c>
      <c r="J16" s="64" t="s">
        <v>265</v>
      </c>
      <c r="K16" s="64" t="s">
        <v>202</v>
      </c>
      <c r="L16" s="64"/>
      <c r="M16" s="64" t="s">
        <v>211</v>
      </c>
      <c r="N16" s="112" t="s">
        <v>211</v>
      </c>
      <c r="O16" s="178" t="str">
        <f>+PTEP!U16</f>
        <v>No Programada en el Periodo</v>
      </c>
      <c r="P16" s="179" t="str">
        <f>+PTEP!V16</f>
        <v>En atención a la meta e indicador establecidos e identificados como:
Meta: Una evaluación de los criterios de accesibilidad web
Indicador: Porcentaje de avance de la evaluación sobre los criterios de accesibilidad web
Fórmula Indicador: (No. de acciones realizadas para la  evaluación sobre los criterios de accesibilidad web / No. de acciones programadas para la  evaluación sobre los criterios de accesibilidad web) * 100
Esta actividad no se encuentra programada para este periodo.</v>
      </c>
      <c r="Q16" s="180">
        <f>+PTEP!W16</f>
        <v>0</v>
      </c>
      <c r="S16" s="448"/>
      <c r="T16" s="64"/>
      <c r="U16" s="342"/>
      <c r="V16" s="250"/>
      <c r="Y16" s="240" t="str">
        <f>+PTEP!AD16</f>
        <v xml:space="preserve">Parcialmente </v>
      </c>
      <c r="Z16" s="330" t="str">
        <f>+PTEP!AE16</f>
        <v xml:space="preserve">En atención a la meta e indicador establecidos e identificados como:
Meta: Una evaluación de los criterios de accesibilidad web
Indicador: Porcentaje de avance de la evaluación sobre los criterios de accesibilidad web
Fórmula Indicador: (No. de acciones realizadas para la  evaluación sobre los criterios de accesibilidad web / No. de acciones programadas para la  evaluación sobre los criterios de accesibilidad web) * 100
La evidencia reportada no permite verificar cuales acciones fueron relaizadas para la evaluacion sobre criterios de accesibilidad ni cual fue el numero de acciones programadas para las mismas, Con relacion a la meta donde menciona de manera global los criterios de accesibilidad web y segun lo reportado por el proceso,la evaluacion fue realizada sobre 71 de los 96 "criterios de cumplimiento de accesibilidad una "evaluación de accesibilidad web" para identificar cuales se pueden cumplir a corto, mediano o largo plazo, o cuales no es posible su cumplimiento con el CMS actual, priorizando su aplicación".
Por regla de 3 se asigna cumplimiento de 73%
No obstante, Se sugiere revisar la redaccion del indicador y la  formula del indicador, toda vez que no existe un documento que permita verificar y/o determinar cuales son las acciones programadas para la  evaluación sobre los criterios de accesibilidad web.
</v>
      </c>
      <c r="AA16" s="342">
        <f>+PTEP!AF16</f>
        <v>0.73</v>
      </c>
      <c r="AC16" s="448"/>
      <c r="AD16" s="64">
        <v>1</v>
      </c>
      <c r="AE16" s="342">
        <f t="shared" si="0"/>
        <v>0.73</v>
      </c>
      <c r="AF16" s="365"/>
    </row>
    <row r="17" spans="1:33" ht="336" x14ac:dyDescent="0.25">
      <c r="A17" s="402"/>
      <c r="B17" s="402"/>
      <c r="C17" s="103" t="s">
        <v>5</v>
      </c>
      <c r="D17" s="63" t="s">
        <v>14</v>
      </c>
      <c r="E17" s="64" t="s">
        <v>167</v>
      </c>
      <c r="F17" s="64" t="s">
        <v>181</v>
      </c>
      <c r="G17" s="64" t="s">
        <v>295</v>
      </c>
      <c r="H17" s="64" t="s">
        <v>19</v>
      </c>
      <c r="I17" s="64" t="s">
        <v>20</v>
      </c>
      <c r="J17" s="64" t="s">
        <v>271</v>
      </c>
      <c r="K17" s="64" t="s">
        <v>279</v>
      </c>
      <c r="L17" s="64"/>
      <c r="M17" s="64" t="s">
        <v>211</v>
      </c>
      <c r="N17" s="112" t="s">
        <v>211</v>
      </c>
      <c r="O17" s="178" t="str">
        <f>+PTEP!U17</f>
        <v>No Programada en el Periodo</v>
      </c>
      <c r="P17" s="179" t="str">
        <f>+PTEP!V17</f>
        <v>En atención a la meta e indicador establecidos e identificados como:
Meta: 2 capacitaciones con las dependencias de la SDA
Indicador: Capacitaciones sobre la producción y publicación de documentos accesibles en la sede electronica de la SDA, conforme la Resolución 1519 de 2020
Fórmula Indicador: N° de capacitaciones realizadas / N° de capacitaciones programadas.
Esta actividad no se encuentra programada para este periodo.</v>
      </c>
      <c r="Q17" s="180">
        <f>+PTEP!W17</f>
        <v>0</v>
      </c>
      <c r="S17" s="448"/>
      <c r="T17" s="64"/>
      <c r="U17" s="342"/>
      <c r="V17" s="250"/>
      <c r="Y17" s="240" t="str">
        <f>+PTEP!AD17</f>
        <v>No Cumplida</v>
      </c>
      <c r="Z17" s="330" t="str">
        <f>+PTEP!AE17</f>
        <v xml:space="preserve">En atención a la meta e indicador establecidos e identificados como:
Meta: 2 capacitaciones con las dependencias de la SDA
Indicador: Capacitaciones sobre la producción y publicación de documentos accesibles en la sede electronica de la SDA, conforme la Resolución 1519 de 2020
Fórmula Indicador: N° de capacitaciones realizadas / N° de capacitaciones programadas.
Se observo que esta actividad si se encontraba programada para este cuatrimestre, no obstante, el proceso indico que no se encontraba programada y por tanto no realizo reporte ni relaciono evidencia relacionada.
Con relacion a la formula del indicador que menciona Numero de capacitaciones programadas, las cuales a la fecha se desconocen, se recomienda generar alertas de cumplimiento entendiendo que solo queda un cuatrimestre de la vigencia y a la fecha no se observan avances.
</v>
      </c>
      <c r="AA17" s="342">
        <f>+PTEP!AF17</f>
        <v>0</v>
      </c>
      <c r="AC17" s="448"/>
      <c r="AD17" s="64">
        <v>1</v>
      </c>
      <c r="AE17" s="342">
        <f t="shared" si="0"/>
        <v>0</v>
      </c>
      <c r="AF17" s="365"/>
    </row>
    <row r="18" spans="1:33" ht="108" customHeight="1" x14ac:dyDescent="0.25">
      <c r="A18" s="402"/>
      <c r="B18" s="402"/>
      <c r="C18" s="103" t="s">
        <v>5</v>
      </c>
      <c r="D18" s="63" t="s">
        <v>455</v>
      </c>
      <c r="E18" s="64" t="s">
        <v>456</v>
      </c>
      <c r="F18" s="64" t="s">
        <v>457</v>
      </c>
      <c r="G18" s="64" t="s">
        <v>458</v>
      </c>
      <c r="H18" s="64" t="s">
        <v>459</v>
      </c>
      <c r="I18" s="64" t="s">
        <v>460</v>
      </c>
      <c r="J18" s="64" t="s">
        <v>461</v>
      </c>
      <c r="K18" s="64" t="s">
        <v>469</v>
      </c>
      <c r="L18" s="64" t="s">
        <v>462</v>
      </c>
      <c r="M18" s="64" t="s">
        <v>462</v>
      </c>
      <c r="N18" s="112" t="s">
        <v>462</v>
      </c>
      <c r="O18" s="178" t="str">
        <f>+PTEP!U18</f>
        <v>Cumplida</v>
      </c>
      <c r="P18" s="179" t="str">
        <f>+PTEP!V18</f>
        <v xml:space="preserve">En atención a la meta e indicador establecidos e identificados como:
Meta: 3 mesas de trabajo con directrices de accesibilidad
Indicador: Porcentaje de sesiones propuestas/ realizadas
Fórmula Indicador: (No. De mesas de trabajo realizadas / 3 mesas de trabajo)*100
Una vez, efectuada la revision de las evidencias, se observo mesa de trabajo del 27 de febrero de 2024, donde se abordaron los temas de: 1.Revisión resolución 1519 del 2020
 y 2. Revisión de actividades realizadas por parte de atención al ciudadano en cuanto accesibilidad.
No obstante, se sugiere para proximo monitoreo, cargar dentro de las evidencias la version final del acta reunion toda vez que se encuentra en formato word y el listado de asistencia no se encuentra diligenciado.
En cuanto a la actividad, revisada el acta de reunion y el archivo de excel "excel seguimiento MESA DE TRABAJO ACCESIBILIDAD" correspondiente a las ideas abordadas durante la reunion, no se observo, que se abordara la revision o inclusion del lenguaje indigena, por tanto se recomienda dar seguimiento y cumplimiento a los compromisos reportados e incluir en los temas de revision de las mesas de trabajo las lenguas indigenas
</v>
      </c>
      <c r="Q18" s="180">
        <f>+PTEP!W18</f>
        <v>0.33</v>
      </c>
      <c r="S18" s="448"/>
      <c r="T18" s="64">
        <v>1</v>
      </c>
      <c r="U18" s="342">
        <v>0.33</v>
      </c>
      <c r="V18" s="250"/>
      <c r="Y18" s="240" t="str">
        <f>+PTEP!AD18</f>
        <v>Cumplida</v>
      </c>
      <c r="Z18" s="330" t="str">
        <f>+PTEP!AE18</f>
        <v xml:space="preserve">En atención a la meta e indicador establecidos e identificados como:
Meta: 3 mesas de trabajo con directrices de accesibilidad
Indicador: Porcentaje de sesiones propuestas/ realizadas
Fórmula Indicador: (No. De mesas de trabajo realizadas / 3 mesas de trabajo)*100
Una vez efectuada la revision de la evidencia, se observò documento en word de acta de reunion realizada el 11 de julio de 2024, en la cual se abordaron los siguientes temas: "Índice distrital de servicio al ciudadano, Espacios físicos de accesibilidad al usuario, Lenguaje de señas" , de acuerdo con la actividad, no se observa inclusion en los temas abordados de las lenguas indigenas. Por tanto se sugiere considerarla para el ultimo cuatrimestre de la vigencia.
Asi mismo se sugiere cargar en las evidencias las versiones finales ya que la cargada es editable y el listado de asistencia no esta completamente diligenciado.
</v>
      </c>
      <c r="AA18" s="342">
        <f>+PTEP!AF18</f>
        <v>0.66</v>
      </c>
      <c r="AC18" s="448"/>
      <c r="AD18" s="64">
        <v>1</v>
      </c>
      <c r="AE18" s="342">
        <f t="shared" si="0"/>
        <v>0.66</v>
      </c>
      <c r="AF18" s="365"/>
    </row>
    <row r="19" spans="1:33" ht="72" customHeight="1" x14ac:dyDescent="0.25">
      <c r="A19" s="402"/>
      <c r="B19" s="402"/>
      <c r="C19" s="103" t="s">
        <v>5</v>
      </c>
      <c r="D19" s="63" t="s">
        <v>15</v>
      </c>
      <c r="E19" s="64" t="s">
        <v>42</v>
      </c>
      <c r="F19" s="64" t="s">
        <v>196</v>
      </c>
      <c r="G19" s="64" t="s">
        <v>465</v>
      </c>
      <c r="H19" s="64" t="s">
        <v>204</v>
      </c>
      <c r="I19" s="64" t="s">
        <v>466</v>
      </c>
      <c r="J19" s="64" t="s">
        <v>205</v>
      </c>
      <c r="K19" s="64" t="s">
        <v>469</v>
      </c>
      <c r="L19" s="64" t="s">
        <v>211</v>
      </c>
      <c r="M19" s="64" t="s">
        <v>211</v>
      </c>
      <c r="N19" s="112"/>
      <c r="O19" s="178" t="str">
        <f>+PTEP!U19</f>
        <v>Cumplida</v>
      </c>
      <c r="P19" s="179" t="str">
        <f>+PTEP!V19</f>
        <v>En atención a la meta e indicador establecidos e identificados como:
Meta: Dos (2) seguimientos al cumplimiento de la Resolución 1519 de 2020
Indicador: Seguimiento realizados al cumplimiento de la Resolución 1519 de 2020
Fórmula Indicador: No. de seguimiento realizados a la Resolución 1519 de 2020 / 2 seguimiento programados a la Resolución ) x 100
Una vez se efectuo la revision de las evidencias aportadas, se observo 1 seguimiento a la matriz ITA y gestiones de seguimiento, frente al cumplimiento de la resolucion 1519.</v>
      </c>
      <c r="Q19" s="180">
        <f>+PTEP!W19</f>
        <v>0.5</v>
      </c>
      <c r="S19" s="448"/>
      <c r="T19" s="64">
        <v>1</v>
      </c>
      <c r="U19" s="342">
        <v>0.5</v>
      </c>
      <c r="V19" s="250"/>
      <c r="Y19" s="240" t="str">
        <f>+PTEP!AD19</f>
        <v>Cumplida</v>
      </c>
      <c r="Z19" s="330" t="str">
        <f>+PTEP!AE19</f>
        <v>En atención a la meta e indicador establecidos e identificados como:
Meta: Dos (2) seguimientos al cumplimiento de la Resolución 1519 de 2020
Indicador: Seguimiento realizados al cumplimiento de la Resolución 1519 de 2020
Fórmula Indicador: No. de seguimiento realizados a la Resolución 1519 de 2020 / 2 seguimiento programados a la Resolución ) x 100
Por cuanto la actividad es seguimiento realizados, se observa cumplimiento de la meta asi mismo, reiteramos la recomendacion de segunda linea de defensa en cuanto a : "se aconseja seguir realizando el seguimiento , y velar por que el menu participa sea mas robusto , implementando mas temas de innovacion y asi mismo velar porque se puedan llevar a cabo el cumplimiento del 100% de los certificados de cumplimiento  de los criterios de accesibilidad, se evidencia tambien que se actualizan los certificados que actualmente esta cumpliendo la SDA."</v>
      </c>
      <c r="AA19" s="342">
        <f>+PTEP!AF19</f>
        <v>1</v>
      </c>
      <c r="AC19" s="448"/>
      <c r="AD19" s="64">
        <v>1</v>
      </c>
      <c r="AE19" s="342">
        <f t="shared" si="0"/>
        <v>1</v>
      </c>
      <c r="AF19" s="365"/>
    </row>
    <row r="20" spans="1:33" ht="132" customHeight="1" x14ac:dyDescent="0.25">
      <c r="A20" s="402"/>
      <c r="B20" s="402"/>
      <c r="C20" s="103" t="s">
        <v>5</v>
      </c>
      <c r="D20" s="63" t="s">
        <v>15</v>
      </c>
      <c r="E20" s="64" t="s">
        <v>43</v>
      </c>
      <c r="F20" s="64" t="s">
        <v>197</v>
      </c>
      <c r="G20" s="64" t="s">
        <v>463</v>
      </c>
      <c r="H20" s="64" t="s">
        <v>464</v>
      </c>
      <c r="I20" s="64" t="s">
        <v>467</v>
      </c>
      <c r="J20" s="64" t="s">
        <v>206</v>
      </c>
      <c r="K20" s="64" t="s">
        <v>469</v>
      </c>
      <c r="L20" s="64" t="s">
        <v>211</v>
      </c>
      <c r="M20" s="64" t="s">
        <v>211</v>
      </c>
      <c r="N20" s="112" t="s">
        <v>211</v>
      </c>
      <c r="O20" s="178" t="str">
        <f>+PTEP!U20</f>
        <v>Cumplida</v>
      </c>
      <c r="P20" s="179" t="str">
        <f>+PTEP!V20</f>
        <v xml:space="preserve">En atención a la meta e indicador establecidos e identificados como:
Meta: Un (1) seguimiento bimensual al esquema de publicación de la SDA
Indicador: Seguimientos realizados al cumplimiento del esquema de publicación de la SDA
Fórmula Indicador: No. de seguimiento realizados a la ejecución del esquema / 6 seguimientos realizados a la ejecución del esquema ) x 100
Al respecto, se observo 2 seguimientos correspondientes a lo definido en la meta en cuanto al esquema de publicacion de la SDA segun la resolucion 95466 de 2022 y el seguimiento y observaciones identificadas en cada item,  no obstante, no se observo un documento que permita la verificacion la formula del indicador respecto al denominador  toda vez que no es posible identificar actividades o soportes que den cumplimiento a los 6 seguimientos realizados ni a los seguimientos del indicador 
</v>
      </c>
      <c r="Q20" s="180">
        <f>+PTEP!W20</f>
        <v>0.33</v>
      </c>
      <c r="S20" s="448"/>
      <c r="T20" s="64">
        <v>1</v>
      </c>
      <c r="U20" s="342">
        <v>0.33</v>
      </c>
      <c r="V20" s="250"/>
      <c r="Y20" s="240" t="str">
        <f>+PTEP!AD20</f>
        <v xml:space="preserve">Parcialmente </v>
      </c>
      <c r="Z20" s="330" t="str">
        <f>+PTEP!AE20</f>
        <v xml:space="preserve">En atención a la meta e indicador establecidos e identificados como:
Meta: Un (1) seguimiento bimensual al esquema de publicación de la SDA
Indicador: Seguimientos realizados al cumplimiento del esquema de publicación de la SDA
Fórmula Indicador: No. de seguimiento realizados a la ejecución del esquema / 6 seguimientos realizados a la ejecución del esquema ) x 100
Una vez revisadas las evidencias, se observo un reporte en excel denominado "1.5.2 Esquema de publicación_rev_22_08_2024" el cual solo presenta la columna  "J" como "Seguimiento agosto"  y sus respectivas observaciones, no obstante, de acuerdo con la meta, no fue posible verificar el seguimiento correspondiente al mes de junio.
</v>
      </c>
      <c r="AA20" s="342">
        <f>+PTEP!AF20</f>
        <v>0.5</v>
      </c>
      <c r="AC20" s="448"/>
      <c r="AD20" s="64">
        <v>1</v>
      </c>
      <c r="AE20" s="342">
        <f t="shared" si="0"/>
        <v>0.5</v>
      </c>
      <c r="AF20" s="365"/>
    </row>
    <row r="21" spans="1:33" ht="63.75" customHeight="1" x14ac:dyDescent="0.25">
      <c r="A21" s="402"/>
      <c r="B21" s="402"/>
      <c r="C21" s="103" t="s">
        <v>5</v>
      </c>
      <c r="D21" s="63" t="s">
        <v>15</v>
      </c>
      <c r="E21" s="64" t="s">
        <v>44</v>
      </c>
      <c r="F21" s="64" t="s">
        <v>243</v>
      </c>
      <c r="G21" s="64" t="s">
        <v>235</v>
      </c>
      <c r="H21" s="64" t="s">
        <v>236</v>
      </c>
      <c r="I21" s="64" t="s">
        <v>237</v>
      </c>
      <c r="J21" s="64" t="s">
        <v>244</v>
      </c>
      <c r="K21" s="64" t="s">
        <v>468</v>
      </c>
      <c r="L21" s="64" t="s">
        <v>211</v>
      </c>
      <c r="M21" s="64"/>
      <c r="N21" s="112"/>
      <c r="O21" s="178" t="str">
        <f>+PTEP!U21</f>
        <v>Cumplida</v>
      </c>
      <c r="P21" s="179" t="str">
        <f>+PTEP!V21</f>
        <v>En atención a la meta e indicador establecidos e identificados como:
Meta: Un (1) informe de seguimiento emitido y publicado en la página web de la Entidad.
Indicador: Emisión y publicación del informe de seguimiento
Fórmula Indicador: (# de informes emitidos y publicados 
/ 1) * 100
Se observa cumplimiento de la actividad con la emision del informes de seguimiento a la ley de transparencia 1712 de 2014 , socializado  mediante radicado No. 2024IE82750 del 16 de abril de 2024.
respecto a la sugerencia de la 2 linea, se confirma que a la fecha el documento ya se encuentra publicado en el seccion de transparencia link: https://www.ambientebogota.gov.co/web/transparencia/informes-de-la-oficina-de-control-interno?p_p_id=110_INSTANCE_dQE7lgXxsm6s&amp;p_p_lifecycle=0&amp;p_p_state=normal&amp;p_p_mode=view&amp;p_p_col_id=column-2&amp;p_p_col_count=2&amp;_110_INSTANCE_dQE7lgXxsm6s_struts_action=%2Fdocument_library_display%2Fview_file_entry&amp;_110_INSTANCE_dQE7lgXxsm6s_redirect=https%3A%2F%2Fwww.ambientebogota.gov.co%2Fweb%2Ftransparencia%2Finformes-de-la-oficina-de-control-interno%2F-%2Fdocument_library_display%2FdQE7lgXxsm6s%2Fview%2F6115144%3F_110_INSTANCE_dQE7lgXxsm6s_redirect%3Dhttps%253A%252F%252Fwww.ambientebogota.gov.co%252Fweb%252Ftransparencia%252Finformes-de-la-oficina-de-control-interno%252F-%252Fdocument_library_display%252FdQE7lgXxsm6s%252Fview%252F6028834%253F_110_INSTANCE_dQE7lgXxsm6s_redirect%253Dhttps%25253A%25252F%25252Fwww.ambientebogota.gov.co%25252Fweb%25252Ftransparencia%25252Finformes-de-la-oficina-de-control-interno%25253Fp_p_id%25253D110_INSTANCE_dQE7lgXxsm6s%252526p_p_lifecycle%25253D0%252526p_p_state%25253Dnormal%252526p_p_mode%25253Dview%252526p_p_col_id%25253Dcolumn-2%252526p_p_col_count%25253D2&amp;_110_INSTANCE_dQE7lgXxsm6s_fileEntryId=6670899</v>
      </c>
      <c r="Q21" s="180">
        <f>+PTEP!W21</f>
        <v>1</v>
      </c>
      <c r="S21" s="448"/>
      <c r="T21" s="64">
        <v>1</v>
      </c>
      <c r="U21" s="342">
        <v>1</v>
      </c>
      <c r="V21" s="250"/>
      <c r="Y21" s="240" t="str">
        <f>+PTEP!AD21</f>
        <v>Cumplida</v>
      </c>
      <c r="Z21" s="330" t="str">
        <f>+PTEP!AE21</f>
        <v xml:space="preserve">En atención a la meta e indicador establecidos e identificados como:
Meta: Un (1) informe de seguimiento emitido y publicado en la página web de la Entidad.
Indicador: Emisión y publicación del informe de seguimiento
Fórmula Indicador: (# de informes emitidos y publicados 
/ 1) * 100
ACCION CUMPLIDA DESDE EL PRIMER CUATRIMESTRE </v>
      </c>
      <c r="AA21" s="342">
        <f>+PTEP!AF21</f>
        <v>1</v>
      </c>
      <c r="AC21" s="448"/>
      <c r="AD21" s="64">
        <v>0</v>
      </c>
      <c r="AE21" s="342">
        <f t="shared" si="0"/>
        <v>1</v>
      </c>
      <c r="AF21" s="365"/>
    </row>
    <row r="22" spans="1:33" ht="72" customHeight="1" x14ac:dyDescent="0.25">
      <c r="A22" s="402"/>
      <c r="B22" s="402"/>
      <c r="C22" s="103" t="s">
        <v>5</v>
      </c>
      <c r="D22" s="63" t="s">
        <v>15</v>
      </c>
      <c r="E22" s="64" t="s">
        <v>45</v>
      </c>
      <c r="F22" s="64" t="s">
        <v>246</v>
      </c>
      <c r="G22" s="64" t="s">
        <v>235</v>
      </c>
      <c r="H22" s="64" t="s">
        <v>236</v>
      </c>
      <c r="I22" s="64" t="s">
        <v>237</v>
      </c>
      <c r="J22" s="64" t="s">
        <v>238</v>
      </c>
      <c r="K22" s="64" t="s">
        <v>468</v>
      </c>
      <c r="L22" s="64"/>
      <c r="M22" s="64"/>
      <c r="N22" s="112" t="s">
        <v>211</v>
      </c>
      <c r="O22" s="178" t="str">
        <f>+PTEP!U22</f>
        <v>No Programada en el Periodo</v>
      </c>
      <c r="P22" s="179" t="str">
        <f>+PTEP!V22</f>
        <v>En atención a la meta e indicador establecidos e identificados como:
Meta: Un (1) informe de seguimiento emitido y publicado en la página web de la Entidad.
Indicador: Emisión y publicación del informe de seguimiento
Fórmula Indicador: (# de informes emitidos y publicados 
/ 1) * 100
Esta actividad no se encuentra programada para este periodo.</v>
      </c>
      <c r="Q22" s="180">
        <f>+PTEP!W22</f>
        <v>0</v>
      </c>
      <c r="S22" s="448"/>
      <c r="T22" s="64"/>
      <c r="U22" s="342"/>
      <c r="V22" s="250"/>
      <c r="Y22" s="240" t="str">
        <f>+PTEP!AD22</f>
        <v>No Programada en el Periodo</v>
      </c>
      <c r="Z22" s="330" t="str">
        <f>+PTEP!AE22</f>
        <v>En atención a la meta e indicador establecidos e identificados como:
Meta: Un (1) informe de seguimiento emitido y publicado en la página web de la Entidad.
Indicador: Emisión y publicación del informe de seguimiento
Fórmula Indicador: (# de informes emitidos y publicados 
/ 1) * 100
Esta actividad no se encuentra programada para este periodo.</v>
      </c>
      <c r="AA22" s="342">
        <f>+PTEP!AF22</f>
        <v>0</v>
      </c>
      <c r="AC22" s="448"/>
      <c r="AD22" s="64">
        <v>0</v>
      </c>
      <c r="AE22" s="342">
        <f t="shared" si="0"/>
        <v>0</v>
      </c>
      <c r="AF22" s="365"/>
    </row>
    <row r="23" spans="1:33" ht="120" x14ac:dyDescent="0.25">
      <c r="A23" s="402"/>
      <c r="B23" s="402"/>
      <c r="C23" s="103" t="s">
        <v>5</v>
      </c>
      <c r="D23" s="63" t="s">
        <v>15</v>
      </c>
      <c r="E23" s="64" t="s">
        <v>526</v>
      </c>
      <c r="F23" s="64" t="s">
        <v>527</v>
      </c>
      <c r="G23" s="64" t="s">
        <v>528</v>
      </c>
      <c r="H23" s="64" t="s">
        <v>529</v>
      </c>
      <c r="I23" s="64" t="s">
        <v>530</v>
      </c>
      <c r="J23" s="64" t="s">
        <v>531</v>
      </c>
      <c r="K23" s="64" t="s">
        <v>532</v>
      </c>
      <c r="L23" s="423" t="s">
        <v>533</v>
      </c>
      <c r="M23" s="424"/>
      <c r="N23" s="424"/>
      <c r="O23" s="178" t="str">
        <f>+PTEP!U23</f>
        <v>Actividad Eliminada</v>
      </c>
      <c r="P23" s="179" t="str">
        <f>+PTEP!V23</f>
        <v>Eliminación actividad No. 1.5.5 por solicitud de radicado OAC 2024IE57509.</v>
      </c>
      <c r="Q23" s="180"/>
      <c r="S23" s="448"/>
      <c r="T23" s="112"/>
      <c r="U23" s="342"/>
      <c r="V23" s="250"/>
      <c r="Y23" s="240" t="str">
        <f>+PTEP!AD23</f>
        <v>Actividad Eliminada</v>
      </c>
      <c r="Z23" s="330" t="str">
        <f>+PTEP!AE23</f>
        <v>Eliminación actividad No. 1.5.5 por solicitud de radicado OAC 2024IE57509.</v>
      </c>
      <c r="AA23" s="342">
        <f>+PTEP!AF23</f>
        <v>0</v>
      </c>
      <c r="AC23" s="448"/>
      <c r="AD23" s="112">
        <v>0</v>
      </c>
      <c r="AE23" s="342">
        <f t="shared" si="0"/>
        <v>0</v>
      </c>
      <c r="AF23" s="365"/>
    </row>
    <row r="24" spans="1:33" ht="165.75" customHeight="1" x14ac:dyDescent="0.25">
      <c r="A24" s="402"/>
      <c r="B24" s="402"/>
      <c r="C24" s="103" t="s">
        <v>5</v>
      </c>
      <c r="D24" s="63" t="s">
        <v>15</v>
      </c>
      <c r="E24" s="64" t="s">
        <v>242</v>
      </c>
      <c r="F24" s="64" t="s">
        <v>496</v>
      </c>
      <c r="G24" s="64" t="s">
        <v>207</v>
      </c>
      <c r="H24" s="64" t="s">
        <v>209</v>
      </c>
      <c r="I24" s="64" t="s">
        <v>497</v>
      </c>
      <c r="J24" s="64" t="s">
        <v>210</v>
      </c>
      <c r="K24" s="64" t="s">
        <v>469</v>
      </c>
      <c r="L24" s="64" t="s">
        <v>211</v>
      </c>
      <c r="M24" s="64" t="s">
        <v>211</v>
      </c>
      <c r="N24" s="112" t="s">
        <v>211</v>
      </c>
      <c r="O24" s="178" t="str">
        <f>+PTEP!U24</f>
        <v>Cumplida</v>
      </c>
      <c r="P24" s="179" t="str">
        <f>+PTEP!V24</f>
        <v xml:space="preserve">En atención a la meta e indicador establecidos e identificados como:
Meta: 3 actividades de promoción o divulgación de la sección de transparencia y acceso a la información pública (uno cada cuatrimestre)
Indicador: Divulgación de la sección de transparencia y acceso a la información pública de la sede electrónica de la SDA
Fórmula Indicador: No. De actividades de divulgación de la sección de transparencia y acceso a la información pública realizadas / 3 actividades de divulgación de la sección de transparencia y acceso a la información pública
Revisadas las evidencias, se observo el reporte de 1 actividad de promocion y divulgacion de la seccion de transparencia, llevada a cabo en el supercade de suba el pasado 21 de marzo en la feria de la camara de comercio, asi mismo se observo, evidencia fotografica, acta de reunion e informe de divulgacion.
No obstante, no se observaron actividades que permitieran validar el numerador de la formula del indicador respecto a 3 actividades de divulgacion, es decir, conocer si se cuenta con un cronograma de actividades estipulado o es a demanda o es segun invitacion, toda vez que no se observaron documentos asociados a su cumplimiento </v>
      </c>
      <c r="Q24" s="180">
        <f>+PTEP!W24</f>
        <v>0.33</v>
      </c>
      <c r="S24" s="448"/>
      <c r="T24" s="64">
        <v>1</v>
      </c>
      <c r="U24" s="342">
        <v>0.33</v>
      </c>
      <c r="V24" s="250"/>
      <c r="Y24" s="240" t="str">
        <f>+PTEP!AD24</f>
        <v>Cumplida</v>
      </c>
      <c r="Z24" s="330" t="str">
        <f>+PTEP!AE24</f>
        <v xml:space="preserve">En atención a la meta e indicador establecidos e identificados como:
Meta: 3 actividades de promoción o divulgación de la sección de transparencia y acceso a la información pública (uno cada cuatrimestre)
Indicador: Divulgación de la sección de transparencia y acceso a la información pública de la sede electrónica de la SDA
Fórmula Indicador: No. De actividades de divulgación de la sección de transparencia y acceso a la información pública realizadas / 3 actividades de divulgación de la sección de transparencia y acceso a la información pública
Se obsevo copia de correo electronico de pieza comunicativade transparencia no obstante, llama la atencion que es enviado unicamente a funcionarios, lo cual iria en contravia con la meta y el indicador con relacion a la informacion publica, en caso de ser unicamente para funcionarios de la entidad, se sugiere ajustar la meta
No obstante, no se observaron actividades que permitieran validar el numerador de la formula del indicador respecto a 3 actividades de divulgacion, es decir, conocer si se cuenta con un cronograma de actividades  o temas estipulados o es a demanda o es segun invitacion, toda vez que no se observaron documentos asociados a su cumplimiento </v>
      </c>
      <c r="AA24" s="342">
        <f>+PTEP!AF24</f>
        <v>0.66</v>
      </c>
      <c r="AC24" s="448"/>
      <c r="AD24" s="64">
        <v>1</v>
      </c>
      <c r="AE24" s="342">
        <f t="shared" si="0"/>
        <v>0.66</v>
      </c>
      <c r="AF24" s="365"/>
    </row>
    <row r="25" spans="1:33" ht="108" customHeight="1" x14ac:dyDescent="0.25">
      <c r="A25" s="402"/>
      <c r="B25" s="400"/>
      <c r="C25" s="122" t="s">
        <v>5</v>
      </c>
      <c r="D25" s="123" t="s">
        <v>15</v>
      </c>
      <c r="E25" s="124" t="s">
        <v>245</v>
      </c>
      <c r="F25" s="64" t="s">
        <v>437</v>
      </c>
      <c r="G25" s="64" t="s">
        <v>439</v>
      </c>
      <c r="H25" s="64" t="s">
        <v>440</v>
      </c>
      <c r="I25" s="124" t="s">
        <v>22</v>
      </c>
      <c r="J25" s="124" t="s">
        <v>241</v>
      </c>
      <c r="K25" s="124" t="s">
        <v>202</v>
      </c>
      <c r="L25" s="124"/>
      <c r="M25" s="124" t="s">
        <v>211</v>
      </c>
      <c r="N25" s="125" t="s">
        <v>211</v>
      </c>
      <c r="O25" s="178" t="str">
        <f>+PTEP!U25</f>
        <v>No Programada en el Periodo</v>
      </c>
      <c r="P25" s="179" t="str">
        <f>+PTEP!V25</f>
        <v>En atención a la meta e indicador establecidos e identificados como:
Meta: 1 instructivo para la estandarización de los criterios de accesibilidad
Indicador: 100% de avance en la elaboración de un instructivo para la estandarización de los criterios de accesibilidad en la producción documental
Fórmula Indicador: No. De estrategias de contenido o alternativas de solución para mejorar el posicionamiento de la sede electrónica y de las plataformas virtuales de la DPSIA
Esta actividad no se encuentra programada para este periodo.</v>
      </c>
      <c r="Q25" s="180">
        <f>+PTEP!W25</f>
        <v>0</v>
      </c>
      <c r="S25" s="448"/>
      <c r="T25" s="124"/>
      <c r="U25" s="342"/>
      <c r="V25" s="250"/>
      <c r="Y25" s="240" t="str">
        <f>+PTEP!AD25</f>
        <v>No Cumplida</v>
      </c>
      <c r="Z25" s="330" t="str">
        <f>+PTEP!AE25</f>
        <v xml:space="preserve">En atención a la meta e indicador establecidos e identificados como:
Meta: 1 instructivo para la estandarización de los criterios de accesibilidad
Indicador: 100% de avance en la elaboración de un instructivo para la estandarización de los criterios de accesibilidad en la producción documental
Fórmula Indicador: No. De estrategias de contenido o alternativas de solución para mejorar el posicionamiento de la sede electrónica y de las plataformas virtuales de la DPSIA
Al respecto, se observo una mesa de reunion el 04 de junio de 2024 entre la DPSIA y la OAC donde se abordaron los siguientes temas "Contextualización actividad a delegado de la oficina asesora de comunicaciones, 2. Revisión instructivo publicación web, 3. Compromisos" si bien se observaro gestiones encaminadas al cumplimiento del indicador, con relacion a la meta, no se observa cumplimiento toda vez que la fecha no se observa (1) instructivo para la estandarizacion de los criterios de accesibilidad
Con relacion a la formula del indicador, revisada la evidencia se observó que, durante la reunion, y en los compromisos registrados no se mencionaron o relacionaron acciones relacionadas con la formula del indicador que menciona un numero de estrategias de contenido o alternativas de soluicion para mejorar el posicionamiento de la sede electrónica y de las plataformas virtuales de la DPSIA, por tanto se sugiere validar su pertinencia.
</v>
      </c>
      <c r="AA25" s="342">
        <f>+PTEP!AF25</f>
        <v>0</v>
      </c>
      <c r="AC25" s="448"/>
      <c r="AD25" s="124">
        <v>1</v>
      </c>
      <c r="AE25" s="342">
        <f t="shared" si="0"/>
        <v>0</v>
      </c>
      <c r="AF25" s="365"/>
    </row>
    <row r="26" spans="1:33" ht="409.5" x14ac:dyDescent="0.25">
      <c r="A26" s="400" t="s">
        <v>28</v>
      </c>
      <c r="B26" s="402" t="s">
        <v>29</v>
      </c>
      <c r="C26" s="104" t="s">
        <v>25</v>
      </c>
      <c r="D26" s="65" t="s">
        <v>30</v>
      </c>
      <c r="E26" s="66" t="s">
        <v>37</v>
      </c>
      <c r="F26" s="66" t="s">
        <v>470</v>
      </c>
      <c r="G26" s="66" t="s">
        <v>471</v>
      </c>
      <c r="H26" s="66" t="s">
        <v>31</v>
      </c>
      <c r="I26" s="66" t="s">
        <v>472</v>
      </c>
      <c r="J26" s="66" t="s">
        <v>280</v>
      </c>
      <c r="K26" s="66" t="s">
        <v>279</v>
      </c>
      <c r="L26" s="93" t="s">
        <v>211</v>
      </c>
      <c r="M26" s="93" t="s">
        <v>211</v>
      </c>
      <c r="N26" s="113" t="s">
        <v>211</v>
      </c>
      <c r="O26" s="178" t="str">
        <f>+PTEP!U26</f>
        <v xml:space="preserve">Parcialmente </v>
      </c>
      <c r="P26" s="179" t="str">
        <f>+PTEP!V26</f>
        <v>En atención a la meta e indicador establecidos e identificados como:
Meta: Doce (12) seguimientos de cumplimiento del plan de comunicaciones de la vigencia 2024 realizados
Indicador: Seguimiento al cumplimiento del plan de comunicaciones
Fórmula Indicador: No. de seguimientos realizados al cumplimiento del plan de comunicaciones de la vigencia 2024
De conformidad con la información suministrada por la primera línea de defensa el Plan de Comunicaciones se ejecuta a través de dos líneas estratégicas: La línea de comunicación organiacional e interna y la línea de comunicacion externa e informativa. 
La OAC realiza mensualmente seguimiento al cumplimiento del Plan de Comunicaciones, como consta en los siguientes links https://n9.cl/ul41d y https://n9.cl/gqnvo se ejecutaron las siguientes actividades durante el primer trimestre de 2024, por cada línea:
1. Línea de comunicación organizacional e interna:
-Carteleras digitales:  Se publicaron 106 contenidos en las carteleras digitales.
-Correo institucional: Se enviaron 100 mensajes a través del correo interno (comunicacioninterna@ambientebogota.gov.co, el boletín virtual “Para estar en Ambiente”, Miércoles de Mujer y otras actividades realizadas por diferentes áreas.
-Fondos de pantalla:  Se publicaron cinco ( 5) fondos de pantalla en los computadores de la SDA. 
2. Línea de comunicación externa e informativa:
-Comunicados de prensa y notas: Se elaboraron sesenta y cinco (65) comunicados y notas.
-Convocatoria a medios: Se realizaron cinco (5) convocatorias a medios de comunicación para la rueda de prensa.
-Redes Sociales:  Nuevos seguidosres: 3.210 en Twitter (X),  en Facebook 1.051; en Instagram  10.377; en TikTok 18.778 y 43.146.644 visualizaciones consolidadas de los videos institucionales en el canal de YouTube.
-Página Web: En enero se publicaron y actualizaron 91 contenidos y se registraron 497.624 visitas.
-Piezas gráficas: En el periodo se diseñaron y publicaron 390 piezas de comunicación a través de los canales internos y externos.
-Material audiovisual: Se produjeron 98 contenidos audiovisuales.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
De acuerdo con las evidencias aportadas se concluye que en el primer cuatrimestre se cumplió con el seguimiento de la tercera parte es decir del 75%, y para el acumulado el 25%.</v>
      </c>
      <c r="Q26" s="180">
        <f>+PTEP!W26</f>
        <v>0.25</v>
      </c>
      <c r="S26" s="452">
        <f>+AVERAGE(Q26:Q30)</f>
        <v>0.47400000000000003</v>
      </c>
      <c r="T26" s="93">
        <v>1</v>
      </c>
      <c r="U26" s="342">
        <v>0.25</v>
      </c>
      <c r="V26" s="93">
        <f>+T26+T27+T28+T29</f>
        <v>4</v>
      </c>
      <c r="W26" s="252">
        <f>+AVERAGE(U26,U27,U28,U29)</f>
        <v>0.59250000000000003</v>
      </c>
      <c r="Y26" s="240" t="str">
        <f>+PTEP!AD26</f>
        <v xml:space="preserve">Parcialmente </v>
      </c>
      <c r="Z26" s="330" t="str">
        <f>+PTEP!AE26</f>
        <v>En atención a la meta e indicador establecidos e identificados como:
Meta: Doce (12) seguimientos de cumplimiento del plan de comunicaciones de la vigencia 2024 realizados
Indicador: Seguimiento al cumplimiento del plan de comunicaciones
Fórmula Indicador: No. de seguimientos realizados al cumplimiento del plan de comunicaciones de la vigencia 2024
Seguimiento: De conformidad con la información suministrada por la primera línea de defensa el Plan de Comunicaciones se ejecuta a través de dos líneas estratégicas: La línea de comunicación organiacional e interna y la línea de comunicacion externa e informativa. 
La OAC realizó un seguimiento mensual del cumplimiento del Plan de Comunicaciones durante el segundo cuatrimestre de 2024 (mayo a agosto) para cada una de las líneas, cumpliendo las actividades al 100%, como se detalla en los siguientes enlaces: https://lc.cx/APN4cK y https://lc.cx/wxHkDe.
Se han realizado ocho seguimientos de cumplimiento del Plan de Comunicaciones, lo que representa un cumplimiento del 66,66% de la meta total.
Recomendación: Continuar con el diligenciamiento del archivo excel en el que se compila la informacion por línea y actividad.</v>
      </c>
      <c r="AA26" s="342">
        <f>+PTEP!AF26</f>
        <v>0.66659999999999997</v>
      </c>
      <c r="AC26" s="452">
        <f>+AVERAGE(AA26:AA30)</f>
        <v>0.66666000000000003</v>
      </c>
      <c r="AD26" s="93">
        <v>1</v>
      </c>
      <c r="AE26" s="342">
        <f t="shared" si="0"/>
        <v>0.66659999999999997</v>
      </c>
      <c r="AF26" s="366">
        <f>+AD26+AD27+AD28+AD29</f>
        <v>4</v>
      </c>
      <c r="AG26" s="364">
        <f>+AVERAGE(AE26,AE27,AE28,AE29)</f>
        <v>0.83332499999999998</v>
      </c>
    </row>
    <row r="27" spans="1:33" ht="181.5" customHeight="1" x14ac:dyDescent="0.25">
      <c r="A27" s="401"/>
      <c r="B27" s="402"/>
      <c r="C27" s="104" t="s">
        <v>25</v>
      </c>
      <c r="D27" s="65" t="s">
        <v>30</v>
      </c>
      <c r="E27" s="66" t="s">
        <v>54</v>
      </c>
      <c r="F27" s="66" t="s">
        <v>445</v>
      </c>
      <c r="G27" s="66" t="s">
        <v>446</v>
      </c>
      <c r="H27" s="66" t="s">
        <v>447</v>
      </c>
      <c r="I27" s="67" t="s">
        <v>33</v>
      </c>
      <c r="J27" s="66" t="s">
        <v>284</v>
      </c>
      <c r="K27" s="66" t="s">
        <v>282</v>
      </c>
      <c r="L27" s="93" t="s">
        <v>211</v>
      </c>
      <c r="M27" s="93" t="s">
        <v>211</v>
      </c>
      <c r="N27" s="113" t="s">
        <v>211</v>
      </c>
      <c r="O27" s="178" t="str">
        <f>+PTEP!U27</f>
        <v xml:space="preserve">Parcialmente </v>
      </c>
      <c r="P27" s="179" t="str">
        <f>+PTEP!V27</f>
        <v>En atención a la meta e indicador establecidos e identificados como:
Meta: Actualizar los indicadores ambientales dispuestos en el Observatorio Ambiental de Bogotá-OAB
Indicador: Alcanzar un nivel de actualización de 98% del OAB al finalizar la vigencia 2024.
Fórmula Indicador: (No. de indicadores actualizados / No. total de indicadores que requieren actualización, según su periodicidad de medición ) x 100
De conformidad con la información suministrada por la primera línea de defensa y los soportes evidenciados en el siguiente link: https://n9.cl/dvmwr, se observó que la OAC ha realizado la actualizacion de 158 indicadores ambientales dispuestos en el Observatorio Ambiental de Bogotá-OAB de 181, lo cual indica que se ha avanzado en un 87% de la meta total, aunque la programación para el primer cuatrimestre era del 33,33% 
Se evidenció una sobre ejecución respecto a la meta establecida para el cuatrimestre y la vigencia,  se recomienda al proceso, evaluar la necesidad de  reformular la actividad y fortalecer el esquema de planeación frente a las actividades definidas y su alineación efectiva con la gestión operativa  del proceso.</v>
      </c>
      <c r="Q27" s="180">
        <f>+PTEP!W27</f>
        <v>0.87</v>
      </c>
      <c r="S27" s="452"/>
      <c r="T27" s="93">
        <v>1</v>
      </c>
      <c r="U27" s="342">
        <v>0.87</v>
      </c>
      <c r="V27" s="250"/>
      <c r="Y27" s="240" t="str">
        <f>+PTEP!AD27</f>
        <v>Cumplida</v>
      </c>
      <c r="Z27" s="330" t="str">
        <f>+PTEP!AE27</f>
        <v>En atención a la meta e indicador establecidos e identificados como:
Meta: Actualizar los indicadores ambientales dispuestos en el Observatorio Ambiental de Bogotá-OAB
Indicador: Alcanzar un nivel de actualización de 98% del OAB al finalizar la vigencia 2024.
Fórmula Indicador: (No. de indicadores actualizados / No. total de indicadores que requieren actualización, según su periodicidad de medición ) x 100
Seguimiento: De acuerdo con la información proporcionada por la primera línea de defensa y los documentos disponibles en el siguiente enlace: https://lc.cx/MMReS4, se ha observado que la OAB ha actualizado 169 de los 173 indicadores ambientales. Esto representa un cumplimiento del 98%, alcanzando así el 100% de la meta establecida para el año 2024.
Se recomienda al proceso reformular la meta para lograr una actualización completa del 100% de los indicadores ambientales de la OAB. Específicamente, actualizar el 2% restante durante el tercer cuatrimestre de 2024.</v>
      </c>
      <c r="AA27" s="342">
        <f>+PTEP!AF27</f>
        <v>1</v>
      </c>
      <c r="AC27" s="452"/>
      <c r="AD27" s="93">
        <v>1</v>
      </c>
      <c r="AE27" s="342">
        <f t="shared" si="0"/>
        <v>1</v>
      </c>
      <c r="AF27" s="365"/>
    </row>
    <row r="28" spans="1:33" ht="225" customHeight="1" x14ac:dyDescent="0.25">
      <c r="A28" s="401"/>
      <c r="B28" s="402"/>
      <c r="C28" s="104" t="s">
        <v>25</v>
      </c>
      <c r="D28" s="65" t="s">
        <v>30</v>
      </c>
      <c r="E28" s="66" t="s">
        <v>56</v>
      </c>
      <c r="F28" s="66" t="s">
        <v>169</v>
      </c>
      <c r="G28" s="66" t="s">
        <v>381</v>
      </c>
      <c r="H28" s="66" t="s">
        <v>34</v>
      </c>
      <c r="I28" s="66" t="s">
        <v>170</v>
      </c>
      <c r="J28" s="66" t="s">
        <v>283</v>
      </c>
      <c r="K28" s="66" t="s">
        <v>282</v>
      </c>
      <c r="L28" s="93" t="s">
        <v>211</v>
      </c>
      <c r="M28" s="93" t="s">
        <v>211</v>
      </c>
      <c r="N28" s="113"/>
      <c r="O28" s="178" t="str">
        <f>+PTEP!U28</f>
        <v>Cumplida</v>
      </c>
      <c r="P28" s="179" t="str">
        <f>+PTEP!V28</f>
        <v>En atención a la meta e indicador establecidos e identificados como:
Meta: 100% de los informes normados sobre gestión y estado de recursos normados elaborados
Indicador: Porcentaje de elaboración de informes normados de gestión, el estado y calidad de los recursos naturales
Fórmula Indicador: (No. de informes normados elaborados / 5 informes requeridos por normativa y disposición distrital (Acuerdo 067/02, Bogotá Cómo Vamos, Matriz de indicadores de ciudad, ICAU, ODS) x 100
De conformidad con la información suministrada por la primera línea de defensa y los soportes evidenciados en el siguiente link: https://n9.cl/3neebk, se observó que la OAC elaboró y envió los informes reglamentarios (Acuerdo 067/02, Bogotá Cómo Vamos, Matriz de indicadores de ciudad, ICAU, ODS) que rinden cuenta sobre la gestión de la administración Distrital, el estado y calidad de los recursos naturales, en el primer cuatrimestre de la vigencia 2024.
La actividad estaba programada para ser cumplida en un 50% en el primer cuatrimestre pero se cumplió en un 100% de la programación total.
Se evidenció una sobre ejecución respecto a la meta establecida para el cuatrimestre y la vigencia,  se recomienda al proceso, evaluar la necesidad de  reformular la actividad y fortalecer el esquema de planeación frente a las actividades definidas y su alineación efectiva con la gestión operativa  del proceso.</v>
      </c>
      <c r="Q28" s="180">
        <f>+PTEP!W28</f>
        <v>1</v>
      </c>
      <c r="S28" s="452"/>
      <c r="T28" s="93">
        <v>1</v>
      </c>
      <c r="U28" s="342">
        <v>1</v>
      </c>
      <c r="V28" s="250"/>
      <c r="Y28" s="240" t="str">
        <f>+PTEP!AD28</f>
        <v>Cumplida</v>
      </c>
      <c r="Z28" s="330" t="str">
        <f>+PTEP!AE28</f>
        <v xml:space="preserve">En atención a la meta e indicador establecidos e identificados como:
Meta: 100% de los informes normados sobre gestión y estado de recursos normados elaborados
Indicador: Porcentaje de elaboración de informes normados de gestión, el estado y calidad de los recursos naturales
Fórmula Indicador: (No. de informes normados elaborados / 5 informes requeridos por normativa y disposición distrital (Acuerdo 067/02, Bogotá Cómo Vamos, Matriz de indicadores de ciudad, ICAU, ODS) x 100
Seguimiento: Esta meta se cumplió en el primer cuatrimestre.
Recomendación:  Evaluar la necesidad de  reformular la actividad y fortalecer el esquema de planeación frente a las actividades definidas y su alineación efectiva con la gestión operativa  del proceso.
</v>
      </c>
      <c r="AA28" s="342">
        <f>+PTEP!AF28</f>
        <v>1</v>
      </c>
      <c r="AC28" s="452"/>
      <c r="AD28" s="93">
        <v>1</v>
      </c>
      <c r="AE28" s="342">
        <f t="shared" si="0"/>
        <v>1</v>
      </c>
      <c r="AF28" s="365"/>
    </row>
    <row r="29" spans="1:33" ht="360" x14ac:dyDescent="0.25">
      <c r="A29" s="401"/>
      <c r="B29" s="402"/>
      <c r="C29" s="104" t="s">
        <v>25</v>
      </c>
      <c r="D29" s="65" t="s">
        <v>46</v>
      </c>
      <c r="E29" s="66" t="s">
        <v>55</v>
      </c>
      <c r="F29" s="66" t="s">
        <v>49</v>
      </c>
      <c r="G29" s="66" t="s">
        <v>473</v>
      </c>
      <c r="H29" s="66" t="s">
        <v>50</v>
      </c>
      <c r="I29" s="66" t="s">
        <v>51</v>
      </c>
      <c r="J29" s="66" t="s">
        <v>285</v>
      </c>
      <c r="K29" s="66" t="s">
        <v>272</v>
      </c>
      <c r="L29" s="93" t="s">
        <v>211</v>
      </c>
      <c r="M29" s="93" t="s">
        <v>211</v>
      </c>
      <c r="N29" s="113" t="s">
        <v>211</v>
      </c>
      <c r="O29" s="178" t="str">
        <f>+PTEP!U29</f>
        <v xml:space="preserve">Parcialmente </v>
      </c>
      <c r="P29" s="179" t="str">
        <f>+PTEP!V29</f>
        <v>En atención a la meta e indicador establecidos e identificados como:
Meta: 100% de participación en las ferias de servicio al ciudadano en donde sea convocada la Entidad durante la vigencia 2024
Indicador: Porcentaje de participación de las ferias de servicio al ciudadano
Fórmula Indicador: (No. de participaciones en ferias de servicio al ciudadano de la SDA, durante el cuatrimestre / No. de ferias de servicio al ciudadano convocadas e invitadas a la SDA organizadas por la Alcaldía Mayor de Bogotá y/o otras entidades) x 100
De conformidad con la información suministrada por la primera línea de defensa y los soportes evidenciados en el siguiente link: https://n9.cl/okxc9, se evidenció que se ha participado en dieciseis (16) ferias de servicio convocadas por la Secretaría General, Cades, Supercades, Camara de Comercio y organizada por el Grupo de Servicio a la Ciudadania de la SDA, de las cuales ocho (8) fueron en el mes de febrero y ocho (8) en el mes de marzo, con lo cual se evidenció que la SDA ha hecho presencia en ferias y eventos a los cuales ha sido convocada en los meses de febrero y marzo, no se aportó información de abril.
Por lo anterior se concluye que se dio cumplimiento al 75% de la meta propuesta para el primer cuatrimestre, es decir el 25% del total.</v>
      </c>
      <c r="Q29" s="180">
        <f>+PTEP!W29</f>
        <v>0.25</v>
      </c>
      <c r="S29" s="452"/>
      <c r="T29" s="93">
        <v>1</v>
      </c>
      <c r="U29" s="342">
        <v>0.25</v>
      </c>
      <c r="V29" s="250"/>
      <c r="Y29" s="240" t="str">
        <f>+PTEP!AD29</f>
        <v xml:space="preserve">Parcialmente </v>
      </c>
      <c r="Z29" s="330" t="str">
        <f>+PTEP!AE29</f>
        <v>En atención a la meta e indicador establecidos e identificados como:
Meta: 100% de participación en las ferias de servicio al ciudadano en donde sea convocada la Entidad durante la vigencia 2024
Indicador: Porcentaje de participación de las ferias de servicio al ciudadano
Fórmula Indicador: (No. de participaciones en ferias de servicio al ciudadano de la SDA, durante el cuatrimestre / No. de ferias de servicio al ciudadano convocadas e invitadas a la SDA organizadas por la Alcaldía Mayor de Bogotá y/o otras entidades) x 100
Seguimiento: De acuerdo con la información proporcionada por la primera línea de defensa y los documentos disponibles en el siguiente enlace: https://lc.cx/OeeI18, la Secretaría participó en ocho (8) ferias de servicio durante el segundo cuatrimestre de 2024, atendiendo a un total de 1,061 ciudadanos.
En consecuencia, se concluye que se ha alcanzado el 100% del cumplimiento de la meta, ya que la Secretaría asistió a todas las ferias de servicio al ciudadano a las que fue convocadadurante el segundo cuatrimestre.</v>
      </c>
      <c r="AA29" s="342">
        <f>+PTEP!AF29</f>
        <v>0.66669999999999996</v>
      </c>
      <c r="AC29" s="452"/>
      <c r="AD29" s="93">
        <v>1</v>
      </c>
      <c r="AE29" s="342">
        <f t="shared" si="0"/>
        <v>0.66669999999999996</v>
      </c>
      <c r="AF29" s="365"/>
    </row>
    <row r="30" spans="1:33" ht="132" x14ac:dyDescent="0.25">
      <c r="A30" s="401"/>
      <c r="B30" s="400"/>
      <c r="C30" s="126" t="s">
        <v>25</v>
      </c>
      <c r="D30" s="127" t="s">
        <v>46</v>
      </c>
      <c r="E30" s="128" t="s">
        <v>57</v>
      </c>
      <c r="F30" s="128" t="s">
        <v>442</v>
      </c>
      <c r="G30" s="128" t="s">
        <v>441</v>
      </c>
      <c r="H30" s="128" t="s">
        <v>443</v>
      </c>
      <c r="I30" s="128" t="s">
        <v>444</v>
      </c>
      <c r="J30" s="128" t="s">
        <v>286</v>
      </c>
      <c r="K30" s="128" t="s">
        <v>287</v>
      </c>
      <c r="L30" s="129"/>
      <c r="M30" s="129"/>
      <c r="N30" s="130" t="s">
        <v>211</v>
      </c>
      <c r="O30" s="178" t="str">
        <f>+PTEP!U30</f>
        <v>No Programada en el Periodo</v>
      </c>
      <c r="P30" s="179" t="str">
        <f>+PTEP!V30</f>
        <v>En atención a la meta e indicador establecidos e identificados como:
Meta: Una (1) jornada de dialogo ciudadano y rendición de cuenta de la vigencia 2024 efectuada.
Indicador: Realización de la  jornada de dialogo ciudadano y rendición de cuenta de la vigencia 2024
Fórmula Indicador: No. de jornada de dialogo ciudadano y rendición de cuenta realizada de la vigencia 2024</v>
      </c>
      <c r="Q30" s="180">
        <f>+PTEP!W30</f>
        <v>0</v>
      </c>
      <c r="S30" s="452"/>
      <c r="T30" s="129"/>
      <c r="U30" s="342"/>
      <c r="V30" s="250"/>
      <c r="Y30" s="240" t="str">
        <f>+PTEP!AD30</f>
        <v>No Programada en el Periodo</v>
      </c>
      <c r="Z30" s="330" t="str">
        <f>+PTEP!AE30</f>
        <v>En atención a la meta e indicador establecidos e identificados como:
Meta: Una (1) jornada de dialogo ciudadano y rendición de cuenta de la vigencia 2024 efectuada.
Indicador: Realización de la  jornada de dialogo ciudadano y rendición de cuenta de la vigencia 2024
Fórmula Indicador: No. de jornada de dialogo ciudadano y rendición de cuenta realizada de la vigencia 2024</v>
      </c>
      <c r="AA30" s="342">
        <f>+PTEP!AF30</f>
        <v>0</v>
      </c>
      <c r="AC30" s="452"/>
      <c r="AD30" s="129">
        <v>0</v>
      </c>
      <c r="AE30" s="342">
        <f t="shared" si="0"/>
        <v>0</v>
      </c>
      <c r="AF30" s="365"/>
    </row>
    <row r="31" spans="1:33" ht="409.5" x14ac:dyDescent="0.25">
      <c r="A31" s="402" t="s">
        <v>188</v>
      </c>
      <c r="B31" s="402" t="s">
        <v>70</v>
      </c>
      <c r="C31" s="105" t="s">
        <v>64</v>
      </c>
      <c r="D31" s="68" t="s">
        <v>65</v>
      </c>
      <c r="E31" s="69" t="s">
        <v>89</v>
      </c>
      <c r="F31" s="70" t="s">
        <v>71</v>
      </c>
      <c r="G31" s="70" t="s">
        <v>427</v>
      </c>
      <c r="H31" s="70" t="s">
        <v>72</v>
      </c>
      <c r="I31" s="70" t="s">
        <v>73</v>
      </c>
      <c r="J31" s="70" t="s">
        <v>285</v>
      </c>
      <c r="K31" s="70" t="s">
        <v>272</v>
      </c>
      <c r="L31" s="94" t="s">
        <v>211</v>
      </c>
      <c r="M31" s="94" t="s">
        <v>211</v>
      </c>
      <c r="N31" s="114" t="s">
        <v>211</v>
      </c>
      <c r="O31" s="178" t="str">
        <f>+PTEP!U31</f>
        <v>Cumplida</v>
      </c>
      <c r="P31" s="179" t="str">
        <f>+PTEP!V31</f>
        <v xml:space="preserve">En atención a la meta e indicador establecidos e identificados como:
Meta: 4 visitas de seguimiento en el primer cuatrimestre, 4 visitas en el segundo y 3 visitas en tercer cuatrimestre del 2024
Indicador: Realización de visitas de seguimieno al servicio prestado por la SDA
Fórmula Indicador: No. de visitas de seguimiento al servicio prestado realizadas 
La oficina de control interno realizó el seguimiento cómo tercera línea de defensa observando lo siguiente: Una vez revisado el reporte de primera y segunda línea de defensa, se observó, que, para la actividad relacionada con la realización de visitas de seguimiento al servicio prestado en los diferentes puntos de atención presenciales de la SDA, se programó para el primer cuatrimestre, realizar cuatro (4) visitas de seguimiento, al verificar las evidencias,  se observó que el proceso aporto un total de dieciocho (18) actas de visitas así: nueve (9 ) actas de visitas de seguimiento del mes de enero y nueve (9) actas de seguimiento de visitas correspondientes al mes de febrero, respecto a los meses marzo y abril no se observan evidencias de seguimiento. 
Respecto al contenido de Las actas, se observó que, corresponden a reuniones de retroalimentación realizadas sobre la Política Pública Distrital de Servicio a la Ciudadanía, lineamientos y protocolos de atención, no obstante, adolece de información que permita conocer el seguimiento al servicio prestado en los diferentes puntos de atención presenciales de la SDA.
Así mismo se evidenció una sobre ejecución respecto a la meta establecida para el cuatrimestre y la vigencia, por cuanto se programó realizar para 2024 un total de 11 visitas de seguimiento, de las cuales en enero y febrero ya se han realizado 18, por lo expuesto, se recomienda al proceso, evaluar la necesidad de  reformular la actividad y fortalecer el esquema de planeación frente a las actividades definidas y su alineación efectiva con la gestión operativa  del proceso. </v>
      </c>
      <c r="Q31" s="180">
        <f>+PTEP!W31</f>
        <v>1</v>
      </c>
      <c r="S31" s="453">
        <f>+AVERAGE(Q31:Q36)</f>
        <v>0.32333333333333331</v>
      </c>
      <c r="T31" s="94">
        <v>1</v>
      </c>
      <c r="U31" s="342">
        <v>1</v>
      </c>
      <c r="V31" s="94">
        <f>+T31+T32+T33+T34+T35+T36</f>
        <v>6</v>
      </c>
      <c r="W31" s="252">
        <f>+AVERAGE(U31,U32,U33,U34,U35,U36)</f>
        <v>0.32333333333333331</v>
      </c>
      <c r="Y31" s="240" t="str">
        <f>+PTEP!AD31</f>
        <v>Cumplida</v>
      </c>
      <c r="Z31" s="330" t="str">
        <f>+PTEP!AE31</f>
        <v xml:space="preserve">En atención a la meta e indicador establecidos e identificados como:
Meta: 4 visitas de seguimiento en el primer cuatrimestre, 4 visitas en el segundo y 3 visitas en tercer cuatrimestre del 2024
Indicador: Realización de visitas de seguimieno al servicio prestado por la SDA
Fórmula Indicador: No. de visitas de seguimiento al servicio prestado realizadas 
La oficina de control interno realizó el seguimiento cómo tercera línea de defensa observando lo siguiente: Una vez revisado el reporte de primera y segunda línea de defensa, se observó, que, para la actividad relacionada con la realización de visitas de seguimiento al servicio prestado en los diferentes puntos de atención presenciales de la SDA, se programó para el primer cuatrimestre, realizar cuatro (4) visitas de seguimiento, al verificar las evidencias,  se observó que el proceso igual que el cuatrimestre anterior, aportó un total de  nueve (9) actas de visitas así: Cinco (5) Actas de visitas efectuadas el  28-06-2024  así: Visita para revisión del punto supercade Américas,  Visita para revisión del punto supercade BOSA, Visita para revisión del punto supercade CAD, Visita para revisión del punto supercade CALLE 13, Visita para revisión del punto supercade Manitas y cuatro(4) actas de visitas de fecha 21-06-2024  así: Visita para revisión del punto de atención super cade Engativá, Visita para revisión del punto de atención cade Fontibón, Visita para revisión del punto de atención super cade suba y Visita para revisión del punto de atención cade Toberín, respecto a los meses mayo, julio y agosto no se observan evidencias de seguimiento. 
Respecto al contenido de Las actas, se observó que, corresponden a reuniones de retroalimentación realizadas sobre la Política Pública Distrital de Servicio a la Ciudadanía, lineamientos y protocolos de atención, no obstante, adolece de información que permita conocer el seguimiento al servicio prestado en los diferentes puntos de atención presenciales de la SDA.
Así mismo se evidenció una sobre ejecución respecto a la meta establecida para el cuatrimestre y la vigencia, por cuanto se programó realizar para 2024 un total de 11 visitas de seguimiento, de las cuales en enero y febrero se habían realizado 18, y con corte a este  cuatrimestre 9 para un total de 27 visitas realizadas en la vigencia, excediendo la meta e indicador formulados, por lo expuesto, se  reitera la recomendación hecha al proceso frente a evaluar la necesidad de  reformular la actividad y fortalecer el esquema de planeación frente a las actividades definidas y su alineación efectiva con la gestión operativa  del proceso. </v>
      </c>
      <c r="AA31" s="342">
        <f>+PTEP!AF31</f>
        <v>1</v>
      </c>
      <c r="AC31" s="453">
        <f>+AVERAGE(AA31:AA36)</f>
        <v>0.65981666666666661</v>
      </c>
      <c r="AD31" s="94">
        <v>1</v>
      </c>
      <c r="AE31" s="342">
        <f t="shared" si="0"/>
        <v>1</v>
      </c>
      <c r="AF31" s="367">
        <f>+AD31+AD32+AD33+AD34+AD35+AD36</f>
        <v>6</v>
      </c>
      <c r="AG31" s="364">
        <f>+AVERAGE(AE31,AE32,AE33,AE34,AE35,AE36)</f>
        <v>0.65981666666666661</v>
      </c>
    </row>
    <row r="32" spans="1:33" ht="409.5" x14ac:dyDescent="0.25">
      <c r="A32" s="402"/>
      <c r="B32" s="402"/>
      <c r="C32" s="105" t="s">
        <v>64</v>
      </c>
      <c r="D32" s="68" t="s">
        <v>66</v>
      </c>
      <c r="E32" s="69" t="s">
        <v>90</v>
      </c>
      <c r="F32" s="70" t="s">
        <v>74</v>
      </c>
      <c r="G32" s="70" t="s">
        <v>428</v>
      </c>
      <c r="H32" s="70" t="s">
        <v>75</v>
      </c>
      <c r="I32" s="70" t="s">
        <v>430</v>
      </c>
      <c r="J32" s="70" t="s">
        <v>288</v>
      </c>
      <c r="K32" s="70" t="s">
        <v>272</v>
      </c>
      <c r="L32" s="94" t="s">
        <v>211</v>
      </c>
      <c r="M32" s="94" t="s">
        <v>211</v>
      </c>
      <c r="N32" s="114" t="s">
        <v>211</v>
      </c>
      <c r="O32" s="178" t="str">
        <f>+PTEP!U32</f>
        <v xml:space="preserve">Parcialmente </v>
      </c>
      <c r="P32" s="179" t="str">
        <f>+PTEP!V32</f>
        <v>En atención a la meta e indicador establecidos e identificados como:
Meta: Implementar el 90% de las acciones propuestas por el modelo de servicio de la SDA, a diciembre de 2024
Indicador: Porcentaje de implementación del modelo de servicio al ciudadano para la SDA 
Fórmula Indicador: (No. De actividades implementadas del  modelo de servicio de la SDA / No. De actividades programadas del modelo de servicio de la SDA conforme al plan de acción para la vigencia 2024) x 100
Se han documentado acciones del modelo de servicio al ciudadano para la SDA, acorde a los lineamientos dados por la Secretaria General, como las siguientes señaladas por la Primera y Segunda Líneas de Defensa: “a. Implementación y aplicación de encuestas de percepción ciudadana en el canal presencial, telefónico y virtual, evidenciando el grado de satisfacción sobre la atención prestada en la sala y los diferentes puntos de atención, b. Implementación de estrategias para el fortalecimiento de los canales de atención telefónico y virtual con el fin de garantizar el servicio  y brindar el acceso a los tramites y servicios ofrecidos por la Entidad, así mismo aumentando el número de atenciones respecto a la vigencia anterior, c. Seguimiento y control de indicadores de gestión mensualmente, d. Entrenamientos y cualificación a los servidores de manera constante y periódica, e. Incentivos a los agentes de servicio, así como, retroalimentación de la calidad del servicio, f. Asistencia y participación en ferias de servicio y g. Infraestructura adecuada para la prestación del servicio contando con la señalización de sala principal en lengua de señas, braille, etnia wayu, idioma inglés”.  Al respecto , se aportó un archivo excel, en el que se incluyen treinta y cinco (35) acciones compuestas además por ochenta y cinco (85) actividades,  el mencionado archivo está disponible en los siguientes enlaces, de la Primera y Segunda Líneas de Defensa, respectivamente: https://drive.google.com/drive/u/0/folders/1LRMiDRmrtKy4hcAvhbGuyTaGHb5H3jm6  y https://drive.google.com/drive/u/0/folders/1aVW66g2UoL5EMFaT1jZsvrTPVXYASTsa; no obstante, frente a las acciones y actividades descritas en el archivo mencionado, el proceso no aportó ningún soporte o evidencia que permitiera efectivamente verificar la ejecución y/o implementación de las acciones allí contenidas. Así mismo, teniendo en cuenta que el indicador corresponde a (No. De actividades implementadas del modelo de servicio de la SDA / No. De actividades programadas del modelo de servicio de la SDA conforme al plan de acción para la vigencia 2024) x 100, y dado que la matriz de excel no relaciona registro de porcentajes de avance o ejecución, fechas de inicio o finalización, productos asociados o soportes de las actividades realizadas durante el periodo comprendido entre enero y abril de 2024 no es posible determinar su nivel de avance y ejecución. 
Finalmente, es importante mencionar que respecto a esta actividad desde la vigencia 2022 e incluso en la vigencia 2023, se hizo reiterativa la recomendación de “fortalecer los mecanismos de autocontrol que permitan contar con la evidencia suficiente respecto a la implementación del modelo de servicio al ciudadano para la entidad”, la cual además fue comunicada mediante los radicados 2023IE08129 del 16 de enero de 2023 correspondiente al Seguimiento a las Acciones del Plan Anticorrupción y de Atención al Ciudadano (PAAC) y Mapa de Riesgos Institucional (Corrupción y Gestión) / Tercer Cuatrimestre 2022, y el radicado 2023IE107483 del 15 de mayo de 2023, correspondiente al  Seguimiento a las Acciones de PAAC / Programa de Transparencia y Ética Pública (Componentes, Mapa de Riesgos y Reporte Aplicativo SUIT) / Primer Cuatrimestre 2023. Sin embargo, a la fecha (mayo de 2024), el proceso, continua sin tomar medidas, que permitan determinar el nivel de avance e implementación del Modelo del Servicio al Ciudadano, denotando debilidades de autocontrol frente a las acciones de monitoreo y seguimiento a las recomendaciones comunicadas por esta oficina.</v>
      </c>
      <c r="Q32" s="180">
        <f>+PTEP!W32</f>
        <v>0</v>
      </c>
      <c r="S32" s="453"/>
      <c r="T32" s="94">
        <v>1</v>
      </c>
      <c r="U32" s="342">
        <v>0</v>
      </c>
      <c r="V32" s="250"/>
      <c r="W32" s="251"/>
      <c r="Y32" s="240" t="str">
        <f>+PTEP!AD32</f>
        <v xml:space="preserve">Parcialmente </v>
      </c>
      <c r="Z32" s="330" t="str">
        <f>+PTEP!AE32</f>
        <v>En atención a la meta e indicador establecidos e identificados como:
Meta: Implementar el 90% de las acciones propuestas por el modelo de servicio de la SDA, a diciembre de 2024
Indicador: Porcentaje de implementación del modelo de servicio al ciudadano para la SDA 
Fórmula Indicador: (No. De actividades implementadas del  modelo de servicio de la SDA / No. De actividades programadas del modelo de servicio de la SDA conforme al plan de acción para la vigencia 2024) x 100
La oficina de control interno realizó el seguimiento cómo tercera línea de defensa observando lo siguiente: De acuerdo con lo informado por la primera y segunda línea de defensa, se han implementado acciones del modelo de servicio al ciudadano para la SDA, acorde a los lineamientos dados por la Secretaria General, como las siguientes señaladas: “a. Implementación de Formato de monitoreo de gestión, que busca evaluar el desempeño y la calidad del servicio de cada uno de los agentes, logrando detectar oportunidades de mejora, b. Implementación y aplicación de encuestas de percepción ciudadana en el canal presencial, telefónico y virtual, evidenciando el grado de satisfacción sobre la atención prestada en la sala y los diferentes puntos de atención., c.  Implementación de estrategias para el fortalecimiento de los canales de atención telefónico y virtual con el fin de garantizar el servicio y brindar el acceso a los tramites y servicios ofrecidos por la Entidad, así mismo aumentando el número de atenciones respecto a la vigencia anterior, d. Seguimiento y control de indicadores de gestión mensualmente, e. Entrenamientos y cualificación a los servidores de manera constante y periódica, f. Incentivos a los agentes de servicio, así como, retroalimentación de la calidad del servicio, g. Asistencia y participación en ferias de servicio y h. Infraestructura adecuada para la prestación del servicio contando con la señalización de sala principal en lengua de señas, braille, etnia wayu, idioma inglés”. Al respecto, se aportó un archivo excel, en el que se observó la inclusión de treinta y cinco (35) acciones compuestas además por ochenta y cinco (85) actividades, documento Excel que está disponible en el enlace drive  https://drive.google.com/drive/folders/1Mcaa1J4tN98NWaYc8qgE8lQiBaH171W9, de la Segunda Líneas de Defensa, frente a las acciones y actividades descritas en el archivo mencionado, no se aportó ningún soporte o evidencia adicional que permitiera efectivamente verificar su ejecución y/o implementación.
Así mismo, llama la atención, que el proceso reporta para el componente de tecnología indica que “Se cuenta con un PBX, el cual permite realizar el seguimiento y monitoreo al canal telefónico”, y “El grupo de Servicio a la Ciudadanía, está en constante mejoramiento de las tecnologías, durante la vigencia 2018 y 2019 se adquirieron e implementaron nuevos equipos tecnológicos y periféricos como lo son las impresoras térmicas, las cuales mejoran la calidad de la impresión del radicado”, sin embargo, no menciona, que acciones ha ejecutado durante el segundo cuatrimestre de 2024, tendientes  al mejoramiento continuo de las tecnologías aplicadas al servicio al ciudadano que garanticen la atención efectiva de las necesidades de los grupos de interés tanto internos como externos.
Así mismo, como se indicó en el seguimiento del cuatrimestre anterior, teniendo en cuenta que el indicador corresponde a (No. De actividades implementadas del modelo de servicio de la SDA / No. De actividades programadas del modelo de servicio de la SDA conforme al plan de acción para la vigencia 2024) x 100, y dado que la matriz de Excel remitida por el área no contiene registro de porcentajes de avance o ejecución, fechas de inicio o finalización, productos asociados o soportes de las actividades realizadas durante el periodo objeto de seguimiento, (II cuatrimestre 2024), se recomienda reformular el indicador propuesto, toda vez que no refleja de manera efectiva la realidad operativa de la entidad.
Tal como se ha mencionado desde la vigencia 2022 e incluso en la vigencia 2023, se hace reiterativa la recomendación de “fortalecer los mecanismos de autocontrol que permitan contar con la evidencia suficiente respecto a la implementación del modelo de servicio al ciudadano para la entidad”, la cual además fue comunicada mediante los radicados 2023IE08129 del 16 de enero de 2023 correspondiente al Seguimiento a las Acciones del Plan Anticorrupción y de Atención al Ciudadano (PAAC) y Mapa de Riesgos Institucional (Corrupción y Gestión) / Tercer Cuatrimestre 2022, y el radicado 2023IE107483 del 15 de mayo de 2023, correspondiente al  Seguimiento a las Acciones de PAAC / Programa de Transparencia y Ética Pública (Componentes, Mapa de Riesgos y Reporte Aplicativo SUIT) / Primer Cuatrimestre 2023 y radicado 2024IE105031 del 16 de mayo de 2024 Seguimiento a las Acciones del Programa de Transparencia y Ética Pública PTEP - Plan Anticorrupción y de Atención al Ciudadano - PAAC - (Componentes, Mapa de Riesgos y Reporte Aplicativo SUIT) / Primer Cuatrimestre 2024. Sin embargo, a la fecha (septiembre de 2024), el proceso, continua sin tomar medidas, que permitan determinar el nivel de avance e implementación del Modelo del Servicio al Ciudadano, aun cuando se han generado espacios de conversación y mesas de trabajo de aclaración y consultoría, lo que evidencia, debilidades de autocontrol frente a las acciones de seguimiento no sólo a las recomendaciones comunicadas por esta oficina, sino a la gestión efectiva del proceso, pues los instrumentos aportados para dar cuenta de su gestión no contienen información suficiente, que permitan determinar que efectivamente se están desarrollando las actividades registradas en el Modelo  de servicio al ciudadano para la SDA, acorde a los lineamientos dados por la Secretaria General.</v>
      </c>
      <c r="AA32" s="342">
        <f>+PTEP!AF32</f>
        <v>0</v>
      </c>
      <c r="AC32" s="453"/>
      <c r="AD32" s="94">
        <v>1</v>
      </c>
      <c r="AE32" s="342">
        <f t="shared" si="0"/>
        <v>0</v>
      </c>
      <c r="AF32" s="365"/>
      <c r="AG32" s="368"/>
    </row>
    <row r="33" spans="1:33" ht="384" x14ac:dyDescent="0.25">
      <c r="A33" s="402"/>
      <c r="B33" s="402"/>
      <c r="C33" s="105" t="s">
        <v>64</v>
      </c>
      <c r="D33" s="71" t="s">
        <v>67</v>
      </c>
      <c r="E33" s="69" t="s">
        <v>91</v>
      </c>
      <c r="F33" s="70" t="s">
        <v>76</v>
      </c>
      <c r="G33" s="70" t="s">
        <v>78</v>
      </c>
      <c r="H33" s="70" t="s">
        <v>77</v>
      </c>
      <c r="I33" s="70" t="s">
        <v>429</v>
      </c>
      <c r="J33" s="70" t="s">
        <v>289</v>
      </c>
      <c r="K33" s="70" t="s">
        <v>272</v>
      </c>
      <c r="L33" s="94" t="s">
        <v>211</v>
      </c>
      <c r="M33" s="94" t="s">
        <v>211</v>
      </c>
      <c r="N33" s="114" t="s">
        <v>211</v>
      </c>
      <c r="O33" s="178" t="str">
        <f>+PTEP!U33</f>
        <v>Cumplida</v>
      </c>
      <c r="P33" s="179" t="str">
        <f>+PTEP!V33</f>
        <v xml:space="preserve">En atención a la meta e indicador establecidos e identificados como:
Meta: 30 entrenamientos para el personal de servicio al ciudadano y correspondencia.
Indicador: Cumplimiento del número de entrenamientos al personal de servicio a la ciudadanía
Fórmula Indicador: No. de entrenamientos realizados durante la vigencia 2024
De acuerdo con lo reportado por la primera y segunda línea de defensa, para esta actividad, el proceso indicó que realizó “7 entrenamientos periódicos en temas relacionados con la misionalidad de la entidad y temas relacionados con servicio a la ciudadanía, así: Digiturno, socialización del procedimiento "Canales de Atención y Gestión PQRSF", protocolos de atención, normativas”. No obstante, al revisar los soportes aportados, se evidencian 9 soportes relacionados con actividades de capacitación y socialización, correspondientes a los meses de enero, febrero y marzo, reflejando diferencias frente al reporte de la primera línea y segunda línea realizados, así mismo, teniendo en cuenta que se trata de un seguimiento cuatrimestral, no se evidencian soportes frente a las actividades desarrolladas durante el mes de abril.  Teniendo en cuenta que el indicador corresponde a No. de entrenamientos realizados durante la vigencia 2024,  y que la meta corresponde a realizar 30 entrenamientos durante la vigencia, se determina un cumplimiento  para el primer cuatrimestre de 2024, corresponde al  27% . </v>
      </c>
      <c r="Q33" s="180">
        <f>+PTEP!W33</f>
        <v>0.27</v>
      </c>
      <c r="S33" s="453"/>
      <c r="T33" s="94">
        <v>1</v>
      </c>
      <c r="U33" s="342">
        <v>0.27</v>
      </c>
      <c r="V33" s="250"/>
      <c r="Y33" s="240" t="str">
        <f>+PTEP!AD33</f>
        <v>Cumplida</v>
      </c>
      <c r="Z33" s="330" t="str">
        <f>+PTEP!AE33</f>
        <v xml:space="preserve">En atención a la meta e indicador establecidos e identificados como:
Meta: 30 entrenamientos para el personal de servicio al ciudadano y correspondencia.
Indicador: Cumplimiento del número de entrenamientos al personal de servicio a la ciudadanía
Fórmula Indicador: No. de entrenamientos realizados durante la vigencia 2024
Seguimiento tercera línea de Defensa: De acuerdo con lo reportado por la primera y segunda línea de defensa, para esta actividad, el proceso indicó que realizó “10 entrenamientos periódicos en temas relacionados con la misionalidad de la entidad y temas relacionados con servicio a la ciudadanía, así: la cualificación del servicio al ciudadano, la atención diferencial,”. Teniendo en cuenta que el indicador corresponde a No. de entrenamientos realizados durante la vigencia 2024, y que la meta corresponde a realizar 30 entrenamientos durante la vigencia, se determina un cumplimiento acumulado para el segundo cuatrimestre de 2024, correspondiente al 56%, por cuanto se han ejecutado 17 entrenamientos a la fecha. </v>
      </c>
      <c r="AA33" s="342">
        <f>+PTEP!AF33</f>
        <v>0.56000000000000005</v>
      </c>
      <c r="AC33" s="453"/>
      <c r="AD33" s="94">
        <v>1</v>
      </c>
      <c r="AE33" s="342">
        <f t="shared" si="0"/>
        <v>0.56000000000000005</v>
      </c>
      <c r="AF33" s="365"/>
    </row>
    <row r="34" spans="1:33" ht="409.5" x14ac:dyDescent="0.25">
      <c r="A34" s="402"/>
      <c r="B34" s="402"/>
      <c r="C34" s="105" t="s">
        <v>64</v>
      </c>
      <c r="D34" s="68" t="s">
        <v>68</v>
      </c>
      <c r="E34" s="69" t="s">
        <v>92</v>
      </c>
      <c r="F34" s="70" t="s">
        <v>79</v>
      </c>
      <c r="G34" s="70" t="s">
        <v>81</v>
      </c>
      <c r="H34" s="70" t="s">
        <v>80</v>
      </c>
      <c r="I34" s="70" t="s">
        <v>431</v>
      </c>
      <c r="J34" s="70" t="s">
        <v>290</v>
      </c>
      <c r="K34" s="70" t="s">
        <v>272</v>
      </c>
      <c r="L34" s="94" t="s">
        <v>211</v>
      </c>
      <c r="M34" s="94" t="s">
        <v>211</v>
      </c>
      <c r="N34" s="114" t="s">
        <v>211</v>
      </c>
      <c r="O34" s="178" t="str">
        <f>+PTEP!U34</f>
        <v xml:space="preserve">Parcialmente </v>
      </c>
      <c r="P34" s="179" t="str">
        <f>+PTEP!V34</f>
        <v>En atención a la meta e indicador establecidos e identificados como:
Meta: 100% de los PQRSF que ingresan a la entidad con seguimiento semanal.
Un (1) informe mensual de la gestión y a la atención de las PQRSF realizado y publicado. 
Indicador: Porcentaje de PQRSF con seguimiento semestral realizado 
Realización del informe mensual de seguimiento a la atención de PQRSF
Fórmula Indicador: (No. de PQRSF con seguimiento a la oportunidad de respuesta / No. total de PQRSF ingresadas a la entidad) x 100
No. de informes mensuales de seguimiento a la atención de PQRSF, durante la vigencia 2024.
Se observó, la realización del  seguimiento a la oportunidad de las PQRS  que ingresan a través de los diferentes canales de atención de la SDA, y se efectuó un informe de evaluación mensual de la oportunidad de respuesta, teniendo en cuenta los plazos establecidos en la Ley 1755 de 2015, hasta marzo de 2024,  faltando publicar el de abril de 2024, conforme a lo verificado en el enlace https://www.ambientebogota.gov.co/es/web/transparencia/informe-de-pqrs/-/document_library_display/6nLwHuCsY1JF/view/6380600,  así mismo, en el repositorio https://drive.google.com/drive/u/0/folders/1M7za1R-ht_hBBJVsjjhJpIjrVnE7h3hM de DPSIA, sólo se encuentran disponibles los informes de enero y febrero de 2024 y finalmente, en ninguno de los enlaces mencionados, se observaron las alertas necesarias realizadas conforme se señalado en la actividad. Por lo expuesto, dado que sólo se evidenciaron 2 de 4 informes mensuales, se evidencia un cumplimiento parcial del 25%.</v>
      </c>
      <c r="Q34" s="180">
        <f>+PTEP!W34</f>
        <v>0.25</v>
      </c>
      <c r="S34" s="453"/>
      <c r="T34" s="94">
        <v>1</v>
      </c>
      <c r="U34" s="342">
        <v>0.25</v>
      </c>
      <c r="V34" s="250"/>
      <c r="Y34" s="240" t="str">
        <f>+PTEP!AD34</f>
        <v xml:space="preserve">Parcialmente </v>
      </c>
      <c r="Z34" s="330" t="str">
        <f>+PTEP!AE34</f>
        <v>En atención a la meta e indicador establecidos e identificados como:
Meta: 100% de los PQRSF que ingresan a la entidad con seguimiento semanal.
Un (1) informe mensual de la gestión y a la atención de las PQRSF realizado y publicado. 
Indicador: Porcentaje de PQRSF con seguimiento semestral realizado 
Realización del informe mensual de seguimiento a la atención de PQRSF
Fórmula Indicador: (No. de PQRSF con seguimiento a la oportunidad de respuesta / No. total de PQRSF ingresadas a la entidad) x 100
No. de informes mensuales de seguimiento a la atención de PQRSF, durante la vigencia 2024
Seguimiento tercera línea de defensa:  De acuerdo con lo reportado por la primera y segunda línea de defensa, se realizó seguimiento mes vencido a la oportunidad de las PQRS que ingresan a través de los diferentes canales de atención de la SDA, y se efectuó un informe de evaluación mensual de la oportunidad de respuesta, teniendo en cuenta los plazos establecidos en la Ley 1755 de 2015, al consultar el enlace en el enlace https://drive.google.com/drive/folders/1fEYbJF3lpGXeaDsYvsQhTG4LaYM0JwtM,  se evidenció consolidación de datos de atención a PQRSD enero a julio de 2024 en un formato Excel, sin embargo, en el enlace mencionado no se evidenciaron las alertas necesarias realizadas conforme se señaló en la actividad, ni se aportaron los informes mensuales de la gestión y a la atención de las PQRSF realizados y publicados, que permitan determinar el "Porcentaje de PQRSF con seguimiento semestral realizado”, así como la realización del informe mensual de seguimiento a la atención de PQRSF para el mes de julio. 
Por lo expuesto y dado que la fórmula para medir el indicador corresponde a No. de PQRSF con seguimiento a la oportunidad de respuesta / No. total de PQRSF ingresadas a la entidad) x 100 No. de informes mensuales de seguimiento a la atención de PQRSF, durante la vigencia 2024, con el fin de validar su publicación, esta oficina procedió a consultar la página web de la SDA, y se observó la publicación de informes de seguimiento hasta el mes de junio, y no se encuentra disponible el informe del mes de Julio, por lo anterior, teniendo en cuenta que sólo se evidenciaron 3 de 4 informes mensuales reportados para el segundo cuatrimestre (abril, mayo y junio), se evidencia un cumplimiento parcial del 75% (tres informes de cuatro programados para este periodo).</v>
      </c>
      <c r="AA34" s="342">
        <f>+PTEP!AF34</f>
        <v>0.75</v>
      </c>
      <c r="AC34" s="453"/>
      <c r="AD34" s="94">
        <v>1</v>
      </c>
      <c r="AE34" s="342">
        <f t="shared" si="0"/>
        <v>0.75</v>
      </c>
      <c r="AF34" s="365"/>
    </row>
    <row r="35" spans="1:33" ht="409.5" x14ac:dyDescent="0.25">
      <c r="A35" s="402"/>
      <c r="B35" s="402"/>
      <c r="C35" s="105" t="s">
        <v>64</v>
      </c>
      <c r="D35" s="68" t="s">
        <v>69</v>
      </c>
      <c r="E35" s="69" t="s">
        <v>93</v>
      </c>
      <c r="F35" s="70" t="s">
        <v>82</v>
      </c>
      <c r="G35" s="70" t="s">
        <v>483</v>
      </c>
      <c r="H35" s="70" t="s">
        <v>83</v>
      </c>
      <c r="I35" s="70" t="s">
        <v>84</v>
      </c>
      <c r="J35" s="70" t="s">
        <v>291</v>
      </c>
      <c r="K35" s="70" t="s">
        <v>272</v>
      </c>
      <c r="L35" s="94" t="s">
        <v>211</v>
      </c>
      <c r="M35" s="94" t="s">
        <v>211</v>
      </c>
      <c r="N35" s="114" t="s">
        <v>211</v>
      </c>
      <c r="O35" s="178" t="str">
        <f>+PTEP!U35</f>
        <v xml:space="preserve">Parcialmente </v>
      </c>
      <c r="P35" s="179" t="str">
        <f>+PTEP!V35</f>
        <v>En atención a la meta e indicador establecidos e identificados como:
Meta: Mantener un 94% de satisfacción de atención en la sala de Servicio a la Ciudadanía y vía telefónica y presencial, promedio cuatrimestral
Indicador: Porcentaje de satisfacción de atención en la sala de Servicio a la Ciudadanía y vía telefónica de la SDA
Fórmula Indicador: (Sumatoria de los resultados de satisfacción de los usuarios encuestados / No. total de encuestas diligenciadas por los ciudadanos) x 100
Se observó que se midió el porcentaje de satisfacción del servicio prestado por el grupo servicio a la ciudadanía, mediante la aplicación de una encuesta de percepción a  los usuarios atendidos por los canales presencial y telefónico de la SDA, en los meses de enero, febrero y marzo de 2024, faltando la medición del mes de abril de 2024, conforme a los documentos que se encuentran en el siguiente enlace https://drive.google.com/drive/u/0/folders/1L6wA3Ksgecj0E-PrIowvEj2AEp5PSgvs, razón por la cual se evidenció un cumplimiento del 25% para el cuatrimestre.</v>
      </c>
      <c r="Q35" s="180">
        <f>+PTEP!W35</f>
        <v>0.25</v>
      </c>
      <c r="S35" s="453"/>
      <c r="T35" s="94">
        <v>1</v>
      </c>
      <c r="U35" s="342">
        <v>0.25</v>
      </c>
      <c r="V35" s="250"/>
      <c r="Y35" s="240" t="str">
        <f>+PTEP!AD35</f>
        <v xml:space="preserve">Parcialmente </v>
      </c>
      <c r="Z35" s="330" t="str">
        <f>+PTEP!AE35</f>
        <v>En atención a la meta e indicador establecidos e identificados como:
Meta: Mantener un 94% de satisfacción de atención en la sala de Servicio a la Ciudadanía y vía telefónica y presencial, promedio cuatrimestral
Indicador: Porcentaje de satisfacción de atención en la sala de Servicio a la Ciudadanía y vía telefónica de la SDA
Fórmula Indicador: (Sumatoria de los resultados de satisfacción de los usuarios encuestados / No. total de encuestas diligenciadas por los ciudadanos) x 100
Seguimiento tercera línea de defensa: Se observó que se midió el porcentaje de satisfacción del servicio prestado por el grupo servicio a la ciudadanía, mediante la aplicación de una encuesta de percepción a  los usuarios atendidos por los canales presencial y telefónico de la SDA, en los meses de abril (92.1%), mayo (90.3%) y junio (91.73%) de 2024, faltando la medición del mes de julio de 2024, conforme a los documentos que se encuentran en el siguiente enlace https://drive.google.com/drive/folders/1-1b2xUk65VML75lF4mgnr7KV-k6pjplu, razón por la cual se evidenció un cumplimiento parcial del 91.37% para el cuatrimestre respecto de la meta de "Mantener un 94% de satisfacción de atención en la sala de Servicio a la Ciudadanía y vía telefónica y presencial, promedio cuatrimestral"</v>
      </c>
      <c r="AA35" s="342">
        <f>+PTEP!AF35</f>
        <v>0.91369999999999996</v>
      </c>
      <c r="AC35" s="453"/>
      <c r="AD35" s="94">
        <v>1</v>
      </c>
      <c r="AE35" s="342">
        <f t="shared" si="0"/>
        <v>0.91369999999999996</v>
      </c>
      <c r="AF35" s="365"/>
    </row>
    <row r="36" spans="1:33" ht="409.5" x14ac:dyDescent="0.25">
      <c r="A36" s="400"/>
      <c r="B36" s="400"/>
      <c r="C36" s="131" t="s">
        <v>64</v>
      </c>
      <c r="D36" s="132" t="s">
        <v>69</v>
      </c>
      <c r="E36" s="133" t="s">
        <v>94</v>
      </c>
      <c r="F36" s="134" t="s">
        <v>85</v>
      </c>
      <c r="G36" s="134" t="s">
        <v>88</v>
      </c>
      <c r="H36" s="134" t="s">
        <v>86</v>
      </c>
      <c r="I36" s="134" t="s">
        <v>87</v>
      </c>
      <c r="J36" s="134" t="s">
        <v>291</v>
      </c>
      <c r="K36" s="134" t="s">
        <v>272</v>
      </c>
      <c r="L36" s="135" t="s">
        <v>211</v>
      </c>
      <c r="M36" s="135" t="s">
        <v>211</v>
      </c>
      <c r="N36" s="136" t="s">
        <v>211</v>
      </c>
      <c r="O36" s="178" t="str">
        <f>+PTEP!U36</f>
        <v xml:space="preserve">Parcialmente </v>
      </c>
      <c r="P36" s="179" t="str">
        <f>+PTEP!V36</f>
        <v>En atención a la meta e indicador establecidos e identificados como:
Meta: Atender el 100% de las solicitudes reiteradas allegadas al defensor del Ciudadano
Indicador: Porcentaje de atención de las solicitudes reiteradas allegadas al defensor del Ciudadano
Fórmula Indicador: (No. de respuestas atendidas efectivamente por el defensor ciudadano  / No.de solicitudes recibidas por el defensor del ciudadano de la SDA) x 100
Se observó que, se ha dado respuesta oportuna y de fondo a las solicitudes reiteradas o allegadas al Defensor del Ciudadano de la SDA, conforme a los informes de seguimiento de este tema correspondientes a los meses de enero y febrero de 2024, publicados en el enlace: https://drive.google.com/drive/u/0/folders/1Bk2TTeb0ogAfX1Qg8qy3SfP7E9zS50iq.
Teniendo en cuenta que no se aportaron los informes de seguimiento de marzo y abril de 2024, se evidenció un nivel de cumplimiento del 17%. Respecto a los informes aportados, se recomienda incluir un flujo de revisión y aprobación dentro de los mismos, con el fin de determinar que los que se encuentran adjuntos corresponden a documentos finales aprobados por el rol de Defensor del Ciudadano.</v>
      </c>
      <c r="Q36" s="180">
        <f>+PTEP!W36</f>
        <v>0.17</v>
      </c>
      <c r="S36" s="453"/>
      <c r="T36" s="135">
        <v>1</v>
      </c>
      <c r="U36" s="342">
        <v>0.17</v>
      </c>
      <c r="V36" s="250"/>
      <c r="Y36" s="240" t="str">
        <f>+PTEP!AD36</f>
        <v xml:space="preserve">Parcialmente </v>
      </c>
      <c r="Z36" s="330" t="str">
        <f>+PTEP!AE36</f>
        <v>En atención a la meta e indicador establecidos e identificados como:
Meta: Atender el 100% de las solicitudes reiteradas allegadas al defensor del Ciudadano
Indicador: Porcentaje de atención de las solicitudes reiteradas allegadas al defensor del Ciudadano
Fórmula Indicador: (No. de respuestas atendidas efectivamente por el defensor ciudadano  / No.de solicitudes recibidas por el defensor del ciudadano de la SDA) x 100
Seguimiento tercera línea de defensa: De acuerdo con el reporte de primera  y segunda línea de defensa, se presentaron los informes  de seguimiento a solicitudes reiteradas o allegadas al Defensor del Ciudadano de la SDA, conforme a los informes de seguimiento de éste tema de los meses de abril, mayo y junio de 2024, publicados en el enlace: https://drive.google.com/drive/folders/1O7BcunUVFKY5lNj8AQJB_0kAItTKRrDI . Por lo anterior, se observó un cumplimiento promedio del 73.52%, teniendo en cuenta que sólo se aportaron tres informes de seguimiento de abril, mayo y junio de 2024. De acuerdo a las situaciones descritas, se recomienda disponer de las evidencias asociadas al periodo de seguimiento en donde se observen las actividades ejecutadas para cada cuatrimestre, con el fin de establecer el logro de la atención del 100% de las solicitudes reiteradas allegadas al defensor del Ciudadano, así mismo, se recomienda en los informes generados, incluir un flujo de revisión y aprobación, con el fin de determinar que los que se encuentran adjuntos corresponden a documentos finales aprobados por el rol de Defensor del Ciudadano.</v>
      </c>
      <c r="AA36" s="342">
        <f>+PTEP!AF36</f>
        <v>0.73519999999999996</v>
      </c>
      <c r="AC36" s="453"/>
      <c r="AD36" s="135">
        <v>1</v>
      </c>
      <c r="AE36" s="342">
        <f t="shared" si="0"/>
        <v>0.73519999999999996</v>
      </c>
      <c r="AF36" s="365"/>
    </row>
    <row r="37" spans="1:33" ht="409.5" x14ac:dyDescent="0.25">
      <c r="A37" s="402" t="s">
        <v>186</v>
      </c>
      <c r="B37" s="402" t="s">
        <v>187</v>
      </c>
      <c r="C37" s="106" t="s">
        <v>95</v>
      </c>
      <c r="D37" s="74" t="s">
        <v>96</v>
      </c>
      <c r="E37" s="72" t="s">
        <v>116</v>
      </c>
      <c r="F37" s="73" t="s">
        <v>432</v>
      </c>
      <c r="G37" s="73" t="s">
        <v>433</v>
      </c>
      <c r="H37" s="73" t="s">
        <v>434</v>
      </c>
      <c r="I37" s="73" t="s">
        <v>493</v>
      </c>
      <c r="J37" s="73" t="s">
        <v>435</v>
      </c>
      <c r="K37" s="73" t="s">
        <v>272</v>
      </c>
      <c r="L37" s="95" t="s">
        <v>211</v>
      </c>
      <c r="M37" s="95" t="s">
        <v>211</v>
      </c>
      <c r="N37" s="115"/>
      <c r="O37" s="178" t="str">
        <f>+PTEP!U37</f>
        <v xml:space="preserve">Parcialmente </v>
      </c>
      <c r="P37" s="179" t="str">
        <f>+PTEP!V37</f>
        <v xml:space="preserve">En atención a la meta e indicador establecidos e identificados como:
Meta: Una estrategia de racionalización de trámites de la SDA 2024 inscrita en el SUIT.
Indicador: Número de estrategia de racionalización de trámites de la SDA 2024 inscrita en el SUIT.
Fórmula Indicador: (# de estrategia de racionalización de trámites de la SDA 2024 inscrita en el SUIT /1) * 100
Se identificó, que con corte al 5 de abrill de la vigencia 2024, no se encontraba cargada en la página web institucional, la Estrategia de Racionalización de Tramites de la SDA de la vigencia 2024, incumpliento el lineamiento establecido en el documento denominado "Estrategias para la Construcción del Plan Anticorrupción y de atención al ciudadano", que reza: 
...() Formalización de la Estrategia de Racionalización de Trámites
Una vez diseñada la Estrategia en mención, esta deberá publicarse a 31 de enero de cada año en la página web de la entidad, de tal forma que, de una parte, facilite al ciudadano el acceso a los trámites que serán objeto de intervención y, de otra parte, permita a las Oficinas de Control Interno realizar el seguimiento a los resultados logrados en la implementación de las mejoras a los trámites, procesos y procedimientos, en los periodos preestablecidos, esto es, 30 de abril, 31 de agosto y 31 de diciembre...().
Al respecto, se informó por parte del profesional encargado de administrar el SUIT y la estrategia de racionalización en la entidad, que la estrategia, se cargo desde el mes de septiembre de 2023; sin embargo, esta respuesta no subsana el incumplimiento del lineamiento, por tanto, se recomienda fortalecer los esquemas de planeación y  seguimiento respecto a éste tema, tal como lo enunciamos en el seguimiento de SUIT equivalente al III Cuatrimestre de 2024 - Radicado 2024IE11698 del 16 de enero de 2024.
Se observo finalmente, que el documento de Estrategia de Racionalización e Tramites de la vigencia 2024, fue cargado en la pagina web instituconal, en fecha 15 de abril de 2024. 
</v>
      </c>
      <c r="Q37" s="180">
        <f>+PTEP!W37</f>
        <v>0.25</v>
      </c>
      <c r="S37" s="454">
        <f>+AVERAGE(Q37:Q38)</f>
        <v>0.29000000000000004</v>
      </c>
      <c r="T37" s="95">
        <v>1</v>
      </c>
      <c r="U37" s="342">
        <v>0.25</v>
      </c>
      <c r="V37" s="95">
        <f>+T37+T38</f>
        <v>2</v>
      </c>
      <c r="W37" s="252">
        <f>+AVERAGE(U37,U38)</f>
        <v>0.29000000000000004</v>
      </c>
      <c r="Y37" s="240" t="str">
        <f>+PTEP!AD37</f>
        <v xml:space="preserve">Parcialmente </v>
      </c>
      <c r="Z37" s="330" t="str">
        <f>+PTEP!AE37</f>
        <v xml:space="preserve">En atención a la meta e indicador establecidos e identificados como:
Meta: Una estrategia de racionalización de trámites de la SDA 2024 inscrita en el SUIT.
Indicador: Número de estrategia de racionalización de trámites de la SDA 2024 inscrita en el SUIT.
Fórmula Indicador: (# de estrategia de racionalización de trámites de la SDA 2024 inscrita en el SUIT /1) * 100
Se mantienen las mismas observaciones emitidas en el seguimiento del primer cuatrimestre de 2024, toda vez que no se evidenció ningun soporte, que acredite el cargue de la Estrategia en el SUIT antes del 31 de enero de 2024, por lo que se observó el incumpliento del lineamiento establecido en el documento denominado "Estrategias para la Construcción del Plan Anticorrupción y de atención al ciudadano", que reza: 
...() Formalización de la Estrategia de Racionalización de Trámites
Una vez diseñada la Estrategia en mención, esta deberá publicarse a 31 de enero de cada año en la página web de la entidad, de tal forma que, de una parte, facilite al ciudadano el acceso a los trámites que serán objeto de intervención y, de otra parte, permita a las Oficinas de Control Interno realizar el seguimiento a los resultados logrados en la implementación de las mejoras a los trámites, procesos y procedimientos, en los periodos preestablecidos, esto es, 30 de abril, 31 de agosto y 31 de diciembre...().
Al respecto, se informó por parte del profesional encargado de administrar el SUIT y la estrategia de racionalización en la entidad, que la estrategia, se cargo desde el mes de septiembre de 2023; sin embargo, esta respuesta no subsana el incumplimiento del lineamiento, por tanto, se recomienda fortalecer los esquemas de planeación y  seguimiento respecto a éste tema, tal como lo enunciamos en el seguimiento de SUIT equivalente al III Cuatrimestre de 2024 - Radicado 2024IE11698 del 16 de enero de 2024.
Se observo finalmente, que el documento de Estrategia de Racionalización de Tramites de la vigencia 2024, fue cargado en la pagina web instituconal, en fecha 15 de abril de 2024; no obstante, se cargo de manera extemporánea y con limitantes para su cumplimiento, dada la expedición de la RESOLUCIÓN 03034 DE 2023 - (Diciembre 26). Por la cual se establecen las tarifas y el procedimiento de cobro de los servicios de evaluación y seguimiento ambiental y se adoptan otras determinaciones.
Con relación a los retrasos presentados por la emisión de la Resolución 3034 de 2023, se identificó. la emisión de los instructivos relacionados a continuación, sobre tramites en los que la Resolución No Aplica: 
</v>
      </c>
      <c r="AA37" s="342">
        <f>+PTEP!AF37</f>
        <v>0.25</v>
      </c>
      <c r="AC37" s="454">
        <f>+AVERAGE(AA37:AA38)</f>
        <v>0.625</v>
      </c>
      <c r="AD37" s="95">
        <v>1</v>
      </c>
      <c r="AE37" s="342">
        <f t="shared" si="0"/>
        <v>0.25</v>
      </c>
      <c r="AF37" s="369">
        <f>+AD37+AD38</f>
        <v>2</v>
      </c>
      <c r="AG37" s="364">
        <f>+AVERAGE(AE37,AE38)</f>
        <v>0.625</v>
      </c>
    </row>
    <row r="38" spans="1:33" ht="409.5" x14ac:dyDescent="0.25">
      <c r="A38" s="400"/>
      <c r="B38" s="400"/>
      <c r="C38" s="137" t="s">
        <v>95</v>
      </c>
      <c r="D38" s="138" t="s">
        <v>96</v>
      </c>
      <c r="E38" s="139" t="s">
        <v>247</v>
      </c>
      <c r="F38" s="140" t="s">
        <v>474</v>
      </c>
      <c r="G38" s="141" t="s">
        <v>249</v>
      </c>
      <c r="H38" s="140" t="s">
        <v>250</v>
      </c>
      <c r="I38" s="140" t="s">
        <v>251</v>
      </c>
      <c r="J38" s="140" t="s">
        <v>252</v>
      </c>
      <c r="K38" s="140" t="s">
        <v>468</v>
      </c>
      <c r="L38" s="142"/>
      <c r="M38" s="142" t="s">
        <v>211</v>
      </c>
      <c r="N38" s="143" t="s">
        <v>211</v>
      </c>
      <c r="O38" s="178" t="str">
        <f>+PTEP!U38</f>
        <v>Cumplida</v>
      </c>
      <c r="P38" s="179" t="str">
        <f>+PTEP!V38</f>
        <v xml:space="preserve">En atención a la meta e indicador establecidos e identificados como:
Meta: Dos (2) reportes de seguimiento registrados en el SUIT de la Función Pública.
Indicador: Reportes de seguimiento registrados en el SUIT.
Fórmula Indicador: (# de seguimientos registrados en el SUIT / 2) * 100
la Oficina de Control Interno, dando cumplimiento a la Resolución 455 de 2021 - “Por la cual se establecen lineamientos generales para la autorización de trámites creados por la ley, la modificación de los trámites existentes, el seguimiento a la política de simplificación, racionalización y estandarización de trámites, reglamentada en el Artículo 25 de la Ley 2052 de 2020, adelantó el seguimiento a la “Estrategia de Racionalización de Trámites”, suscrita por SDA en el aplicativo Sistema Único de Información de Trámites - SUIT (Función Pública), correspondiente al primer cuatrimestre de 2024, observando.
	Respecto a la publicación de la “Estrategia de Racionalización SUI”, se reitera, que en la página web institucional, se debe reflejar la trazabilidad de la publicación de la misma  desde el 31 de enero de 2024, con las modificaciones y versionamiento que corresponda; sin embargo, no es visible dicha trazabilidad, por lo que se recomienda fortalecer los controles frente a la oportunidad y validación de la publicación de la “Estrategia de Racionalización”, en concordancia con la publicación del PTEP - PAAC.
	Con relación al documento de Plan de Trabajo General sobre la “Estrategia de Racionalización”, el cual refiere los aspectos comunes de la estrategia, se reitera, tal como se enunció durante la vigencia 2023, la ausencia de evidencia sobre la proyección de fechas de inicio y finalización de las actividades relacionadas con:  i. actualización del trámite racionalizado en SUIT, ii. socialización de la mejora en la SDA y con la ciudadanía, y iii. elaboración de mecanismos de medición de beneficios a la ciudadanía; por tanto, se observaron debilidades en el ejercicio de planeación y documentación del plan de trabajo; al respecto, se recomienda fortalecer los esquemas de planeación, seguimiento y medición frente al cumplimiento de las actividades programadas. 
	Se reitera la ausencia de los “Planes de Trabajo Individuales” de cada tramite inscrito en la “Estrategia de Racionalización”, tal como se define en el aplicativo SUIT, para dar cuenta del cumplimiento y avance de la mejora a implementar; por lo que, se recomienda fortalecer el ejercicio de racionalización de tramites, en términos de planeación, e   implementación y registro de métodos para monitorear, hacer seguimiento y controlar las fases, actividades, tiempos y recursos disponibles para realizar las mejoras definidas en cada tramite.  </v>
      </c>
      <c r="Q38" s="180">
        <f>+PTEP!W38</f>
        <v>0.33</v>
      </c>
      <c r="S38" s="454"/>
      <c r="T38" s="142">
        <v>1</v>
      </c>
      <c r="U38" s="342">
        <v>0.33</v>
      </c>
      <c r="V38" s="250"/>
      <c r="Y38" s="240" t="str">
        <f>+PTEP!AD38</f>
        <v>Cumplida</v>
      </c>
      <c r="Z38" s="330" t="str">
        <f>+PTEP!AE38</f>
        <v xml:space="preserve">En atención a la meta e indicador establecidos e identificados como:
Meta: Dos (2) reportes de seguimiento registrados en el SUIT de la Función Pública.
Indicador: Reportes de seguimiento registrados en el SUIT.
Fórmula Indicador: (# de seguimientos registrados en el SUIT / 2) * 100
la Oficina de Control Interno, dando cumplimiento a la Resolución 455 de 2021 - “Por la cual se establecen lineamientos generales para la autorización de trámites creados por la ley, la modificación de los trámites existentes, el seguimiento a la política de simplificación, racionalización y estandarización de trámites, reglamentada en el Artículo 25 de la Ley 2052 de 2020, adelantó el seguimiento a la “Estrategia de Racionalización de Trámites”, suscrita por SDA en el aplicativo Sistema Único de Información de Trámites - SUIT (Función Pública), correspondiente al segundo cuatrimestre de 2024, reiterando: 
*Dado que no se evidenció información soportando la publicación oportuna de la “Estrategia de Racionalización SUI”,  la cual debia cargarse el 31 de enero de 2024, en concordancia con la publicación del PTEP - PAAC, se recomienda fortalecer los controles para demostrar la trazabilidad de la información, que incluya las modificaciones y versionamiento correspondiente. 
Con relación a los avances en la implementación de la estrategia, se observo: 
*No se ha implementado la mejora en ninguno de los tramites
*No se identificó el Plan de Trabajo Individual en ninguno de los trámites registrados en la Estrategia, por o cual no esta difenida la programación de fechas de inicio y finalización de las actividades relacionadas con:  i. actualización del trámite racionalizado en SUIT, ii. socialización de la mejora en la SDA y con la ciudadanía, y iii. elaboración de mecanismos de medición de beneficios a la ciudadanía
*Se observó que la Dirección de Control Ambiental en fecha 12 de agosto de 2024, remitió un instructivo sobre la aplicación de la Resolución 3034 de 2023; no obstante, se identifican limitaciones para el cumplimiento de la estrategia, toda vez que no se tiene claridad sobre la aplicación de la Resolución para la programación del Pago por PSE.
*En el mencionado instructivo, se determinó que la Resolución 3034, no aplica para tres (3) de los trámites suscritos en la estrategia y que corresponden a:  Salvoconducto Único Nacional en Línea - SUNL, Permiso y/o autorización de aprovechamiento forestal de árboles aislados equipos especializados y manejo silvicultural, Evaluación para el registro del libro de operaciones forestales.
*Se evidencio la elaboración de once (11) instructivos para efectos de liquidación de pago, de los cuales ocho (8) corresponden a tramites ya inscritos en SUIT y tres (3) de registrados actualmente en la Estrategia, tal como se relaciona a continuación: 
1.	Licenciamiento Ambiental - Residuos o desechos Peligrosos
2.	Licenciamiento Ambiental - Residuos de aparatos electrónicos y eléctricos
3.	Licenciamiento Ambiental – Tratamientos de Aguas Residuales
4.	Licenciamiento Ambiental – Minería
5.	Licenciamiento Ambiental – Red vial secundaria y terciaria
6.	Licenciamiento Ambiental – Actividad Manufacturera
7.	Licenciamiento Ambiental – Centrales generadoras o líneas de transmisión eléctrica
8.	Licenciamiento Ambiental – Siderúrgicas y/o Cementeras
9.	Permiso o autorización para aprovechamiento forestal de árboles aislados
10.	Registro de libro de operaciones
11.	SULN Flora y arbolado urbano 
En términos generales se mantienen las observaciones de la OCI en torno a las debilidades identificadas en el ejercicio de planeación y documentación de planes de trabajol plan de trabajo, asi como en los esquemas de seguimiento y medición frente al cumplimiento de las fases, tiempos y recursos disponibles para realizar las mejoras definidas en cada tramite. 
</v>
      </c>
      <c r="AA38" s="342">
        <f>+PTEP!AF38</f>
        <v>1</v>
      </c>
      <c r="AC38" s="454"/>
      <c r="AD38" s="142">
        <v>1</v>
      </c>
      <c r="AE38" s="342">
        <f t="shared" si="0"/>
        <v>1</v>
      </c>
      <c r="AF38" s="365"/>
    </row>
    <row r="39" spans="1:33" ht="408" x14ac:dyDescent="0.25">
      <c r="A39" s="402" t="s">
        <v>189</v>
      </c>
      <c r="B39" s="402" t="s">
        <v>190</v>
      </c>
      <c r="C39" s="107" t="s">
        <v>97</v>
      </c>
      <c r="D39" s="75" t="s">
        <v>118</v>
      </c>
      <c r="E39" s="76" t="s">
        <v>117</v>
      </c>
      <c r="F39" s="77" t="s">
        <v>513</v>
      </c>
      <c r="G39" s="77" t="s">
        <v>514</v>
      </c>
      <c r="H39" s="77" t="s">
        <v>515</v>
      </c>
      <c r="I39" s="77" t="s">
        <v>523</v>
      </c>
      <c r="J39" s="77" t="s">
        <v>292</v>
      </c>
      <c r="K39" s="77" t="s">
        <v>202</v>
      </c>
      <c r="L39" s="96"/>
      <c r="M39" s="96" t="s">
        <v>211</v>
      </c>
      <c r="N39" s="116" t="s">
        <v>211</v>
      </c>
      <c r="O39" s="178" t="str">
        <f>+PTEP!U39</f>
        <v>No Programada en el Periodo</v>
      </c>
      <c r="P39" s="179" t="str">
        <f>+PTEP!V39</f>
        <v>En atención a la meta e indicador establecidos e identificados como:
Meta: Mantener actualizado el 100% de la información disponible en la plataforma de Datos Abiertos Bogotá, asegurándose de que cada conjunto de datos se encuentre en su última versión
Indicador: Porcentaje de objetos geográficos  actualizados en su última versión que ofrece la SDA en la plataforma Distrital.
Fórmula Indicador: (Número de objetos geográficos en su última versión / 54 Objetos geográfico totales)*100
La actividad no está programada para realizar en este cuatrimestre, sino en el segundo y tercer cuatrimestre de la vigencia 2024, no obstante, se informó por la Primera Linea de Defensa que "Se realizó mantenimiento y actualización de 7 objetos geográficos en datos abiertos en la plataforma distrital "Datos abiertos Bogotá" https://datosabiertos.bogota.gov.co/ y reportó un avance del 13%.
Se realizó parte de la actividad de: "Realizar mantenimiento y actualización de los datos abiertos en la plataforma distrital "Datos abiertos Bogotá" https://datosabiertos.bogota.gov.co/"
En el siguiente enlace: https://drive.google.com/drive/u/0/folders/1gs_i-F9EbBHd_YcqcMn8wXgqJrsO1w6m, se aportó como evidencia lo siguiente: 1. Un reporte de Datos Abiertos Bogotá_ Primer cuatrenio 2024 y 2.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el avance de la actividad es del 13%. Se recomienda, estudiar la posibilidad de fusionar esta actividad con la 5.2.2, por su similitud.</v>
      </c>
      <c r="Q39" s="180">
        <f>+PTEP!W39</f>
        <v>0.13</v>
      </c>
      <c r="S39" s="455">
        <f>+AVERAGE(Q39:Q42)</f>
        <v>0.2525</v>
      </c>
      <c r="T39" s="96"/>
      <c r="U39" s="342">
        <v>0.13</v>
      </c>
      <c r="V39" s="96">
        <f>+T40</f>
        <v>1</v>
      </c>
      <c r="W39" s="252">
        <f>+U40</f>
        <v>0.25</v>
      </c>
      <c r="Y39" s="240" t="str">
        <f>+PTEP!AD39</f>
        <v xml:space="preserve">Parcialmente </v>
      </c>
      <c r="Z39" s="330" t="str">
        <f>+PTEP!AE39</f>
        <v xml:space="preserve">En atención a la meta e indicador establecidos e identificados como:
Meta: Mantener actualizado el 100% de la información disponible en la plataforma de Datos Abiertos Bogotá, asegurándose de que cada conjunto de datos se encuentre en su última versión
Indicador: Porcentaje de objetos geográficos  actualizados en su última versión que ofrece la SDA en la plataforma Distrital.
Fórmula Indicador: (Número de objetos geográficos en su última versión / 54 Objetos geográfico totales)*100
Se  aportó evidencia objetiva que acredita la actualización de 10  objetos geográficos en el periodo por parte de la primera linea de defensa , sin embargo teniendo en cuenta el seguimiento de la segunda linea medianta la cual se  relaciona la actualización de  un total de 17 objetos geograficos, se alcalza un avance correspondiente al 32%.
</v>
      </c>
      <c r="AA39" s="342">
        <f>+PTEP!AF39</f>
        <v>0.32</v>
      </c>
      <c r="AC39" s="455">
        <f>+AVERAGE(AA39:AA42)</f>
        <v>0.58000000000000007</v>
      </c>
      <c r="AD39" s="96">
        <v>1</v>
      </c>
      <c r="AE39" s="342">
        <f t="shared" si="0"/>
        <v>0.32</v>
      </c>
      <c r="AF39" s="370">
        <f>+AD39+AD40+AD41+AD42</f>
        <v>4</v>
      </c>
      <c r="AG39" s="364">
        <f>+AVERAGE(AE39,AE40,AE41,AE42)</f>
        <v>0.58000000000000007</v>
      </c>
    </row>
    <row r="40" spans="1:33" ht="409.5" x14ac:dyDescent="0.25">
      <c r="A40" s="402"/>
      <c r="B40" s="402"/>
      <c r="C40" s="107" t="s">
        <v>97</v>
      </c>
      <c r="D40" s="75" t="s">
        <v>317</v>
      </c>
      <c r="E40" s="76" t="s">
        <v>119</v>
      </c>
      <c r="F40" s="77" t="s">
        <v>475</v>
      </c>
      <c r="G40" s="77" t="s">
        <v>476</v>
      </c>
      <c r="H40" s="77" t="s">
        <v>477</v>
      </c>
      <c r="I40" s="77" t="s">
        <v>478</v>
      </c>
      <c r="J40" s="77" t="s">
        <v>280</v>
      </c>
      <c r="K40" s="77" t="s">
        <v>279</v>
      </c>
      <c r="L40" s="96" t="s">
        <v>211</v>
      </c>
      <c r="M40" s="96" t="s">
        <v>211</v>
      </c>
      <c r="N40" s="116" t="s">
        <v>211</v>
      </c>
      <c r="O40" s="178" t="str">
        <f>+PTEP!U40</f>
        <v xml:space="preserve">Parcialmente </v>
      </c>
      <c r="P40" s="179" t="str">
        <f>+PTEP!V40</f>
        <v>En atención a la meta e indicador establecidos e identificados como:
Meta: Doce (12) seguimientos de cumplimiento de línea de comunicación externa del plan de comunicaciones de la vigencia 2024 realizados
Indicador: Seguimiento al cumplimiento de línea de comunicación externa del plan de comunicaciones de la vigencia 2024
Fórmula Indicador: No. de seguimientos al cumplimiento de línea de comunicación externa del plan de comunicaciones de la vigencia 2024
Se informó, en resumen, por la Primera Linea de Defensa que "Se reporta enero, febrero, marzo y que el reporte de abril se hará en el próximo informe, debido a que el corte es a 30 de abril de 2024 y comunicó el total de las actividades realizadas en cada linea de comunicación: 1.  Organizacional e interna: Carteleras digitales, Correo institucional y Fondos de pantalla y  2. Externa e informativa: Comunicados de prensa y notas, Convocatoria a medios, Redes Sociales, Página Web, Piezas gráficas, Material audiovisual, Campañas, eventos y celebraciones.
Se reportó  el avance del 25 %
Se realizó parte de la actividad  de "Entregar información sobre la gestión institucional en lenguaje claro, a través de los canales de comunicación externa, conforme al plan de comunicaciones de la SDA para la vigencia 2024 y las politicas de operación del procedimiento interno del proceso de comunicaciones".
En el siguiente enlace: https://drive.google.com/drive/u/0/folders/1E0rAb_8mpx29299Wmj1QSPnkvhT_CxgA, se aportó como evidencia, lo siguiente:  el reporte de enero, febrero y marzo de 2024, del plan de comunicaciones de 2024
Por lo anterior, el avance de la actividad es del  25%, debido a que no se reportó el mes de abril de 2024, ni el plan de comunicaciones de la entidad de la vigencia 2024.
Se recomienda: 
1.  Realizar el  reporte del último mes del cuatrimestre  y entregarlo con corte al último dia posible de ese mes. Esto aumentará el índice de cumplimiento de la actividad y permitirá una mejor evaluación de los resultados obtenidos. 
2. Aportar como evidencia el Plan de Comunicaciones de la SDA de la vigencia 2024, para facilitar el seguimiento por la Segunda y Tercera Lineas de Defensa</v>
      </c>
      <c r="Q40" s="180">
        <f>+PTEP!W40</f>
        <v>0.25</v>
      </c>
      <c r="S40" s="455"/>
      <c r="T40" s="96">
        <v>1</v>
      </c>
      <c r="U40" s="342">
        <v>0.25</v>
      </c>
      <c r="V40" s="250"/>
      <c r="Y40" s="240" t="str">
        <f>+PTEP!AD40</f>
        <v xml:space="preserve">Parcialmente </v>
      </c>
      <c r="Z40" s="330" t="str">
        <f>+PTEP!AE40</f>
        <v xml:space="preserve">En atención a la meta e indicador establecidos e identificados como:
Meta: Doce (12) seguimientos de cumplimiento de línea de comunicación externa del plan de comunicaciones de la vigencia 2024 realizados
Indicador: Seguimiento al cumplimiento de línea de comunicación externa del plan de comunicaciones de la vigencia 2024
Fórmula Indicador: No. de seguimientos al cumplimiento de línea de comunicación externa del plan de comunicaciones de la vigencia 2024
Conforme a lo reportado por la segunda linea de defensa y lo registrado por la primera linea, se relacionó evidencia objetiva que acredita el avance para los meses de abril para el reporte de indicadores de gestión meses  mayo, junio y julio  como a continuación se especifica resultado de  una muestra de verificación:: 
1. Línea de comunicación externa e informativa
Comunicados de prensa y notas: Se elaboraron 68 comunicados y notas.
2. Convocatoria a medios: Durante este periodo se realizó 1 convocatoria a medios de comunicación para la rueda de prensa de la campaña “Así se prepara el distrito para enfrentar el fenómeno de La Niña”.
3, Redes Sociales:  174 nuevos seguidores en Twitter (X) para un consolidado de 163.254 en Facebook un consolidado de 58.654; en Instagram un consolidado de 65.411; en TikTok un consolidado de 6.329, en Facebook 58.654 y un consolidado de 14.528.554 visualizaciones de los videos institucionales en el canal de YouTube.
</v>
      </c>
      <c r="AA40" s="342">
        <f>+PTEP!AF40</f>
        <v>0.5</v>
      </c>
      <c r="AC40" s="455"/>
      <c r="AD40" s="96">
        <v>1</v>
      </c>
      <c r="AE40" s="342">
        <f t="shared" si="0"/>
        <v>0.5</v>
      </c>
      <c r="AF40" s="365"/>
    </row>
    <row r="41" spans="1:33" ht="408" x14ac:dyDescent="0.25">
      <c r="A41" s="402"/>
      <c r="B41" s="402"/>
      <c r="C41" s="107" t="s">
        <v>97</v>
      </c>
      <c r="D41" s="75" t="s">
        <v>317</v>
      </c>
      <c r="E41" s="76" t="s">
        <v>520</v>
      </c>
      <c r="F41" s="77" t="s">
        <v>516</v>
      </c>
      <c r="G41" s="77" t="s">
        <v>517</v>
      </c>
      <c r="H41" s="77" t="s">
        <v>518</v>
      </c>
      <c r="I41" s="77" t="s">
        <v>524</v>
      </c>
      <c r="J41" s="77" t="s">
        <v>519</v>
      </c>
      <c r="K41" s="77" t="s">
        <v>202</v>
      </c>
      <c r="L41" s="96"/>
      <c r="M41" s="96" t="s">
        <v>211</v>
      </c>
      <c r="N41" s="116" t="s">
        <v>211</v>
      </c>
      <c r="O41" s="178" t="str">
        <f>+PTEP!U41</f>
        <v>No Programada en el Periodo</v>
      </c>
      <c r="P41" s="179" t="str">
        <f>+PTEP!V41</f>
        <v>En atención a la meta e indicador establecidos e identificados como:
Meta: Publicar 8 nuevos objetos geográficos al conjunto de datos de la SDA publicados en la plataforma de Datos Abiertos Bogotá.
Indicador: Porcentaje de objetos geográficos  publicados como nuevo en las plataformas de IDECA
Fórmula Indicador: (Número de objetos geográficos publicados como nuevos/ 8)*100
La actividad no está programada para realizar en este cuatrimestre, no obstante, se informó por la Primera Linea de Defensa que "3 nuevos objetos geográficos entre febrero y marzo 2024" y "Reunión con el equipo técnico de Ideca para socilizar la propuesta del plan de trabajo del 2024"
Se reportó  el avance del 38 %.
Se realizó parte de la actividad de "Fortalecer la base de datos geoespaciales en los portales de IDECA mediante la publicación regular de nuevos objetos geográficos".
En el siguiente enlace: https://drive.google.com/drive/u/0/folders/1gs_i-F9EbBHd_YcqcMn8wXgqJrsO1w6m, se aportó como evidencia: Pantallazo de página de datos abiertos bogotá y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teniendo en cuenta que se han completado 3 de los 8 objetos geográficos programados para el año. Esto significa que cada objeto geográfico representa un valor porcentual del 12.5%, el avance de la actividad es del 38%
Se recomienda estudiar la posibilidad de fusionar esta actividad con la 5.1.1, por su similitud.</v>
      </c>
      <c r="Q41" s="180">
        <f>+PTEP!W41</f>
        <v>0.38</v>
      </c>
      <c r="S41" s="455"/>
      <c r="T41" s="96"/>
      <c r="U41" s="342">
        <v>0.38</v>
      </c>
      <c r="V41" s="250"/>
      <c r="Y41" s="240" t="str">
        <f>+PTEP!AD41</f>
        <v xml:space="preserve">Parcialmente </v>
      </c>
      <c r="Z41" s="330" t="str">
        <f>+PTEP!AE41</f>
        <v>En atención a la meta e indicador establecidos e identificados como:
Meta: Publicar 8 nuevos objetos geográficos al conjunto de datos de la SDA publicados en la plataforma de Datos Abiertos Bogotá.
Indicador: Porcentaje de objetos geográficos  publicados como nuevo en las plataformas de IDECA
Fórmula Indicador: (Número de objetos geográficos publicados como nuevos/ 8)*100
Se evidenció avance de gestión para el desarrollo de esta actividad equivalente al 75%,  teniendo en cuenta que se publicó seis objetos geograficos ((Árboles talados, Volcamiento Arbolado Urbano y Bogotá Construcción Sostemible). se precisa que es conguente lo reportado por la segunda linea de defensa.</v>
      </c>
      <c r="AA41" s="342">
        <f>+PTEP!AF41</f>
        <v>0.75</v>
      </c>
      <c r="AC41" s="455"/>
      <c r="AD41" s="96">
        <v>1</v>
      </c>
      <c r="AE41" s="342">
        <f t="shared" si="0"/>
        <v>0.75</v>
      </c>
      <c r="AF41" s="365"/>
    </row>
    <row r="42" spans="1:33" ht="409.5" x14ac:dyDescent="0.25">
      <c r="A42" s="402"/>
      <c r="B42" s="402"/>
      <c r="C42" s="107" t="s">
        <v>97</v>
      </c>
      <c r="D42" s="75" t="s">
        <v>316</v>
      </c>
      <c r="E42" s="76" t="s">
        <v>319</v>
      </c>
      <c r="F42" s="77" t="s">
        <v>521</v>
      </c>
      <c r="G42" s="77" t="s">
        <v>522</v>
      </c>
      <c r="H42" s="77" t="s">
        <v>535</v>
      </c>
      <c r="I42" s="77" t="s">
        <v>534</v>
      </c>
      <c r="J42" s="77" t="s">
        <v>292</v>
      </c>
      <c r="K42" s="77" t="s">
        <v>202</v>
      </c>
      <c r="L42" s="96"/>
      <c r="M42" s="96" t="s">
        <v>211</v>
      </c>
      <c r="N42" s="116" t="s">
        <v>211</v>
      </c>
      <c r="O42" s="178" t="str">
        <f>+PTEP!U42</f>
        <v>No Programada en el Periodo</v>
      </c>
      <c r="P42" s="179" t="str">
        <f>+PTEP!V42</f>
        <v>En atención a la meta e indicador establecidos e identificados como:
Meta: 4 revisiones bimensuales de los servicios web geográficos en la plataforma de Datos Abiertos Bogotá para identificar posibles problemas, optimizar el rendimiento y garantizar la accesibilidad y calidad de los datos geográficos.
Indicador: Porcentaje de revisiones de los servicios web geográficos optimizados y sin interrupciones después de cada revisión bimensual.
Fórmula Indicador: (No. de revisiones de los servicios web geográficos en la plataforma de Datos Abiertos Bogotá realizadas / 4 reuniones bimensuales)*100
La actividad no está programada para realizar en este cuatrimestre, no obstante, se informó por la Primera Linea de Defensa que "Se realizó una revisión bimensual  de los servicios web geográficos en la plataforma de Datos Abiertos Bogotá para identificar posibles problemas, optimizar el rendimiento y garantizar la accesibilidad y calidad de los datos geográficos, en la plataforma de Datos Abiertos Bogotá, mediante reunión con el equipo técnico".
Se reportó  el avance del 25 %
Se efectuó parte de la actividad de "Realizar revisiones bimensuales  de los servicios web geográficos en la plataforma de Datos Abiertos Bogotá para identificar posibles problemas, optimizar el rendimiento y garantizar la accesibilidad y calidad de los datos geográficos, en la plataforma de Datos Abiertos Bogotá".
En el siguiente enlace: https://drive.google.com/drive/u/0/folders/1gs_i-F9EbBHd_YcqcMn8wXgqJrsO1w6m, se aportó como evidencia: Pantallazo página de datos abiertos bogotá y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el avance de la actividad es del 25% porque en la meta están planeadas cuatro reuniones en el año y de ellas se ha realizado una.
Se recomienda ajustar el verbo rector de la actividad, de la meta, del nombre del indicador, y de la fórmula del indicador, a reuniones bimestrales, debido a que es la intención de la Dirección de Planeación y Sistemas de Información Ambiental, teniendo en cuenta que bimestral es cada dos meses y bimensual, es dos veces al mes. Igualmente,  estudiar la posibilidad de ajustar la meta, debido a que serían 6 reuniones bimestrales al año.</v>
      </c>
      <c r="Q42" s="180">
        <f>+PTEP!W42</f>
        <v>0.25</v>
      </c>
      <c r="S42" s="455"/>
      <c r="T42" s="96"/>
      <c r="U42" s="342">
        <v>0.25</v>
      </c>
      <c r="V42" s="250"/>
      <c r="Y42" s="240">
        <f>+PTEP!AD42</f>
        <v>0</v>
      </c>
      <c r="Z42" s="330" t="str">
        <f>+PTEP!AE42</f>
        <v>En atención a la meta e indicador establecidos e identificados como:
Meta: 4 revisiones bimensuales de los servicios web geográficos en la plataforma de Datos Abiertos Bogotá para identificar posibles problemas, optimizar el rendimiento y garantizar la accesibilidad y calidad de los datos geográficos.
Indicador: Porcentaje de revisiones de los servicios web geográficos optimizados y sin interrupciones después de cada revisión bimensual.
Fórmula Indicador: (No. de revisiones de los servicios web geográficos en la plataforma de Datos Abiertos Bogotá realizadas / 4 reuniones bimensuales)*100
Se constata que el reporte realizado por la segunda linea es congruente y consistente, en relacion con las evdiencias acreditadas por la primera linea( dos revisiones de los servicios web geográficos disponibles en Datos Abiertos Bogotá, en los meses de mayo y julio)</v>
      </c>
      <c r="AA42" s="342">
        <f>+PTEP!AF42</f>
        <v>0.75</v>
      </c>
      <c r="AC42" s="455"/>
      <c r="AD42" s="96">
        <v>1</v>
      </c>
      <c r="AE42" s="342">
        <f t="shared" si="0"/>
        <v>0.75</v>
      </c>
      <c r="AF42" s="365"/>
    </row>
    <row r="43" spans="1:33" ht="409.5" x14ac:dyDescent="0.25">
      <c r="A43" s="402"/>
      <c r="B43" s="402"/>
      <c r="C43" s="108" t="s">
        <v>98</v>
      </c>
      <c r="D43" s="78" t="s">
        <v>99</v>
      </c>
      <c r="E43" s="80" t="s">
        <v>120</v>
      </c>
      <c r="F43" s="80" t="s">
        <v>373</v>
      </c>
      <c r="G43" s="80" t="s">
        <v>426</v>
      </c>
      <c r="H43" s="80" t="s">
        <v>374</v>
      </c>
      <c r="I43" s="80" t="s">
        <v>375</v>
      </c>
      <c r="J43" s="80" t="s">
        <v>376</v>
      </c>
      <c r="K43" s="80" t="s">
        <v>377</v>
      </c>
      <c r="L43" s="80" t="s">
        <v>211</v>
      </c>
      <c r="M43" s="80" t="s">
        <v>211</v>
      </c>
      <c r="N43" s="118" t="s">
        <v>211</v>
      </c>
      <c r="O43" s="178" t="str">
        <f>+PTEP!U43</f>
        <v xml:space="preserve">Parcialmente </v>
      </c>
      <c r="P43" s="179" t="str">
        <f>+PTEP!V43</f>
        <v>En atención a la meta e indicador establecidos e identificados como:
Meta: 100% de ejecución de los espacios y escenarios de participación programados en el 2024
Indicador: Porcentaje de ejecución de los escenarios y espacios de participación.
Fórmula Indicador: (No. de espacios de participación ejecutados / No. de espacios de participación programados) x 100
Se informó por la Primera Linea de Defensa que "Durante el primer trimestre del 2024 se llevó a cabo 43 sesiones de las Comisiones Ambientales Locales -CAL en las 20 localidades del D.C. y 8 sesiones del Consejo Consultivo de Ambiente (incluyendo sesiones de las mesas que lo conforman). De esta forma, se desarrollaron las actividades propias de la función de la Secretaría Técnica de las Comisiones Ambientales Locales (CAL) para la planificación de los cronogramas y planes de acción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 Se reportó  el avance del  100%
Se efectuó parte de la actividad que es "Promover los escenarios y espacios de participación ciudadana con énfasis ambiental en las 20 localidades del Distrito Capital que incluya la aplicación del enfoque diferencial, territorial y de derechos". 
En los siguiente enlaces: https://drive.google.com/drive/folders/1om8vb_gzw4Ksi4T4lH41lIlaX794n4DU y https://drive.google.com/drive/folders/1XBAWRPaaqiT1adiaNnZ4gdwrCKMdX_rK  y https://drive.google.com/drive/u/0/folders/164qSD8rggyA08wDIhTw7PSdfgJWlIaWH, se aportó como evidencia: actas y relaciones de asistencia correspondientes a los tres primeros meses de 2024 en algunas de las 20 localidades y en algunas, para algunos de esos meses. Sin embargo, no se ha registrado ninguna información para el mes de abril de 2024. Además, se observa la ausencia de información en las localidades de Fontibón, Mártirez, Puente Aranda, Candelaria, Rafael Uribe y Sumapaz. Asimismo, la carpeta del Consejo Consultivo tampoco contiene datos; dentro de esta carpeta se incluyen seis subcarpetas denominadas "Mesa Arbolado", "Mesa Consejo Consultivo", "Mesa Educación Ambiental", "Mesa Humedales", "Mesa PYBA" y "Mesa Salud Ambiental", ninguna de las cuales contiene información
Por lo anterior, teniendo en cuenta que la actividad está programada a realizar en los 3 cuatrimestres, el avance de la actividad es del 25%  debido a que no se demostró que se realizaron  actividades en abril de 2024. De enero a marzo se demostró la realización de actividades en 14 localidades, faltando en 6 localidades. Tampoco se demostró la realización de actividades en el Consejo Consultivo. 
Se recomienda: 1.  Seguir fomentando los espacios de participación ciudadana con un enfoque ambiental, haciendo hincapié en la aplicación de criterios diferenciales, territoriales y de derechos en las 20 localidades del Distrito Capital. 2. Proporcionar las pruebas correspondientes del cuatrimestre en las 20 localidades, así como de las sesiones del consejo consultivo llevadas a cabo.</v>
      </c>
      <c r="Q43" s="180" t="str">
        <f>+PTEP!W43</f>
        <v>25.%</v>
      </c>
      <c r="S43" s="456">
        <f>+AVERAGE(Q43:Q45)</f>
        <v>0.33</v>
      </c>
      <c r="T43" s="80">
        <v>1</v>
      </c>
      <c r="U43" s="342" t="s">
        <v>759</v>
      </c>
      <c r="V43" s="80">
        <f>+T43+T45</f>
        <v>2</v>
      </c>
      <c r="W43" s="251">
        <f>+AVERAGE(U43,U45)</f>
        <v>0.33</v>
      </c>
      <c r="Y43" s="240" t="str">
        <f>+PTEP!AD43</f>
        <v>Cumplida</v>
      </c>
      <c r="Z43" s="330" t="str">
        <f>+PTEP!AE43</f>
        <v xml:space="preserve">En atención a la meta e indicador establecidos e identificados como:
Meta: 100% de ejecución de los espacios y escenarios de participación programados en el 2024
Indicador: Porcentaje de ejecución de los escenarios y espacios de participación.
Fórmula Indicador: (No. de espacios de participación ejecutados / No. de espacios de participación programados) x 100
Se informó por la Primera Linea de Defensa que "Durante el período evaluado, se llevaron a cabo 58 espacios de participación en los cuales se desarrollo la secretaria tecnica (CAL y mesas del CCA), que correspondieron  al número de espacios programados. Esto significa que la ejecución alcanzó un 100% de cumplimiento en relación con lo planificado".. Actas correspondientes a los 58 espacios de participación ejecutados, están disponibles para su revisión en el siguiente enlace: https://drive.google.com/drive/folders/1rSPbaAY1J4m4Y1K3D1N6-fziyAJzeJnM?usp=drive_link
Es importante destacar que las sesiones del Consejo Consultivo Ambiental y las de la Comisión Ambiental Local han tenido un impacto significativo en la sensibilización y participación comunitaria en temas ambientales. A través de estas sesiones, se ha facilitado la inclusión activa de los ciudadanos en la toma de decisiones y en el desarrollo de iniciativas que buscan mejorar la calidad ambiental en Bogotá. Las diversas actividades realizadas, como las sesiones extraordinarias y ordinarias de las mesas distritales, han permitido abordar una amplia gama de temas, desde el arbolado urbano hasta la salud ambiental y la protección de la biodiversidad. La programación variada, que incluyó tanto encuentros presenciales como virtuales y mixtos, ha garantizado una amplia cobertura y participación en las diferentes localidades del distrito. La revisión de las actas y la documentación disponible en el enlace proporcionado ofrece una visión detallada del compromiso y las acciones llevadas a cabo durante este período, reflejando el esfuerzo continuo por parte de las autoridades y la comunidad en la promoción de un ambiente urbano más saludable y sostenible.
Actas correspondientes a los 58 espacios de participación ejecutados, están disponibles para su revisión en el siguiente enlace: https://drive.google.com/drive/folders/1rSPbaAY1J4m4Y1K3D1N6-fziyAJzeJnM?usp=drive_link
Es importante destacar que las sesiones del Consejo Consultivo Ambiental y las de la Comisión Ambiental Local han tenido un impacto significativo en la sensibilización y participación comunitaria en temas ambientales. A través de estas sesiones, se ha facilitado la inclusión activa de los ciudadanos en la toma de decisiones y en el desarrollo de iniciativas que buscan mejorar la calidad ambiental en Bogotá. Las diversas actividades realizadas, como las sesiones extraordinarias y ordinarias de las mesas distritales, han permitido abordar una amplia gama de temas, desde el arbolado urbano hasta la salud ambiental y la protección de la biodiversidad. La programación variada, que incluyó tanto encuentros presenciales como virtuales y mixtos, ha garantizado una amplia cobertura y participación en las diferentes localidades del distrito. La revisión de las actas y la documentación disponible en el enlace proporcionado ofrece una visión detallada del compromiso y las acciones llevadas a cabo durante este período, reflejando el esfuerzo continuo por parte de las autoridades y la comunidad en la promoción de un ambiente urbano más saludable y sostenible". Se reportó  el avance del 100%
La OCI realizó el seguimiento y comprobó que se promovieron los escenarios y espacios de participación ciudadana con énfasis ambiental en las 20 localidades del Distrito Capital, aplicando el enfoque diferencial, territorial y de derechos. Dado que esta actividad está programada para los tres cuatrimestres, el avance en este periodo es del 33.33%, sumado al 25% del periodo anterior, lo que da un total acumulado del 58% en el año. El estado de la actividad es ‘cumplida’ en este periodo.”
Recomendaciones: 
1. Seguir fomentando los espacios de participación ciudadana con un enfoque ambiental, haciendo hincapié en la aplicación de criterios diferenciales, territoriales y de derechos en las 20 localidades del Distrito Capital y proporcionar las pruebas correspondientes del cuatrimestre.
2. Nombrar el archivo de soporte con el nombre de la localidad y la fecha de realización del evento, para facilitar el seguimiento de todas las actividades realizadas e incorporarlos en una sola carpeta.
</v>
      </c>
      <c r="AA43" s="342">
        <f>+PTEP!AF43</f>
        <v>0.57999999999999996</v>
      </c>
      <c r="AC43" s="456">
        <f>+AVERAGE(AA43:AA45)</f>
        <v>0.52333333333333332</v>
      </c>
      <c r="AD43" s="80">
        <v>1</v>
      </c>
      <c r="AE43" s="342">
        <f>+AA43</f>
        <v>0.57999999999999996</v>
      </c>
      <c r="AF43" s="371">
        <f>+AD43+AD44+AD45</f>
        <v>3</v>
      </c>
      <c r="AG43" s="364">
        <f>+AVERAGE(AE43,AE44,AE45)</f>
        <v>0.52333333333333332</v>
      </c>
    </row>
    <row r="44" spans="1:33" ht="409.5" x14ac:dyDescent="0.25">
      <c r="A44" s="402"/>
      <c r="B44" s="402"/>
      <c r="C44" s="108" t="s">
        <v>98</v>
      </c>
      <c r="D44" s="78" t="s">
        <v>100</v>
      </c>
      <c r="E44" s="79" t="s">
        <v>121</v>
      </c>
      <c r="F44" s="80" t="s">
        <v>416</v>
      </c>
      <c r="G44" s="80" t="s">
        <v>417</v>
      </c>
      <c r="H44" s="80" t="s">
        <v>418</v>
      </c>
      <c r="I44" s="80" t="s">
        <v>419</v>
      </c>
      <c r="J44" s="80" t="s">
        <v>420</v>
      </c>
      <c r="K44" s="80" t="s">
        <v>421</v>
      </c>
      <c r="L44" s="102"/>
      <c r="M44" s="102" t="s">
        <v>211</v>
      </c>
      <c r="N44" s="117" t="s">
        <v>211</v>
      </c>
      <c r="O44" s="178" t="str">
        <f>+PTEP!U44</f>
        <v>No Programada en el Periodo</v>
      </c>
      <c r="P44" s="179" t="str">
        <f>+PTEP!V44</f>
        <v>En atención a la meta e indicador establecidos e identificados como:
Meta: Una (1) mapa de conocimiento
Indicador: % de avances en la elaboración del mapa de conocimiento
Fórmula Indicador: 1 mapa del conocimiento aprobado
La actividad no está programada para realizar en este cuatrimestre, no obstante, se informó por la Primera Linea de Defensa que "Desde la DGC se programó reunión el 21 de marzo con los enlaces de las áreas misionales con el fin de socializar los formatos asociados al Procedimiento PA01-PR53 Implementación de mapas de conocimiento institucional, con las siguientes dependencias: 1.Proceso Participación y educación ambiental, 2.Proceso Planeación ambiental y 3.Proceso Gestión ambiental y Desarrollo rural. Por lo anterior, se explicó el diligenciamiento de los formatos y se establecieron las fechas de entrega de la información:1.PA01-PR52-F1 Inventario de Conocimiento Tácito. 2.PA01-PR53-F2 Inventario de conocimiento explícito, 3. PA01-PR53-F3 Tablero de acciones para mitigar la fuga de conocimiento. Reunión con Personería Distrital el 5 de abril quien dio lineamientos para revisar actividades a programar y avanzar con la construcción del mapa de conocimiento, se propuso agendar una sesión con los enlaces de Gestión del conocimiento y la innovación para motivarlos frente al compromiso y apoyo requerido para construir de manera articulada el mapa de conocimiento".  Se reportó  el avance del 33 %
Se efectuó parte de la actividad que es "Diseñar el Mapa de Conocimiento de la SDA conforme al procedimiento". 
En el siguiente enlace: https://drive.google.com/drive/u/0/folders/1smuQoBiER0Xgmo2-1iYqqC_R-fYjgYVS, se aportó como evidencia, dos correos institucionales de invitación para la implementación: Del 18 de marzo de 2024 para el 21 de marzo de 2024 y del 5 de abril de 2024, para el mismo día, una presentación de la socialización y un soporte del avance . 
Por lo anterior, el avance de la actividad es del 33%
Se recomienda, continuar con la actividad de Diseñar el Mapa de Conocimiento de la SDA conforme al procedimiento de la Gestión del Talento Humano, como mecanismo que permita conservar la información relevante para la misión institucional.</v>
      </c>
      <c r="Q44" s="180">
        <f>+PTEP!W44</f>
        <v>0.33</v>
      </c>
      <c r="S44" s="456"/>
      <c r="T44" s="102"/>
      <c r="U44" s="342">
        <v>0.33</v>
      </c>
      <c r="V44" s="250"/>
      <c r="Y44" s="240" t="str">
        <f>+PTEP!AD44</f>
        <v>Cumplida</v>
      </c>
      <c r="Z44" s="330" t="str">
        <f>+PTEP!AE44</f>
        <v>En atención a la meta e indicador establecidos e identificados como:
Meta: Una (1) mapa de conocimiento
Indicador: % de avances en la elaboración del mapa de conocimiento
Fórmula Indicador: 1 mapa del conocimiento aprobado
Se informó por la Primera Linea de Defensa queDurante el periodo evaluado se realizaron las siguientes actividades:
"1. Aplicación de formatos a procesos misionales: Se aplicó a los procesos misionales; a) Participación y Educación Ambiental b) Planeación Ambiental c) Gestión Ambiental y Desarrollo Rural d) Evaluación, Control y Seguimiento los formatos asociados al procedimiento PA01-PR53 Implementación de mapas de conocimiento institucional:
a. Formato PA01-PR53-F1 Inventario de Conocimiento Tácito
b. Formato PA01-PR53-F2 Inventario de conocimiento explícito
c. Formato PA01-PR53-F3 Tablero de acciones para mitigar la fuga de conocimiento
Se realizó una reunión el 8 de agosto en la cual se revisaron los formatos diligenciados por los procesos misionales.   Se programarán en el mes de septiembre mesas con los enlaces de cada proceso para realizar retroalimentación.  Estos formatos diligenciados constituyen un insumo importante para la elaboración del mapa de conocimiento de la SDA.
2. Reuniones equipo catalizador: Una vez consolidado el equipo catalizador GESCO+I, se realizaron 2 reuniones para socializar la Política de Gestión del conocimiento y la Innovación actual, los procedimientos y formatos asociados a la misma.  En la segunda reunión se socializó la estructura de una Política de acuerdo con el Instructivo del Sistema Integrado de Gestión-SIG y se formularon 4 preguntas orientadoras insumo para la actualización de la Política.  Las respuestas recibidas por correo se consolidaron en un archivo.
Para el mes de agosto se tienen programadas dos capacitaciones virtuales con el facilitador de la Personería Distrital.  La primera “Conectando con la Gestión del Conocimiento” se desarrollará el 16 de agosto y la segunda el 30 de agosto.
3.Actualización de la Política Gestión del Conocimiento y la Innovación: Mediante radicado 2024IE169318 del 9 de agosto de 2024, se convoca a Mesa Técnica-Actualización Política de Gestión del Conocimiento y la Innovación -GESCO+I, la cual se realizará el 22 de agosto.
Se adjunta como evidencia: PRESENTACION GESCO+I (1).pptx 2.SOCIALIZACION EQUIPO CATALZIADOR GESCO.pptx- 25072024 EQUIPO CATALIZADOR 1.jpeg- 25072024 EQUIPO CATALIZADOR 4.jpeg-25072024 EQUIPO CATALZIADOR 5.jpeg- 25072024EQUIPOCATALZIADOR (2).jfif. FORMATOS APLICADOS PROCESOS MISIONALES.zip. LISTADO ASISTENCIA ACTIVIDAD GESCO 16072024.pdf.MEMORANDO SOLICITUD REPOSITORIO INFO.PDF. MEMORANDO ACTUALIZACION POLITICA GESCO.pdf. MEMORIAS ACTIVIDAD 25062024.PDF.RESPUESTAS PREGUNTAS ORIENTADORAS PRIMERA MESA TÉCNICA GESCO.pdf.REVISIÓN FORMATOS DILIGENCIADOS.pdf.". Señaló que el avance es del 33.33. 
La Segunda Linea de Defensa señaló que sin reporte.
Esta Oficina realizó seguimiento y comprobó que la Subsecretaria General aportó evidencias, disponibles en el enlace Google Drive: https://drive.google.com/drive/folders/1zwPLk5E5MD7a4S4cn5JaBHupXf4bP4fA, que permitieron verificar el cumplimiento de parte de la actividad  de diseñar el Mapa de Conocimiento de la SDA conforme al procedimiento. Dado que esta actividad está programada para los dos ultimos cuatrimestres, pero se realizaron actividades en el primer cuatrimestre,  el avance de la actividad en este periodo es del 33.33%,  sumado al 33.33 % del periodo anterior, lo que da un total  acumulado del 66.66 %. en el año.. El estado de la actividad es cumplida en este periodo.
Aunque el avance de la actividad es del 66.66%, se evidenció una sobre ejecución respecto a la meta establecida para el cuatrimestre y la vigencia. 
Recomendaciones:
1.  Evaluar la necesidad de reformular la actividad y fortalecer el esquema de planeación frente a las actividades definidas y su alineación efectiva con la gestión operativa del proceso. 
2.. Continuar con la actividad de diseñar el Mapa de Conocimiento de la SDA, conforme al procedimiento de la Gestión del Talento Humano, como mecanismo para conservar la información relevante para la misión institucional.</v>
      </c>
      <c r="AA44" s="342">
        <f>+PTEP!AF44</f>
        <v>0.66</v>
      </c>
      <c r="AC44" s="456"/>
      <c r="AD44" s="102">
        <v>1</v>
      </c>
      <c r="AE44" s="342">
        <f t="shared" si="0"/>
        <v>0.66</v>
      </c>
      <c r="AF44" s="365"/>
    </row>
    <row r="45" spans="1:33" ht="409.5" x14ac:dyDescent="0.25">
      <c r="A45" s="400"/>
      <c r="B45" s="400"/>
      <c r="C45" s="144" t="s">
        <v>98</v>
      </c>
      <c r="D45" s="145" t="s">
        <v>101</v>
      </c>
      <c r="E45" s="146" t="s">
        <v>122</v>
      </c>
      <c r="F45" s="147" t="s">
        <v>422</v>
      </c>
      <c r="G45" s="147" t="s">
        <v>259</v>
      </c>
      <c r="H45" s="147" t="s">
        <v>260</v>
      </c>
      <c r="I45" s="147" t="s">
        <v>261</v>
      </c>
      <c r="J45" s="147" t="s">
        <v>262</v>
      </c>
      <c r="K45" s="147" t="s">
        <v>263</v>
      </c>
      <c r="L45" s="148" t="s">
        <v>211</v>
      </c>
      <c r="M45" s="148" t="s">
        <v>211</v>
      </c>
      <c r="N45" s="149" t="s">
        <v>211</v>
      </c>
      <c r="O45" s="178" t="str">
        <f>+PTEP!U45</f>
        <v>Cumplida</v>
      </c>
      <c r="P45" s="179" t="str">
        <f>+PTEP!V45</f>
        <v>En atención a la meta e indicador establecidos e identificados como:
Meta: Entidad integrada en una (1) red de conocimiento e intercambio de experiencias
Indicador: % de avances en la gestión de integración en la red  
Fórmula Indicador: Entidad vinculada formalmente en una red de conocimiento e intercambio de experiencias
Se informó por la Primera Linea de Defensa que "Con el fin de continuar con la participación en la red de conocimiento e intercambio de experiencias en materia de gestión del conocimiento e innovación o transparencia y ética pública la DGC asistió al Taller de la Veeduría Distrital “Taller básico de Innovación Pública” el día 10 de abril., en la cual se intercambió avances de la política en las diferentes entidades del Distrito. De otra parte, se ingresó en la red de innovación a nivel Latinoamérica GovTech Latinoamérica, en la cual se publican temas de innovación, charlas, talleres, concursos, desde la vigencia pasada se hace parte de la red de Gestión del conocimiento y la innovación “Comunidad práctica de la Secretaría General
Se reportó  el avance del 33.33 %
Se efectuó parte de la actividad que es "Continuar con la participación en la red de conocimiento e intercambio de experiencias en materia de gestión del conocimiento e innovación o transparencia y ética pública".
En el siguiente enlace: https://drive.google.com/drive/u/0/folders/1VOpWKzSCbbumRw6GoBhnu8gn3UrD_NIT, se aportó como evidencia, tres archivos que demuestran que se asistió al Taller de la Veeduría Distrital “Curso básico de Innovación Pública” el día 10 de abril.
Por lo anterior, el avance de la actividad es del 33 %.
Se recomienda continuar participando en la red de conocimiento e intercambio de experiencias en materia de gestión del conocimiento e innovación o transparencia y ética pública</v>
      </c>
      <c r="Q45" s="180" t="str">
        <f>+PTEP!W45</f>
        <v>SIN SOPORTES</v>
      </c>
      <c r="S45" s="456"/>
      <c r="T45" s="148">
        <v>1</v>
      </c>
      <c r="U45" s="342">
        <v>0.33</v>
      </c>
      <c r="V45" s="250"/>
      <c r="Y45" s="240" t="str">
        <f>+PTEP!AD45</f>
        <v>No Cumplida</v>
      </c>
      <c r="Z45" s="330" t="str">
        <f>+PTEP!AE45</f>
        <v xml:space="preserve">En atención a la meta e indicador establecidos e identificados como:
Meta: Entidad integrada en una (1) red de conocimiento e intercambio de experiencias
Indicador: % de avances en la gestión de integración en la red  
Fórmula Indicador: Entidad vinculada formalmente en una red de conocimiento e intercambio de experiencias
Se informó por la Primera Linea de Defensa que "Se hace parte de la red Comunidad Práctica de la Secretaría General, durante este periodo no se han adelantado actividades. En mayo se participó en el taller de Innovación pública convocado por la Veeduría Distrital, Lab capital, en el cual participaron varias entidades del nivel Distrital.  Se adjuntan memorias de la actividad.  Por parte de la SDA asistió DPSIA, Observatorio ambiental y Dirección de Gestión Corporativa.
Implementación de la Feria del Conocimiento Secretaría Distrital de Ambiente
Dirigido a: Directores de Proyectos, Coordinadores de Áreas, y Equipo de Comunicación".
Se reportó  el avance del 0 %.
Esta Oficina realizó el seguimiento y encontró que no se aportaron evidencias que permitan verificar el cumplimiento de la actividad, pese a que mediante el Rad 2024IE168883 de la OCI se solicitó el reporte de avance Plan Anticorrupción y de Atención al Ciudadano / Programa de Transparencia y Ética Pública – PTEP – Versión 2 correspondiente al periodo comprendido entre mayo y agosto (segundo cuatrimestre de 2024) y el aporte de las evidencias correspondientes.
Por lo tanto, el avance de la actividad en este periodo es del 0%, y el acumulado del año, incluyendo el periodo anterior, es del 33.33%. El estado de la actividad es ‘no cumplida’ en este periodo
Recomendaciones.
1. Continuar participando en la red de conocimiento e intercambio de experiencias en materia de gestión del conocimiento, innovación, transparencia y ética pública. Estas redes facilitan la generación de soluciones innovadoras, ya que al compartir experiencias y mejores prácticas,  la entidad puede mejorar sus procesos y resultados, así como las habilidades y conocimientos del personal de la entidad.
2. Aportar los soportes correspondientes que permitan verificar el cumplimiento de esta actividad.
 </v>
      </c>
      <c r="AA45" s="342">
        <f>+PTEP!AF45</f>
        <v>0.33</v>
      </c>
      <c r="AC45" s="456"/>
      <c r="AD45" s="148">
        <v>1</v>
      </c>
      <c r="AE45" s="342">
        <f t="shared" si="0"/>
        <v>0.33</v>
      </c>
      <c r="AF45" s="365"/>
    </row>
    <row r="46" spans="1:33" ht="204" x14ac:dyDescent="0.25">
      <c r="A46" s="402" t="s">
        <v>106</v>
      </c>
      <c r="B46" s="402" t="s">
        <v>107</v>
      </c>
      <c r="C46" s="109" t="s">
        <v>102</v>
      </c>
      <c r="D46" s="84" t="s">
        <v>108</v>
      </c>
      <c r="E46" s="82" t="s">
        <v>123</v>
      </c>
      <c r="F46" s="83" t="s">
        <v>384</v>
      </c>
      <c r="G46" s="83" t="s">
        <v>385</v>
      </c>
      <c r="H46" s="83" t="s">
        <v>386</v>
      </c>
      <c r="I46" s="83" t="s">
        <v>387</v>
      </c>
      <c r="J46" s="83" t="s">
        <v>388</v>
      </c>
      <c r="K46" s="83" t="s">
        <v>301</v>
      </c>
      <c r="L46" s="85" t="s">
        <v>211</v>
      </c>
      <c r="M46" s="85"/>
      <c r="N46" s="119"/>
      <c r="O46" s="178" t="str">
        <f>+PTEP!U46</f>
        <v>Cumplida</v>
      </c>
      <c r="P46" s="179" t="str">
        <f>+PTEP!V46</f>
        <v>En atención a la meta e indicador establecidos e identificados como:
Meta: Un Plan de acción del  programa de gestión de integridad formulado y aprobado para la vigencia 2024
Indicador: Porcentaje de formulación y aprobación  del plan de acción del programa de gestión de integridad 2024
Fórmula Indicador: No. De plan de acción del programa de gestión de Integridad SDA 2024 formulado y aprobado. 
La actividad planificada se encuentra cumplida conforme con la planificación del I cuatrimestre. La revisión  de las evidencias aportadas da cuenta de la formulación de Plan de acción accíón, su aprobación en el Comité de Desempeño Institucional; no obstante, la ruta especificada en el reporte se encuentra "rota". Se da por cumplida la actividad porqué se pudo verificar que la información si se encuentra publicada en la página de la SDA. Se recomienda hacer la corrección de la ruta.</v>
      </c>
      <c r="Q46" s="180">
        <f>+PTEP!W46</f>
        <v>1</v>
      </c>
      <c r="S46" s="449">
        <f>+AVERAGE(Q46:Q52)</f>
        <v>0.21428571428571425</v>
      </c>
      <c r="T46" s="85">
        <v>1</v>
      </c>
      <c r="U46" s="342">
        <v>1</v>
      </c>
      <c r="V46" s="85">
        <f>+T46+T47+T49+T51</f>
        <v>4</v>
      </c>
      <c r="W46" s="252">
        <f>+AVERAGE(U46,U47,U49,U51)</f>
        <v>0.28749999999999998</v>
      </c>
      <c r="Y46" s="240" t="str">
        <f>+PTEP!AD46</f>
        <v>Cumplida</v>
      </c>
      <c r="Z46" s="330" t="str">
        <f>+PTEP!AE46</f>
        <v xml:space="preserve">En atención a la meta e indicador establecidos e identificados como:
Meta: Un Plan de acción del  programa de gestión de integridad formulado y aprobado para la vigencia 2024
Indicador: Porcentaje de formulación y aprobación  del plan de acción del programa de gestión de integridad 2024
Fórmula Indicador: No. De plan de acción del programa de gestión de Integridad SDA 2024 formulado y aprobado. 
</v>
      </c>
      <c r="AA46" s="342">
        <f>+PTEP!AF46</f>
        <v>1</v>
      </c>
      <c r="AC46" s="449">
        <f>+AVERAGE(AA46:AA52)</f>
        <v>0.39000000000000007</v>
      </c>
      <c r="AD46" s="85">
        <v>1</v>
      </c>
      <c r="AE46" s="342">
        <f t="shared" si="0"/>
        <v>1</v>
      </c>
      <c r="AF46" s="372">
        <f>+AD46+AD47+AD49+AD50+AD52</f>
        <v>5</v>
      </c>
      <c r="AG46" s="364">
        <f>+AVERAGE(AE46,AE47,AE49,AE50,AE52)</f>
        <v>0.54600000000000004</v>
      </c>
    </row>
    <row r="47" spans="1:33" ht="336" x14ac:dyDescent="0.25">
      <c r="A47" s="402"/>
      <c r="B47" s="402"/>
      <c r="C47" s="109" t="s">
        <v>102</v>
      </c>
      <c r="D47" s="81" t="s">
        <v>108</v>
      </c>
      <c r="E47" s="82" t="s">
        <v>124</v>
      </c>
      <c r="F47" s="83" t="s">
        <v>389</v>
      </c>
      <c r="G47" s="83" t="s">
        <v>390</v>
      </c>
      <c r="H47" s="83" t="s">
        <v>109</v>
      </c>
      <c r="I47" s="83" t="s">
        <v>494</v>
      </c>
      <c r="J47" s="83" t="s">
        <v>303</v>
      </c>
      <c r="K47" s="83" t="s">
        <v>409</v>
      </c>
      <c r="L47" s="85" t="s">
        <v>211</v>
      </c>
      <c r="M47" s="85" t="s">
        <v>211</v>
      </c>
      <c r="N47" s="119" t="s">
        <v>211</v>
      </c>
      <c r="O47" s="178" t="str">
        <f>+PTEP!U47</f>
        <v xml:space="preserve">Parcialmente </v>
      </c>
      <c r="P47" s="179" t="str">
        <f>+PTEP!V47</f>
        <v>En atención a la meta e indicador establecidos e identificados como:
Meta: Ejecución del 100% de las acciones programadas en el Plan de acción  del programa de gestión de integridad vigencia 2024
Indicador: Porcentaje de ejecución del Plan de gestión de Integridad
Fórmula Indicador: (No. de actividades ejecutadas en la vigencia / No.total de actividades programadas en el Plan de acción de gestión de Integridad 2024) x 100. 
El plan de acción del programa de gestión de integridad contiene 11 acciones para el año 2024. No se detalla las fechas del año en que deberían cumplirse. La primera y la segunda línea afirman que las actividades 1 " Diseñar la estrategia de comunicación y piezas divulgativas de los valores de integridad." y 4 "Evaluación de la gestión de integridad 2023" se encuentran cumplidas en su totalidad. Ahora bien, luego de revisar los soportes de la evidencia que la actividad No 4, se encuentra cumplida como se acredita con el documento "Evaluación de la Gestión Integridad 2023". De la actividad No 1 no se aporta evidencia. Igualmente, señaló la primera línea que las actividades No 5."Articulación de la gestión de Integridad con el Plan Anticorrupción de la SDA y otros instrumentos de gestión". y la actividad No 6. "Articulación institucional e interinstucional para el desarrollo de iniciativas asociadas a la gestión de integridad." tienen un avance de 33%. Al revisar la evidencia que soporta el avance reportado, se advierte la existencia de algunos documentos (planes de trabajo y autodiagnósticos) para la implementación de la política antisoborno y de conflicto de interés además de un autodiagnóstico sobre el código de integridad. Las actividades acreditadas si bien demuestran algunos avances en la articulación del plan anticorrupción y la gestión  de integridad con otros instrumentos de gestión, resulta muy complejo asignar un valoración al porcentaje de avance entre otras cosas porque la redacción  de la actividad fue profundamente "abierta". En ese orden de ideas, entendiendo que a la fecha solo una actividad se encuentra cumplida y que son 11 actividades que deben desarrollarse durante el año, se dará un avance de 15 %</v>
      </c>
      <c r="Q47" s="180">
        <f>+PTEP!W47</f>
        <v>0.15</v>
      </c>
      <c r="S47" s="449"/>
      <c r="T47" s="85">
        <v>1</v>
      </c>
      <c r="U47" s="342">
        <v>0.15</v>
      </c>
      <c r="V47" s="250"/>
      <c r="Y47" s="240" t="str">
        <f>+PTEP!AD47</f>
        <v xml:space="preserve">Parcialmente </v>
      </c>
      <c r="Z47" s="330" t="str">
        <f>+PTEP!AE47</f>
        <v xml:space="preserve">En atención a la meta e indicador establecidos e identificados como:
Meta: Ejecución del 100% de las acciones programadas en el Plan de acción  del programa de gestión de integridad vigencia 2024
Indicador: Porcentaje de ejecución del Plan de gestión de Integridad
Fórmula Indicador: (No. de actividades ejecutadas en la vigencia / No.total de actividades programadas en el Plan de acción de gestión de Integridad 2024) x 100. 
En los seguimientos anteriores la Oficina de Control Interno observó  que una de las dificultades para evaluar el cumplimiento de las once (11) acciones propuestas en el plan de acción, es que no se establecieron fechas claras para su cumplimiento. En todo caso, luego de revisar las evidencias aportadas por el proceso se advierte el cumplimiento claro de algunas de las actividades planteadas: 1.Diseño y divulgación de campaña de integridad 2.diseño y ejecución de la actividad denominada encuentro “Integridad en Salida 3. Publicación enlace conflicto de interes </v>
      </c>
      <c r="AA47" s="342">
        <f>+PTEP!AF47</f>
        <v>0.5</v>
      </c>
      <c r="AC47" s="449"/>
      <c r="AD47" s="85">
        <v>1</v>
      </c>
      <c r="AE47" s="342">
        <f t="shared" si="0"/>
        <v>0.5</v>
      </c>
      <c r="AF47" s="365"/>
    </row>
    <row r="48" spans="1:33" ht="144" x14ac:dyDescent="0.25">
      <c r="A48" s="402"/>
      <c r="B48" s="402"/>
      <c r="C48" s="109" t="s">
        <v>102</v>
      </c>
      <c r="D48" s="81" t="s">
        <v>108</v>
      </c>
      <c r="E48" s="82" t="s">
        <v>305</v>
      </c>
      <c r="F48" s="83" t="s">
        <v>391</v>
      </c>
      <c r="G48" s="83" t="s">
        <v>392</v>
      </c>
      <c r="H48" s="83" t="s">
        <v>393</v>
      </c>
      <c r="I48" s="83" t="s">
        <v>394</v>
      </c>
      <c r="J48" s="83" t="s">
        <v>395</v>
      </c>
      <c r="K48" s="83" t="s">
        <v>306</v>
      </c>
      <c r="L48" s="85"/>
      <c r="M48" s="85"/>
      <c r="N48" s="119" t="s">
        <v>211</v>
      </c>
      <c r="O48" s="178" t="str">
        <f>+PTEP!U48</f>
        <v>No Programada en el Periodo</v>
      </c>
      <c r="P48" s="179" t="str">
        <f>+PTEP!V48</f>
        <v>En atención a la meta e indicador establecidos e identificados como:
Meta: Un (1) informe de resultados de la gestión de Integridad del 2024 elaborado, y presentado.
Indicador: Realización del informe de resultados de la gestión de Integridad 2024
Fórmula Indicador: No. de informes de resultados de la gestión de integridad elaborados y presentado. No aplica para el cuatrimestre</v>
      </c>
      <c r="Q48" s="180">
        <f>+PTEP!W48</f>
        <v>0</v>
      </c>
      <c r="S48" s="449"/>
      <c r="T48" s="85"/>
      <c r="U48" s="342"/>
      <c r="V48" s="250"/>
      <c r="Y48" s="240" t="str">
        <f>+PTEP!AD48</f>
        <v>No Programada en el Periodo</v>
      </c>
      <c r="Z48" s="330" t="str">
        <f>+PTEP!AE48</f>
        <v>En atención a la meta e indicador establecidos e identificados como:
Meta: Un (1) informe de resultados de la gestión de Integridad del 2024 elaborado, y presentado.
Indicador: Realización del informe de resultados de la gestión de Integridad 2024
Fórmula Indicador: No. de informes de resultados de la gestión de integridad elaborados y presentado. No aplica para el cuatrimestre</v>
      </c>
      <c r="AA48" s="342">
        <f>+PTEP!AF48</f>
        <v>0</v>
      </c>
      <c r="AC48" s="449"/>
      <c r="AD48" s="85">
        <v>0</v>
      </c>
      <c r="AE48" s="342">
        <f t="shared" si="0"/>
        <v>0</v>
      </c>
      <c r="AF48" s="365"/>
    </row>
    <row r="49" spans="1:33" ht="288" x14ac:dyDescent="0.25">
      <c r="A49" s="402"/>
      <c r="B49" s="402"/>
      <c r="C49" s="109" t="s">
        <v>102</v>
      </c>
      <c r="D49" s="84" t="s">
        <v>103</v>
      </c>
      <c r="E49" s="82" t="s">
        <v>126</v>
      </c>
      <c r="F49" s="86" t="s">
        <v>396</v>
      </c>
      <c r="G49" s="83" t="s">
        <v>309</v>
      </c>
      <c r="H49" s="83" t="s">
        <v>310</v>
      </c>
      <c r="I49" s="83" t="s">
        <v>397</v>
      </c>
      <c r="J49" s="83" t="s">
        <v>398</v>
      </c>
      <c r="K49" s="86" t="s">
        <v>399</v>
      </c>
      <c r="L49" s="85" t="s">
        <v>211</v>
      </c>
      <c r="M49" s="85" t="s">
        <v>211</v>
      </c>
      <c r="N49" s="119" t="s">
        <v>211</v>
      </c>
      <c r="O49" s="178" t="str">
        <f>+PTEP!U49</f>
        <v>No Programada en el Periodo</v>
      </c>
      <c r="P49" s="179" t="str">
        <f>+PTEP!V49</f>
        <v>En atención a la meta e indicador establecidos e identificados como:
Meta: 100% de participación en las actividades distritales asociadas a la gestión de integridad
Indicador: Porcentaje de participación en las actividades distritales asociadas a la gestión de integridad promovidas por la Secretaría General de la Alcaldía Mayor de Bogotá
Fórmula Indicador: No. de actividades distritales promovidas  asociadas a la gestión de integridad/No. de actividades de participación en las actividades promovidas asociadas a la gestión de integridad . Si bien no se reporta covocatoria alguna relacionada con la gestión de la intergridad promovida por la Secretaría General de la Alcaldía Mayor de Bogotá, se recomienda ampliar el contenido de la actividad para que contemple la gestión de la SDA en materia de gestión y promoción de la integridad pública.</v>
      </c>
      <c r="Q49" s="180">
        <f>+PTEP!W49</f>
        <v>0</v>
      </c>
      <c r="S49" s="449"/>
      <c r="T49" s="85">
        <v>1</v>
      </c>
      <c r="U49" s="342">
        <v>0</v>
      </c>
      <c r="V49" s="250"/>
      <c r="Y49" s="240" t="str">
        <f>+PTEP!AD49</f>
        <v>Cumplida</v>
      </c>
      <c r="Z49" s="330" t="str">
        <f>+PTEP!AE49</f>
        <v>En atención a la meta e indicador establecidos e identificados como:
Meta: 100% de participación en las actividades distritales asociadas a la gestión de integridad
Indicador: Porcentaje de participación en las actividades distritales asociadas a la gestión de integridad promovidas por la Secretaría General de la Alcaldía Mayor de Bogotá
Fórmula Indicador: . Se advierte el cumplimiento de las actividades propuestas para el periodo: 1. Encuentro de integridad 2. Participación en la reunión MODELO DE GESTIÓN JURIDICA ANTICORRUPCIÓN. El proceso acogió la recomendación formulada por la OCI de "ampliar el contenido de la actividad para que contemple la gestión de la SDA en materia de gestión y promoción de la integridad pública." y como se indicó, se promovieron actividades de promoción de la integridad desde la SDA.</v>
      </c>
      <c r="AA49" s="342">
        <f>+PTEP!AF49</f>
        <v>0.7</v>
      </c>
      <c r="AC49" s="449"/>
      <c r="AD49" s="85">
        <v>1</v>
      </c>
      <c r="AE49" s="342">
        <f t="shared" si="0"/>
        <v>0.7</v>
      </c>
      <c r="AF49" s="365"/>
    </row>
    <row r="50" spans="1:33" ht="276" x14ac:dyDescent="0.25">
      <c r="A50" s="402"/>
      <c r="B50" s="402"/>
      <c r="C50" s="109" t="s">
        <v>102</v>
      </c>
      <c r="D50" s="84" t="s">
        <v>104</v>
      </c>
      <c r="E50" s="82" t="s">
        <v>127</v>
      </c>
      <c r="F50" s="83" t="s">
        <v>400</v>
      </c>
      <c r="G50" s="86" t="s">
        <v>401</v>
      </c>
      <c r="H50" s="86" t="s">
        <v>402</v>
      </c>
      <c r="I50" s="86" t="s">
        <v>162</v>
      </c>
      <c r="J50" s="83" t="s">
        <v>403</v>
      </c>
      <c r="K50" s="83" t="s">
        <v>409</v>
      </c>
      <c r="L50" s="85"/>
      <c r="M50" s="85" t="s">
        <v>211</v>
      </c>
      <c r="N50" s="119" t="s">
        <v>211</v>
      </c>
      <c r="O50" s="178" t="str">
        <f>+PTEP!U50</f>
        <v xml:space="preserve">Parcialmente </v>
      </c>
      <c r="P50" s="179" t="str">
        <f>+PTEP!V50</f>
        <v>En atención a la meta e indicador establecidos e identificados como:
Meta: 100% de ejecución de actividades del  plan de trabajo de gestión de conflicto de interes 2024
Indicador: Porcentaje de ejecución de las actividades del plan de trabajo de gestión de conflicto de interes 2024
Fórmula Indicador: # de actividades ejecutadas del plan de trabajo / # de actividades programadas del plan de trabajo x 100. 
Las actividades programadas para el período se relacionaban con el cumplimiento del paln de acción "conflicto de interés" que para el cuatrimestre estableció: 1.Plan de acción de conflicto de intereses formulado 2. Un plan de acción de gestión de conflicto de intereses 2024 aprobado. En ese orden de ideas, según las evidencias aportadas  si bien se formuló el "plan de trabajo" este no fue aprobado por el Comité Institucional de Gestión y Desempeño - CIGD. Por lo tanto, el avance no será del 33 % como señaló la priemera línea, sino del 15 %</v>
      </c>
      <c r="Q50" s="180">
        <f>+PTEP!W50</f>
        <v>0.15</v>
      </c>
      <c r="S50" s="449"/>
      <c r="T50" s="85"/>
      <c r="U50" s="342"/>
      <c r="V50" s="250"/>
      <c r="Y50" s="240" t="str">
        <f>+PTEP!AD50</f>
        <v xml:space="preserve">Parcialmente </v>
      </c>
      <c r="Z50" s="330" t="str">
        <f>+PTEP!AE50</f>
        <v xml:space="preserve">En atención a la meta e indicador establecidos e identificados como:
Meta: 100% de ejecución de actividades del  plan de trabajo de gestión de conflicto de interes 2024
Indicador: Porcentaje de ejecución de las actividades del plan de trabajo de gestión de conflicto de interes 2024
Fórmula Indicador: # de actividades ejecutadas del plan de trabajo / # de actividades programadas del plan de trabajo x 100. En el seguimiento anterior la OCI señaló que, el plan de acción de conflicto de intereses debía ser aprobado por Comité Institucional de Gestión y Desempeño ; no obstante, al revisar los soportes aportados se advierte que este ejercicio no ha sido realizado. De acuerdo dcon el plan de acción, se evidencia la realización de una Pieza comunicativas. No obstante, esta actividad no parece estar alineada a una estrategia de comunicación.  
</v>
      </c>
      <c r="AA50" s="342">
        <f>+PTEP!AF50</f>
        <v>0.33</v>
      </c>
      <c r="AC50" s="449"/>
      <c r="AD50" s="85">
        <v>1</v>
      </c>
      <c r="AE50" s="342">
        <f t="shared" si="0"/>
        <v>0.33</v>
      </c>
      <c r="AF50" s="365"/>
    </row>
    <row r="51" spans="1:33" ht="180" x14ac:dyDescent="0.25">
      <c r="A51" s="402"/>
      <c r="B51" s="402"/>
      <c r="C51" s="109" t="s">
        <v>102</v>
      </c>
      <c r="D51" s="84" t="s">
        <v>104</v>
      </c>
      <c r="E51" s="82" t="s">
        <v>157</v>
      </c>
      <c r="F51" s="83" t="s">
        <v>152</v>
      </c>
      <c r="G51" s="86" t="s">
        <v>155</v>
      </c>
      <c r="H51" s="86" t="s">
        <v>153</v>
      </c>
      <c r="I51" s="86" t="s">
        <v>154</v>
      </c>
      <c r="J51" s="83" t="s">
        <v>479</v>
      </c>
      <c r="K51" s="83" t="s">
        <v>379</v>
      </c>
      <c r="L51" s="85" t="s">
        <v>211</v>
      </c>
      <c r="M51" s="85"/>
      <c r="N51" s="119"/>
      <c r="O51" s="178" t="str">
        <f>+PTEP!U51</f>
        <v>No Cumplida</v>
      </c>
      <c r="P51" s="179" t="str">
        <f>+PTEP!V51</f>
        <v>En atención a la meta e indicador establecidos e identificados como:
Meta: Una (1) cláusula de conflicto de intereses incluida en los contratos de prestación de servicios de los apoderados judiciales
Indicador: Cláusula de conflicto de intereses en los contratos de prestación de servicios de los apoderados judiciales
Fórmula Indicador: No. de cláusulas de conflicto de intereses incluida en los contratos de prestación de servicios de los apoderados judiciales. 
No Se resentó reporte sobre el avance de la actividad.</v>
      </c>
      <c r="Q51" s="180">
        <f>+PTEP!W51</f>
        <v>0</v>
      </c>
      <c r="S51" s="449"/>
      <c r="T51" s="85">
        <v>1</v>
      </c>
      <c r="U51" s="342">
        <v>0</v>
      </c>
      <c r="V51" s="250"/>
      <c r="Y51" s="240" t="str">
        <f>+PTEP!AD51</f>
        <v>No Cumplida</v>
      </c>
      <c r="Z51" s="330" t="str">
        <f>+PTEP!AE51</f>
        <v xml:space="preserve">En atención a la meta e indicador establecidos e identificados como:
Meta: Una (1) cláusula de conflicto de intereses incluida en los contratos de prestación de servicios de los apoderados judiciales
Indicador: Cláusula de conflicto de intereses en los contratos de prestación de servicios de los apoderados judiciales
Fórmula Indicador: No. de cláusulas de conflicto de intereses incluida en los contratos de prestación de servicios de los apoderados judiciales. 
</v>
      </c>
      <c r="AA51" s="342">
        <f>+PTEP!AF51</f>
        <v>0</v>
      </c>
      <c r="AC51" s="449"/>
      <c r="AD51" s="85">
        <v>0</v>
      </c>
      <c r="AE51" s="342">
        <f t="shared" si="0"/>
        <v>0</v>
      </c>
      <c r="AF51" s="365"/>
    </row>
    <row r="52" spans="1:33" ht="242.25" x14ac:dyDescent="0.25">
      <c r="A52" s="400"/>
      <c r="B52" s="400"/>
      <c r="C52" s="150" t="s">
        <v>102</v>
      </c>
      <c r="D52" s="151" t="s">
        <v>312</v>
      </c>
      <c r="E52" s="152" t="s">
        <v>313</v>
      </c>
      <c r="F52" s="153" t="s">
        <v>404</v>
      </c>
      <c r="G52" s="154" t="s">
        <v>405</v>
      </c>
      <c r="H52" s="154" t="s">
        <v>495</v>
      </c>
      <c r="I52" s="154" t="s">
        <v>406</v>
      </c>
      <c r="J52" s="153" t="s">
        <v>407</v>
      </c>
      <c r="K52" s="153" t="s">
        <v>408</v>
      </c>
      <c r="L52" s="155"/>
      <c r="M52" s="155" t="s">
        <v>211</v>
      </c>
      <c r="N52" s="156" t="s">
        <v>211</v>
      </c>
      <c r="O52" s="178" t="str">
        <f>+PTEP!U52</f>
        <v xml:space="preserve">Parcialmente </v>
      </c>
      <c r="P52" s="179" t="str">
        <f>+PTEP!V52</f>
        <v>En atención a la meta e indicador establecidos e identificados como:
Meta: 100% de ejecución de actividades del  plan de implementación de la política antisoborno de la SDA 2024
Indicador: Porcentaje de ejecución de las actividades del plan de implementación de la política antisoborno de la SDA 2024
Fórmula Indicador: # de actividades ejecutadas del plan de implementación de la política antisoborno / # de actividades programadas del plan de implementación de la política antisoborno x 100 
Las actividades programadas para el período se relacionaban con el cumplimiento del  "PLAN DE ACCIÓN POLÍTICA INSTITUCIONAL ANTISOBORNO SECRETARIA DISTRITAL DE AMBIENTE" que para el cuatrimestre estableció como avances: 1.Análisis de resultados de la gestión 2023. Reunión con los delegados de todas
las dependencias para consolidación del plan de acción Plan de acción de conflicto de intereses formulado 2.Presentar a consideración del CIGD el plan formulado para su
aprobación .3. Aprobación del Plan En ese orden de ideas, según las evidencias aportadas  si bien se formuló el "plan de trabajo" este no fue aprobado por el Comité Institucional de Gestión y Desempeño - CIGD. Por lo tanto, el avance no será del 33 % como señaló la priemera línea, sino del 20% entendiendo que se el plan ha sido socializado confome con la actividad.</v>
      </c>
      <c r="Q52" s="180">
        <f>+PTEP!W52</f>
        <v>0.2</v>
      </c>
      <c r="S52" s="449"/>
      <c r="T52" s="155"/>
      <c r="U52" s="342"/>
      <c r="V52" s="250"/>
      <c r="Y52" s="240" t="str">
        <f>+PTEP!AD52</f>
        <v>No Cumplida</v>
      </c>
      <c r="Z52" s="330" t="str">
        <f>+PTEP!AE52</f>
        <v>En atención a la meta e indicador establecidos e identificados como:
Meta: 100% de ejecución de actividades del  plan de implementación de la política antisoborno de la SDA 2024
Indicador: Porcentaje de ejecución de las actividades del plan de implementación de la política antisoborno de la SDA 2024
Fórmula Indicador: # de actividades ejecutadas del plan de implementación de la política antisoborno / # de actividades programadas del plan de implementación de la política antisoborno x 100 
No hay evidencia del avance del plan antisoborno</v>
      </c>
      <c r="AA52" s="342">
        <f>+PTEP!AF52</f>
        <v>0.2</v>
      </c>
      <c r="AC52" s="449"/>
      <c r="AD52" s="155">
        <v>1</v>
      </c>
      <c r="AE52" s="342">
        <f t="shared" si="0"/>
        <v>0.2</v>
      </c>
      <c r="AF52" s="365"/>
    </row>
    <row r="53" spans="1:33" ht="144" x14ac:dyDescent="0.25">
      <c r="A53" s="402" t="s">
        <v>143</v>
      </c>
      <c r="B53" s="402" t="s">
        <v>144</v>
      </c>
      <c r="C53" s="110" t="s">
        <v>105</v>
      </c>
      <c r="D53" s="87" t="s">
        <v>111</v>
      </c>
      <c r="E53" s="88" t="s">
        <v>128</v>
      </c>
      <c r="F53" s="99" t="s">
        <v>145</v>
      </c>
      <c r="G53" s="99" t="s">
        <v>148</v>
      </c>
      <c r="H53" s="99" t="s">
        <v>146</v>
      </c>
      <c r="I53" s="99" t="s">
        <v>147</v>
      </c>
      <c r="J53" s="99" t="s">
        <v>221</v>
      </c>
      <c r="K53" s="99" t="s">
        <v>480</v>
      </c>
      <c r="L53" s="99"/>
      <c r="M53" s="99"/>
      <c r="N53" s="120" t="s">
        <v>211</v>
      </c>
      <c r="O53" s="178" t="str">
        <f>+PTEP!U53</f>
        <v>No Programada en el Periodo</v>
      </c>
      <c r="P53" s="179" t="str">
        <f>+PTEP!V53</f>
        <v xml:space="preserve">En atención a la meta e indicador establecidos e identificados como:
Meta: Una (1) revisión anual a la Política de Administración del riesgo de la SDA.
Indicador: Seguimiento a la revisión de la Política de administración de riesgos
Fórmula Indicador: No. de revisiones realizadas a la Política de administración de riesgos de la entidad de la SDA
Actividad programada para el último cuatrimestre de la vigencia 2024 </v>
      </c>
      <c r="Q53" s="180">
        <f>+PTEP!W53</f>
        <v>0</v>
      </c>
      <c r="S53" s="450">
        <f>+AVERAGE(Q53:Q58)</f>
        <v>0.11</v>
      </c>
      <c r="T53" s="99"/>
      <c r="U53" s="342"/>
      <c r="V53" s="99">
        <f>+T56+T58</f>
        <v>2</v>
      </c>
      <c r="W53" s="252">
        <f>+AVERAGE(U56,U58)</f>
        <v>0.33</v>
      </c>
      <c r="Y53" s="240" t="str">
        <f>+PTEP!AD53</f>
        <v>No Programada en el Periodo</v>
      </c>
      <c r="Z53" s="330" t="str">
        <f>+PTEP!AE53</f>
        <v xml:space="preserve">En atención a la meta e indicador establecidos e identificados como:
Meta: Una (1) revisión anual a la Política de Administración del riesgo de la SDA.
Indicador: Seguimiento a la revisión de la Política de administración de riesgos
Fórmula Indicador: No. de revisiones realizadas a la Política de administración de riesgos de la entidad de la SDA
Actividad programada para el último cuatrimestre de la vigencia 2024 </v>
      </c>
      <c r="AA53" s="342">
        <f>+PTEP!AF53</f>
        <v>0</v>
      </c>
      <c r="AC53" s="450">
        <f>+AVERAGE(AA53:AA58)</f>
        <v>0.22</v>
      </c>
      <c r="AD53" s="99">
        <v>0</v>
      </c>
      <c r="AE53" s="342">
        <f t="shared" si="0"/>
        <v>0</v>
      </c>
      <c r="AF53" s="373">
        <f>+AD56+AD57+AD58</f>
        <v>3</v>
      </c>
      <c r="AG53" s="364">
        <f>+AVERAGE(AE56,AE57,AE58)</f>
        <v>0.44</v>
      </c>
    </row>
    <row r="54" spans="1:33" ht="168" x14ac:dyDescent="0.25">
      <c r="A54" s="402"/>
      <c r="B54" s="402"/>
      <c r="C54" s="110" t="s">
        <v>105</v>
      </c>
      <c r="D54" s="87" t="s">
        <v>111</v>
      </c>
      <c r="E54" s="88" t="s">
        <v>156</v>
      </c>
      <c r="F54" s="99" t="s">
        <v>149</v>
      </c>
      <c r="G54" s="99" t="s">
        <v>223</v>
      </c>
      <c r="H54" s="99" t="s">
        <v>150</v>
      </c>
      <c r="I54" s="99" t="s">
        <v>151</v>
      </c>
      <c r="J54" s="99" t="s">
        <v>380</v>
      </c>
      <c r="K54" s="99" t="s">
        <v>480</v>
      </c>
      <c r="L54" s="99"/>
      <c r="M54" s="99"/>
      <c r="N54" s="120" t="s">
        <v>211</v>
      </c>
      <c r="O54" s="178" t="str">
        <f>+PTEP!U54</f>
        <v>No Programada en el Periodo</v>
      </c>
      <c r="P54" s="179" t="str">
        <f>+PTEP!V54</f>
        <v xml:space="preserve">En atención a la meta e indicador establecidos e identificados como:
Meta: 18 procesos de la entidad socializados sobre la Política de administración de riesgos de la entidad
Indicador: Socialización de la Política de administración de riesgos en los procesos
Fórmula Indicador: No. de procesos socializados con la Política de administración de riesgos de la entidad
Actividad programada para el último cuatrimestre de la vigencia 2024 </v>
      </c>
      <c r="Q54" s="180">
        <f>+PTEP!W54</f>
        <v>0</v>
      </c>
      <c r="S54" s="450"/>
      <c r="T54" s="99"/>
      <c r="U54" s="342"/>
      <c r="V54" s="250"/>
      <c r="Y54" s="240" t="str">
        <f>+PTEP!AD54</f>
        <v>No Programada en el Periodo</v>
      </c>
      <c r="Z54" s="330" t="str">
        <f>+PTEP!AE54</f>
        <v xml:space="preserve">En atención a la meta e indicador establecidos e identificados como:
Meta: 18 procesos de la entidad socializados sobre la Política de administración de riesgos de la entidad
Indicador: Socialización de la Política de administración de riesgos en los procesos
Fórmula Indicador: No. de procesos socializados con la Política de administración de riesgos de la entidad
Actividad programada para el último cuatrimestre de la vigencia 2024 </v>
      </c>
      <c r="AA54" s="342">
        <f>+PTEP!AF54</f>
        <v>0</v>
      </c>
      <c r="AC54" s="450"/>
      <c r="AD54" s="99">
        <v>0</v>
      </c>
      <c r="AE54" s="342">
        <f t="shared" si="0"/>
        <v>0</v>
      </c>
      <c r="AF54" s="365"/>
    </row>
    <row r="55" spans="1:33" ht="144" x14ac:dyDescent="0.25">
      <c r="A55" s="430"/>
      <c r="B55" s="402"/>
      <c r="C55" s="110" t="s">
        <v>105</v>
      </c>
      <c r="D55" s="87" t="s">
        <v>112</v>
      </c>
      <c r="E55" s="88" t="s">
        <v>129</v>
      </c>
      <c r="F55" s="99" t="s">
        <v>179</v>
      </c>
      <c r="G55" s="99" t="s">
        <v>225</v>
      </c>
      <c r="H55" s="99" t="s">
        <v>219</v>
      </c>
      <c r="I55" s="99" t="s">
        <v>226</v>
      </c>
      <c r="J55" s="99" t="s">
        <v>220</v>
      </c>
      <c r="K55" s="99" t="s">
        <v>480</v>
      </c>
      <c r="L55" s="99"/>
      <c r="M55" s="99"/>
      <c r="N55" s="120" t="s">
        <v>211</v>
      </c>
      <c r="O55" s="178" t="str">
        <f>+PTEP!U55</f>
        <v>No Programada en el Periodo</v>
      </c>
      <c r="P55" s="179" t="str">
        <f>+PTEP!V55</f>
        <v xml:space="preserve">En atención a la meta e indicador establecidos e identificados como:
Meta: Un (1) mapa de riesgos de la entidad presentado
Indicador: Mesas de trabajo para revisar y actualizar el mapa de riesgos de la SDA
Fórmula Indicador: No. de mapas de riesgos  de  la SDA presentados en CICCI
Actividad programada para el último cuatrimestre de la vigencia 2024 </v>
      </c>
      <c r="Q55" s="180">
        <f>+PTEP!W55</f>
        <v>0</v>
      </c>
      <c r="S55" s="450"/>
      <c r="T55" s="99"/>
      <c r="U55" s="342"/>
      <c r="V55" s="250"/>
      <c r="Y55" s="240" t="str">
        <f>+PTEP!AD55</f>
        <v>No Programada en el Periodo</v>
      </c>
      <c r="Z55" s="330" t="str">
        <f>+PTEP!AE55</f>
        <v xml:space="preserve">En atención a la meta e indicador establecidos e identificados como:
Meta: Un (1) mapa de riesgos de la entidad presentado
Indicador: Mesas de trabajo para revisar y actualizar el mapa de riesgos de la SDA
Fórmula Indicador: No. de mapas de riesgos  de  la SDA presentados en CICCI
Actividad programada para el último cuatrimestre de la vigencia 2024 </v>
      </c>
      <c r="AA55" s="342">
        <f>+PTEP!AF55</f>
        <v>0</v>
      </c>
      <c r="AC55" s="450"/>
      <c r="AD55" s="99">
        <v>0</v>
      </c>
      <c r="AE55" s="342">
        <f t="shared" si="0"/>
        <v>0</v>
      </c>
      <c r="AF55" s="365"/>
    </row>
    <row r="56" spans="1:33" ht="331.5" x14ac:dyDescent="0.25">
      <c r="A56" s="430"/>
      <c r="B56" s="402"/>
      <c r="C56" s="110" t="s">
        <v>105</v>
      </c>
      <c r="D56" s="87" t="s">
        <v>113</v>
      </c>
      <c r="E56" s="88" t="s">
        <v>130</v>
      </c>
      <c r="F56" s="99" t="s">
        <v>158</v>
      </c>
      <c r="G56" s="99" t="s">
        <v>227</v>
      </c>
      <c r="H56" s="99" t="s">
        <v>159</v>
      </c>
      <c r="I56" s="99" t="s">
        <v>160</v>
      </c>
      <c r="J56" s="99" t="s">
        <v>224</v>
      </c>
      <c r="K56" s="99" t="s">
        <v>480</v>
      </c>
      <c r="L56" s="99" t="s">
        <v>211</v>
      </c>
      <c r="M56" s="99" t="s">
        <v>211</v>
      </c>
      <c r="N56" s="120" t="s">
        <v>211</v>
      </c>
      <c r="O56" s="178" t="str">
        <f>+PTEP!U56</f>
        <v>Cumplida</v>
      </c>
      <c r="P56" s="179" t="str">
        <f>+PTEP!V56</f>
        <v xml:space="preserve">En atención a la meta e indicador establecidos e identificados como:
Meta: Tres (3) divulgaciones del mapa de riesgos  de  gestión y de corrupción de la SDA realizadas
Indicador: Divulgación del mapa de riesgos  de  gestión y de corrupción de la SDA
Fórmula Indicador: No. de divulgaciones realizadas del mapa de riesgos  de  gestión y de corrupción de la SDA
Se observó: 
*Radicado No 2024IE11164 del 15 de enero de 2024, remitido a los directivos de la SDA, socializando el Mapa de Riesgos Consolidado para la Vigencia 2024.
*Correo institucional de fecha 18 de enero de 2024, para funcionarios y contratistas SDA, con Asunto: "Conoce el Mapa de Riesgos Institucional"
*Radicado No 2024IE77835 del 11 de abril de 2024, remitido a los directivos de la SDA, con el mismo asunto sobre socialización Mapa de Riesgos Consolidado 2024.
*Panallazo de publicación Mapa de Riesgos en página web institucional 
*Se corroboró Acta de Comité Institucional de Control Interno No. 1 del 11 de enero de 2024
*Se validó la realización de la capacitación virtual sobre seguimiento a riesgos, realizada en fecha 15 de abril de 2024
Con relación a la meta e indicador establecidos,  nó se tuvo acceso a la información que acredita la medición del indicador formulado para la actividad 8.3.1., del PTEP - PAAC; no obstante, se evidenciaron seis (6) ejercicios de divulgación realizados, por tanto, se observó una sobre ejecución respecto a la meta establecida, por cuanto se programó realizar para 2024 un total de tres (3) divulgaciones, de las cuales entre enero y abril, se realizaron seis (6); dado lo anterior, se recomienda, evaluar la necesidad de  reformular la actividad y fortalecer el esquema de planeación frente a las actividades definidas y su alineación efectiva con la gestión operativa , su cumplimiento y su esquema de medición. </v>
      </c>
      <c r="Q56" s="180">
        <f>+PTEP!W56</f>
        <v>0.33</v>
      </c>
      <c r="S56" s="450"/>
      <c r="T56" s="99">
        <v>1</v>
      </c>
      <c r="U56" s="342">
        <v>0.33</v>
      </c>
      <c r="V56" s="250"/>
      <c r="Y56" s="240" t="str">
        <f>+PTEP!AD56</f>
        <v>Cumplida</v>
      </c>
      <c r="Z56" s="330" t="str">
        <f>+PTEP!AE56</f>
        <v xml:space="preserve">En atención a la meta e indicador establecidos e identificados como:
Meta: Tres (3) divulgaciones del mapa de riesgos  de  gestión y de corrupción de la SDA realizadas
Indicador: Divulgación del mapa de riesgos  de  gestión y de corrupción de la SDA
Fórmula Indicador: No. de divulgaciones realizadas del mapa de riesgos  de  gestión y de corrupción de la SDA
Con relación al pronunciamiento de la segunda línea de defensa, se ratifica la observación, dado que no se evidencian cambios en el Mapa de Riesgos Institucional. Se mantienen las recomendaciones efectuadas por la OCI en el seguimiento del primer cuatrimestre de la vigencia 2024, relacionadas con la necesidad de reformular la actividad y fortalecer el esquema de planeación frente a las actividades definidas y su alineación efectiva con la gestión operativa , su cumplimiento y su esquema de medición. </v>
      </c>
      <c r="AA56" s="342">
        <f>+PTEP!AF56</f>
        <v>0.66</v>
      </c>
      <c r="AC56" s="450"/>
      <c r="AD56" s="99">
        <v>1</v>
      </c>
      <c r="AE56" s="342">
        <f t="shared" si="0"/>
        <v>0.66</v>
      </c>
      <c r="AF56" s="365"/>
    </row>
    <row r="57" spans="1:33" ht="228" x14ac:dyDescent="0.25">
      <c r="A57" s="430"/>
      <c r="B57" s="402"/>
      <c r="C57" s="110" t="s">
        <v>105</v>
      </c>
      <c r="D57" s="87" t="s">
        <v>114</v>
      </c>
      <c r="E57" s="88" t="s">
        <v>131</v>
      </c>
      <c r="F57" s="99" t="s">
        <v>161</v>
      </c>
      <c r="G57" s="99" t="s">
        <v>215</v>
      </c>
      <c r="H57" s="99" t="s">
        <v>218</v>
      </c>
      <c r="I57" s="99" t="s">
        <v>216</v>
      </c>
      <c r="J57" s="99" t="s">
        <v>217</v>
      </c>
      <c r="K57" s="99" t="s">
        <v>480</v>
      </c>
      <c r="L57" s="99"/>
      <c r="M57" s="99" t="s">
        <v>211</v>
      </c>
      <c r="N57" s="120" t="s">
        <v>211</v>
      </c>
      <c r="O57" s="178" t="str">
        <f>+PTEP!U57</f>
        <v>No Programada en el Periodo</v>
      </c>
      <c r="P57" s="179" t="str">
        <f>+PTEP!V57</f>
        <v xml:space="preserve">En atención a la meta e indicador establecidos e identificados como:
Meta: Tres (3) monitoreos al mapa de riesgos 
Indicador: Monitorero cuatrimenstral al mapa de riesgos de gestión y corrupción de la SDA
Fórmula Indicador: No. de monitoreos al mapa de riesgos  de  gestión y de corrupción de la SDA
Actividad programada para el segundo y tercer cuatrimestre de la vigencia 2024; no obstante, la Oficina de Control Interno, identificó reporte de monitoreo en el aplicativo ISOLUCIÖN, por parte de la segunda línea de defensa; a pesar de no evidenciar el informe de segunda línea de defensa.  </v>
      </c>
      <c r="Q57" s="180">
        <f>+PTEP!W57</f>
        <v>0</v>
      </c>
      <c r="S57" s="450"/>
      <c r="T57" s="99"/>
      <c r="U57" s="342"/>
      <c r="V57" s="250"/>
      <c r="Y57" s="240" t="str">
        <f>+PTEP!AD57</f>
        <v xml:space="preserve">Parcialmente </v>
      </c>
      <c r="Z57" s="330" t="str">
        <f>+PTEP!AE57</f>
        <v xml:space="preserve">En atención a la meta e indicador establecidos e identificados como:
Meta: Tres (3) monitoreos al mapa de riesgos 
Indicador: Monitorero cuatrimenstral al mapa de riesgos de gestión y corrupción de la SDA
Fórmula Indicador: No. de monitoreos al mapa de riesgos  de  gestión y de corrupción de la SDA
Actividad programada para el segundo y tercer cuatrimestre de la vigencia 2024; no obstante, la Oficina de Control Interno, identificó reporte de monitoreo en el aplicativo ISOLUCIÖN, por parte de la primera y segunda línea de defensa; a pesar de no evidenciar el informe de segunda línea de defensa.  </v>
      </c>
      <c r="AA57" s="342">
        <f>+PTEP!AF57</f>
        <v>0</v>
      </c>
      <c r="AC57" s="450"/>
      <c r="AD57" s="99">
        <v>1</v>
      </c>
      <c r="AE57" s="342">
        <f t="shared" si="0"/>
        <v>0</v>
      </c>
      <c r="AF57" s="365"/>
    </row>
    <row r="58" spans="1:33" ht="384" x14ac:dyDescent="0.25">
      <c r="A58" s="431"/>
      <c r="B58" s="400"/>
      <c r="C58" s="110" t="s">
        <v>105</v>
      </c>
      <c r="D58" s="157" t="s">
        <v>115</v>
      </c>
      <c r="E58" s="158" t="s">
        <v>132</v>
      </c>
      <c r="F58" s="159" t="s">
        <v>253</v>
      </c>
      <c r="G58" s="159" t="s">
        <v>254</v>
      </c>
      <c r="H58" s="159" t="s">
        <v>255</v>
      </c>
      <c r="I58" s="159" t="s">
        <v>256</v>
      </c>
      <c r="J58" s="159" t="s">
        <v>238</v>
      </c>
      <c r="K58" s="159" t="s">
        <v>468</v>
      </c>
      <c r="L58" s="159" t="s">
        <v>211</v>
      </c>
      <c r="M58" s="159" t="s">
        <v>211</v>
      </c>
      <c r="N58" s="160" t="s">
        <v>211</v>
      </c>
      <c r="O58" s="178" t="str">
        <f>+PTEP!U58</f>
        <v>Cumplida</v>
      </c>
      <c r="P58" s="179" t="str">
        <f>+PTEP!V58</f>
        <v xml:space="preserve">En atención a la meta e indicador establecidos e identificados como:
Meta: Tres (3) informes de seguimiento emitidos y publicados en la página web de la Entidad.
Indicador: Emisión y publicación de informes de seguimiento.
Fórmula Indicador: ((# de informes emitidos y publicados  / 3) * 100)
La Oficina de Control Interno, realizó el seguimiento a los 68 riesgos definidos en el Mapa de Riesgos Institucional, compuesto por 38 Riesgos de Gestión, 4 Fiscal, 3 Sarlaf y 23 Riesgos de Corrupción.
-	Riesgos de Gestión: Aplicativo ISOLUCIÓN – Modulo Riesgos DAFP V5 – Administración – Riesgos; su consulta puede verificarse en la siguiente ruta interna: Isolución - Administración de Riesgos (ambientebogota.gov.co). Se adjunta como anexo del presente informe el reporte generado en el aplicativo ISOLUCIÖN. 
-	Riesgos de Corrupción: Aplicativo ISOLUCIÓN – Modulo Riesgos DAFP V5 – Administración – Riesgos; su consulta puede verificarse en la siguiente ruta interna: Isolución - Seguimiento de Controles (ambientebogota.gov.co). </v>
      </c>
      <c r="Q58" s="180">
        <f>+PTEP!W58</f>
        <v>0.33</v>
      </c>
      <c r="S58" s="450"/>
      <c r="T58" s="159">
        <v>1</v>
      </c>
      <c r="U58" s="342">
        <v>0.33</v>
      </c>
      <c r="V58" s="250"/>
      <c r="Y58" s="240" t="str">
        <f>+PTEP!AD58</f>
        <v>Cumplida</v>
      </c>
      <c r="Z58" s="330" t="str">
        <f>+PTEP!AE58</f>
        <v xml:space="preserve">En atención a la meta e indicador establecidos e identificados como:
Meta: Tres (3) informes de seguimiento emitidos y publicados en la página web de la Entidad.
Indicador: Emisión y publicación de informes de seguimiento.
Fórmula Indicador: ((# de informes emitidos y publicados  / 3) * 100)
La Oficina de Control Interno, realizó el seguimiento a los 68 riesgos definidos en el Mapa de Riesgos Institucional, compuesto por 38 Riesgos de Gestión, 4 Fiscal, 3 Sarlaf y 23 Riesgos de Corrupción.
-	Riesgos de Gestión: Aplicativo ISOLUCIÓN – Modulo Riesgos DAFP V5 – Administración – Riesgos; su consulta puede verificarse en la siguiente ruta interna: Isolución - Administración de Riesgos (ambientebogota.gov.co). Se adjunta como anexo del presente informe el reporte generado en el aplicativo ISOLUCIÖN. 
-	Riesgos de Corrupción: Aplicativo ISOLUCIÓN – Modulo Riesgos DAFP V5 – Administración – Riesgos; su consulta puede verificarse en la siguiente ruta interna: Isolución - Seguimiento de Controles (ambientebogota.gov.co). </v>
      </c>
      <c r="AA58" s="342">
        <f>+PTEP!AF58</f>
        <v>0.66</v>
      </c>
      <c r="AC58" s="450"/>
      <c r="AD58" s="159">
        <v>1</v>
      </c>
      <c r="AE58" s="342">
        <f t="shared" si="0"/>
        <v>0.66</v>
      </c>
      <c r="AF58" s="365"/>
    </row>
    <row r="59" spans="1:33" ht="264" x14ac:dyDescent="0.25">
      <c r="A59" s="402" t="s">
        <v>143</v>
      </c>
      <c r="B59" s="402" t="s">
        <v>144</v>
      </c>
      <c r="C59" s="111" t="s">
        <v>133</v>
      </c>
      <c r="D59" s="89" t="s">
        <v>134</v>
      </c>
      <c r="E59" s="90" t="s">
        <v>137</v>
      </c>
      <c r="F59" s="100" t="s">
        <v>484</v>
      </c>
      <c r="G59" s="100" t="s">
        <v>498</v>
      </c>
      <c r="H59" s="100" t="s">
        <v>499</v>
      </c>
      <c r="I59" s="100" t="s">
        <v>500</v>
      </c>
      <c r="J59" s="100" t="s">
        <v>501</v>
      </c>
      <c r="K59" s="100" t="s">
        <v>491</v>
      </c>
      <c r="L59" s="97"/>
      <c r="M59" s="97"/>
      <c r="N59" s="121" t="s">
        <v>211</v>
      </c>
      <c r="O59" s="178" t="str">
        <f>+PTEP!U59</f>
        <v>No Programada en el Periodo</v>
      </c>
      <c r="P59" s="179" t="str">
        <f>+PTEP!V59</f>
        <v>En atención a la meta e indicador establecidos e identificados como:
Meta: Una revisión del Manual para la Prevención y Control del Lavado de Activos y Financiación del Terrorismo- SARLAFT de la SDA.
Indicador: Emisión y publicación de informes de seguimiento. Fórmula Indicador: No. De revisiones Manual para la Prevención y Control del Lavado de Activos y Financiación del Terrorismo- SARLAFT de la SDA
Esta actividad no está programada para el periodo objeto de revisión, sin embargo se insta al proceso a evaluar las situaciones encontradas y a considerar las conclusiones y recomendaciones descritas por la Oficina de Control Interno en memorando interno y anexo bajo radicado No. 2024IE93453 de fecha 30 de abril de 2024</v>
      </c>
      <c r="Q59" s="180">
        <f>+PTEP!W59</f>
        <v>0</v>
      </c>
      <c r="S59" s="451">
        <f>+AVERAGE(Q59:Q62)</f>
        <v>0</v>
      </c>
      <c r="T59" s="97"/>
      <c r="U59" s="342"/>
      <c r="V59" s="97">
        <f>+T60+T61+T62</f>
        <v>3</v>
      </c>
      <c r="W59" s="252">
        <v>0</v>
      </c>
      <c r="Y59" s="240" t="str">
        <f>+PTEP!AD59</f>
        <v>No Programada en el Periodo</v>
      </c>
      <c r="Z59" s="330" t="str">
        <f>+PTEP!AE59</f>
        <v xml:space="preserve">En atención a la meta e indicador establecidos e identificados como:
Meta: Una revisión del Manual para la Prevención y Control del Lavado de Activos y Financiación del Terrorismo- SARLAFT de la SDA.
Indicador: Emisión y publicación de informes de seguimiento. Fórmula Indicador: No. De revisiones Manual para la Prevención y Control del Lavado de Activos y Financiación del Terrorismo- SARLAFT de la SDA
Esta actividad no está programada para el periodo objeto de revisión, sin embargo se insta al proceso a evaluar las situaciones encontradas y a considerar las recomendaciones de la OCI en la sesión No. 3 del Comité Institucional de Control Interno llevada a cabo el 31 de julio de 2024
</v>
      </c>
      <c r="AA59" s="342">
        <f>+PTEP!AF59</f>
        <v>0</v>
      </c>
      <c r="AC59" s="451">
        <f>+AVERAGE(AA59:AA62)</f>
        <v>0</v>
      </c>
      <c r="AD59" s="97">
        <v>0</v>
      </c>
      <c r="AE59" s="342">
        <f t="shared" si="0"/>
        <v>0</v>
      </c>
      <c r="AF59" s="374">
        <f>+AD61+AD62</f>
        <v>2</v>
      </c>
      <c r="AG59" s="364">
        <f>+AVERAGE(AE60,AE61,AE62)</f>
        <v>0</v>
      </c>
    </row>
    <row r="60" spans="1:33" ht="409.5" x14ac:dyDescent="0.25">
      <c r="A60" s="402"/>
      <c r="B60" s="402"/>
      <c r="C60" s="111" t="s">
        <v>133</v>
      </c>
      <c r="D60" s="89" t="s">
        <v>135</v>
      </c>
      <c r="E60" s="90" t="s">
        <v>138</v>
      </c>
      <c r="F60" s="173" t="s">
        <v>489</v>
      </c>
      <c r="G60" s="173" t="s">
        <v>502</v>
      </c>
      <c r="H60" s="173" t="s">
        <v>504</v>
      </c>
      <c r="I60" s="173" t="s">
        <v>503</v>
      </c>
      <c r="J60" s="173" t="s">
        <v>505</v>
      </c>
      <c r="K60" s="100" t="s">
        <v>482</v>
      </c>
      <c r="L60" s="97" t="s">
        <v>211</v>
      </c>
      <c r="M60" s="97"/>
      <c r="N60" s="121"/>
      <c r="O60" s="178" t="str">
        <f>+PTEP!U60</f>
        <v>No Cumplida</v>
      </c>
      <c r="P60" s="179" t="str">
        <f>+PTEP!V60</f>
        <v>En atención a la meta e indicador establecidos e identificados como:
Meta: Plan de trabajo 2024 elaborado
Indicador:100% de avance de la formulación del plan de trabajo 2024 para adaptar y/o desarrollar la debida diligencia.
Fórmula Indicador: Porcentaje de avance de la formulación del plan de trabajo 2024 para adaptar y/o desarrollar la debida diligencia
A partir de la revisión efectuada sobre las evidencias aportadas, se observaron dos memorandos internos, uno de parte de la Oficina de Control Interno, con destino a la Dirección de Gestión Corporativa y la Subdirección Financiera, bajo radicado con No. 2024IE82415 del 16 de abril de 2024, el cual referencia en el asunto “Seguimiento articulación Sistema de Administración de Riesgos de Lavado de Activos y de la Financiación del Terrorismo – SARLAFT” y para lo cual se solicita cierta información, y el otro de parte de la Subdirección Financiera en respuesta a esta comunicación y con radicado No. 2024IE86236 del 21 de abril de 2024, en el cual se presentan inquietudes en relación con la administración del riesgo de lavado de activos y de financiación del terrorismo.
Ahora bien, La Oficina de Control Interno mediante memorando interno No. 2024IE93453 de fecha 30 de abril de 2024, emite documento denominado "EVALUACIÓN ESTADO DE IMPLEMENTACIÓN DEL SISTEMA DE ADMINISTRACIÓN DE RIESGOS DE LAVADO DE ACTIVOS Y FINANCIACIÓN DEL TERRORISMO SARLAF EN LA SDA" el cual da cuenta de las acciones adelantadas por la SDA en la vigencia 2023 y el primer cuatrimestre de 2024 y se abordan las inquietudes presentadas por la Subdirección Financiera.
No obstante lo expuesto, la evidencia presentada no puede ser tenida en cuenta frente al cumplimiento de la meta proyectada y dentro de la fórmula del indicador, por lo tanto, esta actividad se da como no cumplida, y se insta al proceso a evaluar las situaciones encontradas y a considerar las conclusiones y recomendaciones descritas por la Oficina de Control Interno en memorando y su anexo, bajo radicado No. 2024IE93453 de fecha 30 de abril de 2024.</v>
      </c>
      <c r="Q60" s="180">
        <f>+PTEP!W60</f>
        <v>0</v>
      </c>
      <c r="S60" s="451"/>
      <c r="T60" s="97">
        <v>1</v>
      </c>
      <c r="U60" s="342">
        <v>0</v>
      </c>
      <c r="V60" s="250"/>
      <c r="Y60" s="240" t="str">
        <f>+PTEP!AD60</f>
        <v>No Cumplida</v>
      </c>
      <c r="Z60" s="330" t="str">
        <f>+PTEP!AE60</f>
        <v>En atención a la meta e indicador establecidos e identificados como:
Meta: Plan de trabajo 2024 elaborado
Indicador:100% de avance de la formulación del plan de trabajo 2024 para adaptar y/o desarrollar la debida diligencia.
Fórmula Indicador: Porcentaje de avance de la formulación del plan de trabajo 2024 para adaptar y/o desarrollar la debida diligencia
Esta actividad no estaba programada para el periodo objeto de seguimiento,  por tanto cabe mencionar que en la sesión No. 3 del Comité Institucional de Control Interno llevada a cabo el 31 de julio de 2024, el subdirector financiero manifestó: “que realizadas las consultas con la Secretaria General de Bogotá y en la revisión de los documentos técnicos sobre la materia, el ejercicio de las funciones de la Subdirección Financiera no es compatible con el rol de Oficial de cumplimiento, teniendo en cuenta que los riesgos identificados así como los controles se deben implementar en este proceso; sin embargo señala que no es necesaria la designación de un oficial de cumplimiento, si no de un equipo que lidere e implemente acciones de prevención y que en ese sentido estará presto a colaborar pero no liderando el equipo”
Frente a lo anterior los asistentes al Comité aprobaron que por parte de la Dirección de Planeación y Sistemas de Información se liderara el tema relacionado con el Componente de Debida Diligencia, y que, en el próximo comité de Gestión y Desempeño Institucional se presentara la modificación del Plan de Trabajo.
Ahora bien, en vista del incumplimiento de la meta proyectada el indicador sigue presentando un avance de 0% y de acuerdo con lo definido en el Comité Institucional de Control Interno se recomienda el cambio de responsable de la actividad.</v>
      </c>
      <c r="AA60" s="342">
        <f>+PTEP!AF60</f>
        <v>0</v>
      </c>
      <c r="AC60" s="451"/>
      <c r="AD60" s="97">
        <v>0</v>
      </c>
      <c r="AE60" s="342">
        <f t="shared" si="0"/>
        <v>0</v>
      </c>
      <c r="AF60" s="365"/>
    </row>
    <row r="61" spans="1:33" ht="409.5" x14ac:dyDescent="0.25">
      <c r="A61" s="400"/>
      <c r="B61" s="400"/>
      <c r="C61" s="111" t="s">
        <v>133</v>
      </c>
      <c r="D61" s="171" t="s">
        <v>136</v>
      </c>
      <c r="E61" s="90" t="s">
        <v>139</v>
      </c>
      <c r="F61" s="100" t="s">
        <v>487</v>
      </c>
      <c r="G61" s="100" t="s">
        <v>506</v>
      </c>
      <c r="H61" s="100" t="s">
        <v>507</v>
      </c>
      <c r="I61" s="100" t="s">
        <v>508</v>
      </c>
      <c r="J61" s="100" t="s">
        <v>509</v>
      </c>
      <c r="K61" s="168" t="s">
        <v>488</v>
      </c>
      <c r="L61" s="169" t="s">
        <v>211</v>
      </c>
      <c r="M61" s="169" t="s">
        <v>211</v>
      </c>
      <c r="N61" s="170" t="s">
        <v>211</v>
      </c>
      <c r="O61" s="178" t="str">
        <f>+PTEP!U61</f>
        <v>No Cumplida</v>
      </c>
      <c r="P61" s="179" t="str">
        <f>+PTEP!V61</f>
        <v>En atención a la meta e indicador establecidos e identificados como:
Meta: Implementación del formato de Conocimiento de la contraparte como una de las herramientas de control frente al SARLAFT en el proceso de Gestión Contractual 
Indicador: 90% de implementación del formato de Conocimiento de la contraparte como una de las herramientas de control frente al SARLAFT en el proceso de Gestión Contractual, al finalizar la vigencia 2024
Fórmula Indicador: No. De formatos de Conocimiento de la contraparte como una de las herramientas de control frente al SARLAFT implementados en el proceso de Gestión Contractual  / No. Total de procesos contractuales que requieren formato de la contraparte.
A partir de la revisión efectuada sobre las evidencias aportadas, se observó una comunicación emitida por la Dirección de Gestión Corporativa con destino a la Subsecretaría de la SDA en donde se describe lo siguiente "En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solicitud sobre la cual no se ha recibido retroalimentación, según se indica en el seguimiento de la primera línea de defensa.
En razón a lo anterior, si bien hubo un avance en la revisión y solicitud de ajuste del manual, este no puede ser tenido en cuenta frente al cumplimiento de la meta proyectada y dentro de la fórmula del indicador, por lo tanto, esta actividad se da como no cumplida.</v>
      </c>
      <c r="Q61" s="180">
        <f>+PTEP!W61</f>
        <v>0</v>
      </c>
      <c r="S61" s="451"/>
      <c r="T61" s="169">
        <v>1</v>
      </c>
      <c r="U61" s="342">
        <v>0</v>
      </c>
      <c r="V61" s="250"/>
      <c r="Y61" s="240" t="str">
        <f>+PTEP!AD61</f>
        <v>No Cumplida</v>
      </c>
      <c r="Z61" s="330" t="str">
        <f>+PTEP!AE61</f>
        <v>En atención a la meta e indicador establecidos e identificados como:
Meta: Implementación del formato de Conocimiento de la contraparte como una de las herramientas de control frente al SARLAFT en el proceso de Gestión Contractual 
Indicador: 90% de implementación del formato de Conocimiento de la contraparte como una de las herramientas de control frente al SARLAFT en el proceso de Gestión Contractual, al finalizar la vigencia 2024
Fórmula Indicador: No. De formatos de Conocimiento de la contraparte como una de las herramientas de control frente al SARLAFT implementados en el proceso de Gestión Contractual  / No. Total de procesos contractuales que requieren formato de la contraparte.
Segun lo indica el procesoDel periodo de mayo – agosto de 2024, no se ha realizado implementación del formato conocimiento de la contraparte en el proceso de talento Humano, teniendo en cuenta que no se ha definido el ajuste del manual para la prevención y control del lavado de activos, financiación del terrorismo – SARLAFT - PE03-PR02-MA01, sin embargo, el pasado 12 de julio de 2024, se llevó a acabo reunión con la Subsecretaria General, Subdirección Financiera, la Oficina de Control Interno y con la participación por parte de la Secretaria General de la Alcaldía Mayor de Bogotá, con el fin de verificar el avance de la implementación de SARLAFT. Actualmente es necesario actualizar el manual de acuerdo algunas observaciones planteadas por la Dirección de Gestión Corporativa y el oficial de cumplimiento. Finalmente se cambia el oficial de cumplimiento, se procederá a conformar el equipo y ajustar el manual y posteriormente se definirá la implementación del formato.
En razón a lo anterior, si bien hubo avances en la gestión , esta situación no puede ser tenida en cuenta frente al cumplimiento de la meta proyectada y dentro de la fórmula del indicador, por lo tanto, esta actividad se da como no cumplida.</v>
      </c>
      <c r="AA61" s="342">
        <f>+PTEP!AF61</f>
        <v>0</v>
      </c>
      <c r="AC61" s="451"/>
      <c r="AD61" s="169">
        <v>1</v>
      </c>
      <c r="AE61" s="342">
        <f t="shared" si="0"/>
        <v>0</v>
      </c>
      <c r="AF61" s="365"/>
    </row>
    <row r="62" spans="1:33" ht="409.6" thickBot="1" x14ac:dyDescent="0.3">
      <c r="A62" s="435"/>
      <c r="B62" s="435"/>
      <c r="C62" s="161" t="s">
        <v>133</v>
      </c>
      <c r="D62" s="162" t="s">
        <v>136</v>
      </c>
      <c r="E62" s="163" t="s">
        <v>486</v>
      </c>
      <c r="F62" s="172" t="s">
        <v>485</v>
      </c>
      <c r="G62" s="164" t="s">
        <v>510</v>
      </c>
      <c r="H62" s="164" t="s">
        <v>511</v>
      </c>
      <c r="I62" s="164" t="s">
        <v>512</v>
      </c>
      <c r="J62" s="164" t="s">
        <v>509</v>
      </c>
      <c r="K62" s="164" t="s">
        <v>490</v>
      </c>
      <c r="L62" s="165" t="s">
        <v>211</v>
      </c>
      <c r="M62" s="165" t="s">
        <v>211</v>
      </c>
      <c r="N62" s="166" t="s">
        <v>211</v>
      </c>
      <c r="O62" s="178" t="str">
        <f>+PTEP!U62</f>
        <v>No Cumplida</v>
      </c>
      <c r="P62" s="179" t="str">
        <f>+PTEP!V62</f>
        <v>En atención a la meta e indicador establecidos e identificados como:
Meta: Implementación del formato de Conocimiento de la contraparte como una de las herramientas de control frente al SARLAFT en el proceso de talento humano
Indicador: 90% de implementación del formato de Conocimiento de la contraparte como una de las herramientas de control frente al SARLAFT en el proceso de talento humano, al finalizar la vigencia 2025
Fórmula Indicador: No. De formatos de Conocimiento de la contraparte como una de las herramientas de control frente al SARLAFT implementados en el proceso de talento humano / No. Total de procesos de talento humano que requieren formato de la contrapart
A partir de la revisión efectuada sobre las evidencias aportadas, se observó una comunicación emitida por la Dirección de Gestión Corporativa con destino a la Subsecretaría de la SDA en donde se describe lo siguiente "En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solicitud sobre la cual no se ha recibido retroalimentación, según se indica en el seguimiento de la primera línea de defensa.
En razón a lo anterior, si bien hubo un avance en la revisión y solicitud de ajuste del manual, este no puede ser tenido en cuenta frente al cumplimiento de la meta proyectada y dentro de la fórmula del indicador, por lo tanto, esta actividad se da como no cumplida.</v>
      </c>
      <c r="Q62" s="180">
        <f>+PTEP!W62</f>
        <v>0</v>
      </c>
      <c r="S62" s="451"/>
      <c r="T62" s="165">
        <v>1</v>
      </c>
      <c r="U62" s="342">
        <v>0</v>
      </c>
      <c r="V62" s="250"/>
      <c r="Y62" s="240" t="str">
        <f>+PTEP!AD62</f>
        <v>No Cumplida</v>
      </c>
      <c r="Z62" s="330" t="str">
        <f>+PTEP!AE62</f>
        <v>En atención a la meta e indicador establecidos e identificados como:
Meta: Implementación del formato de Conocimiento de la contraparte como una de las herramientas de control frente al SARLAFT en el proceso de talento humano
Indicador: 90% de implementación del formato de Conocimiento de la contraparte como una de las herramientas de control frente al SARLAFT en el proceso de talento humano, al finalizar la vigencia 2025
Fórmula Indicador: No. De formatos de Conocimiento de la contraparte como una de las herramientas de control frente al SARLAFT implementados en el proceso de talento humano / No. Total de procesos de talento humano que requieren formato de la contrapart
A partir de la revisión efectuada sobre las evidencias aportadas, se observó una comunicación emitida por la Dirección de Gestión Corporativa con destino a la Subsecretaría de la SDA en donde se describe lo siguiente "En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solicitud sobre la cual no se ha recibido retroalimentación, según se indica en el seguimiento de la primera línea de defensa.
En razón a lo anterior, si bien hubo avances en la gestión , esta situación no puede ser tenida en cuenta frente al cumplimiento de la meta proyectada y dentro de la fórmula del indicador, por lo tanto, esta actividad se da como no cumplida.</v>
      </c>
      <c r="AA62" s="342">
        <f>+PTEP!AF62</f>
        <v>0</v>
      </c>
      <c r="AC62" s="451"/>
      <c r="AD62" s="165">
        <v>1</v>
      </c>
      <c r="AE62" s="342">
        <f t="shared" si="0"/>
        <v>0</v>
      </c>
      <c r="AF62" s="365"/>
    </row>
    <row r="63" spans="1:33" ht="16.5" thickTop="1" thickBot="1" x14ac:dyDescent="0.3">
      <c r="A63" s="432" t="s">
        <v>382</v>
      </c>
      <c r="B63" s="433"/>
      <c r="C63" s="433"/>
      <c r="D63" s="433"/>
      <c r="E63" s="432">
        <f>(COUNTA(F7:F62))-1</f>
        <v>55</v>
      </c>
      <c r="F63" s="434"/>
      <c r="G63" s="5"/>
      <c r="H63" s="5"/>
      <c r="I63" s="5"/>
      <c r="J63" s="5"/>
      <c r="K63" s="5"/>
      <c r="L63" s="5"/>
      <c r="M63" s="5"/>
      <c r="N63" s="5"/>
    </row>
    <row r="64" spans="1:33" ht="26.25" x14ac:dyDescent="0.25">
      <c r="AG64" s="376">
        <f>+AVERAGE(AG7,AG26,AG31,AG37,AG39,AG43,AG46,AG53,AG59)</f>
        <v>0.51818055555555564</v>
      </c>
    </row>
    <row r="65" spans="1:33" s="3" customFormat="1" ht="15.75" thickBot="1" x14ac:dyDescent="0.25">
      <c r="A65" s="428" t="s">
        <v>140</v>
      </c>
      <c r="B65" s="429"/>
      <c r="C65" s="429"/>
      <c r="D65" s="429"/>
      <c r="E65" s="429"/>
      <c r="F65" s="429"/>
      <c r="G65" s="429"/>
      <c r="H65" s="429"/>
      <c r="I65" s="429"/>
      <c r="J65" s="429"/>
      <c r="K65" s="429"/>
      <c r="L65" s="429"/>
      <c r="M65" s="429"/>
      <c r="N65" s="429"/>
      <c r="AE65" s="361"/>
      <c r="AF65" s="361"/>
      <c r="AG65" s="361"/>
    </row>
    <row r="66" spans="1:33" s="3" customFormat="1" ht="15.75" thickBot="1" x14ac:dyDescent="0.25">
      <c r="A66" s="167" t="s">
        <v>141</v>
      </c>
      <c r="B66" s="425" t="s">
        <v>142</v>
      </c>
      <c r="C66" s="425"/>
      <c r="D66" s="425"/>
      <c r="E66" s="425"/>
      <c r="F66" s="425"/>
      <c r="G66" s="425"/>
      <c r="H66" s="425"/>
      <c r="I66" s="425"/>
      <c r="J66" s="426" t="s">
        <v>424</v>
      </c>
      <c r="K66" s="426"/>
      <c r="L66" s="426"/>
      <c r="M66" s="426"/>
      <c r="N66" s="427"/>
      <c r="AE66" s="361"/>
      <c r="AF66" s="361"/>
      <c r="AG66" s="361"/>
    </row>
    <row r="67" spans="1:33" s="3" customFormat="1" x14ac:dyDescent="0.2">
      <c r="A67" s="7">
        <v>1</v>
      </c>
      <c r="B67" s="420" t="s">
        <v>423</v>
      </c>
      <c r="C67" s="420"/>
      <c r="D67" s="420"/>
      <c r="E67" s="420"/>
      <c r="F67" s="420"/>
      <c r="G67" s="420"/>
      <c r="H67" s="420"/>
      <c r="I67" s="421"/>
      <c r="J67" s="421" t="s">
        <v>425</v>
      </c>
      <c r="K67" s="421"/>
      <c r="L67" s="421"/>
      <c r="M67" s="421"/>
      <c r="N67" s="422"/>
      <c r="AE67" s="361"/>
      <c r="AF67" s="361"/>
      <c r="AG67" s="361"/>
    </row>
    <row r="68" spans="1:33" x14ac:dyDescent="0.25">
      <c r="A68" s="7">
        <v>2</v>
      </c>
      <c r="B68" s="420" t="s">
        <v>536</v>
      </c>
      <c r="C68" s="420"/>
      <c r="D68" s="420"/>
      <c r="E68" s="420"/>
      <c r="F68" s="420"/>
      <c r="G68" s="420"/>
      <c r="H68" s="420"/>
      <c r="I68" s="421"/>
      <c r="J68" s="421" t="s">
        <v>525</v>
      </c>
      <c r="K68" s="421"/>
      <c r="L68" s="421"/>
      <c r="M68" s="421"/>
      <c r="N68" s="422"/>
    </row>
  </sheetData>
  <autoFilter ref="A6:AG63" xr:uid="{43CB208A-0005-46D2-9D40-ED9748A7028A}">
    <filterColumn colId="11" showButton="0"/>
    <filterColumn colId="12" showButton="0"/>
  </autoFilter>
  <mergeCells count="54">
    <mergeCell ref="AC43:AC45"/>
    <mergeCell ref="Y5:AA5"/>
    <mergeCell ref="AC7:AC25"/>
    <mergeCell ref="S7:S25"/>
    <mergeCell ref="AC46:AC52"/>
    <mergeCell ref="AC53:AC58"/>
    <mergeCell ref="AC59:AC62"/>
    <mergeCell ref="AC26:AC30"/>
    <mergeCell ref="AC31:AC36"/>
    <mergeCell ref="S53:S58"/>
    <mergeCell ref="S59:S62"/>
    <mergeCell ref="S26:S30"/>
    <mergeCell ref="S31:S36"/>
    <mergeCell ref="S37:S38"/>
    <mergeCell ref="S39:S42"/>
    <mergeCell ref="S43:S45"/>
    <mergeCell ref="S46:S52"/>
    <mergeCell ref="AC37:AC38"/>
    <mergeCell ref="AC39:AC42"/>
    <mergeCell ref="B68:I68"/>
    <mergeCell ref="J68:N68"/>
    <mergeCell ref="A53:A58"/>
    <mergeCell ref="B53:B58"/>
    <mergeCell ref="A59:A62"/>
    <mergeCell ref="B59:B62"/>
    <mergeCell ref="A63:D63"/>
    <mergeCell ref="E63:F63"/>
    <mergeCell ref="A65:N65"/>
    <mergeCell ref="B66:I66"/>
    <mergeCell ref="J66:N66"/>
    <mergeCell ref="B67:I67"/>
    <mergeCell ref="J67:N67"/>
    <mergeCell ref="A39:A42"/>
    <mergeCell ref="B39:B42"/>
    <mergeCell ref="A43:A45"/>
    <mergeCell ref="B43:B45"/>
    <mergeCell ref="A46:A52"/>
    <mergeCell ref="B46:B52"/>
    <mergeCell ref="A26:A30"/>
    <mergeCell ref="B26:B30"/>
    <mergeCell ref="A31:A36"/>
    <mergeCell ref="B31:B36"/>
    <mergeCell ref="A37:A38"/>
    <mergeCell ref="B37:B38"/>
    <mergeCell ref="A1:B2"/>
    <mergeCell ref="C1:N2"/>
    <mergeCell ref="A3:N3"/>
    <mergeCell ref="A4:N4"/>
    <mergeCell ref="A5:N5"/>
    <mergeCell ref="O5:Q5"/>
    <mergeCell ref="L6:N6"/>
    <mergeCell ref="A7:A25"/>
    <mergeCell ref="B7:B25"/>
    <mergeCell ref="L23:N23"/>
  </mergeCells>
  <conditionalFormatting sqref="E43:I43">
    <cfRule type="duplicateValues" dxfId="3" priority="1"/>
  </conditionalFormatting>
  <pageMargins left="0.23622047244094491" right="0.23622047244094491" top="0.74803149606299213" bottom="0.74803149606299213" header="0.31496062992125984" footer="0.31496062992125984"/>
  <pageSetup paperSize="14" scale="23" orientation="landscape" horizontalDpi="4294967295" verticalDpi="4294967295"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2815ADB-CF12-42B7-9050-7C14B945CC23}">
          <x14:formula1>
            <xm:f>'Lista '!$A$2:$A$8</xm:f>
          </x14:formula1>
          <xm:sqref>O7:O62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234AD-0769-48FE-8BA7-71897CFC5125}">
  <sheetPr>
    <tabColor theme="0"/>
  </sheetPr>
  <dimension ref="A1:I15"/>
  <sheetViews>
    <sheetView topLeftCell="A4" zoomScale="170" zoomScaleNormal="170" workbookViewId="0">
      <selection activeCell="C9" sqref="C9"/>
    </sheetView>
  </sheetViews>
  <sheetFormatPr baseColWidth="10" defaultColWidth="11.42578125" defaultRowHeight="12.75" x14ac:dyDescent="0.25"/>
  <cols>
    <col min="1" max="1" width="16" style="10" customWidth="1"/>
    <col min="2" max="2" width="35.85546875" style="10" customWidth="1"/>
    <col min="3" max="3" width="20.140625" style="10" customWidth="1"/>
    <col min="4" max="4" width="16" style="23" customWidth="1"/>
    <col min="5" max="5" width="18.5703125" style="10" customWidth="1"/>
    <col min="6" max="6" width="22.7109375" style="10" customWidth="1"/>
    <col min="7" max="7" width="11.42578125" style="10"/>
    <col min="8" max="8" width="19.42578125" style="10" customWidth="1"/>
    <col min="9" max="9" width="23" style="10" customWidth="1"/>
    <col min="10" max="16384" width="11.42578125" style="10"/>
  </cols>
  <sheetData>
    <row r="1" spans="1:9" ht="36" customHeight="1" x14ac:dyDescent="0.25">
      <c r="A1" s="458" t="s">
        <v>947</v>
      </c>
      <c r="B1" s="439"/>
      <c r="C1" s="439"/>
      <c r="D1" s="439"/>
      <c r="E1" s="439"/>
      <c r="F1" s="440"/>
    </row>
    <row r="2" spans="1:9" ht="37.5" customHeight="1" x14ac:dyDescent="0.25">
      <c r="A2" s="11" t="s">
        <v>324</v>
      </c>
      <c r="B2" s="11" t="s">
        <v>325</v>
      </c>
      <c r="C2" s="12" t="s">
        <v>368</v>
      </c>
      <c r="D2" s="12" t="s">
        <v>326</v>
      </c>
      <c r="E2" s="13" t="s">
        <v>327</v>
      </c>
      <c r="F2" s="13" t="s">
        <v>328</v>
      </c>
    </row>
    <row r="3" spans="1:9" ht="25.5" customHeight="1" x14ac:dyDescent="0.25">
      <c r="A3" s="14" t="s">
        <v>329</v>
      </c>
      <c r="B3" s="24" t="s">
        <v>354</v>
      </c>
      <c r="C3" s="91" t="s">
        <v>371</v>
      </c>
      <c r="D3" s="15">
        <v>18</v>
      </c>
      <c r="E3" s="16" t="e">
        <f>+AVERAGE(PTEP!#REF!)</f>
        <v>#REF!</v>
      </c>
      <c r="F3" s="17" t="e">
        <f t="shared" ref="F3:F12" si="0">+IF(AND(E3&gt;=0,E3&lt;=0.59),"ZONA BAJA",IF(AND(E3&gt;=0.6,E3&lt;=0.79),"ZONA MEDIA","ZONA ALTA"))</f>
        <v>#REF!</v>
      </c>
    </row>
    <row r="4" spans="1:9" ht="25.5" customHeight="1" x14ac:dyDescent="0.25">
      <c r="A4" s="14" t="s">
        <v>330</v>
      </c>
      <c r="B4" s="24" t="s">
        <v>353</v>
      </c>
      <c r="C4" s="91" t="s">
        <v>942</v>
      </c>
      <c r="D4" s="15">
        <v>5</v>
      </c>
      <c r="E4" s="16" t="e">
        <f>+AVERAGE(PTEP!#REF!)</f>
        <v>#REF!</v>
      </c>
      <c r="F4" s="17" t="e">
        <f t="shared" si="0"/>
        <v>#REF!</v>
      </c>
    </row>
    <row r="5" spans="1:9" ht="25.5" customHeight="1" x14ac:dyDescent="0.25">
      <c r="A5" s="14" t="s">
        <v>331</v>
      </c>
      <c r="B5" s="24" t="s">
        <v>352</v>
      </c>
      <c r="C5" s="91" t="s">
        <v>943</v>
      </c>
      <c r="D5" s="15">
        <v>6</v>
      </c>
      <c r="E5" s="16" t="e">
        <f>+AVERAGE(PTEP!#REF!)</f>
        <v>#REF!</v>
      </c>
      <c r="F5" s="17" t="e">
        <f t="shared" si="0"/>
        <v>#REF!</v>
      </c>
      <c r="H5" s="9" t="s">
        <v>332</v>
      </c>
      <c r="I5" s="18" t="s">
        <v>333</v>
      </c>
    </row>
    <row r="6" spans="1:9" ht="25.5" customHeight="1" x14ac:dyDescent="0.25">
      <c r="A6" s="8" t="s">
        <v>334</v>
      </c>
      <c r="B6" s="24" t="s">
        <v>351</v>
      </c>
      <c r="C6" s="91" t="s">
        <v>369</v>
      </c>
      <c r="D6" s="19">
        <v>2</v>
      </c>
      <c r="E6" s="16" t="e">
        <f>+AVERAGE(PTEP!#REF!)</f>
        <v>#REF!</v>
      </c>
      <c r="F6" s="17" t="e">
        <f t="shared" si="0"/>
        <v>#REF!</v>
      </c>
      <c r="H6" s="9" t="s">
        <v>335</v>
      </c>
      <c r="I6" s="20" t="s">
        <v>336</v>
      </c>
    </row>
    <row r="7" spans="1:9" ht="25.5" customHeight="1" x14ac:dyDescent="0.25">
      <c r="A7" s="8" t="s">
        <v>337</v>
      </c>
      <c r="B7" s="92" t="s">
        <v>350</v>
      </c>
      <c r="C7" s="91" t="s">
        <v>944</v>
      </c>
      <c r="D7" s="19">
        <v>4</v>
      </c>
      <c r="E7" s="16" t="e">
        <f>+AVERAGE(PTEP!#REF!)</f>
        <v>#REF!</v>
      </c>
      <c r="F7" s="17" t="e">
        <f t="shared" si="0"/>
        <v>#REF!</v>
      </c>
      <c r="H7" s="9" t="s">
        <v>338</v>
      </c>
      <c r="I7" s="21" t="s">
        <v>339</v>
      </c>
    </row>
    <row r="8" spans="1:9" ht="25.5" customHeight="1" x14ac:dyDescent="0.25">
      <c r="A8" s="8" t="s">
        <v>342</v>
      </c>
      <c r="B8" s="92" t="s">
        <v>349</v>
      </c>
      <c r="C8" s="91" t="s">
        <v>370</v>
      </c>
      <c r="D8" s="19">
        <v>3</v>
      </c>
      <c r="E8" s="16" t="e">
        <f>+AVERAGE(PTEP!#REF!)</f>
        <v>#REF!</v>
      </c>
      <c r="F8" s="17" t="e">
        <f t="shared" si="0"/>
        <v>#REF!</v>
      </c>
      <c r="H8" s="23"/>
      <c r="I8" s="23"/>
    </row>
    <row r="9" spans="1:9" ht="25.5" customHeight="1" x14ac:dyDescent="0.25">
      <c r="A9" s="8" t="s">
        <v>343</v>
      </c>
      <c r="B9" s="92" t="s">
        <v>348</v>
      </c>
      <c r="C9" s="91" t="s">
        <v>945</v>
      </c>
      <c r="D9" s="19">
        <v>7</v>
      </c>
      <c r="E9" s="16" t="e">
        <f>+AVERAGE(PTEP!#REF!)</f>
        <v>#REF!</v>
      </c>
      <c r="F9" s="17" t="e">
        <f t="shared" si="0"/>
        <v>#REF!</v>
      </c>
      <c r="H9" s="23"/>
      <c r="I9" s="23"/>
    </row>
    <row r="10" spans="1:9" ht="25.5" customHeight="1" x14ac:dyDescent="0.25">
      <c r="A10" s="8" t="s">
        <v>344</v>
      </c>
      <c r="B10" s="24" t="s">
        <v>347</v>
      </c>
      <c r="C10" s="91" t="s">
        <v>369</v>
      </c>
      <c r="D10" s="19">
        <v>6</v>
      </c>
      <c r="E10" s="16" t="e">
        <f>+AVERAGE(PTEP!#REF!)</f>
        <v>#REF!</v>
      </c>
      <c r="F10" s="17" t="e">
        <f t="shared" si="0"/>
        <v>#REF!</v>
      </c>
      <c r="H10" s="23"/>
      <c r="I10" s="23"/>
    </row>
    <row r="11" spans="1:9" ht="25.5" customHeight="1" x14ac:dyDescent="0.25">
      <c r="A11" s="8" t="s">
        <v>345</v>
      </c>
      <c r="B11" s="92" t="s">
        <v>346</v>
      </c>
      <c r="C11" s="91" t="s">
        <v>946</v>
      </c>
      <c r="D11" s="19">
        <v>4</v>
      </c>
      <c r="E11" s="16" t="e">
        <f>+AVERAGE(PTEP!#REF!)</f>
        <v>#REF!</v>
      </c>
      <c r="F11" s="17" t="e">
        <f t="shared" si="0"/>
        <v>#REF!</v>
      </c>
    </row>
    <row r="12" spans="1:9" ht="25.5" customHeight="1" x14ac:dyDescent="0.25">
      <c r="A12" s="390" t="s">
        <v>948</v>
      </c>
      <c r="B12" s="390"/>
      <c r="C12" s="13"/>
      <c r="D12" s="13">
        <f>+SUM(D3:D11)</f>
        <v>55</v>
      </c>
      <c r="E12" s="22" t="e">
        <f>+AVERAGE(E3:E11)</f>
        <v>#REF!</v>
      </c>
      <c r="F12" s="17" t="e">
        <f t="shared" si="0"/>
        <v>#REF!</v>
      </c>
    </row>
    <row r="13" spans="1:9" ht="7.5" customHeight="1" x14ac:dyDescent="0.25"/>
    <row r="14" spans="1:9" ht="42.75" customHeight="1" x14ac:dyDescent="0.25">
      <c r="A14" s="441" t="s">
        <v>341</v>
      </c>
      <c r="B14" s="441"/>
      <c r="C14" s="441"/>
      <c r="D14" s="441"/>
      <c r="E14" s="441"/>
      <c r="F14" s="441"/>
      <c r="G14" s="441"/>
      <c r="H14" s="441"/>
      <c r="I14" s="441"/>
    </row>
    <row r="15" spans="1:9" ht="20.25" customHeight="1" x14ac:dyDescent="0.25"/>
  </sheetData>
  <autoFilter ref="A2:F12" xr:uid="{A8F234AD-0769-48FE-8BA7-71897CFC5125}"/>
  <mergeCells count="3">
    <mergeCell ref="A1:F1"/>
    <mergeCell ref="A12:B12"/>
    <mergeCell ref="A14:I14"/>
  </mergeCells>
  <conditionalFormatting sqref="F3:F12">
    <cfRule type="containsText" dxfId="2" priority="1" operator="containsText" text="ZONA ALTA">
      <formula>NOT(ISERROR(SEARCH("ZONA ALTA",F3)))</formula>
    </cfRule>
    <cfRule type="containsText" dxfId="1" priority="2" operator="containsText" text="ZONA MEDIA">
      <formula>NOT(ISERROR(SEARCH("ZONA MEDIA",F3)))</formula>
    </cfRule>
    <cfRule type="containsText" dxfId="0" priority="3" operator="containsText" text="ZONA BAJA">
      <formula>NOT(ISERROR(SEARCH("ZONA BAJA",F3)))</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vt:i4>
      </vt:variant>
    </vt:vector>
  </HeadingPairs>
  <TitlesOfParts>
    <vt:vector size="11" baseType="lpstr">
      <vt:lpstr>Lista</vt:lpstr>
      <vt:lpstr>Desagregado</vt:lpstr>
      <vt:lpstr>PTEP</vt:lpstr>
      <vt:lpstr>RESUMEN </vt:lpstr>
      <vt:lpstr>ReporteRiesgosGestión</vt:lpstr>
      <vt:lpstr>ReporteRiesgosCorrupción</vt:lpstr>
      <vt:lpstr>Lista </vt:lpstr>
      <vt:lpstr>ResumenPorcentajes</vt:lpstr>
      <vt:lpstr>Distribución</vt:lpstr>
      <vt:lpstr>PTEP!Títulos_a_imprimir</vt:lpstr>
      <vt:lpstr>ResumenPorcentajes!Títulos_a_imprimir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Usuario</cp:lastModifiedBy>
  <cp:lastPrinted>2023-05-10T15:21:05Z</cp:lastPrinted>
  <dcterms:created xsi:type="dcterms:W3CDTF">2023-01-04T19:24:56Z</dcterms:created>
  <dcterms:modified xsi:type="dcterms:W3CDTF">2024-09-12T15:07:29Z</dcterms:modified>
</cp:coreProperties>
</file>