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fileSharing readOnlyRecommended="1"/>
  <workbookPr filterPrivacy="1" hidePivotFieldList="1" defaultThemeVersion="124226"/>
  <xr:revisionPtr revIDLastSave="0" documentId="8_{ED63C2F0-1CB8-45DD-988F-A07B9E0B421A}" xr6:coauthVersionLast="36" xr6:coauthVersionMax="36" xr10:uidLastSave="{00000000-0000-0000-0000-000000000000}"/>
  <bookViews>
    <workbookView xWindow="0" yWindow="0" windowWidth="24000" windowHeight="10920" firstSheet="3" activeTab="3" xr2:uid="{00000000-000D-0000-FFFF-FFFF00000000}"/>
  </bookViews>
  <sheets>
    <sheet name="TIPO SDA" sheetId="10" state="hidden" r:id="rId1"/>
    <sheet name="TIPO PROY" sheetId="8" state="hidden" r:id="rId2"/>
    <sheet name="DETALLADO PROCESOS" sheetId="11" state="hidden" r:id="rId3"/>
    <sheet name="INFO GENERAL" sheetId="13" r:id="rId4"/>
    <sheet name="INVERSIÓN" sheetId="1" r:id="rId5"/>
    <sheet name="FUNCIONAMIENTO" sheetId="12" r:id="rId6"/>
  </sheets>
  <definedNames>
    <definedName name="_xlnm._FilterDatabase" localSheetId="5" hidden="1">FUNCIONAMIENTO!$B$3:$L$121</definedName>
    <definedName name="_xlnm._FilterDatabase" localSheetId="4" hidden="1">INVERSIÓN!$A$1:$V$1345</definedName>
  </definedNames>
  <calcPr calcId="191029"/>
  <pivotCaches>
    <pivotCache cacheId="0" r:id="rId7"/>
    <pivotCache cacheId="1" r:id="rId8"/>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13" l="1"/>
  <c r="Q1345" i="1"/>
  <c r="U1345" i="1" s="1"/>
  <c r="U953" i="1"/>
  <c r="I36" i="12" l="1"/>
  <c r="H36" i="12"/>
  <c r="U1093" i="1" l="1"/>
  <c r="U1092" i="1"/>
  <c r="U1091" i="1"/>
  <c r="U1090" i="1"/>
  <c r="U1089" i="1"/>
  <c r="U1088" i="1"/>
  <c r="U1087" i="1"/>
  <c r="U1086" i="1"/>
  <c r="U1085" i="1"/>
  <c r="U1084" i="1"/>
  <c r="U1083" i="1"/>
  <c r="U1082" i="1"/>
  <c r="U1081" i="1"/>
  <c r="U1080" i="1"/>
  <c r="U1079" i="1"/>
  <c r="U1078" i="1"/>
  <c r="U1077" i="1"/>
  <c r="U1076" i="1"/>
  <c r="U1075"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20" i="1"/>
  <c r="U1016" i="1"/>
  <c r="U1015" i="1"/>
  <c r="U1014" i="1"/>
  <c r="U1013" i="1"/>
  <c r="U1012" i="1"/>
  <c r="U1011" i="1"/>
  <c r="U1010"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1094" i="1"/>
  <c r="U1074" i="1"/>
  <c r="U1073" i="1"/>
  <c r="U1072" i="1"/>
  <c r="U1071" i="1"/>
  <c r="U1030" i="1"/>
  <c r="U1029" i="1"/>
  <c r="U1028" i="1"/>
  <c r="U1027" i="1"/>
  <c r="U1026" i="1"/>
  <c r="U1025" i="1"/>
  <c r="U1024" i="1"/>
  <c r="U1023" i="1"/>
  <c r="U1022" i="1"/>
  <c r="U1021" i="1"/>
  <c r="U1019" i="1"/>
  <c r="U1018" i="1"/>
  <c r="U1017" i="1"/>
  <c r="U1009" i="1"/>
  <c r="U1008" i="1"/>
  <c r="U967" i="1"/>
  <c r="U966" i="1"/>
  <c r="U965" i="1"/>
  <c r="U964" i="1"/>
  <c r="U963" i="1"/>
  <c r="U962" i="1"/>
  <c r="U961" i="1"/>
  <c r="U954" i="1"/>
  <c r="U101" i="1"/>
  <c r="U100" i="1"/>
  <c r="U66" i="1" l="1"/>
  <c r="U1121" i="1"/>
  <c r="U338" i="1"/>
  <c r="U320" i="1"/>
  <c r="U1314" i="1"/>
  <c r="U1317" i="1"/>
  <c r="U1312" i="1"/>
  <c r="C7" i="10"/>
  <c r="C37" i="8"/>
  <c r="C25" i="8"/>
  <c r="C14" i="8"/>
  <c r="C3" i="8"/>
  <c r="C6" i="10"/>
  <c r="C35" i="8"/>
  <c r="C24" i="8"/>
  <c r="C13" i="8"/>
  <c r="C5" i="10"/>
  <c r="C34" i="8"/>
  <c r="C22" i="8"/>
  <c r="C11" i="8"/>
  <c r="C4" i="8"/>
  <c r="C4" i="10"/>
  <c r="C32" i="8"/>
  <c r="C21" i="8"/>
  <c r="C10" i="8"/>
  <c r="C26" i="8"/>
  <c r="C42" i="8"/>
  <c r="C31" i="8"/>
  <c r="C20" i="8"/>
  <c r="C9" i="8"/>
  <c r="C16" i="8"/>
  <c r="C41" i="8"/>
  <c r="C29" i="8"/>
  <c r="C18" i="8"/>
  <c r="C7" i="8"/>
  <c r="C8" i="10"/>
  <c r="C40" i="8"/>
  <c r="C28" i="8"/>
  <c r="C17" i="8"/>
  <c r="C6" i="8"/>
  <c r="C38" i="8"/>
  <c r="C9" i="10" l="1"/>
  <c r="P933" i="1"/>
  <c r="Q933" i="1" s="1"/>
  <c r="Q932" i="1"/>
  <c r="Q105" i="1"/>
  <c r="Q106" i="1"/>
  <c r="Q107" i="1"/>
  <c r="U107" i="1" s="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U137" i="1" s="1"/>
  <c r="Q138" i="1"/>
  <c r="U138" i="1" s="1"/>
  <c r="Q139" i="1"/>
  <c r="U139" i="1" s="1"/>
  <c r="Q140" i="1"/>
  <c r="U140" i="1" s="1"/>
  <c r="Q141" i="1"/>
  <c r="U141" i="1" s="1"/>
  <c r="Q142" i="1"/>
  <c r="U142" i="1" s="1"/>
  <c r="Q143" i="1"/>
  <c r="Q144" i="1"/>
  <c r="U144" i="1" s="1"/>
  <c r="Q145" i="1"/>
  <c r="U145" i="1" s="1"/>
  <c r="Q146" i="1"/>
  <c r="U146" i="1" s="1"/>
  <c r="Q147" i="1"/>
  <c r="U147" i="1" s="1"/>
  <c r="Q148" i="1"/>
  <c r="U148" i="1" s="1"/>
  <c r="Q149" i="1"/>
  <c r="U149" i="1" s="1"/>
  <c r="Q150" i="1"/>
  <c r="U150" i="1" s="1"/>
  <c r="Q151" i="1"/>
  <c r="U151" i="1" s="1"/>
  <c r="Q152" i="1"/>
  <c r="U152" i="1" s="1"/>
  <c r="Q153" i="1"/>
  <c r="U153" i="1" s="1"/>
  <c r="Q154" i="1"/>
  <c r="U154" i="1" s="1"/>
  <c r="Q155" i="1"/>
  <c r="U155" i="1" s="1"/>
  <c r="Q156" i="1"/>
  <c r="U156" i="1" s="1"/>
  <c r="Q157" i="1"/>
  <c r="U157" i="1" s="1"/>
  <c r="Q158" i="1"/>
  <c r="U158" i="1" s="1"/>
  <c r="Q159" i="1"/>
  <c r="U159" i="1" s="1"/>
  <c r="Q160" i="1"/>
  <c r="U160" i="1" s="1"/>
  <c r="Q161" i="1"/>
  <c r="U161" i="1" s="1"/>
  <c r="Q162" i="1"/>
  <c r="U162" i="1" s="1"/>
  <c r="Q163" i="1"/>
  <c r="U163" i="1" s="1"/>
  <c r="Q164" i="1"/>
  <c r="U164" i="1" s="1"/>
  <c r="Q165" i="1"/>
  <c r="U165" i="1" s="1"/>
  <c r="Q166" i="1"/>
  <c r="U166" i="1" s="1"/>
  <c r="Q167" i="1"/>
  <c r="U167" i="1" s="1"/>
  <c r="Q168" i="1"/>
  <c r="U168" i="1" s="1"/>
  <c r="Q169" i="1"/>
  <c r="U169" i="1" s="1"/>
  <c r="Q170" i="1"/>
  <c r="U170" i="1" s="1"/>
  <c r="Q171" i="1"/>
  <c r="U171" i="1" s="1"/>
  <c r="Q172" i="1"/>
  <c r="U172" i="1" s="1"/>
  <c r="Q173" i="1"/>
  <c r="U173" i="1" s="1"/>
  <c r="Q174" i="1"/>
  <c r="U174" i="1" s="1"/>
  <c r="Q175" i="1"/>
  <c r="U175" i="1" s="1"/>
  <c r="Q176" i="1"/>
  <c r="U176" i="1" s="1"/>
  <c r="Q177" i="1"/>
  <c r="U177" i="1" s="1"/>
  <c r="Q178" i="1"/>
  <c r="U178" i="1" s="1"/>
  <c r="Q179" i="1"/>
  <c r="U179" i="1" s="1"/>
  <c r="Q180" i="1"/>
  <c r="U180" i="1" s="1"/>
  <c r="Q181" i="1"/>
  <c r="U181" i="1" s="1"/>
  <c r="Q182" i="1"/>
  <c r="U182" i="1" s="1"/>
  <c r="Q183" i="1"/>
  <c r="U183" i="1" s="1"/>
  <c r="Q184" i="1"/>
  <c r="U184" i="1" s="1"/>
  <c r="Q185" i="1"/>
  <c r="U185" i="1" s="1"/>
  <c r="Q186" i="1"/>
  <c r="U186" i="1" s="1"/>
  <c r="Q187" i="1"/>
  <c r="U187" i="1" s="1"/>
  <c r="Q188" i="1"/>
  <c r="U188" i="1" s="1"/>
  <c r="Q189" i="1"/>
  <c r="U189" i="1" s="1"/>
  <c r="Q190" i="1"/>
  <c r="U190" i="1" s="1"/>
  <c r="Q191" i="1"/>
  <c r="U191" i="1" s="1"/>
  <c r="Q192" i="1"/>
  <c r="U192" i="1" s="1"/>
  <c r="Q193" i="1"/>
  <c r="U193" i="1" s="1"/>
  <c r="Q194" i="1"/>
  <c r="U194" i="1" s="1"/>
  <c r="Q195" i="1"/>
  <c r="U195" i="1" s="1"/>
  <c r="Q196" i="1"/>
  <c r="U196" i="1" s="1"/>
  <c r="Q197" i="1"/>
  <c r="U197" i="1" s="1"/>
  <c r="Q198" i="1"/>
  <c r="U198" i="1" s="1"/>
  <c r="Q199" i="1"/>
  <c r="U199" i="1" s="1"/>
  <c r="Q200" i="1"/>
  <c r="U200" i="1" s="1"/>
  <c r="Q201" i="1"/>
  <c r="U201" i="1" s="1"/>
  <c r="Q202" i="1"/>
  <c r="U202" i="1" s="1"/>
  <c r="Q203" i="1"/>
  <c r="U203" i="1" s="1"/>
  <c r="Q204" i="1"/>
  <c r="U204" i="1" s="1"/>
  <c r="Q205" i="1"/>
  <c r="U205" i="1" s="1"/>
  <c r="Q206" i="1"/>
  <c r="U206" i="1" s="1"/>
  <c r="Q207" i="1"/>
  <c r="U207" i="1" s="1"/>
  <c r="Q208" i="1"/>
  <c r="U208" i="1" s="1"/>
  <c r="Q209" i="1"/>
  <c r="U209" i="1" s="1"/>
  <c r="Q210" i="1"/>
  <c r="U210" i="1" s="1"/>
  <c r="Q211" i="1"/>
  <c r="U211" i="1" s="1"/>
  <c r="Q212" i="1"/>
  <c r="U212" i="1" s="1"/>
  <c r="Q213" i="1"/>
  <c r="U213" i="1" s="1"/>
  <c r="Q214" i="1"/>
  <c r="U214" i="1" s="1"/>
  <c r="Q215" i="1"/>
  <c r="U215" i="1" s="1"/>
  <c r="Q216" i="1"/>
  <c r="U216" i="1" s="1"/>
  <c r="Q217" i="1"/>
  <c r="U217" i="1" s="1"/>
  <c r="Q218" i="1"/>
  <c r="U218" i="1" s="1"/>
  <c r="Q219" i="1"/>
  <c r="U219" i="1" s="1"/>
  <c r="Q220" i="1"/>
  <c r="U220" i="1" s="1"/>
  <c r="Q221" i="1"/>
  <c r="U221" i="1" s="1"/>
  <c r="Q222" i="1"/>
  <c r="U222" i="1" s="1"/>
  <c r="Q223" i="1"/>
  <c r="U223" i="1" s="1"/>
  <c r="Q224" i="1"/>
  <c r="U224" i="1" s="1"/>
  <c r="Q225" i="1"/>
  <c r="U225" i="1" s="1"/>
  <c r="Q226" i="1"/>
  <c r="U226" i="1" s="1"/>
  <c r="Q227" i="1"/>
  <c r="U227" i="1" s="1"/>
  <c r="Q228" i="1"/>
  <c r="U228" i="1" s="1"/>
  <c r="Q229" i="1"/>
  <c r="U229" i="1" s="1"/>
  <c r="Q230" i="1"/>
  <c r="U230" i="1" s="1"/>
  <c r="Q231" i="1"/>
  <c r="U231" i="1" s="1"/>
  <c r="Q232" i="1"/>
  <c r="U232" i="1" s="1"/>
  <c r="Q233" i="1"/>
  <c r="U233" i="1" s="1"/>
  <c r="Q234" i="1"/>
  <c r="U234" i="1" s="1"/>
  <c r="Q235" i="1"/>
  <c r="U235" i="1" s="1"/>
  <c r="Q236" i="1"/>
  <c r="U236" i="1" s="1"/>
  <c r="Q237" i="1"/>
  <c r="U237" i="1" s="1"/>
  <c r="Q238" i="1"/>
  <c r="U238" i="1" s="1"/>
  <c r="Q239" i="1"/>
  <c r="U239" i="1" s="1"/>
  <c r="Q240" i="1"/>
  <c r="U240" i="1" s="1"/>
  <c r="Q241" i="1"/>
  <c r="U241" i="1" s="1"/>
  <c r="Q242" i="1"/>
  <c r="U242" i="1" s="1"/>
  <c r="Q243" i="1"/>
  <c r="U243" i="1" s="1"/>
  <c r="Q244" i="1"/>
  <c r="U244" i="1" s="1"/>
  <c r="Q245" i="1"/>
  <c r="U245" i="1" s="1"/>
  <c r="Q246" i="1"/>
  <c r="U246" i="1" s="1"/>
  <c r="Q247" i="1"/>
  <c r="U247" i="1" s="1"/>
  <c r="Q248" i="1"/>
  <c r="U248" i="1" s="1"/>
  <c r="Q249" i="1"/>
  <c r="U249" i="1" s="1"/>
  <c r="Q250" i="1"/>
  <c r="U250" i="1" s="1"/>
  <c r="Q251" i="1"/>
  <c r="U251" i="1" s="1"/>
  <c r="Q252" i="1"/>
  <c r="U252" i="1" s="1"/>
  <c r="Q253" i="1"/>
  <c r="U253" i="1" s="1"/>
  <c r="Q254" i="1"/>
  <c r="U254" i="1" s="1"/>
  <c r="Q255" i="1"/>
  <c r="U255" i="1" s="1"/>
  <c r="Q256" i="1"/>
  <c r="U256" i="1" s="1"/>
  <c r="Q257" i="1"/>
  <c r="U257" i="1" s="1"/>
  <c r="Q258" i="1"/>
  <c r="U258" i="1" s="1"/>
  <c r="Q259" i="1"/>
  <c r="U259" i="1" s="1"/>
  <c r="Q260" i="1"/>
  <c r="U260" i="1" s="1"/>
  <c r="Q261" i="1"/>
  <c r="U261" i="1" s="1"/>
  <c r="Q262" i="1"/>
  <c r="U262" i="1" s="1"/>
  <c r="Q263" i="1"/>
  <c r="U263" i="1" s="1"/>
  <c r="Q264" i="1"/>
  <c r="U264" i="1" s="1"/>
  <c r="Q265" i="1"/>
  <c r="U265" i="1" s="1"/>
  <c r="Q266" i="1"/>
  <c r="U266" i="1" s="1"/>
  <c r="Q267" i="1"/>
  <c r="U267" i="1" s="1"/>
  <c r="Q268" i="1"/>
  <c r="U268" i="1" s="1"/>
  <c r="Q269" i="1"/>
  <c r="U269" i="1" s="1"/>
  <c r="Q270" i="1"/>
  <c r="U270" i="1" s="1"/>
  <c r="Q271" i="1"/>
  <c r="U271" i="1" s="1"/>
  <c r="Q272" i="1"/>
  <c r="U272" i="1" s="1"/>
  <c r="Q273" i="1"/>
  <c r="U273" i="1" s="1"/>
  <c r="Q274" i="1"/>
  <c r="U274" i="1" s="1"/>
  <c r="Q275" i="1"/>
  <c r="U275" i="1" s="1"/>
  <c r="Q276" i="1"/>
  <c r="U276" i="1" s="1"/>
  <c r="Q277" i="1"/>
  <c r="U277" i="1" s="1"/>
  <c r="Q278" i="1"/>
  <c r="U278" i="1" s="1"/>
  <c r="Q279" i="1"/>
  <c r="U279" i="1" s="1"/>
  <c r="Q280" i="1"/>
  <c r="U280" i="1" s="1"/>
  <c r="Q281" i="1"/>
  <c r="U281" i="1" s="1"/>
  <c r="Q282" i="1"/>
  <c r="U282" i="1" s="1"/>
  <c r="Q283" i="1"/>
  <c r="U283" i="1" s="1"/>
  <c r="Q284" i="1"/>
  <c r="U284" i="1" s="1"/>
  <c r="Q285" i="1"/>
  <c r="U285" i="1" s="1"/>
  <c r="Q286" i="1"/>
  <c r="U286" i="1" s="1"/>
  <c r="Q287" i="1"/>
  <c r="U287" i="1" s="1"/>
  <c r="Q288" i="1"/>
  <c r="U288" i="1" s="1"/>
  <c r="Q289" i="1"/>
  <c r="U289" i="1" s="1"/>
  <c r="Q290" i="1"/>
  <c r="U290" i="1" s="1"/>
  <c r="Q291" i="1"/>
  <c r="U291" i="1" s="1"/>
  <c r="Q292" i="1"/>
  <c r="U292" i="1" s="1"/>
  <c r="Q293" i="1"/>
  <c r="U293" i="1" s="1"/>
  <c r="Q294" i="1"/>
  <c r="U294" i="1" s="1"/>
  <c r="Q295" i="1"/>
  <c r="U295" i="1" s="1"/>
  <c r="Q296" i="1"/>
  <c r="U296" i="1" s="1"/>
  <c r="Q297" i="1"/>
  <c r="U297" i="1" s="1"/>
  <c r="Q298" i="1"/>
  <c r="U298" i="1" s="1"/>
  <c r="Q299" i="1"/>
  <c r="U299" i="1" s="1"/>
  <c r="Q300" i="1"/>
  <c r="U300" i="1" s="1"/>
  <c r="Q301" i="1"/>
  <c r="U301" i="1" s="1"/>
  <c r="Q302" i="1"/>
  <c r="U302" i="1" s="1"/>
  <c r="Q303" i="1"/>
  <c r="U303" i="1" s="1"/>
  <c r="Q304" i="1"/>
  <c r="U304" i="1" s="1"/>
  <c r="Q305" i="1"/>
  <c r="U305" i="1" s="1"/>
  <c r="Q306" i="1"/>
  <c r="U306" i="1" s="1"/>
  <c r="Q307" i="1"/>
  <c r="U307" i="1" s="1"/>
  <c r="Q308" i="1"/>
  <c r="U308" i="1" s="1"/>
  <c r="Q309" i="1"/>
  <c r="U309" i="1" s="1"/>
  <c r="Q310" i="1"/>
  <c r="U310" i="1" s="1"/>
  <c r="Q311" i="1"/>
  <c r="U311" i="1" s="1"/>
  <c r="Q102" i="1"/>
</calcChain>
</file>

<file path=xl/sharedStrings.xml><?xml version="1.0" encoding="utf-8"?>
<sst xmlns="http://schemas.openxmlformats.org/spreadsheetml/2006/main" count="18509" uniqueCount="1223">
  <si>
    <t>3-3-1-14-02-17-0131-182</t>
  </si>
  <si>
    <t>INVOLUCRAR UN TOTAL DE 2.400.000 HABITANTES EN ESTRATEGIAS DE EDUCACIÓN E INVESTIGACIÓN AMBIENTAL PARA LA APROPIACIÓN SOCIAL DE LOS TERRITORIOS DEL AGUA</t>
  </si>
  <si>
    <t>IMPLEMENTACIÓN DE LA POLÍTICA PUBLICA DISTRITAL DE EDUCACIÓN AMBIENTAL</t>
  </si>
  <si>
    <t>INVOLUCRAR 300,000 HABITANTES EN ESTRATEGIAS DE EDUCACIÓN  AMBIENTAL EN LOS ESPACIOS ADMINISTRADOS POR LA SECRETARÍA DISTRITAL DE AMBIENTE</t>
  </si>
  <si>
    <t>03- RECURSO HUMANO</t>
  </si>
  <si>
    <t>01-  DIVULGACIÓN, ASISTENCIA TÉCNICA Y CAPACITACIÓN DE LA POBLACIÓN</t>
  </si>
  <si>
    <t>0276-PERSONAL CONTRATADO PARA LA GESTIÓN AMBIENTAL Y ESTRATEGIA PARTICIPATIVA LOCAL Y TERRITORIAL</t>
  </si>
  <si>
    <t>REALIZAR LA PLANEACIÓN Y EJECUCIÓN DE  ACTIVIDADES EDUCATIVAS EN EL AULA AMBIENTAL ADMINISTRADA POR LA SDA.</t>
  </si>
  <si>
    <t xml:space="preserve">CONTRATACIÓN DIRECTA </t>
  </si>
  <si>
    <t>12-OTROS DISTRITO</t>
  </si>
  <si>
    <t>N/A</t>
  </si>
  <si>
    <t xml:space="preserve">REALIZAR LA PLANEACIÓN Y EJECUCIÓN DE  ACTIVIDADES EDUCATIVAS EN EL AULA AMBIENTAL ADMINISTRADA POR LA SDA.
</t>
  </si>
  <si>
    <t xml:space="preserve">EJECUTAR ACCIONES PEDAGÓGICAS Y PROCESOS DE FORMACIÓN EN DESARROLLO DE LA ESTRATEGIA DE AULAS AMBIENTALES PREVISTA EN LA POLÍTICA PÚBLICA DISTRITAL DE EDUCACIÓN AMBIENTAL. </t>
  </si>
  <si>
    <t>DESARROLLAR LAS ACTIVIDADES Y ACCIONES PEDAGÓGICAS PROGRAMADAS EN EL AULA AMBIENTAL ADMINISTRADA POR LA SDA, PARA DAR CUMPLIMIENTO A LA ESTRATEGIA DE EDUCACIÓN AMBIENTAL.</t>
  </si>
  <si>
    <t xml:space="preserve"> REALIZAR ACCIONES QUE PERMITAN VISIBILIZAR LA DIVERSIDAD ÉTNICA EN LOS PROCESOS DE FORMACIÓN ADELANTADOS EN LOS ESPACIOS Y ESCENARIOS DONDE HACE PRESENCIA LA SDA.</t>
  </si>
  <si>
    <t>REALIZAR ACCIONES QUE PERMITAN VISIBILIZAR LA DIVERSIDAD ETNICA EN LOS PROCESOS DE FORMACIÓN ADELNATADOS EN LOS ESPACIOS Y ESCENARIOS DONDE HACE PRESENCIA LA SDA</t>
  </si>
  <si>
    <t>INVOLUCRAR 900,000 HABITANTES EN ESTRATEGIAS DE EDUCACIÓN AMBIENTAL EN LAS LOCALIDADES DEL DISTRITO CAPITAL.</t>
  </si>
  <si>
    <t>APOYAR LA COORDINACIÓN DE ACCIONES REQUERIDAS PARA EL FUNCIONAMIENTO DE LA  COMISIÓN INTERSECTORIAL DE EDUCACIÓN AMBIENTAL Y DINAMIZAR LA GESTIÓN INTERINSTITUCIONAL EN EDUCACIÓN AMBIENTAL COMPLEMENTARIA A LA ENTIDAD.</t>
  </si>
  <si>
    <t>LLEVAR A CABO LA PLANEACIÓN Y EJECUCIÓN DE ACTIVIDADES RELACIONADAS A CAMINATAS ECOLÓGICAS, EN EL MARCO DE LA POLÍTICA PÚBLICA DISTRITAL DE EDUCACIÓN AMBIENTAL.</t>
  </si>
  <si>
    <t>REALIZAR ACTIVIDADES DE APOYO A LOS PROCESOS LOCALES DE PLANEACIÓN Y PRESUPUESTOS PARTICIPATIVOS DE LA SDA, MEDIANTE LA ARTICULACIÓN DE MEDIOS ALTERNATIVOS Y COMUNITARIOS DE COMUNICACIÓN.</t>
  </si>
  <si>
    <t>PRESTAR LOS SERVICIOS PROFE SIONALES PARA LA EJECUCIÓN DE LAS ESTRATEGIAS DE EDUCACIÓN AMBIENTAL, CON EL FIN DE ARTICULAR DINAMICAS SECTORIALES, GREMIALES EMPRESARIALES E INSTITUCIONALES</t>
  </si>
  <si>
    <t>PRESTAR SUS SERVICIOS PROFESIONALES PARA LA EJECUCIÓN DE ACTIVIDADES DE PLANEACIÓN Y EJECUCIÓN QUE PERMITAN LA IMPLEMNTACIÓN DEL COMPARENDO AMBIENTAL</t>
  </si>
  <si>
    <t>PRESTAR LOS SERVICIOS PROFESIONALES EN LA PLANEACIÓN, SEGUIMIENTO Y EJECUCIÓN DE ACTIVIDADES RELACIONADAS CON PARTICIPACIÓN Y EDUCACIÓN AMBIENTAL, A FIN DE FORTALECER LOS NIVELES DE RESPUESTA ANTE LOS FALLOS JUDICIALES.</t>
  </si>
  <si>
    <t>EJECUTAR LAS ACCIONES PEDAGÓGICAS Y LOS PROCESOS DE FORMACIÓN AMBIENTAL LIDERADOS POR LA SDA.</t>
  </si>
  <si>
    <t>REALIZAR ACCIONES DE GESTIÓN, DINAMIZACIÓN E IMPLEMENTACIÓN DE LAS ACTIVIDADES REQUERIDAS PARA EL DESARROLLO DE LAS ACCIONES PEDAGÓGICAS Y PROCESOS DE FORMACIÓN AMBIENTAL LIDERADOS POR LA SDA.</t>
  </si>
  <si>
    <t>APOYAR LAS ACCIONES DE GESTIÓN, DINAMIZACIÓN E IMPLEMENTACIÓN DE LAS ACTIVIDADES REQUERIDAS PARA EL DESARROLLO DE LAS ACCIONES PEDAGÓGICAS Y PROCESOS DE FORMACIÓN AMBIENTAL LIDERADOS POR LA SDA.</t>
  </si>
  <si>
    <t>REALIZAR  ACCIONES PEDAGÓGICAS Y PROCESOS DE FORMACIÓN PARA LA IMPLEMENTACIÓN DE LAS ESTRATEGIAS DE EDUCACIÓN AMBIENTAL,  EN LAS LOCALIDADES DEL DISTRITO CAPITAL.</t>
  </si>
  <si>
    <t>REALIZAR ACTIVIDADES Y ACCIONES PEDAGÓGICAS, PARA EL DESARROLLO DE LA ESTRATEGIA DE AULAS AMBIENTALES, EN LAS DIFERENTES LOCALIDADES DEL DISTRITO CAPITAL.</t>
  </si>
  <si>
    <t xml:space="preserve">02-DOTACIÓN </t>
  </si>
  <si>
    <t>01 - ADQUISICIÓN Y/O PRODUCCIÓN DE EQUIPOS, MATERIALES, SUMINISTROS Y SERVICIOS PROPIOS DEL SECTOR</t>
  </si>
  <si>
    <t>0517-ADQUISICIÓN DE EQUIPOS, MATERIALES, SUMINISTROS, SERVICIOS Y/O PRODUCCIÓN DE PIEZAS DIVULGATIVAS PARA LA GESTIÒN PARTICIPATIVA Y TERRITORIAL</t>
  </si>
  <si>
    <t>CONTRATAR EL SUMINISTRO DE MATERIAL IMPRESO, EDITORIAL DIVULGATIVO Y PIEZAS DE COMUNICACIÓN INSTITUCIONAES REQUERIDAS POR LA SECRETARIA DISTRITAL DE AMBINETE PARA SOCIALIZAR Y TRASMITAR A LA CIUDADANIA INFORMACIÓN RELACIONADA CON LOS PROGRAMAS, PLANES, EVENTOS, TRAMITES, Y PORYECTOS LIDERADOS POR LA AUTORIDAD AMBIENTAL EN EL DISTRITO CAPITAL</t>
  </si>
  <si>
    <t>LICITACIÓN</t>
  </si>
  <si>
    <t>MATERIAL IMPRESO</t>
  </si>
  <si>
    <t>VINCULAR 400 ORGANIZACIONES SOCIALES Y AMBIENTALES A PROCESOS DE PARTICIPACIÓN CIUDADANA PARA LA GOBERNANZA COMUNITARIA DEL AGUA EN 20 LOCALIDADES</t>
  </si>
  <si>
    <t>APOYO A LA GESTIÓN AMBIENTAL DISTRITAL PARA EL FORTALECIMIENTO DE LA PARTICIPACIÓN COMUNITARIA</t>
  </si>
  <si>
    <t>DIRIGIR LAS ESTRATEGIAS DE PARTICIPACIÓN, ADELANTADAS POR LA OPEL EN LAS VEINTE (20) LOCALIDADES DEL DISTRITO CAPITAL</t>
  </si>
  <si>
    <t xml:space="preserve">EJECUTAR ACCIONES DE GESTIÓN AMBIENTAL TERRITORIAL EN LA LOCALIDAD ASIGNADA, VINCULANDO ORGANIZACIONES SOCIALES Y AMBIENTALES A PROCESOS DE PARTICIPACIÓN Y EDUCACIÓN AMBIENTAL, ARTICULADOS CON EL EQUIPO LOCAL DE LA SDA. </t>
  </si>
  <si>
    <t>GESTIONAL LOS PROCESOS DE PARTICIPACIÓN CIUDADANA DIGITAL, ANALIZANDO Y PORCESANDO LA INFORMACIÓN QUE SE GENERE EN ESTE CONTEXTO</t>
  </si>
  <si>
    <t>REALIZAR ACTIVIDADES DE ACOMPAÑAMIENTO A LOS PROCESOS DE PARTICIPACIÓN CIUDADANA, DESARROLLADOS EN LAS LOCALIDADES DEL DISTRITO CAPITAL A FIN DE FORTALECER LOS NIVELES DE RESPUESTA ANTE LOS FALLOS JUDICIALES.</t>
  </si>
  <si>
    <t>REALIZAR LA RECOLECCIÓN, PROCESAMIENTO, ANÁLISIS Y VALIDACIÓN DE LA INFORMACIÓN AMBIENTAL QUE COMPARTAN LAS COMUNIDADES Y LAS DEMÁS INSTITUCIONES, CON EL FIN CONTRIBUIR A LA CONSTRUCCIÓN DEL SISTEMA DE ESPACIALIZACIÓN AMBIENTAL PARTICIPATIVO.</t>
  </si>
  <si>
    <t>REALIZAR EL ENLACE DE LAS ACTIVIDADES DE PARTICIPACIÓN EJERCIDAS POR LA SDA, CON EL FIN DE VINCULAR ORGANIZACIONES SECTORIALES, GREMIALES, EMPRESARIALES E INSTITUCIONALES DIRIGIDAS A LA PARTICIPACIÓN CIUDADANA.</t>
  </si>
  <si>
    <t>REALIZAR ACTIVIDADES DE APOYO PARA EL SEGUIMIENTO PRESUPUESTAL DE LOS PROCESOS DE PARTICIPACIÓN Y EDUCACIÓN AMBIENTAL.</t>
  </si>
  <si>
    <t>REALIZAR LAS ACTIVIDADES PARA LA EJECUCIÓN DEL PLAN ANUAL DE ADQUISICIONES EN EL MARCO DE LOS PROCESOS DE PARTICIPACIÓN Y EDUCACIÓN AMBIENTAL</t>
  </si>
  <si>
    <t>REALIZAR EL SEGUIMIENTO Y EL ANALISIS DE LA INFORMACIÓN GENERADA DE LOS PROCESOS DE PARTICIPACIÓN Y EDUCACIÓN AMBIENTA</t>
  </si>
  <si>
    <t>REALIZAR ACTIVIDADES RELACIONADAS CON LOS PROCESOS DE LA PLANEACIÓN, REQUERIDAS PARA EL CUMPLIMIENTO DE LOS PROCESOS DE PARTICIPACIÓN Y EDUCACIÓN AMBIENTAL.</t>
  </si>
  <si>
    <t>DESARROLLAR ACCIONES DE MONITOREO Y SEGUIMIENTO A LAS ACTIVIDADES ASOCIADAS AL PROCESO DE PARTICIPACIÓN CIUDADANA Y EDUCACIÓN AMBIENTAL, QUE SE ADELANTAN EN LAS DIFERENTES LOCALIDADES DEL DISTRITO CAPITAL.</t>
  </si>
  <si>
    <t>CONSOLIDAR Y HACER SEGUIMIENTO DE A LA INFORMACIÓN GENERADA EN LAS DIFERENTES INSTANCIAS DE PARTICIPACIÓN.</t>
  </si>
  <si>
    <t>REALIZAR ACTIVIDADES DE APOYO A LA GESTIÓN,  DERIVADA DE LA EJECUCIÓN DE LOS PROCESOS DE PARTICIPACIÓN Y EDUCACIÓN AMBIENTAL.</t>
  </si>
  <si>
    <t>PRESTAR SUS SERVICIOS DE APOYO A LA GESTIÓN PARA REALIZAR ACTIVIDADES RELACIONADAS CON EL MANEJO Y ADMINISTRACIÓN DE LA INFORMACIÓN GENERADA DE LOS PROCESOS DE PARTICIPACIÓN Y EDUCACIÓN AMBIENTAL.</t>
  </si>
  <si>
    <t xml:space="preserve">PRESTAR EL SERVICIO DE REALIZACIÓN DE EVENTOS Y ACTIVIDADES LOGISTICAS DE LA SECRETARIA DISTRITAL DE AMBIENTE PARA LA SOCIALIZACIÓN Y DIVULGACIÓN A LA CIUDADANIA DE LA GESTIÓN REALIZADA EN EL DISTRITO CAPITAL </t>
  </si>
  <si>
    <t>LOGISTICA</t>
  </si>
  <si>
    <t>06 - GASTOS OPERATIVOS</t>
  </si>
  <si>
    <t>0037- GASTOS DE TRANSPORTE</t>
  </si>
  <si>
    <t>CONTRATAR LA PRESTACIÓN DEL SERVICIO PÚBLICO DE TRANSPORTE TERRESTRE AUTOMOTOR ESPECIAL EN VEHÍCULOS TIPO CAMIONETA, DOBLE CABINA, CON EL FIN DE APOYAR LAS ACTIVIDADES QUE DESARROLLA LA SECRETARÍA DISTRITAL DE AMBIENTE DE ACUERDO CON LAS CARACTERÍSTICAS TÉCNICAS DEFINIDAS.</t>
  </si>
  <si>
    <t>VALOR MENSUAL</t>
  </si>
  <si>
    <t>RUBRO</t>
  </si>
  <si>
    <t>META PLAN DE DESARROLLO DISTRITAL</t>
  </si>
  <si>
    <t xml:space="preserve">LÍNEA </t>
  </si>
  <si>
    <t>META PROYECTO DE INVERSIÓN</t>
  </si>
  <si>
    <t>TIPO DE GASTO</t>
  </si>
  <si>
    <t>COMPONENTE DE GASTO</t>
  </si>
  <si>
    <t>CONCEPTO DE GASTO</t>
  </si>
  <si>
    <t>CÓDIGOS UNSPSC</t>
  </si>
  <si>
    <t>DESCRIPCIÓN (OBJETO INDICATIVO)</t>
  </si>
  <si>
    <t>FECHA ESTIMADA INICIO PROCESO DE SELECCIÓN
(MES Y AÑO)</t>
  </si>
  <si>
    <t>DURACIÓN ESTIMADA DEL CONTRATO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</si>
  <si>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</si>
  <si>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</si>
  <si>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</si>
  <si>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</si>
  <si>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</si>
  <si>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</si>
  <si>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
(GERENTE DE PROYECTO O JEFE DE DEPENDENCIA)</t>
  </si>
  <si>
    <t>3-3-1-14-02-17-0821-179</t>
  </si>
  <si>
    <t>RECUPERACIÓN ECOLÓGICA Y PAISAJÍSTICA DE 57 KM. DE RONDAS Y ZMPA DE LAS MICROCUENCAS DE LOS RÍOS FUCHA, SALITRE, TUNJUELO Y TORCA</t>
  </si>
  <si>
    <t>LÍNEA 1: GESTIÓN EN EL SISTEMA HÍDRICO DEL DISTRITO CAPITAL</t>
  </si>
  <si>
    <t>APOYAR LA GESTIÓN EN 28 HECTÁREAS PARA LA ADQUISICIÓN Y/O SANEAMIENTO PREDIAL DE LAS RONDAS HIDRÁULICAS Y/O ZMPA DE TRAMOS DE SUBUNIDADES DE SUBCUENCAS URBANAS.</t>
  </si>
  <si>
    <t>03-RECURSO HUMANO</t>
  </si>
  <si>
    <t>090-PERSONAL CONTRATADO PARA LA RESTAURACIÓN, CONSERVACIÓN, MANEJO Y USO SOSTENIBLE DE LOS ECOSISTEMAS URBANOS, DE LAS ÁREAS RURALES Y PARA LA GESTIÓN DEL RIESGO EN EL DISTRITO CAPITAL.</t>
  </si>
  <si>
    <t>265-RECURSOS DE BALANCE PLUSVALÍA</t>
  </si>
  <si>
    <t>GENERAR EN 234,30 HECTÁREAS PROCESOS DE RECUPERACIÓN, REHABILITACIÓN, RESTAURACIÓN Y/O CONSERVACIÓN DE LAS ZONAS DE RONDA HIDRÁULICA Y/O ZMPA DE TRAMOS DE QUEBRADAS.</t>
  </si>
  <si>
    <t>01-INFRAESTRUCTURA</t>
  </si>
  <si>
    <t>0091 - RESTAURACIÓN, REHABILITACIÓN, RECUPERACIÓN Y REFORESTACIÓN ECOLÓGICA  DE LA ESTRUCTURA ECOLÓGICA PRINCIPAL, LAS ÁREAS PROTEGIDAS,  EL SISTEMA HÍDRICO DISTRITAL,  ZONAS DE RIESGO NO MITIGABLE, Y/O OTRAS ÁREAS.</t>
  </si>
  <si>
    <t>RECUPERACIÓN ECOLÓGICA PARTICIPATIVA  DE 520 HECTÁREAS EN SUELO DE PROTECCIÓN.</t>
  </si>
  <si>
    <t>LÍNEA 2: GESTIÓN EN EL SISTEMA OROGRÁFICO DEL DISTRITO CAPITAL</t>
  </si>
  <si>
    <t>FORTALECER Y/O CONSTRUIR 4 VIVEROS PARA LA PRODUCCIÓN DE MATERIAL VEGETAL POR TIPO DE ECOSISTEMA REPRESENTATIVO EN EL DISTRITO CAPITAL.</t>
  </si>
  <si>
    <t>3-3-1-14-02-17-0821-182</t>
  </si>
  <si>
    <t>ADMINISTRACIÓN Y MANEJO INSTITUCIONAL DE 100 HA DE SUELO DE PROTECCIÓN DEL DISTRITO</t>
  </si>
  <si>
    <t xml:space="preserve">CONSERVAR  Y MANEJAR SOSTENIBLEMENTE 6 PARQUES ECOLÓGICOS DISTRITALES DE HUMEDAL </t>
  </si>
  <si>
    <t>492-MULTAS AMBIENTALES</t>
  </si>
  <si>
    <t>493-TASA POR USO DE AGUAS SUBTERRANEAS</t>
  </si>
  <si>
    <t>GESTIONAR EN 520 HECTÁREAS DE SUELO DE PROTECCIÓN, SU RECUPERACIÓN, REHABILITACIÓN Y/O RESTAURACIÓN.</t>
  </si>
  <si>
    <t>27- FONDO CUENTA FINANCIACIÓN PGA</t>
  </si>
  <si>
    <t>02-DOTACIÓN</t>
  </si>
  <si>
    <t>41-PLUSVALIA</t>
  </si>
  <si>
    <t>270-RECURSOS DEL BALANCE REAFORO PLUSVALIA</t>
  </si>
  <si>
    <t>RECUPERAR ECOLÓGICAMENTE ÁREAS ESTRATÉGICAS PARA EL ABASTECIMIENTO DE 12 ACUEDUCTOS VEREDALES CON PARTICIPACIÓN COMUNITARIA</t>
  </si>
  <si>
    <t>LÍNEA 3: GESTIÓN PARA LA SOSTENIBILIDAD EN LA RURALIDAD DEL DISTRITO CAPITAL</t>
  </si>
  <si>
    <t>INTERVENIR 100 HECTÁREAS ESTRATÉGICAS ASOCIADAS AL ABASTECIMIENTO DE ACUEDUCTOS VEREDALES CON ACCIONES DE GESTIÓN AMBIENTAL.</t>
  </si>
  <si>
    <t>MEJORAR AL 95% LOS TIEMPOS DE RESPUESTA A EMERGENCIAS AMBIENTALES COMPETENCIA Y JURISDICCIÓN DE LA SDA</t>
  </si>
  <si>
    <t>3-3-1-14-02-17-0821-183</t>
  </si>
  <si>
    <t xml:space="preserve">500 FAMILIAS CAMPESINAS EN PROCESOS DE RECONVERSIÓN DE SISTEMAS PRODUCTIVOS AFINES A LA CONSERVACIÓN DE LA BIODIVERSIDAD, LOS SUELOS Y EL AGUA. </t>
  </si>
  <si>
    <t xml:space="preserve">PROMOCIONAR  Y/O IMPLEMENTAR EN 500 FAMILIAS CAMPESINAS ACCIONES DE RECONVERSIÓN DE SISTEMAS PRODUCTIVOS AFINES A LA CONSERVACIÓN Y USO SOSTENIBLE DE LA BIODIVERSIDAD, LOS SUELOS Y EL AGUA. </t>
  </si>
  <si>
    <t xml:space="preserve">RECUPERAR INTEGRALMENTE 40 HECTÁREAS DE HUMEDALES  </t>
  </si>
  <si>
    <t>GESTIONAR 40 HECTÁREAS DE LAS ZONAS DE RONDA HIDRÁULICA Y/O ZONAS DE MANEJO Y PROTECCIÓN AMBIENTAL - ZMPA DE TRAMOS DE  HUMEDALES, PARA SU RECUPERACIÓN, REHABILITACIÓN Y/O RESTAURACIÓN</t>
  </si>
  <si>
    <t xml:space="preserve">0508-ADQUISICIÓN DE EQUIPOS, MATERIALES, SUMINISTROS Y SERVICIOS DE  SOPORTE PARA LA ORDENACION, MANEJO Y REGULACIÓN DE ECOSISTEMAS Y ÁREAS PROTEGIDAS Y /O PRODUCCIÓN DE INFORMACION BÁSICA AMBIENTAL
</t>
  </si>
  <si>
    <t>AVANZAR LA GESTIÓN EN 260 HECTÁREAS PARA LA ADQUISICIÓN PREDIAL EN SUELO DE PROTECCIÓN DEL D.C.</t>
  </si>
  <si>
    <t>CONSERVAR Y MANEJAR SOSTENIBLEMENTE 5 SECTORES DE PARQUES ECOLÓGICOS DISTRITALES DE MONTAÑA Y ÁREAS DE INTERÉS AMBIENTAL DEL DISTRITO CAPITA</t>
  </si>
  <si>
    <t>3-3-1-14-02-17-0821-180</t>
  </si>
  <si>
    <t>DEFINICIÓN DE ALTERNATIVAS PARA ESTABLECER MECANISMOS DE GESTIÓN EN LAS ZONAS IDENTIFICADAS COMO ESTRATÉGICAS PARA LA CONECTIVIDAD DEL CORREDOR DE BORDE EN DE LA RESERVA FORESTAL “TOMAS VAN DER HAMMEN”.</t>
  </si>
  <si>
    <t>GENERAR 2 ACCIONES INTEGRALES DE ORDENAMIENTO TERRITORIAL DE  BORDES URBANOS-RURALES EN EL SUELO DE PROTECCIÓN</t>
  </si>
  <si>
    <t>FORMULAR 4 MODELOS DE OCUPACIÓN EN LA FRANJA DE TRANSICIÓN.</t>
  </si>
  <si>
    <t>GENERAR 1 MODELO DE OCUPACIÓN EN EL BORDE SUR DEL SUELO DE PROTECCIÓN</t>
  </si>
  <si>
    <t>494- RECURSOS DE BALANCE RENDIMIENTOS FINANCIEROS PGA</t>
  </si>
  <si>
    <t>GENERAR 3 ACCIONES DE GESTIÓN PARA EL MANEJO INTEGRAL EN LA PREVENCIÓN Y MITIGACIÓN DE INCENDIOS FORESTALES.</t>
  </si>
  <si>
    <t>LÍNEA 4. GESTIÓN E  GESTIÓN PARA LA IMPLEMENTACIÓN DE  LA NORMATIVIDAD, POLÍTICAS,  PLANES, PROGRAMAS E INICIATIVAS DE PROYECTOS AMBIENTALES</t>
  </si>
  <si>
    <t>DESARROLLAR 1 SISTEMA DE SEGUIMIENTO Y EVALUACIÓN A LA IMPLEMENTACIÓN DE LA  NORMATIVIDAD, POLÍTICAS, PLANES, PROGRAMAS E INICIATIVAS DE PROYECTOS AMBIENTALES.</t>
  </si>
  <si>
    <t xml:space="preserve">GESTIONAR EN EL 100% DE LOS INSTRUMENTOS DE GESTIÓN AMBIENTAL PRIORIZADOS, ACCIONES PARA SU IMPLEMENTACIÓN </t>
  </si>
  <si>
    <t>Apoyar los procesos de adquisición predial  en los  Espacios del Agua  del Distrito Capital</t>
  </si>
  <si>
    <t>03-Mejoramiento y mantenimiento de la infraestructura propia del sector</t>
  </si>
  <si>
    <t xml:space="preserve"> Desarrollar acciones para la recuperación integral de quebrada  en las Subcuencas de Torca, Salitre, Tunjuelo y Fucha, que incluye acciones de mantenimiento de áreas intervenidas en periiodos anteriiores.</t>
  </si>
  <si>
    <t>Desarrollar acciones para la recuperación integral de quebrada  en las Subcuencas de Torca, Salitre, Tunjuelo y Fucha, que incluye acciones de mantenimiento de áreas intervenidas en periiodos anteriiores.</t>
  </si>
  <si>
    <t>Implementar las acciones orientadas a la producción de material vegetal en los viveros de la SDA y los estudios para el mejoramiento del modelo de gestión actual</t>
  </si>
  <si>
    <t>Adelantar la administración de los parques ecológicos distritales de humedal en el marco de las politicas establecidas, desarrollando acciones para promover el uso público y la gestión del conocimiento</t>
  </si>
  <si>
    <t>Generar los conceptos e informes tecnicos relacionados con la recuperación y conservación de los espacios del agua en el D.C.</t>
  </si>
  <si>
    <t xml:space="preserve"> Generar informes de gestión y tramites necesarios para el desarrollo de las acciones  en el suelo de protección. </t>
  </si>
  <si>
    <t>Adelantar acciones integrales orientadas a la restauración, recuperación, rehabilitación o conservación en las zonas abastecedoras de acueductos veredales (incluye el mantenimiento de coberturas vegetales establecidas con anterioridad y la gestión social e institucional)</t>
  </si>
  <si>
    <t>Responder a las emergencias ambientales para las cuales se activa a la SDA, por parte de las entidades del SDGR-CC, el NUSE y la comunidad.</t>
  </si>
  <si>
    <t>Implementar acciones de ordenamiento predial, restauración y reconversión de sistemas productivos afines a la conservación de los recursos naturales en los predios priorizados.</t>
  </si>
  <si>
    <t>Generar los insumos técnicos para aprobación y seguimiento de PMA, Alertas Ambientales, medidas de protección,identificación y ampliaciones en áreas de ecosistemas humedal.</t>
  </si>
  <si>
    <t xml:space="preserve"> Adelantar las acciones requeridas para la adecuación, mejoramiento y mantenimiento de los viveros administrados por la SDA.</t>
  </si>
  <si>
    <t>Desarrollar los procesos de gestion predial en el suelo de protección para su adquisición a partir de los avaluos existentes y realizar la priorización y gestión para el avalúo de nuevos predios</t>
  </si>
  <si>
    <t xml:space="preserve"> Realizar el mantenimiento, implementación y monitoreo de acciones para conservación , restauración, rehabilitación y/o recuperación en suelo de protección del Distrito Capital.</t>
  </si>
  <si>
    <t>Realizar las acciones de administración integral del PEDM Entrenubes, el Parque Mirador de los Nevados, el Pparque Soratama y otras áreas de interes ambietal, incluyendo aquellas para la promoción del uso público.</t>
  </si>
  <si>
    <t>Participar en el diseño de la implementación – PMA – de la Reserva Forestal Regional Productora del Norte de Bogotá D.C., “Thomas Van der Hammen liderado por la CAR y desarrollar procesos de gestión relacionados con el tema.</t>
  </si>
  <si>
    <t xml:space="preserve"> Adelantar acciones y gestión  ambiental para el fortalecimiento local y regional que permita el desarrollo piloto del  modelo de ocupación campesino del territorio borde sur, como estrategia para detener la expansión urbana sobre el suelo de protección y la ruralidad del D.C.</t>
  </si>
  <si>
    <t>Desarrollar acciones operativas y de restauración ecológica dirigidas al manejo y mantenimiento de   los ecosistemas de humedal.</t>
  </si>
  <si>
    <t xml:space="preserve">Adelantar las gestiones técnicas  necesarias para desarrollar acciones de mejoramiento en las áreas administradas y consolidación de manejo ambiental en las nuevas áreas de interes ambiental </t>
  </si>
  <si>
    <t>EJECUTAR EN 140 HECTÁREAS DE ZONAS DE ALTO RIESGO NO MITIGABLE O ALTA AMENAZA, ACCIONES SOCIOAMBIENTALES Y/O ACCIONES DE ADMINISTRACIÓN, MANEJO Y CUSTODIA DE INMUEBLES RECIBIDOS.</t>
  </si>
  <si>
    <t>Desarrollar acciones socio ambientales para aportar en la recuperacdión ecológica  y manejo de zonas de alto riesgo no mitigable en las localidades de Rafael Uribe Uribe y Ciudad Bolívar.</t>
  </si>
  <si>
    <t>Desarrollar acciones interinstitucionales, técnicas y sociales orientadas a la gesti ón de riesgo por incendio forestal.</t>
  </si>
  <si>
    <t>Ejecución del esquema de seguimiento y evaluación a la implementación de los instrumentos de gestión priorizados</t>
  </si>
  <si>
    <t>Implementación y seguimiento a la herramienta de registro (fichas descriptivas) de los instrumentos de gestión ambiental</t>
  </si>
  <si>
    <t xml:space="preserve">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t>
  </si>
  <si>
    <t xml:space="preserve"> Desarrollar acciones operativas y de restauración ecológica dirigidas al manejo y mantenimiento de   los ecosistemas de humedal.</t>
  </si>
  <si>
    <t>3-3-1-14-02-18-0811-184</t>
  </si>
  <si>
    <t>PONER EN MARCHA UN PLAN REGIONAL Y UN PLAN DISTRITAL FRENTE AL CAMBIO CLIMÁTICO</t>
  </si>
  <si>
    <t>CAMBIO CLIMÁTICO</t>
  </si>
  <si>
    <t>CONTRIBUIR 100% EN EL PROCESO DE FORMULACIÓN DEL PLAN REGIONAL DE ADAPTACIÓN Y MITIGACIÓN AL CAMBIO CLIMÁTICO Y LIDERAR LA EJECUCIÓN DE PROYECTOS  ASOCIADOS A ÉSTE, DENTRO DEL DISTRITO CAPITAL</t>
  </si>
  <si>
    <t>03- GASTOS DE PERSONAL</t>
  </si>
  <si>
    <t>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</si>
  <si>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 xml:space="preserve"> COOPERAR EN EL DESARROLLO Y LA IMPLEMENTACIÓN DE MEDIDAS DE MITIGACIÓN Y DE ADAPTACIÓN FRENTE AL CAMBIO CLIMÁTICO, A TRAVÉS DEL SEGUIMIENTO Y LA GENERACIÓN DE INFORMES Y REPORTES RESULTANTES DE LA GESTIÓN DE DICHAS MEDIDAS Y DE LOS PROGRAMAS ESTRATÉGICOS DEL EJE DOS DEL PLAN DE DESARROLLO DISTRITAL CUYA COORDINACIÓN REPOSA EN LA SECRETARIA DISTRITAL DE AMBIENTE".</t>
  </si>
  <si>
    <t>GUSTAVO ADOLFO CARRION BARRERO
Tel 3778913
gustavo.carrion@ambientebogota.gov.co</t>
  </si>
  <si>
    <t>PRESTAR SUS SERVICIOS DE APOYO PARA REALIZAR EL ANÁLISIS, SEGUIMIENTO Y REPORTE DE LAS ACCIONES, PRESUPUESTO Y EJECUCIÓN FINANCIERA QUE SE REQUIERAN EN EL MARCO DEL PROCESO DE FORMULACIÓN DEL PLAN REGIONAL DE ADAPTACIÓN Y MITIGACIÓN AL CAMBIO CLIMÁTICO</t>
  </si>
  <si>
    <t>FORMULAR 100% EL PLAN DISTRITAL DE ADAPTACIÓN Y MITIGACIÓN AL CAMBIO CLIMÁTICO Y COORDINAR SU PUESTA EN MARCHA.</t>
  </si>
  <si>
    <t>PRESTAR SUS SERVICIOS PROFESIONALES ESPECIALIZADOS PARA ORIENTAR EL DESARROLLO Y PUESTA EN MARCHA DEL PLAN DE ACCIÓN DEL PLAN DISTRITAL DE ADAPTACIÓN Y  MITIGACIÓN A LA VARIABILIDAD Y AL CAMBIO CLIMÁTICO.</t>
  </si>
  <si>
    <t>PRESTAR SUS SERVICIOS PROFESIONALES PARA LA ORIENTACIÓN JURÍDICA EN LA DEFINICIÓN DE POLÍTICAS, INSTRUMENTOS, DETERMINANTES AMBIENTALES Y EL CUMPLIMIENTO DE FALLOS JUDICIALES QUE ORDENAN LA RECUPERACIÓN DE ECOSISTEMAS DE LA ESTRUCTURA ECOLÓGICA PRINCIPAL DEL DISTRITO CAPITAL, EN EL MARCO DE LAS ACCIONES DEL CAMBIO CLIMÁTICO DEL EJE DOS DEL PLAN DE DESARROLLO 2012 - 2016 BOGOTÁ HUMANA.</t>
  </si>
  <si>
    <t>APOYAR LAS ACTIVIDADES DE ARTICULACIÓN EN LOS PROYECTOS QUE DEFINAN LAS ALCALDÍAS LOCALES Y LAS INSTITUCIONES DEL DISTRITO COMPETENTES, PARA EL CUMPLIMIENTO DE METAS EN EL PROGRAMA RECUPERACIÓN, REHABILITACIÓN Y RESTAURACIÓN DE LA ESTRUCTURA ECOLÓGICA PRINCIPAL Y DE LOS ESPACIOS DEL AGUA, EN EL MARCO DEL PLAN DISTRITAL DE ADAPTACIÓN Y MITIGACIÓN AL CAMBIO CLIMÁTICO</t>
  </si>
  <si>
    <t>PRESTAR SUS SERVICIOS PROFESIONALES PARA REALIZAR EL ANÁLISIS, SEGUIMIENTO Y REPORTE DE LOS PROCESOS DE PLANEACIÓN EN LOS COMPONENTES FÍSICOS Y PRESUPUESTALES QUE SE REQUIERAN PARA EL CUMPLIMIENTO DE LAS ACCIONES EN EL MARCO DE LA PLANIFICACIÓN TERRITORIAL DE LA ADAPTACIÓN Y LA MITIGACIÓN FRENTE AL CAMBIO CLIMÁTICO.</t>
  </si>
  <si>
    <t>REALIZAR LABORES DE APOYO OPERATIVO EN LOS ENCUENTROS, FOROS, TALLERES, CONVERSATORIOS Y MESAS TÉCNICAS, DE INCIDENCIA DISTRITAL QUE SE DESARROLLEN EN EL MARCO DEL PLAN DISTRITAL DE ADAPTACIÓN Y MITIGACIÓN AL CAMBIO CLIMÁTICO.</t>
  </si>
  <si>
    <t>PRESTAR SUS SERVICIOS PROFESIONALES PARA APOYAR LA ELABORACIÓN Y DISEÑO CONCEPTUAL DE AGENDAS DE DIFUSIÓN Y COMUNICACIÓN ASOCIADAS A ACCIONES DE CAMBIO CLIMÁTICO PROPUESTAS EN EL MARCO DE LA PLANEACIÓN AMBIENTAL CON VISIÓN REGIONAL PARA LA ADAPTACIÓN Y MITIGACIÓN AL CAMBIO.</t>
  </si>
  <si>
    <t>520-ADQUISICIÓN DE EQUIPOS, MATERIALES, SUMINISTROS, SERVICIOS Y/O PRODUCCIÓN DE MATERIAL TÉCNICO E INFORMACIÓN BASICA SECTORIAL  PLANEACIÓN Y GESTIÓN AMBIENTAL.</t>
  </si>
  <si>
    <t>LOGÍSTICA PARA EVENTOS DE CIUDADES Y GOBIERNOS LOCALES UNIDOS -CGLU, HABITAT III Y BALANCE DEL MILENIO</t>
  </si>
  <si>
    <t>PRESTAR SUS SERVICIOS PROFESIONALESPARA APOYAR LA PUESTA EN MARCHA DEL PLAN DISTRITAL DE ADAPTACIÓN Y MITIGACIÓN A LA VARIABILIDAD Y AL CAMBIO CLIMÁTICO.</t>
  </si>
  <si>
    <t>POLÍTICAS E INSTRUMENTOS DE PLANEACIÓN AMBIENTAL</t>
  </si>
  <si>
    <t>FORMULAR EL 100 POR CIENTO DE LAS POLÍTICAS E INSTRUMENTOS DE PLANEACIÓN AMBIENTAL PRIORIZADOS, ASÍ COMO ADELANTAR EL SEGUIMIENTO A LOS YA EXISTENTES.</t>
  </si>
  <si>
    <t>REALIZAR LAS ACTIVIDADES DE SEGUIMIENTO DE INFORMACIÓN, ARCHIVO Y TRÁMITE, EN APOYO A LA FORMULACIÓN DE POLÍTICAS E INSTRUMENTOS PLANEACIÓN AMBIENTAL.</t>
  </si>
  <si>
    <t>PRESTAR SUS SERVICIOS PROFESIONALES PARA LA FORMULACIÓN Y EL SEGUIMIENTO DE LINEAMIENTOS AMBIENTALES RELACIONADOS CON EL ORDENAMIENTO TERRITORIAL.</t>
  </si>
  <si>
    <t>DESARROLLAR ACTIVIDADES TÉCNICAS PARA LA  FORMULACIÓN, AJUSTE Y SEGUIMIENTO A INSTRUMENTOS DE PLANEACIÓN AMBIENTAL Y ORDENAMIENTO AMBIENTAL DEL TERRITORIO</t>
  </si>
  <si>
    <t>APOYAR TÉCNICAMENTE, LOS PROCESOS DE FORMULACIÓN, AJUSTE Y SEGUIMIENTO A INSTRUMENTOS DE PLANEACIÓN Y DE ORDENAMIENTO AMBIENTAL DEL TERRITORIO.</t>
  </si>
  <si>
    <t xml:space="preserve">ACOMPAÑAR DESDE LA PERSPECTIVA  DE LA GESTIÓN DEL RIESGO, LA DEFINICIÓN TÉCNICA DE LINEAMIENTOS AMBIENTALES Y DE ORDENAMIENTO A SER INCORPORADOS EN LAS POLÍTICAS E INSTRUMENTOS DE PLANEACIÓN AMBIENTAL. </t>
  </si>
  <si>
    <t>APOYAR TECNICAMENTE LA FORMULACIÓN DE INSTRUMENTOS DE PLANEACIÓN AMBIENTAL CON ENFOQUE EN LA GESTIÓN DE RIESGOS, DE ACUERDO A LAS FUNCIONES DELEGADAS A LA SECRETARIA DISTRITAL DE AMBIENTE</t>
  </si>
  <si>
    <t>APOYAR A NIVEL LOCAL EN EL DISTRITO CAPITAL, EL SEGUIMIENTO A LA IMPLEMENTACIÓN DE LOS PLANES AMBIENTALES LOCALES (PAL) Y OTROS INSTRUMENTOS DE PLANEACIÓN AMBIENTAL.</t>
  </si>
  <si>
    <t>PRESTAR SUS SERVICIOS PROFESIONALES PARA LA REVISIÓN, CONSOLIDACIÓN Y REPORTE DE LAS ACTIVIDADES RELACIONADAS CON LA FORMULACIÓN Y SEGUIMIENTO DE POLÍTICAS E INSTRUMENTOS DE PLANEACIÓN AMBIENTAL.</t>
  </si>
  <si>
    <t>PRESTAR SUS SERVICIOS PROFESIONALES PARA APOYAR EL SEGUIMIENTO Y EVALUACIÓN DEL PLAN DE ACCIÓN CUATRIENAL AMBIENTAL -PACA DISTRITAL 2012-2016,  EN EL MARCO DEL PROCESO DE PLANEACIÓN AMBIENTAL DEL D.C.</t>
  </si>
  <si>
    <t>PRESTAR SUS SERVICIOS PROFESIONALES PARA EL SEGUIMIENTO Y EVALUACIÓN DEL PLAN DE ACCIÓN CUATRIENAL AMBIENTAL - PACA DISTRITAL 2012-2016, EN EL MARCO DEL PROCESO DE PLANEACIÓN AMBIENTAL DEL D.C.</t>
  </si>
  <si>
    <t>APOYAR LA DEFINICIÓN Y SEGUIMIENTO DE INDICADORES DE ECOEFICIENCIA Y GESTIÓN AMBIENTAL, REQUERIDOS EN LA FORMULACIÓN Y SEGUIMIENTO DE LOS PLANES INSTITUCIONALES DE GESTIÓN AMBIENTAL – PIGA DE LAS ENTIDADES DISTRITALES.</t>
  </si>
  <si>
    <t>ACOMPAÑAR A LAS ENTIDADES DEL DISTRITO ASIGNADAS, EN LA FORMULACIÓN Y SEGUIMIENTO DEL PLAN INSTITUCIONAL DE GESTIÓN AMBIENTAL - PIGA.</t>
  </si>
  <si>
    <t>REALIZAR EL ANÁLISIS DE LA INFORMACIÓN RELACIONADA CON EL SEGUIMIENTO DE POLÍTICAS E INSTRUMENTOS DE PLANEACIÓN AMBIENTAL, ASÍ COMO LA ELABORACIÓN DE LOS REPORTES CORRESPONDIENTES</t>
  </si>
  <si>
    <t xml:space="preserve">REALIZAR ACTIVIDADES DE APOYO PARA LA ESTRUCTURACIÓN Y SEGUIMIENTO DE POLÍTICAS E INSTRUMENTOS DE PLANEACIÓN AMBIENTAL.
</t>
  </si>
  <si>
    <t xml:space="preserve">ORIENTAR LA CONCEPTUALIZACIÓN, ORIENTACIÓN, ESTRUCTURACIÓN Y SEGUIMIENTO DE POLÍTICAS E INSTRUMENTOS DE PLANEACIÓN AMBIENTAL.
</t>
  </si>
  <si>
    <t>PRESTAR SUS SERVICIOS PROFESIONALES ESPECIALIZADOS PARA ORIENTAR DESDE EL ENFOQUE DE SALUD AMBIENTAL, EL PROCESO DE CONCEPTUALIZACIÓN Y SEGUIMIENTO DE LOS INSTRUMENTOS DE PLANEACIÓN AMBIENTAL PRIORIZADOS.</t>
  </si>
  <si>
    <t>04- INVESTIGACION Y ESTUDIO</t>
  </si>
  <si>
    <t>01-INVESTIGACIÓN BÁSICA APLICADA Y ESTUDIOS PROPIOS DEL SECTOR</t>
  </si>
  <si>
    <t>0130- INVESTIGACIÓN Y ESTUDIOS DE APOYO A LA GESTIÓN AMBIENTAL</t>
  </si>
  <si>
    <t>FORMULACIÓN DE INSTRUMENTOS DE PLANEACIÓN AMBIENTAL PRIORIZADOS</t>
  </si>
  <si>
    <t>CONCURSO DE MÉRITOS</t>
  </si>
  <si>
    <t>COORDINACIÓN INTERINSTITUCIONAL PARA LA GESTIÓN AMBIENTAL</t>
  </si>
  <si>
    <t>FORTALECER EL 100% LAS INSTANCIAS DE COORDINACIÓN PARA LA GESTIÓN AMBIENTAL DISTRITAL</t>
  </si>
  <si>
    <t>ACOMPAÑAR LAS ACCIONES DE FORTALECIMIENTO Y COORDINACIÓN  INTERINSTITUCIONAL PARA EL DIRECIONAMIENTO, IMPLEMENTACIÓN Y SEGUIMIENTO DE LAS POLÍTICAS PÚBLICAS AMBIENTALES EN EL DISTRITO CAPITAL</t>
  </si>
  <si>
    <t>PRESTAR SERVICIOS PROFESIONALES PARA APOYAR LA GESTIÓN INTERSECTORIAL DEL D.C., EN EL MARCO DE LA COMISIÓN INTERSECTORIAL PARA LA SOSTENIBILIDAD, LA PROTECCIÓN AMBIENTAL, EL ECOURBANISMO Y LA RURALIDAD DEL D.C., JUNTO CON SUS RESPECTIVAS MESAS DE TRABAJO, LAS COMISIONES INTERSECTORIALES EN LAS CUALES PARTICIPA LA SDA Y SU ENLACE CON LAS DIFERENTES DEPENDENCIAS DE LA SECRETARÍA DISTRITAL DE AMBIENTE.</t>
  </si>
  <si>
    <t>ORIENTAR LA DEFINICIÓN E IMPLEMENTACIÓN DE ESTRATEGIAS DE DIVULGACIÓN DE LAS POLÍTICAS Y PLANES AMBIENTALES DEL DISTRITO CAPITAL, EN LAS INSTANCIAS DE PARTICIPACIÓN Y COORDINACIÓN INTERINSTITUCIONAL.</t>
  </si>
  <si>
    <t>PRESTAR SERVICIOS PROFESIONALES PARA FORTALECER LAS INSTANCIAS DE COORDINACIÓN A
TRAVÉS DE LOS PROCESOS DE ESTRUCTURACIÓN, CONSOLIDACIÓN Y SEGUIMIENTO DE LOS PRODUCTOS, INFORMACIÓN E INDICADORES PARA LA CONSTRUCCIÓN DE INFORMES DEL EJE 2 DEL PLAN DE DESARROLLO BOGOTÁ HUMANA</t>
  </si>
  <si>
    <t>PRESTAR ASISTENCIA TÉCNICA EN EL PROCESO DE FORTALECIMIENTO DE LAS INSTANCIAS DE COORDINACIÓN INTERINSTITUCIONALES PARA LA GESTIÓN AMBIENTAL DISTRITAL, A TRAVÉS DEL APOYO ORGANIZACIONAL A LAS COMISIONES INTERSECTORIALES, Y REALIZAR EL CONTROL Y SEGUIMIENTO A LOS PRODUCTOS Y/O INFORMES ENTREGABLES EN EL MARCO DE LA PLANIFICACIÓN TERRITORIAL DE LA ADAPTACIÓN Y LA MITIGACIÓN FRENTE AL CAMBIO CLIMÁTICO</t>
  </si>
  <si>
    <t>DESARROLLAR  4 ESTUDIOS PARA DETERMINAR INSTRUMENTOS ECONÓMICOS ORIENTADOS A LA PROTECCIÓN Y CONSERVACIÓN AMBIENTAL, Y APOYAR LA COORDINACIÓN PARA SU IMPLEMENTACIÓN</t>
  </si>
  <si>
    <t>PRESTAR SERVICIOS PROFESIONALES PARA LA GENERACIÓN DE LÍNEA BASE, FORMULACIÓN,
SEGUIMIENTO Y ANÁLISIS DE VIABILIDAD DE ESTUDIOS SOBRE INSTRUMENTOS ECONÓMICOS
AMBIENTALES EN EL DC.</t>
  </si>
  <si>
    <t>GESTIÓN DEL CONOCIMIENTO E INFORMACIÓN AMBIENTAL</t>
  </si>
  <si>
    <t xml:space="preserve">DIFUNDIR A 2500 USUARIOS / PROMEDIO DÍA ANUAL  INFORMACIÓN, INDICADORES, ESTADÍSTICAS Y VARIABLES AMBIENTALES A TRAVÉS DEL OBSERVATORIOS AMBIENTAL. </t>
  </si>
  <si>
    <t>AUNAR ESFUERZOS PARA DESARROLLAR, TRANSFERIR Y GESTIONAR CONOCIMIENTO Y TECNOLOGÍA A BOGOTÁ D.C. Y A LA COMUNIDAD, SOBRE EL PROCESO DE GESTIÓN DE INFORMACIÓN, ESTADÍSTICAS E INDICADORES AMBIENTALES; COMO PRODUCTO DE LA ADMINISTRACIÓN INTEGRAL DE LA PLATAFORMA TECNOLÓGICA, LA BASE DE DATOS Y LA GESTIÓN DE CONTENIDOS DEL OBSERVATORIO AMBIENTAL DE BOGOTÁ</t>
  </si>
  <si>
    <t>PRESTAR SERVICIOS PROFESIONALES PARA EL PROCESO DE  CONSOLIDACIÓN, ESTRUCTURACIÓN, ALMACENAMIENTO Y DIFUSIÓN DE LOS PRODUCTOS, INDICADORES E INFORMACIÓN QUE GESTIONA  REGULARMENTE LA SECRETARÍA DISTRITAL DE AMBIENTE Y EN PARTICULAR LOS PRODUCTOS MISIONALES DE LA DIRECCIÓN DE PLANEACIÓN Y SISTEMAS DE INFORMACIÓN AMBIENTAL.</t>
  </si>
  <si>
    <t>PRESTAR SERVICIOS PROFESIONALES PARA APOYAR EL PROCESO DE  CONSOLIDACIÓN, ANÁLISIS Y REVISIÓN DE INDICADORES E INFORMACIÓN PARA EL OBSERVATORIO AMBIENTAL DE BOGOTÁ Y EL OBSERVATORIO REGIONAL Y DE DESARROLLO SOSTENIBLE DEL RIO BOGOTÁ</t>
  </si>
  <si>
    <t>FORMULAR Y PONER EN MARCHA 6 PROYECTOS DEL PLAN DE INVESTIGACIÓN AMBIENTAL  DE BOGOTÁ 2012-2019</t>
  </si>
  <si>
    <t>REALIZAR LAS ACTIVIDADES TECNICO ADMINISTRATIVAS QUE SOPORTAN LA IMPEMENTACIÓN DEL PLAN DE INVESTIGACIÓN AMBIENTAL DE BOGOTÁ D.C. 2012-2019</t>
  </si>
  <si>
    <t>ADOPTAR CRITERIOS DE ECO URBANISMO Y CONSTRUCCIÓN SOSTENIBLES E INICIAR UNA EXPERIENCIA PILOTO</t>
  </si>
  <si>
    <t>ECOURBANISMO Y CONSTRUCCIÓN SOSTENIBLE</t>
  </si>
  <si>
    <t>ESTABLECER  EL 100% DE LOS CRITERIOS DE ECOURBANISMO Y CONSTRUCCIÓN SOSTENIBLE A LAS SOLICITUDES PRESENTADAS</t>
  </si>
  <si>
    <t>APOYAR EL DESARROLLO E IMPLEMENTACIÓN, DE PROPUESTAS AMBIENTALES REGIONALES FORMULADAS DESDE LA CIUDAD Y LA REGIÓN, QUE AYUDEN A FORTALECER ACCIONES PARA EL ORDENAMIENTO Y PLANIFICACIÓN TERRITORIAL CON DIVERSOS ACTORES E INSTITUCIONES</t>
  </si>
  <si>
    <t>PRESTAR LOS SERVICIOS PROFESINALES EN EL COMPONENETE BIOCLIMÁTICO Y URBANISTICO EN PROYECTOS DE VIVIENDA E INFRAESTRUCTURA PARA ADELANTAR ACTIVIDADES RELACIONADAS CON EL ESTABLECIMIENTO DE DETERMINANTES DE COURBANISMO Y CONSTRUCCION SOSTENIBLE</t>
  </si>
  <si>
    <t>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t>
  </si>
  <si>
    <t> 77101600</t>
  </si>
  <si>
    <t>PRESTAR LOS SERVICIOS PROFESIONALES BRINDANDO APOYO EN LA CONSTRUCCIÓN DEL COMPONENTE AMBIENTAL PARA EL ESTABLECIMIENTO DE DETERMINANTES DE ECOURBANISMO Y CONSTRUCCIÓN SOSTENIBLE</t>
  </si>
  <si>
    <t>PRESTAR LOS SERVICIOS PROFESIONALES BRINDANDO APOYO EN LA CONSTRUCCIÓN DEL COMPONENTE AMBIENTAL PARA EL ESTABLECIMIENTO DE DETERMINANTES DE ECOURBANISMO Y CONSTRUCCIÓN SOSTENIBLE EN EL MARCO PROYECTO DE PLANEACIÓN AMBIENTAL CON VISIÓN REGIONAL PARA LA ADAPTACIÓN Y MITIGACIÓN AL CAMBIO CLIMÁTICO EN EL D.C</t>
  </si>
  <si>
    <t>PRESTAR LOS SERVICIOS PROFESIONALES BRINDANDO APOYO EN EL COMPONENTE FORESTAL Y PAISAJISTICO PARA EL ESTABLECIMIENTO DE DETERMINANTES DE ECOURBANISMO Y CONSTRUCCION SOSTENIBLE EN EL MARCO DEL PROYECTO DE PLANECIÓN AMBIENTAL CON VISIÓN REGIONAL PARA LA ADAPTACIÓN Y MITIGACIÓN AL CAMBIO CLIMÁTICO EN EL D.C.</t>
  </si>
  <si>
    <t xml:space="preserve">APOYAR  EL COMPONENTE BIOCLIMÁTICO DEL URBANISMO Y LAS EDIFICACIONES PARA EL ESTABLECIMIENTO DE DETERMINANTES DE ECOURBANISMO Y CONSTRUCCIÓN SOSTENIBLE, EN EL MARCO DEL PROYECTO PLANEACIÓN AMBIENTAL CON VISIÓN REGIONAL PARA LA ADAPTACIÓN Y MITIGACIÓN AL CAMBIO CLIMÁTICO EN EL D.C.  </t>
  </si>
  <si>
    <t xml:space="preserve">PRESTAR LOS SERVICIOS PROFESIONALES BRINDADO APOYO EN LA CONSTRUCCIÓN DE CRITERIOS DE ECOURBANISMO Y EDIFICACIOENS PARA EL ESTABLECIMIENTO DE DETERMINANTES DE ECOURBANISMO Y CONSTRUCCIÓN SOSTENIBLE EN EL MARCO DEL PROYECTO PLANEACIÓN AMBIENTAL CON VISIÓN REGIONAL PARA LA ADAPTACIÓN AL CAMBIO CLIMÁTICO EN EL D.C..  </t>
  </si>
  <si>
    <t>PRESTAR SERVICIOS PROFESIONALES EN LA ARTICULACIÓN Y CUMPLIMIENTO DE LAS ACTIVIDADES RELACIONADAS CON EL ESTABLECIMIENTO DEL 100% DE LOS CRITERIOS DE ECOURBANISMO Y COSNTRUCCIÓN</t>
  </si>
  <si>
    <t>AUTOGESTIÓN Y AUTORREGULACIÓN AMBIENTAL EMPRESARIAL</t>
  </si>
  <si>
    <t>VINCULAR A 2.500 EMPRESAS EN PROCESOS DE AUTOGESTIÓN Y AUTORREGULACIÓN COMO ESTRATEGIA DE MITIGACIÓN Y ADAPTACIÓN AL CAMBIO CLIMÁTICO.</t>
  </si>
  <si>
    <t xml:space="preserve">CEREMONIA PREAD </t>
  </si>
  <si>
    <t>77101802 </t>
  </si>
  <si>
    <t>PRESTAR SUS SERVICIOS PROFESIONALES PARA REALIZAR AUDITORIAS AMBIENTALES DE LAS EMPRESAS PARTICIPES EN LA DECIMA  CUARTA CONVOCATORIA DEL NIVEL IV DEL PROGRAMA DE EXCELENCIA AMBIENTAL DISTRITAL PREAD</t>
  </si>
  <si>
    <t>DESARROLLAR LAS ACTIVIDADES DE APOYO Y ACOMPAÑAMIENTO PARA LA IMPLEMENTACION DE SISTEMAS DE GESTION AMBIENTAL EN LAS EMPRESAS DEL NIVEL III DEL PROGRAMA DE GESTION AMBIENTAL EMPRESARIAL</t>
  </si>
  <si>
    <t>PRESTAR SUS SERVICIOS
PROFESIONALES PARA REALIZAR
AUDITORIAS AMBIENTALES DE LAS
EMPRESAS PARTICIPES EN LA DECIMA CUARTA CONVOCATORIA DEL NIVEL IV DEL PROGRAMA DE EXCELENCIA AMBIENTAL DISTRITAL PREAD</t>
  </si>
  <si>
    <t>PRESTAR SUS SERVICIOS
PROFESIONALES PARA REALIZAR
AUDITORIAS AMBIENTALES DE LAS
EMPRESAS PARTICIPES EN LA DECIMA  CUARTA CONVOCATORIA DEL NIVEL IV DEL PROGRAMA DE EXCELENCIA AMBIENTAL DISTRITAL PREAD</t>
  </si>
  <si>
    <t xml:space="preserve"> PRESTAR SUS SERVICIOS PROFESIONALES PARA ARTICULAR LA OPERACIÓN, DESARROLLO E IMPLEMENTACIÓN DE ACTIVIDADES RELACIONADAS CON LOS PROCESOS DE AUTOGESTIÓN Y AUTORREGULACIÓN EMPRESARIAL DEL NIVEL 1 ACERCAR, EN EL MARCO DEL PROYECTO DE PLANEACIÓN AMBIENTAL CON VISIÓN REGIONAL PARA LA ADAPTACIÓN Y MITIGACIÓN AL CAMBIO CLIMÁTICO DEL DISTRITO CAPITAL.</t>
  </si>
  <si>
    <t>“PRESTAR SUS SERVICIOS PROFESIONALES PARA COORDINAR Y PLANEAR LA OPERACIÓN, DESARROLLO E IMPLEMENTACIÓN DE ACTIVIDADES RELACIONADAS CON LOS PROCESOS DE VINCULACIÓN, DIAGNÓSTICO Y ACOMPAÑAMIENTO A LAS EMPRESAS DEL PROGRAMA GAE - NIVEL I ACERCAR”.</t>
  </si>
  <si>
    <t>PRESTAR SUS SERVICIOS PROFESIONALES PARA APOYAR Y ARTICULAR LA OPERACION, DESARROLLO E IMPLEMENTACION DE ACTIVIDADES RELACIONADAS CON LOS PROCESOS DE VINCULACION, DIAGNOSTICO Y ACOMPAÑAMIENTO A LAS EMPRESAS DEL PROGRAMA GAE - NIVEL I ACERCAR.</t>
  </si>
  <si>
    <t>“PRESTAR SUS SERVICIOS PROFESIONALES PARA BRINDAR APOYO Y SEGUIMIENTO A LAS EMPRESAS VINCULADAS AL NIVEL II – PRODUCCIÓN SOSTENIBLE, LÍNEA DE AUTOGESTIÓN Y AUTORREGULACIÓN AMBIENTAL EMPRESARIAL”</t>
  </si>
  <si>
    <t>PRESTAR SUS SERVICIOS PROFESIONALES PARA APOYAR Y REALIZAR LAS ACTIVIDADES DE VINCULACION, DIAGNOSTICO Y ACOMPAÑAMIENTO A LAS EMPRESAS DEL PROGRAMA GAE - NIVEL I ACERCAR.</t>
  </si>
  <si>
    <t>PRESTAR SUS SERVICIOS PROFESIONALES PARA REALIZAR LAS ACTIVIDADES DE VINCULACIÓN, DIAGNÓSTICO Y ACOMPAÑAMIENTO A LAS EMPRESAS DEL PROGRAMA GAE - NIVEL I ACERCAR</t>
  </si>
  <si>
    <t>PRESTAR SUS SERVICIOS PROFESIONALES PARA COORDINAR EL DESARROLLO Y OPERACIÓN DEL NIVEL IV PROGRAMA DE EXCELENCIA AMBIENTAL DISTRITAL (PREAD) DEL PROGRAMA GAE, PARA EL RECONOCIMIENTO Y APOYO A LA AUTOGESTION AMBIENTAL DEL SECTOR EMPRESARIAL.</t>
  </si>
  <si>
    <t>PRESTAR SUS SERVICIOS PROFESIONALES PARA DESARROLLAR LAS ACTIVIDADES ENMARCADAS EN EL NIVEL III SISTEMAS DE GESTIÓN AMBIENTAL RELACIONADAS CON LOS PROCESOS DE AUTOGESTIÓN Y AUTORREGULACIÓN EMPRESARIAL</t>
  </si>
  <si>
    <t>PRESTAR SUS SERVICIOS PROFESIONALES PARA APOYAR EL SEGUIMIENTO A LAS ACTIVIDADES DEL NIVEL II PRODUCCIÓN SOSTENIBLE RELACIONADAS CON LOS PROCESOS DE AUTOGESTIÓN Y AUTORREGULACIÓN EMPRESARIAL.</t>
  </si>
  <si>
    <t>PRESTAR SUS SERVICIOS PROFESIONALES PARA APOYAR  LA EJECUCIÓN DE ACTIVIDADES RELACIONADAS CON EL DIAGNÓSTICO Y ACOMPAÑAMIENTO A LAS EMPRESAS DEL NIVEL II PRODUCCIÓN SOSTENIBLE RELACIONADAS CON LOS PROCESOS DE AUTOGESTIÓN Y AUTORREGULACIÓN EMPRESARIAL</t>
  </si>
  <si>
    <t>“PRESTAR SUS SERVICIOS PROFESIONALES PARA PROMOVER PROYECTOS AMBIENTALES EN MOVILIDAD SOSTENIBLE, HUELLA DE CARBONO Y PRODUCCIÓN LIMPIA, EN EL MARCO DEL NIVEL V RED DE EMPRESAS AMBIENTALMENTE SOSTENIBLES RELACIONADAS CON LOS PROCESOS DE AUTOGESTIÓN Y AUTORREGULACIÓN EMPRESARIAL”.</t>
  </si>
  <si>
    <t>PRESTAR SUS SERVICIOS PROFESIONALES PARA ARTICULAR LA OPERACIÓN, DESARROLLO E IMPLEMENTACIÓN DE ACTIVIDADES RELACIONADAS CON LOS PROCESOS DE AUTOGESTIÓN Y AUTORREGULACIÓN EMPRESARIAL DEL NIVEL III SISTEMAS DE GESTIÓN AMBIENTAL.</t>
  </si>
  <si>
    <t>PRESTAR SUS SERVICIOS PROFESIONALES PARA REALIZAR EL SEGUIMIENTO A LAS ACTIVIDADES DEL NIVEL III SISTEMAS DE GESTIÓN AMBIENTAL RELACIONADAS CON LOS PROCESOS DE AUTOGESTIÓN Y AUTORREGULACIÓN EMPRESARIAL</t>
  </si>
  <si>
    <t>“PRESTAR SUS SERVICIOS PROFESIONALES PARA ARTICULAR LA OPERACIÓN, DESARROLLO E IMPLEMENTACIÓN DE ACTIVIDADES RELACIONADAS CON LOS PROCESOS DE AUTOGESTIÓN Y AUTORREGULACIÓN EMPRESARIAL DEL NIVEL II -  PRODUCCIÓN SOSTENIBLE”.</t>
  </si>
  <si>
    <t>PRESTAR SUS SERVICIOS TÉCNICOS PARA APOYAR LA GESTIÓN Y SEGUIMIENTO CONTRACTUAL EN EL PROCESO DE AUTOGESTIÓN Y AUTORREGULACIÓN AMBIENTAL EMPRESARIAL ADELANTADO POR LA SDA</t>
  </si>
  <si>
    <t xml:space="preserve">“REALIZAR Y APOYAR LAS ACTIVIDADES TÉCNICAS EN EL DESARROLLO DEL PROGRAMA GESTIÓN AMBIENTAL EMPRESARIAL GAE - NIVEL I ACERCAR”. </t>
  </si>
  <si>
    <t>PRESTAR SUS SERVICIOS PROFESIONALES PARA APOYAR Y REALIZAR LAS ACTIVIDADES DE VINCULACIÓN, DIAGNÓSTICO Y ACOMPAÑAMIENTO A LAS EMPRESAS DEL PROGRAMA GAE - NIVEL I ACERCAR.</t>
  </si>
  <si>
    <t>CEREMONIA PREAD (LOGISTICA)</t>
  </si>
  <si>
    <t>PRESTAR SUS SERVICIOS PROFESIONALES PARA APOYAR LA COORDINACIÓN E IMPLEMENTACION DE PROYECTOS AMBIENTALES EN PRODUCCIÓN MÁS LIMPIA EN EL MARCO DE LA SENTENCIA DEL RÍO BOGOTÁ RELACIONADOS CON LOS PROCESOS DE AUTOGESTIÓN Y AUTORREGULACIÓN EMPRESARIAL</t>
  </si>
  <si>
    <t>PRESTAR SUS SERVICIOS PROFESIONALES PARA LA COORDINACIÓN E IMPLEMENTACION DE PROYECTOS AMBIENTALES EN PRODUCCIÓN MÁS LIMPIA EN EL MARCO DE LA SENTENCIA DEL RÍO BOGOTÁ, RELACIONADOS CON LOS PROCESOS DE AUTOGESTIÓN Y AUTORREGULACIÓN EMPRESARIAL</t>
  </si>
  <si>
    <t>PRESTAR SUS SERVICIOS PROFESIONALES PARA APOYAR LA OPERACIÓN, DESARROLLO E IMPLEMENTACIÓN DE ACTIVIDADES RELACIONADAS CON LA VINCULACIÓN, DIAGNÓSTICO Y ACOMPAÑAMIENTO A LAS EMPRESAS DEL PROGRAMA GAE - NIVEL I ACERCAR Y LOS DEPARTAMENTOS DE GESTIÓN AMBIENTAL</t>
  </si>
  <si>
    <t>PRESTAR SUS SERVICIOS PROFESIONALES PARA APOYAR LA PROMOCIÓN DE PROYECTOS AMBIENTALES EN MOVILIDAD SOSTENIBLE, HUELLA DE CARBONO Y PRODUCCIÓN LIMPIA, EN EL MARCO DEL NIVEL V -RED DE EMPRESAS AMBIENTALMENTE SOSTENIBLES- RELACIONADAS CON LOS PROCESOS DE AUTOGESTIÓN Y AUTORREGULACIÓN EMPRESARIAL.</t>
  </si>
  <si>
    <t>“PRESTAR SUS SERVICIOS PARA DESARROLLAR LAS ACTIVIDADES LOGÍSTICAS Y DE MANEJO DE INFORMACIÓN DEL PROGRAMA GAE NIVEL I – ACERCAR Y DEPARTAMENTOS DE GESTIÓN AMBIENTAL.”</t>
  </si>
  <si>
    <t>PRESTAR SUS SERVICIOS PROFESIONALES PARA REALIZAR LA IDENTIFICACIÓN, EVALUACIÓN Y SEGUIMIENTO A LAS EMPRESAS INSCRITAS EN EL PROGRAMA GAE - NIVEL I ACERCAR.</t>
  </si>
  <si>
    <t>DESARROLLAR LAS ACTIVIDADES TÉCNICAS QUE SE REQUIERAN EN EL PROCESO CONSOLIDACIÓN Y ADMINISTRACIÓN DE LA INFORMACIÓN AMBIENTAL QUE SE GENERA EN EL MARCO DEL PROGRAMA DE GESTIÓN AMBIENTAL EMPRESARIAL ¿ GAE- DE LA SDA</t>
  </si>
  <si>
    <t>MATERIAL PUBLICITARIO Y RECONOCIMIENTO PROGRAMA BOGOTA CONSTRUCCIÓN SOSTENIBLE (AGENDAS, TRIPTICOS, LAPICEROS, ESTATUILLAS Y PLACA DE RECONOCIMIENTOS)</t>
  </si>
  <si>
    <t>IMPRESIÓN GUIA DE MANEJO AMBIENTAL DE FRANJAS DE CONTROL AMBIENTAL</t>
  </si>
  <si>
    <t>DESARROLLO DE UN APLICACIÓN PARA LA EVALUACION DE PROYECTOS POSTULADOS AL PROGRAMA BOGOTA CONSTRUCCIÓN SOSTENIBLE</t>
  </si>
  <si>
    <t>PRESTAR SUS SERVICIOS PROFESIONALES PARA LA ARTICULACIÓN, GESTIÓN, SEGUIMIENTO Y EVALUACIÓN DEL PROCESO DE CONFORMACIÓN Y PUESTA EN MARCHA DEL PARQUE INDUSTRIAL ECOEFICIENTE DE SAN BENITO, DE ACUERDO CON LAS OBLIGACIONES ESTABLECIDAS EN LA SENTENCIA DEL RÍO BOGOTÁ.</t>
  </si>
  <si>
    <t>ADELANTAR ACTIVIDADES PARA EL DISEÑO, CONSTRUCCIÓN Y PUESTA EN MARCHA, DEL PARQUE INDUSTRIAL ECOEFICIENTE DE SAN BENITO-PIESB, CON BASE EN LOS REQUISITOS ESTABLECIDOS EN EL DECRETO 389 DE 2003. NO. 4,63 SENTENCIA RÍO BOGOTÁ E INCORPORAR ESTRATEGIAS DE PRODUCCIÓN MÁS LIMPIA EN TRES SECTORES PRODUCTIVOS NO. 4,70 SENTENCIA RÍO BOGOTÁ.</t>
  </si>
  <si>
    <t>MATERIAL PUBLICITARIO PROGRAMA GESTION AMBIENTAL EMPRESARIAL</t>
  </si>
  <si>
    <t>DISEÑAR E IMPLEMENTAR UNA POLÍTICA PÚBLICA PARA FOMENTAR PROCESOS DE ECOURBANISMO Y CONSTRUCCIÓN SOSTENIBLE EN BOGOTÁ QUE INCLUYA ESTÁNDARES DE CONSTRUCCIÓN SOSTENIBLE, UN SISTEMA DE CERTIFICACIÓN DE CONSTRUCCIONES SOSTENIBLES Y LA ACTUALIZACIÓN DEL CÓDIGO DE CONSTRUCCIÓN DE BOGOTÁ CON PERSPECTIVA DE SOSTENIBILIDAD</t>
  </si>
  <si>
    <t>DISEÑAR E IMPLEMENTAR 100.00 % LA POLÍTICA PÚBLICA PARA FOMENTAR PROCESOS DE ECOURBANISMO Y CONSTRUCCIÓN, CON ÉNFASIS EN SOSTENIBILIDAD MEDIOAMBIENTAL Y ECONÓMICA</t>
  </si>
  <si>
    <t>PRESTAR SUS SERVICIOS PROFESIONALES PARA LA IMPLEMENTACION DEL PLAN DE ACCIÓN DE LA POLITICA PUBLICA DE ECOURBANISMO Y CONSTRUCCIÓN SOSTENIBLE</t>
  </si>
  <si>
    <t>3-3-1-14-02-18-0811-185</t>
  </si>
  <si>
    <t>CONCERTAR Y CONSOLIDAR 1 ACUERDO REGIONAL ECONÓMICO Y SOCIAL EN TORNO A LOS BIENES Y SERVICIOS AMBIENTALES Y LA GOBERNANZA DEL AGUA, EN CERROS ORIENTALES Y PÁRAMOS DE SUMAPAZ, GUERRERO, CHINGAZA Y GUACHENEQUE</t>
  </si>
  <si>
    <t>CIUDAD REGIÓN AMBIENTAL</t>
  </si>
  <si>
    <t>FORMULAR 4 PROYECTOS AMBIENTALES REGIONALES APROBADOS POR LAS ENTIDADES COMPETENTES DE LA REGIÓN, Y COORDINAR SU PUESTA EN MARCHA</t>
  </si>
  <si>
    <t>CONTRIBUIR A LA FORMULACIÓN E IMPLEMENTACIÓN DE PROPUESTAS AMBIENTALES, CON VISIÓN REGIONAL DE ADAPTACIÓN Y MITIGACIÓN AL CAMBIO CLIMÁTICO EN EL DISTRITO CAPITAL, QUE FORTALEZCAN LOS PROCESOS DE ORDENAMIENTO Y PLANIFICACIÓN TERRITORIAL CON DIVERSOS ACTORES E INSTITUCIONES DE CARÁCTER REGIONAL</t>
  </si>
  <si>
    <t>ORIENTAR Y ARTICULAR LAS PROPUESTAS AMBIENTALES REGIONALES FORMULADAS DESDE LA CIUDAD Y LA REGIÓN, ENFOCADAS A LA RECUPERACIÓN Y CONSERVACIÓN DEL AMBIENTE, DESDE LA NOCIÓN DE ESTRUCTURA ECOLÓGICA REGIONAL, TENIENDO EL AGUA Y SU CICLO COMO ELEMENTO FUNDAMENTAL, INCLUYENDO LA  DENOMINADA EVALUACIÓN REGIONAL DEL AGUA.</t>
  </si>
  <si>
    <t>3-3-1-14-02-21-0826-207</t>
  </si>
  <si>
    <t>GESTIONAR EL 100% DE LOS ESCOMBROS GENERADOS EN LA CIUDAD CON TÉCNICAS MODERNAS DE APROVECHAMIENTO, TRATAMIENTO Y DISPOSICIÓN FINAL</t>
  </si>
  <si>
    <t>CONTROL INTEGRAL A LA GENERACIÓN DE ESCOMBROS EN BOGOTÁ</t>
  </si>
  <si>
    <t>CONTROLAR 32.000.000 DE TONELADAS DE ESCOMBROS  EN LOS SITIOS AUTORIZADOS PARA DISPOSICIÓN FINAL DE ESCOMBROS Y EN LOS FRENTES DE OBRA MAYORES A 5000 M2 EN BOGOTÁ QUE GENERAN IMPACTO AMBIENTAL Y QUE SON OBJETO DE CONTROL POR PARTE DE LA SECRETARÍA DISTRITAL DE AMBIENTE</t>
  </si>
  <si>
    <t>04-GASTOS DE PERSONAL OPERATIVO</t>
  </si>
  <si>
    <t>0253-PERSONAL CONTRATADO PARA EJECUTAR LAS ACTUACIONES DE EVALUACIÓN. CONTROL Y SEGUIMIENTO AMBIENTAL EN AMBIENTE URBANO</t>
  </si>
  <si>
    <t>PRESTAR LOS SERVICIOS PROFESIONALES PARA APOYAR Y  ORIENTAR LAS ACTIVIDADES DE EVALUACIÓN, CONTROL Y SEGUIMIENTO AL INADECUADO MANEJO Y DISPOSICIÓN DE ESCOMBROS Y DEMÁS RESIDUOS GENERADOS EN EL DISTRITO CAPITAL CUENCA FUCHA</t>
  </si>
  <si>
    <t>PRESTAR LOS SERVICIOS PROFESIONALES PARA DESARROLLAR ACTIVIDADES DE EVALUACIÓN, CONTROL Y SEGUIMIENTO A LA GENERACIÓN DE ESCOMBROS Y DEMÁS RESIDUOS EN EL DISTRITO CAPITAL</t>
  </si>
  <si>
    <t>PRESTAR LOS SERVICIOS PROFESIONALES PARA APOYAR Y  ORIENTAR LAS ACTIVIDADES DE EVALUACIÓN, CONTROL Y SEGUIMIENTO AL INADECUADO MANEJO Y DISPOSICIÓN DE ESCOMBROS Y DEMÁS RESIDUOS GENERADOS EN EL DISTRITO CAPITAL.</t>
  </si>
  <si>
    <t>PRESTAR LOS SERVICIOS PROFESIONALES PARA DESARROLLAR ACTIVIDADES DE EVALUACIÓN, CONTROL Y SEGUIMIENTO AL INADECUADO MANEJO Y DISPOSICIÓN DE ESCOMBROS Y DEMÁS RESIDUOS GENERADOS EN EL DISTRITO CAPITAL</t>
  </si>
  <si>
    <t>PRESTAR LOS SERVICIOS PROFESIONALES PARA APOYAR LAS ACCIONES DE SENSIBILIZACIÓN, EVALUACIÓN, CONTROL Y SEGUIMIENTO A LA DISPOSICIÓN INADECUADA DE RESIDUOS DE CONSTRUCCIÓN Y DEMOLICIÓN- RCD´S, EN EL DISTRITO CAPITAL</t>
  </si>
  <si>
    <t>PRESTAR LOS SERVICIOS PROFESIONALES PARA DESARROLLAR ACTIVIDADES DE EVALUACIÓN, CONTROL Y SEGUIMIENTO AL INADECUADO MANEJO Y DISPOSICIÓN DE ESCOMBROS Y DEMÁS RESIDUOS GENERADOS EN EL DISTRITO CAPITAL.</t>
  </si>
  <si>
    <t>PRESTAR LOS SERVICIOS PROFESIONALES PARA APOYAR Y  ORIENTAR LAS ACTIVIDADES DE EVALUACIÓN, CONTROL Y SEGUIMIENTO AL INADECUADO MANEJO Y DISPOSICIÓN DE ESCOMBROS Y DEMÁS RESIDUOS GENERADOS EN EL DISTRITO CAPITAL</t>
  </si>
  <si>
    <t>PRESTAR LOS SERVICIOS PROFESIONALES EN LA ORIENTACIÓN DE LAS ACTIVIDADES DE CONTROL INTEGRAL A LA INDEBIDA DISPOSICIÓN DE ESCOMBROS EN LA ESTRUCTURA ECOLÓGICA PRINCIPAL - EEP DE BOGOTÁ</t>
  </si>
  <si>
    <t>PRESTAR APOYO PROFESIONAL PARA LAS ACTIVIDADES DE CONTROL A LA INDEBIDA  DISPOSICIÓN DE ESCOMBROS EN LA ESTRUCTURA ECOLÓGICA PRINCIPAL PARA EL FORTALECIMIENTO DEL CONTROL A LA GESTIÓN INTEGRAL DE ESCOMBROS EN BOGOTÁ</t>
  </si>
  <si>
    <t>PRESTAR EL SERVICIO DE APOYO PARA EL TRÁMITE Y SEGUIMIENTO DE LA INFORMACIÓN QUE SE GENERE  EN CUMPLIMIENTO DEL CONTROL Y SEGUIMIENTO A LA DISPOSICIÓN DE ESCOMBROS Y OTROS RESIDUOS EN EL DISTRITO CAPITAL</t>
  </si>
  <si>
    <t>PRESTAR LOS SERVICIOS DE APOYO PARA TRAMITAR LAS NOTIFICACIONES Y DEMÁS ACTUACIONES ADMINISTRATIVAS DERIVADAS DEL CONTROL INTEGRAL A LA GENERACIÓN DE ESCOMBROS Y DEMÁS RESIDUOS EN EL DISTRITO CAPITAL</t>
  </si>
  <si>
    <t>PRESTAR APOYO EN LAS ACTIVIDADES RELACIONADAS CON EL TRAMITE, SEGUIMIENTO Y CONTROL DE LOS EXPEDIENTES DERIVADOS POR LA DISPOSICIÓN ILEGAL DE ESCOMBROS Y OTROS RESIDUOS GENERADOS EN BOGOTÁ D.C</t>
  </si>
  <si>
    <t>PRESTAR LOS SERVICIOS PROFESIONALES PARA REALIZAR EL ANÁLISIS, SEGUIMIENTO Y REPORTE DE LOS PROCESOS DE PLANEACIÓN EN LOS COMPONENTES FÍSICOS Y PRESUPUESTALES, PARA EL CUMPLIMIENTO DE LAS ACCIONES ADELANTADAS PARA EL CONTROL Y SEGUIMIENTO A ESCOMBROS Y DEMÁS RESIDUOS GENERADOS EN EL DISTRITO CAPITAL</t>
  </si>
  <si>
    <t>PRESTAR LOS SERVICIOS PROFESIONALES PARA REALIZAR ACTIVIDADES DE APOYO AL SEGUIMIENTO FINANCIERO QUE GARANTICEN EL CUMPLIMIENTO DE LOS PROCESOS QUE SE ADELANTEN POR EL INADECUADO MANEJO Y DISPOSICIÓN DE LOS ESCOMBROS GENERADOS EN BOGOTÁ</t>
  </si>
  <si>
    <t>PRESTAR LOS SERVICIOS PROFESIONALES PARA EJECUTAR  ACCIONES DE COMANDO Y CONTROL PARA LA IDENTIFICACIÓN Y ERRADICACIÓN DE  PUNTOS CRÍTICOS POR ARROJO CLANDESTINO DE RESIDUOS DE CONSTRUCCIÓN Y DEMOLICIÓN – RCD EN LAS LOCALIDADES DEL DISTRITO CAPITAL</t>
  </si>
  <si>
    <t>PRESTAR LOS SERVICIOS PROFESIONALES PARA APOYAR LAS  ACCIONES DE SENSIBILIZACIÓN, EVALUACIÓN, CONTROL Y SEGUIMIENTO A LA DISPOSICIÓN INADECUADA DE RESIDUOS DE CONSTRUCCIÓN Y DEMOLICIÓN- RCD´S, EN EL DISTRITO CAPITAL</t>
  </si>
  <si>
    <t>PRESTAR LOS SERVICIOS PROFESIONALES PARA APOYAR Y EJECUTAR ACCIONES DE SENSIBILIZACIÓN, EVALUACIÓN, CONTROL Y SEGUIMIENTO A LA DISPOSICIÓN INADECUADA DE RESIDUOS DE CONSTRUCCIÓN Y DEMOLICIÓN- RCD´S, EN EL DISTRITO CAPITAL</t>
  </si>
  <si>
    <t>PRESTAR LOS SERVICIOS DE APOYO PARA EJECUTAR ACCIONES DE COMANDO Y CONTROL FRENTE A LA DISPOSICIÓN INADECUADA DE RESIDUOS DE CONSTRUCCIÓN Y DEMOLICIÓN- RCD´S, EN EL DISTRITO CAPITAL</t>
  </si>
  <si>
    <t>PRESTAR LOS SERVICIOS PARA APOYAR Y EJECUTAR ACCIONES DE SENSIBILIZACIÓN, EVALUACIÓN, CONTROL Y SEGUIMIENTO A LA DISPOSICIÓN INADECUADA DE RESIDUOS DE CONSTRUCCIÓN Y DEMOLICIÓN- RCD´S, EN EL DISTRITO CAPITAL</t>
  </si>
  <si>
    <t>PRESTAR LOS SERVICIOS PROFESIONALES PARA ORIENTAR Y HACER SEGUIMIENTO JURÍDICO DE LAS DIFERENTES ACTUACIONES PARA EL CONTROL AMBIENTAL A ESCOMBROS (RCD) Y  OTROS RESIDUOS GENERADOS EN BOGOTÁ</t>
  </si>
  <si>
    <t>PRESTAR LOS SERVICIOS PROFESIONALES DANDO SOPORTE JURÍDICO A LOS PROCESOS PERMISIVOS PARA EL CONTROL AMBIENTAL A ESCOMBROS Y OTROS RESIDUOS GENERADOS EN BOGOTÁ</t>
  </si>
  <si>
    <t>PRESTAR LOS SERVICIOS PROFESIONALES PARA ORIENTAR Y HACER SEGUIMIENTO JURÍDICO A  LOS TRÁMITES Y ACTUACIONES ADMINISTRATIVAS RELACIONADAS CON PROCESOS SANCIONATORIOS  Y TASACIÓN DE MULTAS,  PARA EL CONTROL AMBIENTAL A ESCOMBROS (RCD) Y  OTROS RESIDUOS GENERADOS EN BOGOTÁ</t>
  </si>
  <si>
    <t>PRESTAR LOS SERVICIOS PROFESIONALES PARA ORIENTAR Y DIRECCIONAR LAS EVALUACIONES TÉCNICAS NECESARIAS PARA LA TASACIÓN DE MULTAS POR INFRACCIÓN A LA NORMATIVIDAD AMBIENTAL VIGENTE, POR DISPOSICIÓN INADECUADA DE RESIDUOS DE CONSTRUCCIÓN Y DEMOLICIÓN (RCD)  Y OTROS RESIDUOS GENERADOS EN EL DISTRITO CAPITAL</t>
  </si>
  <si>
    <t>PRESTAR LOS SERVICIOS PROFESIONALES PARA APOYAR LOS PROCESOS JURÍDICOS PARA LA IMPOSICIÓN DE MULTAS Y PROCESOS SANCIONATORIOS DESTINADOS AL CONTROL AMBIENTAL A ESCOMBROS (RCD) Y  OTROS RESIDUOS GENERADOS EN BOGOTÁ</t>
  </si>
  <si>
    <t>PRESTAR LOS SERVICIOS PROFESIONALES EN LA EVALUACIÓN TÉCNICA PARA LA TASACIÓN DE MULTAS POR INFRACCIÓN A LA NORMATIVIDAD AMBIENTAL VIGENTE, POR DISPOSICION INADECUADA DE RESIDUOS DE CONSTRUCCION Y DEMOLICION (RCD)  Y OTROS RESIDUOS GENERADOS EN BOGOTA</t>
  </si>
  <si>
    <t>PRESTAR LOS SERVICIOS PROFESIONALES PARA BRINDAR ACOMPAÑAMIENTO JURÍDICO EN LOS PROCESOS DE CONSOLIDACIÓN A LOS REQUERIMIENTOS REALIZADOS, RELACIONADOS CON LA EJECUCION DE ACTIVIDADES QUE PERMITAN EL CONTROL Y SEGUIMIENTO A ESCOMBROS Y OTROS RESIDUOS GENERADOS EN BOGOTÁ</t>
  </si>
  <si>
    <t>PRESTAR LOS SERVICIOS PROFESIONALES EN EL DESARROLLO DE ACTIVIDADES TÉCNICAS QUE PERMITAN EL FORTALECIMIENTO DE LAS ACCIONES ADELANTADAS PARA LA EVALUACIÓN Y CONTROL A LA GESTIÓN INTEGRAL DE ESCOMBROS EN BOGOTÁ</t>
  </si>
  <si>
    <t>PRESTAR LOS SERVICIOS PROFESIONALES PARA ORIENTAR EL DISEÑO E IMPLEMENTACIÓN DE INSTRUMENTOS PARA LA EVALUACIÓN, CONTROL Y SEGUIMIENTO A LOS ESCOMBROS Y OTROS RESIDUOS GENERADOS EN BOGOTÁ</t>
  </si>
  <si>
    <t>PRESTAR APOYO PROFESIONAL PARA DESARROLLAR ACTIVIDADES DE EVALUACION, CONTROL, Y SEGUIMIENTO A LA INDEBIDA DISPOSICION DE ESCOMBROS EN LA ESTRUCTURA ECOLOGICA PRINCIPAL - EEP DE BOGOTÁ</t>
  </si>
  <si>
    <t>PRESTAR LOS SERVICIOS PROFESIONALES EN EL DESARROLLO DE ACTIVIDADES DE SOPORTE TÉCNICO EN ASPECTOS RELACIONADOS CON SISTEMA DE INFORMACIÓN GEOGRÁFICA PARA EL CONTROL INTEGRAL A LA GENERACIÓN DE ESCOMBROS EN BOGOTÁ</t>
  </si>
  <si>
    <t>PRESTAR LOS SERVICIOS PROFESIONALES PARA DAR APOYO JURIDICO, A LAS DIFERENTES ACTUACIONES ADMINISTRATIVAS Y PROCESOS_x000D_
RELACIONADOS CON EL CONTROL AMBIENTAL A ESCOMBROS Y OTROS RESIDUOS GENERADOS EN BOGOTÁ</t>
  </si>
  <si>
    <t>PRESTAR LOS SERVICIOS PROFESIONALES PARA DESARROLLAR ACTIVIDADES DE CONTROL A RESIDUOS DE CONSTRUCCIÓN Y DEMOLICIÓN EN BOGOTÁ D.C</t>
  </si>
  <si>
    <t>PRESTAR LOS SERVICIOS PROFESIONALES PARA DESARROLLAR  ACTIVIDADES DE CONTROL A LA INDEBIDA  DISPOSICIÓN DE ESCOMBROS EN LA ESTRUCTURA ECOLÓGICA PRINCIPAL - EEP</t>
  </si>
  <si>
    <t>PRESTAR LOS SERVICIOS PROFESIONALES PARA APOYAR LOS PROCESOS JURÍDICOS PARA LA IMPOSICIÓN DE MULTAS Y PROCESOS SANCIONATORIOS DESTINADOS AL CONTROL AMBIENTAL A ESCOMBROS (RCD) Y  OTROS RESIDUOS GENERADOS EN LA EEP EN EL DISTRITO CAPITAL</t>
  </si>
  <si>
    <t>"PRESTAR EL SERVICIO PÚBLICO DE TRANSPORTE AUTOMOTOR ESPECIAL EN VEHÍCULOS TIPO
CAMIONETA DOBLE CABINA (4X4, 4X2), VAN (6 PX, 12PX), CAMIÓN DE 2 A 5 TONELADAS Y BUS DE (20
A 30 PX), CON EL FIN DE APOYAR LAS ACTIVIDADES QUE DESARROLLA LA SECRETARÍA DISTRITAL
DE AMBIENTE"</t>
  </si>
  <si>
    <t>0521-ADQUISICIÓN DE EQUIPOS, MATERIALES, SUMINISTROS, SERVICIOS Y/O PRODUCCIÓN DE MATERIAL TÉCNICO E INFORMACIÓN PARA LA GESTIÓN Y CONTROL AMBIENTAL</t>
  </si>
  <si>
    <t>PRESTAR EL SERVICIO DE COMUNICACIÓN INMEDIATA Y TELEFONÍA CON TECNOLOGÍA IDEN PARA LA SECRETARIA DISTRITAL DE AMBIENTE - SDA Y RENOVAR LOS EQUIPOS REQUERIDOS</t>
  </si>
  <si>
    <t>ADQUIRIR COMPUTADORES PORTATILES Y PERIFERICOS QUE FACILITEN EL DESARROLLO DE LOS PROYECTOS DE INVERSIÓN Y LOS PROCESOS MISIONALES DE LA SDA</t>
  </si>
  <si>
    <t>MINIMA CUANTIA</t>
  </si>
  <si>
    <t>HACER SEGUIMIENTO Y CONTROL AL 100% DE LOS SITIOS AUTORIZADOS PARA DISPOSICIÓN FINAL DE ESCOMBROS</t>
  </si>
  <si>
    <t>CONTROLAR 120  MEGAOBRAS URBANAS Y/O INSTRUMENTOS DE PLANEAMIENTO URBANO PARA UN ADECUADO MANEJO AMBIENTAL Y CONTROL A LA GENERACIÓN DE ESCOMBROS</t>
  </si>
  <si>
    <t>PRESTAR LOS SERVICIOS PROFESIONALES DANDO SOPORTE JURÍDICO A LOS PROCESOS PERMISIVOS Y SANCIONATORIOS  PARA EL CONTROL AMBIENTAL A ESCOMBROS Y OTROS RESIDUOS GENERADOS EN LAS 120 MEGA OBRAS DEL DISTRITO CAPITAL</t>
  </si>
  <si>
    <t>PRESTAR LOS SERVICIOS PROFESIONALES PARA DESARROLLAR ACTIVIDADES DE EVALUACIÓN, CONTROL Y SEGUIMIENTO AL INADECUADO MANEJO Y DISPOSICIÓN  DE ESCOMBROS Y DEMÁS RESIDUOS QUE SE GENEREN EN LOS PROYECTOS DE INFRAESTRUCTURA EN EL DISTRITO CAPITAL</t>
  </si>
  <si>
    <t>PRESTAR LOS SERVICIOS PROFESIONALES PARA DESARROLLAR ACTIVIDADES DE EVALUACIÓN, CONTROL Y SEGUIMIENTO AL INADECUADO MANEJO Y DISPOSICIÓN DE ESCOMBROS EN LAS 120 MEGA OBRAS Y DEMÁS RESIDUOS GENERADOS EN EL DISTRITO CAPITAL</t>
  </si>
  <si>
    <t xml:space="preserve">HACER SEGUIMIENTO PARA QUE EL 25% DE LOS ESCOMBROS GENERADOS EN LAS OBRAS CONTROLADAS POR LA SDA, SE UTILICEN TÉCNICAS DE APROVECHAMIENTO Y TRATAMIENTO </t>
  </si>
  <si>
    <t>REALIZAR 100% EL MANTENIMIENTO A LOS INSTRUMENTOS DE SEGUIMIENTO PARA EL CONTROL A LA GENERACIÓN Y DISPOSICIÓN FINAL DE ESCOMBROS.</t>
  </si>
  <si>
    <t>PRESTAR LOS SERVICIOS DE APOYO EN EL  DESARROLLO DE LAS ACTIVIDADES DE CONSOLIDACIÓN PROCESAMIENTO Y ANÁLISIS DE LOS INDICADORES PARA EL CUMPLIMIENTO Y  CONTROL INTEGRAL A LA GENERACIÓN DE ESCOMBROS EN BOGOTÁ</t>
  </si>
  <si>
    <t>PRESTAR LOS SERVICIOS DE APOYO TÉCNICO EN EL SEGUIMIENTO A LOS INSTRUMENTOS PARA EL CONTROL A LA GENERACIÓN Y DISPOSICIÓN FINAL DE ESCOMBROS Y DEMÁS RESIDUOS GENERADOS EN EL DISTRITO</t>
  </si>
  <si>
    <t>SEGUIMIENTO Y EVALUACIÓN A LA IMPLEMENTACIÓN DE LOS PIGA EN LAS ENTIDADES DISTRITALES</t>
  </si>
  <si>
    <t>REALIZAR AL 100% DE LAS ENTIDADES DISTRITALES, SEGUIMIENTO Y EVALUACIÓN FRENTE A LA IMPLEMENTACIÓN DE LOS PLANES INSTITUCIONALES DE GESTIÓN AMBIENTAL - PIGA</t>
  </si>
  <si>
    <t>PRESTAR LOS SERVICIOS PROFESIONALES PARA ORIENTAR Y HACER SEGUIMIENTO A LA IMPLEMENTACIÓN DE LOS PLANES INSTITUCIONALES DE GESTIÓN AMBIENTAL PIGA Y EL CUMPLIMIENTO NORMATIVO AMBIENTAL DE LAS ENTIDADES DISTRITALES</t>
  </si>
  <si>
    <t>PRESTAR LOS SERVICIOS PROFESIONALES PARA REALIZAR LA EVALUACIÓN, CONTROL Y SEGUIMIENTO, A LA IMPLEMENTACIÓN DE LOS PLANES INSTITUCIONALES DE GESTIÓN AMBIENTAL PIGA Y EL CUMPLIMIENTO NORMATIVO AMBIENTAL EN LAS ENTIDADES DISTRITALES</t>
  </si>
  <si>
    <t>PRESTAR LOS SERVICIOS DE APOYO PARA REALIZAR  LA EVALUACIÓN, CONTROL Y SEGUIMIENTO, A LA IMPLEMENTACIÓN DE LOS PLANES INSTITUCIONALES DE GESTIÓN AMBIENTAL PIGA Y EL CUMPLIMIENTO NORMATIVO AMBIENTAL EN LAS ENTIDADES DISTRITALES</t>
  </si>
  <si>
    <t>3-3-1-14-02-21-0826-208</t>
  </si>
  <si>
    <t>REALIZAR EL CONTROL, APROVECHAMIENTO Y TRATAMIENTO AL 100% DE LAS TONELADAS DE RESIDUOS PELIGROSOS GENERADOS EN EL DISTRITO CAPITAL</t>
  </si>
  <si>
    <t>CONTROL AMBIENTAL A LA GENERACIÓN Y DISPOSICIÓN  FINAL DE RESIDUOS HOSPITALARIOS EN BOGOTÁ</t>
  </si>
  <si>
    <t>CONTROLAR  32.000 TONELADAS DE RESIDUOS HOSPITALARIOS Y SIMILARES  GENERADOS EN BOGOTÁ,  PARA UNA ADECUADA DISPOSICIÓN FINAL</t>
  </si>
  <si>
    <t>PRESTAR LOS SERVICIOS PROFESIONALES PARA ORIENTAR LAS ACTIVIDADES DE EVALUACIÓN, CONTROL Y SEGUIMIENTO  A LOS ESTABLECIMIENTOS GENERADORES DE RESIDUOS HOSPITALARIOS Y SIMILARES EN LA CIUDAD</t>
  </si>
  <si>
    <t>PRESTAR LOS SERVICIOS PROFESIONALES PARA EJECUTAR LAS ACTIVIDADES DE EVALUACIÓN, CONTROL Y SEGUIMIENTO A LA GESTIÓN DE RESIDUOS HOSPITALARIOS EN EL DISTRITO CAPITAL</t>
  </si>
  <si>
    <t>PRESTAR LOS SERVICIOS PROFESIONALES EN LO RELACIONADO CON SANCIONES A INFRACTORES DE LA NORMATIVIDAD AMBIENTAL VIGENTE Y DESARROLLAR ACTIVIDADES DE EVALUACIÓN, CONTROL Y SEGUIMIENTO A LA GESTIÓN DE RESIDUOS HOSPITALARIOS Y SIMILARES  EN EL DISTRITO CAPITAL</t>
  </si>
  <si>
    <t>PRESTAR LOS SERVICIOS PROFESIONALES PARA APOYAR LAS ACTIVIDADES RELACIONADAS CON EL CONTROL Y SEGUIMIENTO A LOS RESIDUOS HOSPITALARIOS Y SIMILARES EN EL DISTRITO CAPITAL</t>
  </si>
  <si>
    <t>PRESTAR LOS SERVICIOS DE APOYO PARA EJECUTAR LAS ACTIVIDADES DE EVALUACIÓN, CONTROL Y SEGUIMIENTO A LA GESTIÓN DE RESIDUOS HOSPITALARIOS EN EL DISTRITO CAPITAL</t>
  </si>
  <si>
    <t xml:space="preserve">PRESTAR LOS SERVICIOS PROFESIONALES PARA EJECUTAR LAS ACTIVIDADES DE EVALUACIÓN, CONTROL Y SEGUIMIENTO A LA GESTIÓN DE RESIDUOS HOSPITALARIOS EN EL DISTRITO CAPITAL
</t>
  </si>
  <si>
    <t>GESTIÓN DE LOS RESIDUOS PELIGROSOS Y ESPECIALES GENERADOS EN BOGOTÁ</t>
  </si>
  <si>
    <t>CONTROLAR 100,000 TONELADAS DE RESIDUOS PELIGROSOS EN EL DISTRITO CAPITAL, PARA AUMENTAR LA EFECTIVIDAD EN EL EJERCICIO DE LA AUTORIDAD AMBIENTAL</t>
  </si>
  <si>
    <t>IMPLEMENTAR EL 100% DE LAS ACCIONES PRIORITARIAS HACIA LA GESTIÓN INTEGRAL DE RESIDUOS PELIGROSOS GENERADOS EN EL D.C.</t>
  </si>
  <si>
    <t>PRESTAR SUS SERVICIOS PROFESIONALES PARA LA PROMOCIÓN Y EL FORTALECIMIENTO DE LA CADENA DE GESTIÓN DE RESIDUOS PELIGROSOS
Y ESPECIALES GENERADOS EN EL DISTRITO CAPITAL</t>
  </si>
  <si>
    <t>PRESTAR SUS SERVICIOS PROFESIONALES PARA PROMOVER Y FORTALECER  LA CADENA DE GESTIÓN DE RESIDUOS PELIGROSOS, ORGÁNICOS O ESPECIALES GENERADOS EN EL DISTRITO CAPITAL</t>
  </si>
  <si>
    <t>PRESTAR SUS SERVICIOS PROFESIONALES PARA APOYAR LA PROMOCIÓN Y FORTALECIMIENTO DE LA CADENA DE GESTIÓN DE RESIDUOS GENERADOS EN EL DISTRITO CAPITAL.</t>
  </si>
  <si>
    <t>PRESTAR SUS SERVICIOS PROFESIONALES PARA APOYAR LA PROMOCIÓN Y EL FORTALECIMIENTO DE LA CADENA DE GESTIÓN DE RESIDUOS GENERADOS EN EL DISTRITO CAPITAL</t>
  </si>
  <si>
    <t xml:space="preserve">PRESTAR SUS SERVICIOS PROFESIONALES PARA LA EJECUCIÓN DE ACCIONES QUE PERMITAN LA PROMOCIÓN Y EL FORTALECIMIENTO DE LA CADENA DE GESTIÓN DE RESIDUOS, EN LOS SECTORES EMPRESARIAL, COMERCIAL Y DE CONSUMO MASIVO. </t>
  </si>
  <si>
    <t>PRESTAR SUS SERVICIOS PROFESIONALES PARA LA PROMOCIÓN Y EL FORTALECIMIENTO DE LA CADENA DE GESTIÓN DE RESIDUOS PELIGROSOS Y ESPECIALES QUE SE GENEREN EN EL DISTRITO CAPITAL.</t>
  </si>
  <si>
    <t>PRESTAR SUS SERVICIOS DE APOYO A LA GESTIÓN PARA LA PROMOCIÓN Y EL FORTALECIMIENTO DE LA CADENA DE GESTIÓN DE RESIDUOS PELIGROSOS, ORGÁNICOS  Y ESPECIALES GENERADOS EN EL DISTRITO CAPITAL.</t>
  </si>
  <si>
    <t>PRESTAR SUS SERVICIOS PARA APOYAR LAS ACTIVIDADES DEL GRUPO DE RESIDUOS QUE PERMITAN LA PROMOCIÓN Y EL FORTALECIMIENTO DE LA GESTIÓN DE LOS RESIDUOS PELIGROSOS EN EL DISTRITO CAPITAL.</t>
  </si>
  <si>
    <t>Licencia de ARC GIS y Promoción campañas posconsumo e implementación Acuerdo 565 de 2014</t>
  </si>
  <si>
    <t>Transporte ( 1 vehículo de lunes a viernes)</t>
  </si>
  <si>
    <t>DESARROLLAR UNA ESTRATEGIA DE GESTIÓN, RECUPERACIÓN, APROVECHAMIENTO DE LOS RESIDUOS DE APARATOS ELÉCTRICOS Y ELECTRÓNICOS FUNDAMENTADA EN LA RESPONSABILIDAD DE LOS DIFERENTES ACTORES DE LA CADENA DEL CICLO DE VIDA DEL PRODUCTO</t>
  </si>
  <si>
    <t xml:space="preserve">DESARROLLAR 100% UNA  ESTRATEGIA DE GESTIÓN, RECUPERACIÓN, APROVECHAMIENTO DE LOS RESIDUOS DE APARATOS ELÉCTRICOS Y ELECTRÓNICOS FUNDAMENTADA EN LA RESPONSABILIDAD DE LOS DIFERENTES ACTORES DE LA CADENA DEL CICLO DE VIDA DEL PRODUCTO </t>
  </si>
  <si>
    <t>PRESTAR SUS SERVICIOS PROFESIONALES PARA REALIZAR ACCIONES ORIENTADAS A PROMOVER LA GESTIÓN INTEGRAL DE LOS RESIDUOS PELIGROSOS Y ESPECIALES GENERADOS EN EL DISTRITO CAPITAL.</t>
  </si>
  <si>
    <t>PRESTAR SUS SERVICIOS PROFESIONALES PARA LA PROMOCIÓN Y EL FORTALECIMIENTO DE LA CADENA DE GESTIÓN DE RESIDUOS PELIGROSOS Y RESIDUOS DE APARATOS ELÉCTRICOS Y ELECTRÓNICOS (RAEE) GENERADOS EN EL DISTRITO CAPITAL</t>
  </si>
  <si>
    <t>Báscula, Video Beam y Campaña Ecolecta.</t>
  </si>
  <si>
    <t>Por Definir</t>
  </si>
  <si>
    <t>3-3-1-14-02-22-0574-210</t>
  </si>
  <si>
    <t>REDUCIR EN 10% LA CONTAMINACIÓN POR MATERIAL PARTICULADO DE DIÁMETRO MENOR A 10 MICRAS (PM10) Y GENERAR LAS CONDICIONES PARA EL MONITOREO DE (PM2.5) EN LA CIUDAD</t>
  </si>
  <si>
    <t>PLAN DECENAL DE DESCONTAMINACIÓN DEL AIRE PARA BOGOTÁ - PDDAB</t>
  </si>
  <si>
    <t>DESARROLLAR 35%  DE LAS MEDIDAS 2, 3, 4 Y 5B DEL  PLAN DECENAL DE DESCONTAMINACIÓN DEL AIRE PARA BOGOTÁ (2010-2020)</t>
  </si>
  <si>
    <t>03 RECURSO HUMANO</t>
  </si>
  <si>
    <t>0254 - PERSONAL CONTRATADO PARA EJECUTAR LAS ACTUACIONES DE EVALUACIÓN, CONTROL DE DETERIORO AMBIENTAL Y SEGUIMIENTO AMBIENTAL</t>
  </si>
  <si>
    <t>PRESTAR LOS SERVICIOS PROFESIONALES PARA APOYAR EN EL DESARROLLO DE ACCIONES PARA LA IMPLEMENTACIÓN DE MEDIDAS COMPLEMENTARIAS A LAS PRIORIZADAS EN EL PLAN DECENAL DE DESCONTAMINACIÓN DEL AIRE PARA BOGOTÁ – PDDAB</t>
  </si>
  <si>
    <t>Rodrigo Alberto Manrique Forero
Tel 3778916
rodrigo.manrique@ambientebogota.gov.co</t>
  </si>
  <si>
    <t>PRESTAR LOS SERVICIOS PROFESIONALES PARA APOYAR CON EL DESARROLLO DE ACCIONES PARA LA IMPLEMENTACIÓN DE MEDIDAS PRIORIZADAS Y COMPLEMENTARIAS DEL PLAN DECENAL DE DESCONTAMINACIÓN DEL AIRE PARA BOGOTÁ – PDDAB</t>
  </si>
  <si>
    <t>PRESTAR SUS SERVICIOS PROFESIONALES PARA APOYAR EL DESARROLLO DE ACCIONES PARA LA IMPLEMENTACIÓN DE LAS MEDIDAS PRIORIZADAS Y COMPLEMENTARIAS DEL PLAN DECENAL DE DESCONTAMINACIÓN DEL AIRE PARA BOGOTÁ – PDDAB</t>
  </si>
  <si>
    <t>APOYAR CON EL DESARROLLO DE ACCIONES PARA LA IMPLEMENTACIÓN DE LAS MEDIDAS PRIORIZADAS EN EL PLAN DECENAL DE DESCONTAMINACIÓN DEL AIRE PARA BOGOTÁ - PDDAB, RELACIONADAS CON EL SITP Y CON EL TRANSPORTE DE CARGA</t>
  </si>
  <si>
    <t>PRESTAR LOS SERVICIOS PROFESIONALES PARA APOYAR CON EL DESARROLLO DE ACCIONES PARA LA IMPLEMENTACIÓN DE LAS MEDIDAS PRIORIZADAS EN EL PLAN DECENAL DE DESCONTAMINACIÓN DEL AIRE PARA BOGOTÁ - PDDAB, RELACIONADAS CON TRANSPORTE DE CARGA Y CON MOTOCICLETAS</t>
  </si>
  <si>
    <t>PRESTAR SUS SERVICIOS PROFESIONALES PARA DIRIGIR Y ORIENTAR EL DESARROLLO DE ACCIONES PARA LA IMPLEMENTACIÓN DE LAS MEDIDAS PRIORIZADAS Y COMPLEMENTARIAS EN EL PLAN DECENAL DE DESCONTAMINACIÓN DEL AIRE PARA BOGOTÁ - PDDAB</t>
  </si>
  <si>
    <t>PRESTAR LOS SERVICIOS PROFESIONALES PARA APOYAR CON EL DESARROLLO DE ACCIONES TENDIENTES A ESTRUCTURAR MEDIDAS COMPLEMENTARIAS AL PLAN DECENAL DE DESCONTAMINACIÓN DEL AIRE PARA BOGOTÁ, PARA EL FORTALECIMIENTO DEL SEGUIMIENTO Y CONTROL  A LAS FUENTES MÓVILES</t>
  </si>
  <si>
    <t>APOYAR EL DESARROLLO DE ACCIONES TECNICAS PARA LA IMPLEMENTACION  DE LAS MEDIDAS PRIORIZADAS EN EL PLAN DECENAL DE DESCONTAMINACION DEL AIRE PARA BOGOTA - PDDAB, RELACIONADAS CON LAS FUENTES MOVILES DE EMISION</t>
  </si>
  <si>
    <t>PRESTAR LOS SERVICIOS PROFESIONALES PARA APOYAR EL DESARROLLO DE ACCIONES TENDIENTES A ESTRUCTURAR MEDIDAS COMPLEMENTARIAS AL PLAN DECENAL DE DESCONTAMINACIÓN DEL AIRE PARA BOGOTÁ, PARA EL FORTALECIMIENTO DEL SEGUIMIENTO Y CONTROL A FUENTES DE EMISIÓN</t>
  </si>
  <si>
    <t>PRESTAR LOS SERVICIOS TECNICOS PARA APOYAR EL DESARROLLO DE ACCIONES PARA LA IMPLEMENTACIÓN DE MEDIDAS PRIORIZADAS Y COMPLEMENTARIAS DEL PLAN DECENAL DE DESCONTAMINACIÓN DEL AIRE PARA BOGOTÁ – PDDAB</t>
  </si>
  <si>
    <t>PRESTAR LOS SERVICIOS TECNICOS PARA APOYAR EL DESARRO DE ACCIONES PARA LA IMPLEMENTACION DE MEDIDAS PRIORIZADAS Y COMPLEMENTARIAS DEL PLAN DECENAL DE DESCONTAMINACION DEL AIRE PARA BOGOTA - PDDAB.</t>
  </si>
  <si>
    <t>SALDO EN AJUSTE</t>
  </si>
  <si>
    <t>0524 - ADQUISICIÓN DE EQUIPOS, MATERIALES, SUMINISTROS, SERVICIOS Y/O PRODUCCIÓN DE MATERIAL TÉCNICO E INFORMACIÓN PARA LA GESTIÓN Y CONTROL DE DETERIORO AMBIENTAL</t>
  </si>
  <si>
    <t>ESTIMAR FACTORES DE EMISIÓN PARA MATERIAL PARTICULADO PM10 Y PM2.5 DE VÍAS PAVIMENTADAS  Y DE VÍAS NO PAVIMENTADAS DE LA CIUDAD DE BOGOTA, COMO PARTE DE LA ACTUALIZACIÓN DEL INVENTARIO DE EMISIONES .</t>
  </si>
  <si>
    <t>CONVENIO</t>
  </si>
  <si>
    <t>EVALUACIÓN, CONTROL, MONITOREO Y SEGUIMIENTO</t>
  </si>
  <si>
    <t>REALIZAR EL SEGUIMIENTO Y/O CONTROL AL 60% DE LOS ESTABLECIMIENTOS DE BOGOTÁ QUE CUENTAN CON FUENTES FIJAS DE EMISIONES ATMOSFÉRICAS</t>
  </si>
  <si>
    <t>PRESTAR SERVICIOS PROFESIONALES PARA REALIZAR ACTIVIDADES DE APOYO AL CONTROL Y SEGUIMIENTO A LAS EMISIONES ATMOSFÉRICAS Y APOYO AL CONTROL DE FUENTES FIJAS EN EL DISTRITO CAPITAL</t>
  </si>
  <si>
    <t>PRESTAR EL SERVICIO DE CALIBRACIÓN DEL EQUIPO MUESTREADOR ISOCINETICO MARCA APEX Y SUS COMPONENTES PERTENECIENTE A LA SECRETARIA DISTRITAL DE AMBIENTE</t>
  </si>
  <si>
    <t>SUMINISTRAR Y RECARGAR MEZCLAS DE GASES DE REFERENCIA PARA LOS EQUIPOS EN EL  CONTROL DE EMISIONES A FUENTES MÓVILES Y FUENTES FIJAS Y RED DE MONITOREO DE CALIDAD DE AIRE</t>
  </si>
  <si>
    <t>REALIZAR EL ANÁLISIS Y REPORTE DE RESULTADOS DE LAS MUESTRAS DE MATERIAL PARTICULADO (MP) TOMADAS EN LOS MONITOREOS ISOCINÉTICOS REALIZADOS POR LA SECRETARIA DISTRITAL DE AMBIENTE</t>
  </si>
  <si>
    <t>EVALUAR, CONTROLAR Y HACER SEGUIMIENTO A 300.000 VEHÍCULOS DEL PARQUE AUTOMOTOR QUE CIRCULA EN BOGOTÁ.</t>
  </si>
  <si>
    <t>PRESTAR LOS SERVICIOS PROFESIONALES PARA AUDITAR, CONTROLAR Y HACER SEGUIMIENTO A LAS ORGANIZACIONES QUE REALIZAN MEDICIÓN DE EMISIONES VEHICULARES</t>
  </si>
  <si>
    <t>PRESTAR SUS SERVICIOS PROFESIONALES PARA REALIZAR EL CONTROL DE EMISIONES Y ACTIVIDADES RELACIONADAS CON EL PROGRAMA DE EVALUACIÓN, CONTROL Y SEGUIMIENTO A FUENTES MÓVILES</t>
  </si>
  <si>
    <t>PRESTAR SUS SERVICIOS PROFESIONALES PARA EJECUTAR LAS ACTIVIDADES DE CAMPO CORRESPONDIENTES A LAS PRUEBAS DE OPACIDAD Y ANÁLISIS DE GASES EN EL CONTROL DE FACTORES DE DETERIORO AMBIENTAL DEL GRUPO FUENTES MOVILES</t>
  </si>
  <si>
    <t>DESARROLLAR LAS ACTIVIDADES CORRESPONDIENTES A LAS PRUEBAS DE OPACIDAD Y ANÁLISIS DE GASES, SEGUIMIENTO A ENSAMBLADORES Y REPRESENTANTES DE MARCA Y SEGUIMIENTO A LAS PRUEBAS DE OPACIDAD EN LAS EMPRESAS DE TRANSPORTE EN EL PROGRAMA DE CONTROL DE EMISIONES A FUENTES MÓVILES</t>
  </si>
  <si>
    <t>PRESTAR SUS SERVICIOS PROFESIONALES PARA REALIZAR LA SUPERVISIÓN DE CAMPO DE LOS OPERATIVOS DE CONTROL AMBIENTAL, EN EL PROGRAMA DE AUTORREGULACIÓN AMBIENTAL QUE INVOLUCREN EL USO DE UNIDADES MÓVILES OPERADAS POR LA SDA</t>
  </si>
  <si>
    <t>PRESTAR SUS SERVICIOS TECNICOS PARA REVISAR, DESENCRIPTAR, ANALIZAR Y VALIDAR LA INFORMACIÓN EN EL CONTROL A FUENTES MÓVILES</t>
  </si>
  <si>
    <t>DESARROLLAR  LAS ACTIVIDADES DE CAMPO CORRESPONDIENTES A LAS PRUEBAS DE OPACIDAD Y ANÁLISIS DE GASES EN EL PROGRAMA DE FUENTES MÓVILES PARA EL CONTROL DE FACTORES DE DETERIORO AMBIENTAL</t>
  </si>
  <si>
    <t>PRESTAR SUS SERVICIO PROFESIONALES PARA REALIZAR LAS ACTIVIDADES DE EVALUACIÓN Y SEGUIMIENTO DEL PROGRAMA DE AUTORREGULACION AMBIENTAL PARA EL CONTROL DE EMISIONES A FUENTES MÓVILES</t>
  </si>
  <si>
    <t>PRESTAR SUS SERVICIOS PROFESIONALES PARA EJECUTAR LAS ACTIVIDADES DE CAMPO CORRESPONDIENTES A LAS PRUEBAS DE OPACIDAD Y ANALISIS DE GASES EN EL CONTROL DE FACTORES DE DETERIORO AMBIENTAL DEL GRUPO FUENTES MOVILES</t>
  </si>
  <si>
    <t>PRESTAR SUS SERVICIO PROFESIONALES PARA APOYAR TECNICAMENTE LAS ACTIVIDADES DESARROLLADAS EN EL CONTROL DE EMISIONES A FUENTES MÓVILES</t>
  </si>
  <si>
    <t>PRESTAR SUS SERVICIOS PROFESIONALES PARA REALIZAR EL CONTROL DE EMISIONES Y ACTIVIDADES RELACIONADAS CON EL PROGRAMA DE EVALUACION, CONTROL Y SEGUIMIENTO A FUENTES MOVILES</t>
  </si>
  <si>
    <t>PRESTAR SUS SERVICIOS DE APOYO PARA REALIZAR ACTIVIDADES ASOCIADAS AL MANEJO DE DOCUMENTOS EN EL TRAMITE DE LAS  ACTUACIONES ADMINISTRATIVAS  DEL GRUPO DE FUENTES MOVILES.</t>
  </si>
  <si>
    <t>PRESTAR SERVICIOS PROFESIONALES PARA REALIZAR EL ACOMPAÑAMIENTO TECNICO A LAS ACTIVIDADES RELACIONADAS CON EL CONTROL A FUENTES MOVILES</t>
  </si>
  <si>
    <t>PRESTAR SUS SERVICIOS PROFESIONALES PARA APOYAR, ORIENTAR Y CONCEPTUAR JURÍDICAMENTE LOS TRAMITES Y ACTUACIONES ADMINISTRATIVAS DE IMPULSO PROCESAL EN LO PERMISIVO Y/O SANCIONATORIO EN EL GRUPO DE FUENTES MÓVILES</t>
  </si>
  <si>
    <t xml:space="preserve">PRESTAR SUS SERVI CIOS PROFESIONALES PARA APOYAR EL CONTROL DE EMISIONES Y ACTIVIDADES RE LACIONADAS CON EL PROGRAMA DE  EVALIACIÓN CONTROL Y SEGUIMIENTO A FUENTES MÓVILES </t>
  </si>
  <si>
    <t>REALIZAR LOS REQUERIMIENTOS CON EMISIONES VISIBLES EN EL PROGRAMA DE CONTROL DE EMISIONES A FUENTES MOVILES</t>
  </si>
  <si>
    <t xml:space="preserve">APOYAR EL DESARROLLO DE LAS ACTIVIDADES DE CAMPO CORRESPONDIENTES A LAS PRUEBAS DE OPACIDAD Y ANÁLISIS DE GASES EN EL PROGRAMA DE FUENTES MÓVILES </t>
  </si>
  <si>
    <t>PRESTAR SUS SERVICIOS PROFE SIONALES PARA APOYAR  EL CONTROL DE EMISIONES Y ACTIVIDADES RELACIONADAS CON EL PROGRAMA DE EVALUACIÓN, CONTROL Y SEGUIMIENTO A FUENTES MÓVILES</t>
  </si>
  <si>
    <t>PRESTAR SUS SERVICIOS PROFESIONALES PARA REVISAR Y PROYECTAR LAS ACTUACIONES ADMINISTRATIVAS QUE SE ADELANTAN EN LOS PROCESOS PERMISIVOS RELACIONADOS CON FUENTES MÓVILES</t>
  </si>
  <si>
    <t>PRESTAR SUS SERVICIOS PROFESIONALES PARA REALIZAR EL IMPULSO PROCESAL A LOS TRÁMITES ADMINISTRATIVOS ASIGNADOS</t>
  </si>
  <si>
    <t>PRESTAR SUS SERVICIOS PROFE SIONALES PARA EJECUTAR  LAS ACTIVIDADES DE CAMPO CORRESPONDIENTES A LAS PRUEBAS DE OPACIDAD Y ANÁLISIS DE GASES EN EL CONTROL DE FACTORES DE DETERIORO AMBIENTAL DEL GRUPO DE FUENTES MOVILES</t>
  </si>
  <si>
    <t>DESARROLLAR LAS ACTIVIDADES DE APOYO TÉCNICO EN EL PROGRAMA DE CONTROL DE EMISIONES POR FUENTES MÓVILES</t>
  </si>
  <si>
    <t>PRESTAR SUS SERVICIOS PROFESIONALES PARA ADELANTAR EL ESTUDIO JURÍDICO DE LOS CONCEPTOS TÉCNICOS Y DEMÁS TRÁMITES Y/O EXPEDIENTES QUE LE SEAN ASIGNADOS RELACIONADOS CON FUENTES MÓVILES</t>
  </si>
  <si>
    <t>DESARROLLAR TODAS LAS ACTIVIDADES RELACIONADAS CON EL CONTROL Y SEGUIMIENTO AL INVENTARIO Y MANTENIMIENTO DE LOS EQUIPOS EN EL PROGRAMA DE MONITOREO Y CONTROL DE EMISIONES</t>
  </si>
  <si>
    <t>PRESTAR SUS SERVICIOS PROFESIONALES PARA APOYAR EL CONTROL DE EMISIONES Y ACTIVIDADES RELACIONADAS CON EL PROGRAMA DE EVALUACIÓN, CONTROL Y SEGUIMIENTO A FUENTES MÓVILES</t>
  </si>
  <si>
    <t>REALIZAR EL MANTENIMIENTO PREVENTIVO, CORRECTIVO Y SUMINISTRO DE CONSUMIBLES Y  REPUESTOS PARA LOS 9 OPACIMETROS Y LOS 4 ANALIZADORES DE GASES , INSTALAR Y MANTENER EL SOFTWARE DE APLICACIÓN ASEGURANDO EL BIEN FUNCIONAMIENTO Y COMPATIBILIDAD CON LOS 15 COMPUTADORES PORTATILES Y 15 IMPRESORAS DE LA SECRETARIA DISTRITAL DE AMBIENTE PARA LA EJECUCIÓIN DE POUEBAS DE EMISIÓN DE GASES A FUENTES MOVILES</t>
  </si>
  <si>
    <t>MAYOR CUANTIA</t>
  </si>
  <si>
    <t>ARRENDAR EL INMUEBLE UBICADO EN EL PARQUE INDUSTRIAL DE LA AVENIDA CALLE 17 NO 132-18 INTERIOR 25 PARA DESARROLLAR LAS ACTIVIDADES RELACIONADAS CON EL MONITOREO Y CONTROL DE EMISIONES GENERADA POR FUENTES MOVILES</t>
  </si>
  <si>
    <t>CONTRATO DE ARRENDAMIENTO</t>
  </si>
  <si>
    <t>REALIZAR EL MANTENIMIENTO PREVENTIVO, CORRECTIVO Y SUMINISTRO DE CONSUMIBLES, REPUESTOS PARA LAS PLANTAS ELECTRICAS UTILIZADAS EN EL CONTROL A FUENTES MÓVILES</t>
  </si>
  <si>
    <t>EJECUCIÓN DE LAS ACTIVIDADES DE AUDITORIA DE SEGUIMIENTO Y AUTORIZACIÓN AL  SISTEMA DE GESTIÓN DE LA SECRETARÍA DISTRITAL DE AMBIENTE EN EL COMPONENTE DEL PROCESO DE MEDICIÓN DE FUENTES MÓVILES Y FUENTES FIJAS</t>
  </si>
  <si>
    <t>AVANTELES</t>
  </si>
  <si>
    <t>ELEMENTOS DE PROTECCION DE PERSONAL</t>
  </si>
  <si>
    <t xml:space="preserve">OBTENER 80% DE  DATOS REGISTRADOS (COMO VÁLIDOS) EN LA RED DE MONITOREO DE CALIDAD DE AIRE DE BOGOTÁ </t>
  </si>
  <si>
    <t>PRESTAR SUS SERVICIOS PROFESIONALES PARA REALIZAR EL APOYO Y SEGUIMIENTO A LAS ACTIVIDADES REALIZADAS EN LA RED DE MONITOREO DE CALIDAD DEL AIRE DE BOGOTÁ</t>
  </si>
  <si>
    <t xml:space="preserve">PRESTAR LOS SERVICIOS PROFESIONALES EN CAMPO PARA LA VERIFICACIÓN, AJUSTE Y MANTENIMIENTO PREVENTIVO Y CORRECTIVO DE LOS EQUIPOS QUE CONFORMAN LA RED DE MONITOREO DE CALIDAD DEL AIRE DE BOGOTÁ –RMCAB, DE ACUERDO CON LOS PROCEDIMIENTOS ESTABLECIDOS.
</t>
  </si>
  <si>
    <t xml:space="preserve">
PRESTAR LOS SERVICIOS PROFESIONALES PARA LA EJECUCIÓN DEL PROGRAMA DE OPERACIÓN, MANTENIMIENTO PREVENTIVO Y CORRECTIVO, ASÍ COMO LA CALIBRACIÓN DE LOS ANALIZADORES Y EQUIPOS QUE CONFORMAN LA RED DE MONITOREO DE CALIDAD DEL AIRE DE BOGOTÁ.. 
</t>
  </si>
  <si>
    <t>PRESTAR LOS SERVICIOS PROFESIONALES PARA REALIZAR LA EJECUCIÓN EN CAMPO DEL PROGRAMA DE OPERACIÓN,CALIBRACIÓN, MANTENIMIENTO PREVENTIVO Y CORRECTIVO ASÍ COMO DE TODAS LAS ACTIVIDADES CONCERNIENTES A LA CORRECTA OPERACIÓN DE LOS ANALIZADORES Y EQUIPOS QUE CONFORMAN LA RED DE MONITOREO DE CALIDAD DE AIRE DE BOGOTA.</t>
  </si>
  <si>
    <t>PRESTAR SUS SERVICIOS PARA APOYAR LA VERIFICACIÓN, AJUSTE Y MANTENIMIENTO DE LOS EQUIPOS QUE CONFORMAN LA RED DE MONITOREO DE CALIDAD DEL AIRE DE BOGOTÁ –RMCAB</t>
  </si>
  <si>
    <t>PRESTAR SUS SERVICIOS PROFESIONALES PARA ADELANTAR EL ANÁLISIS DE LOS DATOS METEOROLOGICOS PROCEDENTES DE LA RMCAB Y APOYAR  EN LA ELABORACIÓN DE LOS INFORMES RESPECTIVOS.</t>
  </si>
  <si>
    <t xml:space="preserve">PRESTAR SUS SERVICIOS PROFESIONALES PARA ANALIZAR ESTADÍSTICAMENTE LOS DATOS GENERADOS POR LA RMCAB Y ESTUDIARÁ EL COMPORTAMIENTO DE LOS CONTAMINANTES Y VARIABLES METEOROLÓGICAS GENERADOS POR LA RMCAB.  </t>
  </si>
  <si>
    <t xml:space="preserve">PRESTAR SUS SERVICIOS PROFESIONALES PARA APOYAR LAS ACTIVIDADES RELACIONADAS CON LA MODELACIÓN DE LA CALIDAD DE AIRE EN BOGOTÁ. </t>
  </si>
  <si>
    <t>PRESTAR LOS SERVICIOS PROFESIONALES PARA REALIZAR EL ANÁLISIS DE LOS DATOS PROCEDENTES DEL MONITOREO DE LAS TENDENCIAS DE LA CALIDAD DEL AIRE DE BOGOTÁ GENERADOS POR LAS ESTACIONES DE LA RED DE MONITOREO DE CALIDAD DEL AIRE DE BOGOTÁ (RMCAB)</t>
  </si>
  <si>
    <t>PRESTAR SUS SERVICIOS PROFESIONALES PARA VALIDAR Y HACER EL SEGUIMIENTO A LOS DATOS GENERADOS POR LAS ESTACIONES DE LA RED DE MONITOREO DE CALIDAD DEL AIRE DE BOGOTÁ Y PARTICIPAR EN LA ELABORACION DE INFORMES RELACIONADOS CON SU OPERACIÓN."</t>
  </si>
  <si>
    <t>PRESTAR LOS SERVICIOS PROFESIONALES PARA APOYAR EL PROCESO DE TECNOLOGIA PARA LA PUESTA EN MARCHA DE LOS MODELOS DE CALIDAD DEL AIRE Y METEREOLOGICOS DE BOGOTA</t>
  </si>
  <si>
    <t>PRESTAR SUS SERVICIOS PARA REALIZAR ACTIVIDADES QUE CONTRIBUYAN AL BUEN FUNCIONAMIENTO DE LOS EQUIPOS DE LA RED DE MONITOREO DE CALIDAD DE AIRE DE BOGOTA - RMCAB</t>
  </si>
  <si>
    <t>PRESTAR SUS SERVICIOS PROFESIONALES PARA REALIZAR EL CONTROL, SEGUIMIENTO Y REGISTRO DE TODAS LAS ACTIVIDADES RELACIONADAS CON LA OPERACIÓN DE LAS ESTACIONES DE MONITOREO QUE CONFORMAN LA RED DE MONITOREO DE LA CALIDAD DEL AIRE DE BOGOTÁ”</t>
  </si>
  <si>
    <t>PRESTAR SERVICIOS PROFESIONALES PARA DIRIGIR Y ORIENTAR TODAS LAS ACTIVIDADES RELACIONADAS CON LA RED DE MONITOREO DE CALIDAD DE AIRE DE BOGOTÁ -RMCAB-.</t>
  </si>
  <si>
    <t>PRESTAR SUS SERVICIOS PROFESIONALES PARA APOYAR LA COORDINACIÓN DEL PROGRAMA DE CAMPO, EL LABORATORIO Y REVISAR LOS EQUIPOS DE LA RED DE MONITOREO DE LA CALIDAD DEL AIRE DE BOGOTÁ”.</t>
  </si>
  <si>
    <t>PRESTAR LOS SERVICIOS PROFESIONALES PARA APOYAR EL DESARROLLO E IMPLEMENTACIÓN DEL PRONOSTICO DE CALIDAD DE AIRE A 24 HORAS EN BOGOTÁ</t>
  </si>
  <si>
    <t xml:space="preserve">MANTENIMIENTO DE AIRES ACONDICIONADOS </t>
  </si>
  <si>
    <t>MANTENIMIENTO UPS</t>
  </si>
  <si>
    <t>ADQUIRIR REPUESTOS Y HACER MANTENIMIENTO A EQUIPOS DE LAS MARCAS THERMO SCIENTIFIC PARA LOS EQUIPOS DE LA MISMA MARCA PERTENECIENTES A LA RED DE MONITOREO DE CALIDAD DEL AIRE DE BOGOTA (RMCAB)</t>
  </si>
  <si>
    <t>ADQUIRIR REPUESTOS  Y HACER MANTENIMIENTO A EQUIPOS DE LAS MARCAS MET ONE INSTRUMENTS Y TELEDYNE API, PARA LOS EQUIPOS DE LA MISMA MARCA DE LA RED DE MONITOREO DE CALIDAD DEL AIRE DE BOGOTA (RMCAB)</t>
  </si>
  <si>
    <t>ADQUIRIR REPUESTOS  Y HACER MANTENIMIENTO A EQUIPOS DE LA MARCA ECOTHEC PARA LOS EQUIPOS DE LA MISMA MARCA DE LA RED DE MONITOREO DE CALIDAD DEL AIRE DE BOGOTA (RMCAB)</t>
  </si>
  <si>
    <t>BIOS</t>
  </si>
  <si>
    <t>OTROS</t>
  </si>
  <si>
    <t>INSTRUMENTOS DE ALERTA A LOS FACTORES DE DETERIORO AMBIENTAL DE BOGOTÁ</t>
  </si>
  <si>
    <t>DESARROLLAR 100% UN SISTEMA PARA GENERAR ALERTAS AMBIENTALES.</t>
  </si>
  <si>
    <t>PRESTAR SUS SERVICIOS PROFESIONALES PARA LIDERAR LA ARTICULACIÓN DEL MODELO DE CALIDAD DE AIRE DE BOGOTÁ, LA CAMPAÑA DE MONITOREO DE BLACK CARBON EN LA CIUDAD, LOS REGISTROS DE MONITOREO DE CONTAMINANTES CRITERIO DE LA RED DE MONITOREO DE CALIDAD DE AIRE DE BOGOTÁ Y LA FORMULACIÓN DE INDICADORES PARA EL SISTEMA DE ALERTAS TEMPRANAS AMBIENTALES DE BOGOTÁ</t>
  </si>
  <si>
    <t>PRESTAR SUS SERVICIOS PROFESIONALES PARA APOYAR EN LA CONCEPTUALIZACIÓN DEL SISTEMA PARA GENERAR ALERTAS AMBIENTALES Y DEFINIR LOS MODULOS A IMPLEMENTAR EN EL MARCO DEL PROYECTO CONTROL DEL DETERIORO AMBIENTAL EN LOS COMPONENTES AIRE Y PAISAJE</t>
  </si>
  <si>
    <t>PRESTAR SUS SERVICIOS PROFESIONALES DE APOYO AL DISEÑO DEL SISTEMA DE ALERTAS TEMPRANAS AMBIENTALES DE BOGOTA</t>
  </si>
  <si>
    <t>EQUIPOS PARA MEDIR CALIDAD DE AIRE -BLACK CARBON</t>
  </si>
  <si>
    <t>CONVENIO USALLE - BYS</t>
  </si>
  <si>
    <t>DESARROLLAR 100% EL SISTEMA DE INFORMACIÓN PARA EL CONTROL Y SEGUIMIENTO A LAS EMISIONES Y CONCENTRACION DE GASES EFECTO INVERNADERO EN BOGOTÁ.</t>
  </si>
  <si>
    <t xml:space="preserve">PRESTAR SUS SERVICIOS PROFESIONALES PARA LA CONSTRUCCIÓN IMPLEMENTACIÓN Y OPERACIÓN DEL MODULO DE PROCE SOS INDUSTRIALES Y USO DE PRODUCTOS PIUP EN EL MARCO DEL SISTEMA DE INFORMACIÓN PARA EL CONTROL Y SEGUIMIENTO A LAS EMISIONES Y CONSTRUCCIÓN DE GASES EFECTO INVERNADERO EN BOGOTA SIGEI
</t>
  </si>
  <si>
    <t>PRESTAR SUS SERVICIOS  DE APOYO PARA REALIZAR ACTIVIDADES TECNICAS Y OPERATIVAS ASOCIADAS CON LA CONSTRUCCIÓN IMPLEMENTACIÓN Y OPERACIÓN DEL SISTEMA DE INFORMACIÓN PARA EL CONTROL Y SEGUIMIENTO A LAS EMISIONES Y CONCENTRACIÓN DE GASES EFECTO DE INVERNADERO EN BOGOTA SIGE I</t>
  </si>
  <si>
    <t>PRESTAR SUS SERVICIOS PROFESIONALES PARA LA CONSTRUCCIÓN , IMPLEMENTACIÓN Y OPERACIÓN DEL MODULO DE AGRICULTURA, SILVICULTURA Y USO DEL SUELO-ASUS  EN EL MARCO DEL DESARROLLO DEL SISTEMA DE INFORMACIÓN PARA EL CONTROL Y SEGUIMIENTO A LAS AMISIONES Y CONCENTRACIÓN DE GASES EFECTO INVERNADERO EN BOGOTA SIGEI</t>
  </si>
  <si>
    <t>PRESTAR SUS SERVICIOS PROFESIONALES PARA  EL DESARROLLO DE LAS MEDIDAS DE  MITIGACIÓN Y DE PROYECTOS DE BAJO CARBONO PARA LOS MODULOS  ESTABLECIDOS EN EL MARCO DEL SISTEMA DE INFORMACIÓN PARA EL CONTROL Y SEGUIMIENTO A LAS EMISIONES Y CONCENTRACIÓN DE GASES EFECTO INVERNADERO EN BOGOTÁ -SIGEI</t>
  </si>
  <si>
    <t>PRESTAR SUS SERVICIOS PROFESIONALES PARA LA CONSTRUCCIÓN , IMPLEMENTACIÓN Y OPERACIÓN DEL MODULO DE ENERGIA EN EL MARCO DEL DESARROLLO DEL SISTEMA DE INFORMACIÓN PARA EL CONTROL Y SEGUIMIENTO A LAS AMISIONES Y CONCENTRACIÓN DE GASES EFECTO INVERNADERO EN BOGOTA SIGEI</t>
  </si>
  <si>
    <t>PRESTAR SUS SERVICIOS PROFESIONALES PARA EL DESARROLLO DEL SISTEMA DE INFORMACIÓN PARA EL CONTROL Y SEGUIMIENTO A LAS EMISIONES Y CONCENTRACIÓN DE GEI EN BOGOTÁ (SIGEI) CORRESPONDIENTE AL MÓDULO ASUS - AGRICULTURA Y OTROS USOS DEL SUELO EN EL MARCO DEL PROYECTO 574 DE LA SECRETARIA DISTRITAL DE AMBIENTE.</t>
  </si>
  <si>
    <t xml:space="preserve">PRESTAR SUS SERVICIOS PROFESIONALES PARA ELABORAR LA ACTUALIZACIÓN DEL INVENTARIO DE EMISIONES GEI  EN EL DISTRITO CAPITAL 2012 PARA EL MÓDULO DE ENERGÍA  DE ACUERDO A LA METODOLOGÍA IPCC 2006. </t>
  </si>
  <si>
    <t>PRESTAR SUS SERVICIOS PROFESIONALES PARA EL DESARROLLO DEL SISTEMA DE INFORMACIÓN PARA EL CONTROL Y SEGUIMIENTO A LAS EMISIONES Y CONCENTRACIÓN DE GEI EN BOGOTÁ (SIGEI) CORRESPONDIENTE AL MÓDULO DE RESIDUOS  EN EL MARCO DEL PROYECTO 574 DE LA SECRETARIA DISTRITAL DE AMBIENTE</t>
  </si>
  <si>
    <t>PRESTAR SUS SERVICIOS PROFESIONALES PARA APOYAR LAS ACCIONES ORIENTADAS AL DISEÑO Y DESARROLLO DE LOS COMPONENTES INFORMATICO Y ESPACIAL DEL SISTEMA DE INFORMACIÓN PARA EL CONTROL Y SEGUIMIENTO A LAS EMISIONES Y CONCENTRACIÓN DE GASES EFECTO INVERNADERO EN BOGOTÁ -SIGEI-.</t>
  </si>
  <si>
    <t>PRESTAR SUS SERVICIOS PROFESIONALES PARA APOYAR EL ANÁLISIS DE INFORMACIÓN EN LOS COMPONENTES DEL SISTEMA DE INFORMACIÓN, Y EN LA CONSTRUCCIÓN, IMPLEMENTACIÓN Y OPERACIÓN DEL MODULO DE ENERGÍA EN EL MARCO DEL DESARROLLO DEL SISTEMA DE INFORMACIÓN PARA EL CONTROL Y SEGUIMIENTO A LAS EMISIONES Y CONCENTRACIÓN DE GASES EFECTO INVERNADERO GEI–SIGEI</t>
  </si>
  <si>
    <t>DESARROLLO DE CONVENIO INTERADMINISTRATIVO  PARA AUNAR  ESFUERZOS TÉCNICOS, LOGÍSTICOS Y ECONÓMICOS PARA LA DETERMINACIÓN DE LA FIJACIÓN DE CO2 EFECTUADA POR LAS ESPECIES IDENTIFICADAS EN EL CENSO DEL ARBOLADO URBANO COMO APTAS A PLANTAR EN EL ÁREA URBANA DE BOGOTÁ D.C.</t>
  </si>
  <si>
    <t>IMPLEMENTAR DE 100 % HERRAMIENTAS ENCAMINADAS AL CONTROL DE LA CONTAMINACIÓN GENERADA POR LAS ACTIVIDADES ANTRÓPICAS EN ÁREAS FUENTE QUE IMPACTEN LA SALUD AMBIENTAL</t>
  </si>
  <si>
    <t>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t>
  </si>
  <si>
    <t>PRESTAR SUS SERVICIOS PROFESIONALES  PARA REALIZAR LAS ACTIVIDADES TÉCNICAS Y OPERATIVAS NECESARIAS EN EL MARCO DEL SISTEMA UNIFICADO DISTRITAL DE INSPECCIÓN, VIGILANCIA Y CONTROL - IVC</t>
  </si>
  <si>
    <t>MONITOREAR 5 PROCESOS PARA EL ADECUADO CUMPLIMIENTO DE LAS REGULACIONES AMBIENTALES</t>
  </si>
  <si>
    <t>PRESTAR SUS SERVICIOS PROFESIONALES PARA ADELANTAR LAS ACCIONES TÉCNICAS PARA LA APROPIADA IMPLEMENTACIÓN, SEGUIMIENTO Y EVALUACIÓN DEL PLAN DE ASCENSO TECNOLÓGICO, PARA EL ADECUADO CUMPLIMIENTO DE LAS REGULACIONES AMBIENTALES</t>
  </si>
  <si>
    <t>PRESTAR SUS SERVICIOS PROFESIONALES PARA APOYAR EN EL DESARROLLO DE LAS ACCIONES DE SEGUIMIENTO A LA IMPLEMENTACIÓN DEL PLAN DE ASCENSO TECNOLÓGICO, ASÍ COMO DE DIVULGACIÓN DE SUS AVANCES PARA EL ADECUADO CUMPLIMIENTO DE LAS REGULACIONES AMBIENTALES</t>
  </si>
  <si>
    <t>PRESTAR EL SERVICIO DE REALIZACIÓN DE EVENTOS Y ACTIVIDADES LOGISTICAS DE LA SECRETARIA DISTRITAL DE AMBIENTE PARA LA SOCIALIZACIÓN Y DIVULGACIÓN A LA CIUDADANIA DE LA GESTIÓN REALIZADA EN EL DISTRITO CAPITAL</t>
  </si>
  <si>
    <t>CONTRATAR EL SUMINISTRO DE MATERIAL IMPRESO , EDITORIAL DIVULGATIVO Y PIEZAS DE COMUNICACIÓN INSTITUCIONAES REQUERIDAS POR LA SECRETARIA DISTRITAL DE AMBINETE PARA SOCIALIZAR Y TRASMITAR A LA CIUDADANIA INFORMACIÓN RELACIONADA CON LOS PROGRAMAS, , PLANES , EVENTOS , TRAMITES , Y PORYECTOS LIDERADOS POR LA AUTORIDAD AMBIENTAL EN EL DISTRITO CAPITAL</t>
  </si>
  <si>
    <t>ADQUIRIR EQUIPOS DE HARDWARE Y SOFTWARE QUE FACILITEN EL DESARROLLO DE LOS PROYECTOS DE INVERISÓN Y LOS PROCESOS MISIONALES DE LA SDA</t>
  </si>
  <si>
    <t>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</si>
  <si>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 xml:space="preserve">PRESTAR SUS SERVICIOS PROFESIONALES PARA BRINDAR LINEAMIENTOS JURIDICOS EN LA REVISION Y  APROBACION DE LAS ACTUACIONES ADMINISTRATIVAS NECESARIAS PARA EL CUMPLIMIENTO DE LAS REGULACIONES AMBIENTALES DERIVADAS DEL CONTROL DEL DETERIORO AMBIENTAL.  </t>
  </si>
  <si>
    <t>PRESTAR SUS SERVICIOS PROFESIONALES PARA APOYAR ORIENTAR Y CONCEPTUAR JURIDICAMENTE SOBRE LOS TRAMITES Y ACTUACIONES ADMINISTRATIVAS DE IMPULSO PROCESAL ASI COMO EN LA ESTANDARIZACIÓN JURIDICA DE LOS ACTOS ADMINSTRATIVOS Y MANEJO DE EXPEDIENTES Y NOTIFICACIÓN</t>
  </si>
  <si>
    <t>PRESTAR SUS SERVICIOS PROFESIONALES PARA REALIZAR LA REVISIÓN Y APROBACIÓN JURIDICA EN LAS ACTUACIONES ADMINISTRATIVAS PARA EL CUMPLIMIENTO DE LAS REGULACIONES QUE EN MATERIA AMBIENTAL SEAN APLICABLES PARA EL DISTRITO CAPITAL.</t>
  </si>
  <si>
    <t>PRESTAR SUS SERVICIOS PROFESIONALES PARA REALIZAR LA REVISIÓN Y APORBACIÓN JURIDICA SOBRE LOS TRAMITES Y ACTUACIONES ADMINISTRATIVAS DE IMPULSO PORCESAL PARA EL CUMPLIMIENTO DE LAS REGULACIONES QUE EN MATERIA AMBIENTAL SEAN APLICABLES PARA EL DISTRITO CAP</t>
  </si>
  <si>
    <t xml:space="preserve"> PRESTAR SUS SERVICIOS PROFESIONALES PARA REALIZAR ACTIVIDADES DE APOYO EN LOS PROCESOS JURÍDICOS NECESARIOS PARA EL CUMPLIMIENTO DE LAS REGULACIONES QUE  EN MATERIA AMBIENTAL SEAN APLICABLES PARA EL DISTRITO CAPITAL</t>
  </si>
  <si>
    <t>PRESTAR SUS SERVICIOS PROFESIONALES PARA APOYAR JURIDICAMENTE LOS PROCESOS ADMINISTRATIVOS NECESARIOS PARA EL CUMPLIMIENTO DE LAS REGULACIONES QUE  EN MATERIA AMBIENTAL SEAN APLICABLES PARA EL DISTRITO</t>
  </si>
  <si>
    <t>PRESTAR SUS SERVICIOS PROFESIONALES PARAREALIZAR LA  REVISIÓN Y APROBACIÓN JURIDICA EN LAS ACTUACIONES ADMINISTRATIVAS PARA EL CUMPLIMIENTO DE LAS REGULACIONAES QUE EN MATERIA AMBIENTAL SEAN APLICABLES PARA EL DISTRITO CAPITAL</t>
  </si>
  <si>
    <t>PRESTAR SUS SERVICIOS PROFESIONALES EN LAS ACTIVIDADES DE REVISIÓN Y APROBACIÓN DE LAS ACTUACIONES ADMINISTRATIVAS NECESARIAS PARA EL CUMPLIMIENTO DE LAS REGULACIONES AMBIENTALES DERIVADAS DEL CONTROL DE DETERIORO AMBIENTAL</t>
  </si>
  <si>
    <t>PRESTAR SUS SERVICIOS DE APOYO PARA REALIZAR ACTIVIDADES ASOCIADAS AL MANEJO DE DOCUMENTOS EN EL TRAMITE DE LAS ACTUACIONES ADMINISTRATIVAS EN EL MARCO DEL CUMPLIMIENTO DE LAS REGULACIONES AMBIENTALES</t>
  </si>
  <si>
    <t>PRESTAR LOS SERVICIOS DE APOYO TÉCNICO JURÍDICO PARA DESARROLLAR ACTIVIDADES ENCAMINADAS AL REGISTRO ÚNICO DE INFRACTORES AMBIENTALES – RUIA EN EL APLICATIVO WEB DISEÑADO POR LA AUTORIDAD NACIONAL DE LICENCIAS AMBIENTALES - ANLA Y APOYO AL PROCESO DE NOTIFICACIÓN DE EXPEDIENTES.</t>
  </si>
  <si>
    <t>PRESTAR SUS SERVICIOS DE APOYO EN EL MANEJO Y CONTROL DE LA GESTION DOCUMENTAL DE LOS EXPEDIENTES Y NOTIFICACIONES DERIVADAS DE LOS ACTOS ADMINISTRATIVOS GENERADOS COMO PARTE DEL MONITOREO PARA EL CUMPLIMIENTO A REGULACIONES AMBIENTALES</t>
  </si>
  <si>
    <t>PRESTAR SUS SERVICIOS DE APOYO EN EL MANEJO DE LA GESTIÓN DOCUMENTAL DE LAS ACTUACIONES TECNICO JURIDICAS DERIVADAS DE LOS ACTOS ADMINISTRATIVOS GENERADOS PARA DAR CUMPLIMIENTO A LAS REGULACIONES AMBIENTALES</t>
  </si>
  <si>
    <t>PRESTAR SUS SERVICIOS DE APOYO PARA REALIZAR LAS ACTIVIDADES RELACIONADAS CON LAS NOTIFICACIONES Y EL IMPULSO PROCESAL A LOS ACTOS ADMINISTRATIVOS ASÍ COMO EL MANEJO Y CONTROL DE LA GESTIÓN DOCUMENTAL QUE SE GENERE PARA EL CUMPLIMIENTO DE LAS REGULACIONES AMBIENTALES DERIVADAS DEL CONTROL DEL DETERIORO AMBIENTAL</t>
  </si>
  <si>
    <t>PRESTAR SUS SERVICIOS DE APOYO EN EL MANEJO DE LAS NOTIFICACIONES Y DAR IMPULSO PROCE SAL A LOS TRAMITES PERMISIVOS Y SANCIONATORIOS PARA EL CUMPLIMIENTO DE LAS REGULACIONES AMBIENTALES DERIVADAS DEL CONTROL DEL DETERIORO AMBIENTAL</t>
  </si>
  <si>
    <t>PRESTAR LOS SERVICIOS DE APOYO PARA LA ATENCION, DEPURACION, MANEJO Y GESTION DEL FLUJO DE LOS ACTOS ADMINISTRATIVOS DE IMPULSO PROCESAL EN CUMPLIMIENTO DE LAS REGULACIONES AMBIENTALES</t>
  </si>
  <si>
    <t>PRESTAR LOS SERVICIOS DE APOYO PARA LA ATENCIÓN, DEPURACIÓN, MANEJO Y GESTIÓN DEL FLUJO DE LOS ACTOS ADMINISTRATIVOS DE IMPULSO PROCESAL EN CUMPLIMIENTO DE LAS REGULACIONES AMBIENTALES</t>
  </si>
  <si>
    <t>PRESTAR SUS SERVICIOS PROFESIONALES PARA DAR SOPORTE TÉCNICO EN LA IMPOSICIÓN DE SANCIONES EN LOS PROCESOS SANCIONATORIOS DE CARARCTER AMBIENTAL Y LA EVALUACIÓN , CONTROL , MONITOREO Y SEGUIMNIENTO DE LAS REGULACIONES AMBINETALES EN EL PERIMETRO URBANO DEL DISTRITO CAPITAL</t>
  </si>
  <si>
    <t>PRESTAR LOS SERVICIOS PROFESIONALES PARA REALIZAR ACTIVIDADES DE SOPORTE A LOS PROCESOS ADMINISTRATIVOS Y ENTES DE CONTROL EN EL MARCO DEL CUMPLIMIENTO DE LAS REGULACIONES AMBIENTALES EN EL DISTRITO CAPITAL</t>
  </si>
  <si>
    <t>PRESTAR SUS SERVICIOS PROFESIONALES PARA REALIZAR ACTIVIDADES DE SOPORTE A LOS PROCESOS DE PLANEACIÓN Y TÉCNICO EN EL MARCO DE LA EVALUACIÓN, CONTROL, MONITOREO Y SEGUIMIENTO PARA EL ADECUADO CUMPLIMIENTO DE LAS REGULACIONES AMBIENTALES EN EL PERÍMETRO URBANO DEL DISTRITO CAPITAL</t>
  </si>
  <si>
    <t xml:space="preserve">PRESTAR LOS SERVICIOS PROFESIONALES PARA BRINDAR APOYO TÉCNICO AMBIENTAL Y OPERATIVO PARA  ASEGURAR EL CUMPLIMIENTO DE LA REGULACIÓN AMBIENTAL, DESDE LA GESTIÓN DE PROYECTOS DE MEJORAMIENTO TECNOLOGÍCO Y/O PROCEDIMENTAL.  </t>
  </si>
  <si>
    <t>PRESTAR SUS SERVICIOS PARA APOYAR EN LOS TRÁMITES ASOCIADOS A LA GENERACIÓN Y MANEJO DE LOS ACTOS ADMINISTRATIVOS EN CUMPLIMIENTO DE LAS REGULACIONES AMBIENTALES.</t>
  </si>
  <si>
    <t>PRESTAR SUS SERVICIOS PARA APOYAR EL PROCESO ADMINISTRATIVO EN RELACIÓN AL SEGUIMIENTO DE LA EJECUCIÓN FINANCIERA Y PRESUPUESTAL EN EL MARCO DEL CUMPLIMIENTO DE LAS REGULACIONES AMBIENTALES.</t>
  </si>
  <si>
    <t xml:space="preserve">PRESTAR LOS SERVICIOS DE APOYO PARA LA ATENCIÓN, DEPURACIÓN, MANEJO Y GESTIÓN DEL FLUJO DE LOS ACTOS ADMINISTRATIVOS DE IMPULSO PROCESAL EN CUMPLIMIENTO DE LAS REGULACIONES AMBIENTALES  </t>
  </si>
  <si>
    <t xml:space="preserve">PRESTAR LOS SERVICIOS  DE APOYO PARA REALIZAR LA VIGILANCIA DE TÉRMINOS DE LOS PROCESOS JUDICIALES Y EXTRAJUDICIALES, EN CUMPLIMIENTO DE LAS REGULACIONES  AMBIENTALES.  </t>
  </si>
  <si>
    <t>PRESTAR SUS SERVICIOS PROFESIONALES PARA REALIZAR LAS ACTIVIDADES DE SEGUIMIENTO A LOS PROCESOS PERMISIVOS Y SANCIONATORIOS NECESARIOS PARA EL CUMPLIMIENTO DE LAS REGULACIONES QUE EN MATERIA AMBIENTAL SEAN APLICABLES PARA EL DISTRITO CAPITAL.</t>
  </si>
  <si>
    <t>PRESTAR LOS SERVICIOS PROFESIONALES PARA EVALUAR, CONCEPTUAR Y ORIENTAR  LAS ACTUACIONES ADMINISTRATIVAS Y JURIDICAS PARA EL CUMPLIMIENTO DE LAS REGULACIONES AMBIENTALES  EN EL DISTRITO CAPITAL.</t>
  </si>
  <si>
    <t>PRESTAR SUS SERVICIOS PROFESIONALES PARA REALIZAR LA REVISIÓN Y APORBACIÓN JURIDICA SOBRE LOS TRAMITES Y ACTUACIONES ADMINISTRATIVAS DE IMPULSO PORCESAL PARA EL CUMPLIMIENTO DE LAS REGULACIONES QUE EN MATERIA AMBIENTAL SEAN APLICABLES PARA EL DISTRITO CAPITAL</t>
  </si>
  <si>
    <t>PRESTAR SUS SERVICIOS PROFESIONALES PARA ADELANTAR Y PROYECTAR LAS ACTUACIONES ADMINISTRATIVAS DE LOS PROCESOS JURIDICOS NECESARIOS PARA LA ACTUALIZACION DE LOS EXPEDIENTES  PERMISIVOS Y SANSIONATORIOS</t>
  </si>
  <si>
    <t>PRESTAR LOS SERVICIOS PROFESIONALES PARA DAR IMPULSO JURÍDICO A LAS ACTUACIONES ADMINISTRATIVAS Y A LOS TRÁMITES SANCIONATORIOS  EN EL MARCO DEL  CUMPLIMIENTO DE LAS REGULACIONES QUE EN MATERIA AMBIENTAL SEAN APLICABLES PARA EL DISTRITO CAPITAL.</t>
  </si>
  <si>
    <t>PRESTAR LOS SERVICIOS DE APOYO REQUERIDOS PARA DESARROLLAR LAS ACTUACIONES ADMINISTRATIVAS Y LOS TRÁMITES SANCIONATORIOS  EN EL MARCO DEL  CUMPLIMIENTO DE LAS REGULACIONES QUE EN MATERIA AMBIENTAL SEAN APLICABLES PARA EL DISTRITO CAPITAL.</t>
  </si>
  <si>
    <t xml:space="preserve">PRESTAR SUS SERVICIOS PROFESIONALES PARA REALIZAR EL ANALISIS, SEGUIMIENTO Y REPORTE DE LOS PROCESOS DE PLANEACIÓN EN LOS COMPONENTES FISICOS Y PRESUPUESTAL QUE SE REQUIERA PARA EL CUMPLIMIENTO DE LAS ACCIONES DE CONTROL DEL DETERIORO AMBIENTAL. </t>
  </si>
  <si>
    <t>PRESTAR LOS SERVICIOS PROFESIONALES PARA APOYAR LAS ACTIVIDADES DE SEGUIMIENTO A LOS DOCUMENTOS TECNICOS, PROCESOS Y PROCEDIMIENTOS PARA EL ADECUADO CUMPLIMIENTO DE LAS REGULACIONES AMBIENTALES.</t>
  </si>
  <si>
    <t>PRESTAR SERVICIOS PROFESIONALES PARA REALIZAR LAS ACTIVIDADES RELACIONADAS CON LA EJECUCION Y SEGUIMIENTO PRESUPUESTAL RELACIONADO CON LAS ACTIVIDADES PARA EL ADECUADO CUMPLIMIENTO DE LAS REGULACIONES AMBIENTALES.</t>
  </si>
  <si>
    <t>REDUCIR EN 5% LA CONTAMINACIÓN SONORA EN TRES ÁREAS ESTRATÉGICAS DE LA CIUDAD</t>
  </si>
  <si>
    <t>INTERVENIR 10 ÁREAS CRÍTICAS IDENTIFICADAS Y PRIORIZADAS EN LOS MAPAS DE RUIDO DE LA CIUDAD.</t>
  </si>
  <si>
    <t>PRESTAR SUS SERVICIOS PERSONALES PARA REALIZAR EL PROCESO DE CLASIFICACIÓN MANEJO TRAMITE Y ADMINISTRACION DE LOS DOCUMENTOS GENERADOS DE LAS ACTUACIONES TÉCNICAS Y DEMAS ACTIVIDADES RELACIONADAS CON LOS TRÁMITES DE RUIDO</t>
  </si>
  <si>
    <t>PRESTAR SUS SERVICIOS PARA  REALIZAR ACTIVIDADES TÉCNICAS DE MONITOREO, SEGUIMIENTO Y CONTROL A FUENTES FIJAS GENERADORAS DE RUIDO</t>
  </si>
  <si>
    <t>PRESTAR SUS SERVICIOS PROFESIONALES PARA APOYAR EL SEGUIMIENTO  DE LAS ACTUACIONES TECNICAS SOBRE FUENTES FIJAS GENERADORAS DE RUIDO</t>
  </si>
  <si>
    <t>PRESTAR SUS SERVICIOS PROFESIONALES APOYANDO TÉCNICAMENTE AL GRUPO DE RUIDO, EN  LO RELACIONADO CON ATENCIÓN Y SEGUIMIENTO DE QUEJAS AL IGUAL QUE LAS ACTUACIONES TÉCNICAS RESULTANTES DEL CONTROL A LAS FUENTES EMISORAS DE RUIDO EVALUADAS</t>
  </si>
  <si>
    <t>PRESTAR SUS SERVICIOS PROFESIONALES PARA DESARROLLAR LAS ACTIVIDADES CORRESPONDIENTES A LA OPERACIÓN TÉCNICA DE LA UNIDAD MÓVIL DE MONITOREO DE RUIDO Y LAS ACTIVIDADES DE MONITOREO, SEGUIMIENTO Y CONTROL A FUENTES FIJAS GENERADORAS DE RUIDO</t>
  </si>
  <si>
    <t>PRESTAR SUS SERVICIOS PROFESIONALES PARA DESARROLLAR ACTIVIDADES RELACIONADAS CON EL MONITOREO, SEGUIMIENTO Y CONTROL A FUENTES FIJAS GENERADORAS DE RUIDO</t>
  </si>
  <si>
    <t>PRESTAR SUS SERVICIOS PROFESIONALES PARA PROYECTAR LAS ACTUACIONES ADMINISTRATIVAS QUE ADELANTEN LOS PROCESOS PERMISIVOS O SANCIONATORIOS QUE SE ASIGNEN EN EL GRUPO DE RUIDO</t>
  </si>
  <si>
    <t>PRESTAR SUS SERVICIOS PROFESIONALES PARA REALIZAR TODAS LAS ACTIVIDADES RELACIONADAS CON EL SEGUIMIENTO Y CONTROL A FUENTES FIJAS GENERADORAS DE RUIDO.</t>
  </si>
  <si>
    <t>PRESTAR SUS SERVICIOS PROFESIONALES PARA APOYAR TÉCNICAMENTE  LAS ACTIVIDADES DESARROLLADAS POR EL GRUPO DE RUIDO</t>
  </si>
  <si>
    <t>PRESTAR SUS SERVICIOS DE APOYO PARA REALIZAR ACTIVIDADES ASOCIADAS AL MANEJO DE DOCUMENTOS EN EL TRAMITE DE LAS  ACTUACIONES ADMINISTRATIVAS  DEL GRUPO DE RUIDO</t>
  </si>
  <si>
    <t>PRESTAR SUS SERVICIOS DE APOYO PARA REALIZAR ACTIVIDADES ASOCIADAS AL MANEJO DE DOCUMENTOS EN EL TRAMITE DE LAS  ACTUACIONES ADMINISTRATIVAS  DEL GRUPO DE RUIDO.</t>
  </si>
  <si>
    <t>PRESTAR SUS SERVICIOS PERSONALES  PARA REALIZAR EL SEGUIMIENTO Y VERIFICACION DE LOS TRAMITES DE SOLICITUDES ALLEGADAS A LA SDA EN MATERIA DE RUIDO.</t>
  </si>
  <si>
    <t xml:space="preserve">PRESTAR LOS SERVICIOS PARA APOYAR  LA ADMINISTRACION Y SEGUIMIENTO DE LA INFORMACION Y DOCUMENTACION QUE SE GENERAN POR FUENTES EMISORAS DE RUIDO
 </t>
  </si>
  <si>
    <t>PRESTAR SUS SERVICIOS PROFESIONALES PARA APOYAR, ORIENTAR Y CONCEPTUAR JURÍDICAMENTE LOS TRAMITES Y ACTUACIONES ADMINISTRATIVAS DE IMPULSO PROCESAL EN LO PERMISIVO Y/O SANCIONATORIO EN EL GRUPO DE RUIDO.”</t>
  </si>
  <si>
    <t>PRESTAR LOS SERVICIOS PROFESIONALES PARA REALIZAR LA REVISIÓN JURÍDICA A LAS ACTUACIONES ADMINISTRATIVAS REQUERIDAS  PARA DAR IMPULSO JURÍDICO A LOS TRÁMITES SANCIONATORIOS EN EL GRUPO DE RUIDO</t>
  </si>
  <si>
    <t>PRESTAR SUS SERVICIOS PROFESIONALES PARA DESARROLLAR ACTIVIDADES RELACIONADAS CON EL MONITOREO, SEGUIMIENTO Y CONTROL A FUENTES FIJAS GENERADORAS DE RUIDO PARA EL CUMPLIMIENTO DEL PLAN LOCAL DE RECUPERACIÓN AUDITIVA EN LAS LOCALIDADES CONTEMPLADAS EN LA RESOLUCIÓN 6919 DE 2010 DE LA SDA</t>
  </si>
  <si>
    <t>PRESTAR SUS SERVICIOS PROFESIONALES PARA APOYAR TECNICAMENTE EN LA REVISION DE LAS ACTIVIDADES DE CONTROL, Y SEGUIMIENTO DE LAS ACTUACIONES  EMITIDAS POR EL GRUPO DE RUIDO</t>
  </si>
  <si>
    <t>PRESTAR SUS SERVICIOS PROFESIONALES PARA DESARROLLAR ACTIVIDADES RELACIONADAS CON EL MONITOREO, SEGUIMIENTO Y CONTROL A FUENTES FIJAS GENERADORAS DE RUIDO Y ASISTIR A REUNIONES DE PUESTO DE MANDO UNIFICADO</t>
  </si>
  <si>
    <t>PRESTAR SUS SERVICIOS PROFESIONALES PARA DESARROLLAR ACTIVIDADES RELACIONADAS CON EL MONITOREO, SEGUIMIENTO Y CONTROL A FUENTES FIJAS GENERADORAS DE RUIDO Y APOYAR LA ACTUALIZACION DE MAPAS</t>
  </si>
  <si>
    <t>PRESTAR SUS SERVICIOS PROFESIONALES PARA DESARROLLAR ACTIVIDADES RELACIONADAS CON EL MONITOREO, SEGUIMIENTO Y CONTROL A FUENTES FIJAS GENERADORAS DE RUIDO Y LLEVAR EL CONTROL DE LOS EQUIPOS UTILIZADOS PARA TAL FIN</t>
  </si>
  <si>
    <t>PRESTAR SUS SERVICIOS PROFESIONALES PARA PROYECTAR LAS ACTUACIONES ADMINISTRATIVAS Y ADELANTAR LOS PROCESOS PERMISIVOS O SANCIONATORIOS Y DEMÁS TRAMITES QUE SE LE ASIGNEN DEL GRUPO DEL RUIDO.</t>
  </si>
  <si>
    <t>PRESTAR SUS SERVICIOS PROFESIONALES APOYANDO TÉCNICAMENTE AL GRUPO DE RUIDO, EN  LO RELACIONADO CON LA PROYECCIÓN DE CONCEPTOS TÉNICOS SANCIONATORIOS PROCEDENTE DE LAS  ACTUACIONES TÉCNICAS RESULTANTES DEL CONTROL A LAS FUENTES EMISORAS DE RUIDO EVALUADAS</t>
  </si>
  <si>
    <t>PRESTAR SUS SERVICIOS PROFESIONALES PARA APOYAR EL SEGUIMIENTO DE LAS ACTUACIONES TECNICAS SOBRE FUENTES FIJAS GENERADORAS DE RUIDO</t>
  </si>
  <si>
    <t>PRESTAR SUS SERVICIOS PROFESIONALES PARA  REVISAR  LAS ACTUACIONES ADMINISTRATIVAS Y LOS EXPEDIENTES  QUE ADELANTEN LOS PROCESOS PERMISIVOS O SANCIONATORIOS QUE SE ASIGNEN EN EL GRUPO DE RUIDO.</t>
  </si>
  <si>
    <t>PRESTAR SUS SERVICIOS PROFESIONALES PARA REALIZAR CONSULTAR Y ESTUDIAR JURIDICAMENTE LAS ACTUACIONES ADMINISTRATIVAS GENERADAS POR EL GRUPO DE RUIDO</t>
  </si>
  <si>
    <t>REALIZAR EL MANTENIMIENTO PREVENTIVO, CORRECTIVO Y CALIBRACIÓN DE SONOMETROS UTILIZADOS EN CAMPO</t>
  </si>
  <si>
    <t xml:space="preserve">OPERAR UNA RED DE MONITOREO DE RUIDO DEL AEROPUERTO </t>
  </si>
  <si>
    <t>PRESTAR SUS SERVICIOS PROFESIONALES PARA APOYAR LAS ACTIVIDADES TECNICAS  RELACIONADAS CON LA INFORMACIÓN SUMINISTRADA POR LA RED DE MONITOREO DE RUIDO PARA EL AEROPUERTO INTERNACIONAL EL DORADO.</t>
  </si>
  <si>
    <t>PRESTAR SUS SERVICIOS PROFESIONALES PARA DESARROLLAR LAS ACTIVIDADES DE MANIPULACIÓN DE LOS DATOS QUE SUMINISTRA LA RED DE MONITOREO DE RUIDO PARA EL AEROPUERTO INTERNACIONAL ELDORADO Y LA MOVIL DEL GRUPO, ADEMÁS DEL MANTENIMIENTO PREVENTIVO DE LAS ESTACIONES DE LA RED DE RUIDO</t>
  </si>
  <si>
    <t>LEGALIZAR EL 50%  DE LOS REGISTROS DE PUBLICIDAD EXTERIOR VISUAL EN BOGOTÁ</t>
  </si>
  <si>
    <t xml:space="preserve"> DESMONTAR 320,000 ELEMENTOS DE PUBLICIDAD ILEGAL.</t>
  </si>
  <si>
    <t>PRESTAR SUS SERVICIOS DE APOYO PARA REALIZAR EL PROCESO DE CLASIFICACIÓN DE LOS DOCUMENTOS GENERADOS DE LAS ACTUACIONES TÉCNICAS Y DEMÁS ACTIVIDADES RELACIONADAS CON LOS TRÁMITES  DE PUBLICIDAD EXTERIOR VISUAL</t>
  </si>
  <si>
    <t xml:space="preserve">PRESTAR SUS SERVICIOS PERSONALES PARA REALIZAR EL PROCESO DE CLASIFICACIÓN, MANEJO Y ADMINISTRACIÓN DE LOS DOCUMENTOS GENERADOS DE LAS ACTUACIONES TÉCNICAS Y DEMAS ACTIVIDADES RELACIONADAS CON LOS TRÁMITES DE PUBLICIDAD EXTERIOR VISUAL.  </t>
  </si>
  <si>
    <t>PRESTAR SUS SERVICIOS PERSONALES PARA APOYAR LAS ACCIONES DE  CONTROL Y SEGUIMIENTO  A LOS ELEMENTOS DE PUBLICIDAD EXTERIOR VISUAL ILEGAL</t>
  </si>
  <si>
    <t>AUNAR RECURSOS FÍSICOS, TÉCNICOS, FINANCIEROS Y HUMANOS PARA REALIZAR ACTIVIDADES DE CONTROL A LA CONTAMINACIÓN VISUAL CON EL APOYO DE LA POBLACIÓN VULNERABLE ATENDIDA POR IDIPRON</t>
  </si>
  <si>
    <t>LEGALIZAR 89,644 ELEMENTOS DE PUBLICIDAD EXTERIOR VISUAL MEDIANTE REGISTRO</t>
  </si>
  <si>
    <t>PRESTAR SUS SERVICIOS PROFESIONALES PARA EFECTUAR LA REVISIÓN DE CONCEPTOS TÉCNICOS, REGISTROS, REQUERIMIENTOS Y DEMÁS PRODUCTOS DEL GRUPO DE PUBLICIDAD EXTERIOR VISUAL.</t>
  </si>
  <si>
    <t>PRESTAR SUS SERVICIOS PROFESIONALES PARA DIRIGIR Y ORIENTAR LAS ACTIVIDADES RELACIONADAS CON EL GRUPO DE PUBLICIDAD EXTERIOR VISUAL.</t>
  </si>
  <si>
    <t>PRESTAR SUS SERVICIOS PROFESIONALES PARA REVISAR LAS ACTUACIONES ADMINISTRATIVAS EN LOS PROCESOS PERMISIVOS Y/O SANCIONATORIOS Y DEMAS ASUNTOS JURIDICOS QUE EL SEAN ENCOMENDADOS, EN MATERIA DE PUBLICIDAD EXTERIOR VISUAL</t>
  </si>
  <si>
    <t>PRESTAR LOS SERVICIOS PROFESIONALES PARA REALIZAR LA EVALUACIÓN, CONTROL, SEGUIMIENTO Y APOYO A LA REVISION DE LOS TRAMITES RELACIONADOS CON  PUBLICIDAD EXTERIOR VISUAL</t>
  </si>
  <si>
    <t>PRESTAR SUS SERVICIOS PROFESIONALES PARA REALIZAR LAS ACTIVIDADES DE EVALUACIÓN TECNICA A LAS SOLIICITUDES DE REGISTRO, CONTROL Y SEGUIMIENTO A LOS ELEMENTOS DE PUBLICIDAD EXTERIOR VISUAL.</t>
  </si>
  <si>
    <t>PRESTAR SUS SERVICIOS PERSONALES PARA REALIZAR VISITAS DE CONTROL Y SEGUIMIENTO A ESTABLECIMIENTOS COMERCIALES, CON EL FIN DE LEGALIZAR LOS ELEMENTOS DE PUBLICIDAD EXTERIOR VISUAL.</t>
  </si>
  <si>
    <t>PRESTAR SUS SERVICIOS PROFESIONALES PARA REALIZAR LAS ACTIVIDADES DE EVALUACIÓN TÉCNICA A LAS SOLICITUDES DE REGISTRO, CONTROL Y SEGUIMIENTO A LOS ELEMENTOS DE PUBLICIDAD EXTERIOR VISUAL.</t>
  </si>
  <si>
    <t>PRESTAR SUS SERVICIOS PROFESIONALES PARA REALIZAR LA EVALUACIÓN TÉCNICA, ESTRUCTURAL Y URBANISTICA DE LAS SOLICITUDES DE REGISTRO DE VALLAS COMERCIALES Y DEMAS ELEMENTOS DE PUBLICIDAD EXTERIOR VISUAL</t>
  </si>
  <si>
    <t>PRESTAR SUS SERVICIOS PROFESIONALES PARA APOYAR LA GEOREFERENCIACIÓN Y SEGUIMIENTO DE VALLAS COMERCIALES Y DEMÁS ELEMENTOS DE PUBLICIDAD EXTERIOR VISUAL, EN EL DISTRITO CAPITAL.</t>
  </si>
  <si>
    <t>PRESTAR SUS SERVICIOS PROFESIONALES PARA PROYECTAR LOS ACTOS ADMINISTRATIVOS QUE LE SEAN ENCOMENDADOS EN EL TEMA  PUBLICIDAD EXTERIOR VISUAL</t>
  </si>
  <si>
    <t>PRESTAR SUS SERVICIOS PROFESIONALES PARA PROYECTAR LAS ACTUACIONES JURIDICAS QUE LE SEAN ENCOMENDADAS, EN MATERIA DE LEGALIZACIÓN  DE PUBLICIDAD EXTERIOR VISUAL</t>
  </si>
  <si>
    <t>PRESTAR SUS SERVICIOS PROFESIONALES PARA ORIENTAR Y MONITOREAR LOS CONCEPTOS TÉCNICOS REFERENTES A VALLAS TUBULARES DEL GRUPO DE PUBLICIDAD EXTERIOR VISUAL</t>
  </si>
  <si>
    <t>PRESTAR SUS SERVICIOS PROFESIONALES PARA ORIENTAR Y REVISAR LAS ACTUACIONES JURIDICO ADMINISTRATIVAS EN LOS PROCESOS PERMISIVOS Y/O SANCIONATORIOS Y DEMÁS ASUNTOS, EN MATERIA DE PUBLICIDAD EXTERIOR VISUAL.</t>
  </si>
  <si>
    <t>PRESTAR SUS SERVICIOS PROFESIONALES PARA ADELANTAR ACTIVIDADES RELACIONADAS CON EL IMPULSO PROCESAL A LOS TRAMITES ADMINISTRATIVOS, PERMISIVOS Y SANCIONATORIOS EN MATERIA DE PUBLICIDAD EXTERIOR VISUAL</t>
  </si>
  <si>
    <t>PRESTAR SUS SERVICIOS PROFESIONALES  PARA REALIZAR LA EVALUACIÓN TECNICA REGISTRO A LAS SOLICITUDES DE REGISTRO, CONTROL Y SEGUIMIENTO A LOS ELEMENTOS DE PUBLICIDAD EXTERIOR VISUAL.</t>
  </si>
  <si>
    <t>PRESTAR LOS SERVICIOS PROFESIONALES PARA REALIZAR LA EVALUACION TÉCNICA, ESTRUCTURAL Y URBANISTICA DE LAS SOLICITUDES DE REGISTRO DE VALLAS COMERCIALES Y DEMAS ELEMENTOS DE PUBLICIDAD EXTERIOR VISUAL</t>
  </si>
  <si>
    <t>PRESTAR SUS SERVICIOS PROFESIONALES PARA REALIZAR CONTROL, SEGUIMIENTO Y APOYO A LA INFORMACIÓN GENERADA EN LOS TRÁMITES RELACIONADOS CON PUBLICIDAD EXTERIOR VISUAL</t>
  </si>
  <si>
    <t>PRESTAR SUS SERVICIOS PROFESIONALES PARA REALIZAR EVALUACION, CONTROL Y SEGUIMIENTO TECNICO ESTRUCTURAL Y URBANISTICO A LAS VALLAS COMERCIALES Y DEMAS ELEMENTOS DE PUBLICIDAD EXTERIOR VISUAL</t>
  </si>
  <si>
    <t>PRESTAR SUS SERVICIOS PROFESIONALES PARA REALIZAR LA EVALUACIÓN TÉCNICA,  ESTRUCTURAL Y URBANISTICA DE LAS SOLICITUDES DE REGISTRO DE VALLAS COMERCIALES Y DEMAS ELEMNETOS DE PUBLICIDAD EXTERIOR VISUAL</t>
  </si>
  <si>
    <t>PRESTAR SUS SERVICIOS PROFESIONALES PARA APOYAR  TECNICAMENTE LAS LABORES DE CONTROL Y SEGUIMIENTO EN MATERIA DE PUBLICIDAD EXTERIOR VISUAL</t>
  </si>
  <si>
    <t>PRESTAR SUS SERVICIOS PROFESIONALES PARA REALIZAR LA EVALUACIÓN TÉCNICA RESPECTO A LAS SOLICITUDES DE REGISTRO, CONTROL Y SEGUIMIENTO  A LOS ELEMENTOS DE PUBLICIDAD EXTERIOR VISUAL</t>
  </si>
  <si>
    <t>PRESTAR SUS SERVICIOS PROFESIONALES PARA APOYAR LA REVISIÓN DE CONCEPTOS TECNICOS Y REQUERIMIENTOS ENMARCADOS DENTRO DE LA REALIZACIÓN DE CONVENIOS Y CONTRATOS  RELACIONADOS CON PUBLICIDAD EXTERIOR VISUAL</t>
  </si>
  <si>
    <t>PRESTAR SUS SERVICIOS PROFESIONALES PARA REALIZAR LAS ACTIVIDADES DE EVALUACION TECNICA A LAS SOLICITUDES DE REGISTRO, CONTROL Y SEGUIMIENTO A LOS ELEMENTOS DE PUBLICIDAD EXTERIOR VISUAL</t>
  </si>
  <si>
    <t xml:space="preserve">PRESTAR SUS SERVICIOS PROFESIONALES PARA EFECTUAR LA RE VISIÓN DE CONCEPTOS TECNICOS , RE QUE RIMEINTOS Y DEMAS PRODUC TOS RELA CIONADOS CONTRAMITES DE VALLAS TUBULARES </t>
  </si>
  <si>
    <t>PRESTAR SUS SERVICIOS PROFESIONALES PARA ADELANTAR ACTIVIDADES RELACIONADAS CON EL IMPULSO PROCESAL A LOS TRAMITES ADMINISTRATIVOS, PERMISIVOS Y SANCIONATORIOS EN MATERIA DE PUBLICIDAD EXTERIOR VISUAL".</t>
  </si>
  <si>
    <t>PRESTAR SUS SERVICIOS PERSONALES PARA REALIZAR LA EVALUACION DE TRAMITES RELACIONADOS CON PUBLICIDAD EXTERIOR VISUAL, POR MEDIO DE VISITAS DE CONTROL Y SEGUIMIENTO.</t>
  </si>
  <si>
    <t>PRESTAR SUS SERVICIOS PROFESIONALES PARA PROYECTAR LOS ACTOS ADMINISTRATIVOS  EN LOS PROCESOS PERMISIVOS Y/O SANCIONATORIOS Y DEMAS ASUNTOS JURIDICOS QUE LE SEAN ENCOMENDADOS, EN MATERIA DE LEGALIZAR LOS ELEMENTOS DE PUBLICIDAD EXTERIOR VISUAL</t>
  </si>
  <si>
    <t>PRESTAR SUS SERVICIOS PROFESIONALES PARA REALIZAR LAS ACTIVIDADES DE EVALUACIÓN TECNICA A LAS SOLICITUDES DE REGISTRO , CONTROL Y SEGUIMIENTO A LOS ELEMNETOS DE PUBLICIDAD EXTERIOR VISUAL</t>
  </si>
  <si>
    <t>PRESTAR  SUS SERVICIOS PROFESIONALES PARA PROYECTAR LOS ACTUACIONES JURIDICAS QUE  LE SEAN ENCOMENDADS , EN MATERIA DE LEGALIZACIÓN DE PUBLICIDAD EXTERIOR VISUAL</t>
  </si>
  <si>
    <t>“PRESTAR SUS SERVICIOS PROFESIONALES PARA ADELANTAR ACTIVIDADES RELACIONADAS CON EL IMPULSO PROCESAL A LOS TRÁMITES ADMINISTRATIVOS, PERMISIVOS Y SANCIONATORIOS EN MATERIA DE PUBLICIDAD EXTERIOR VISUAL</t>
  </si>
  <si>
    <t>PRESTAR  SUS SERVICIOS PERSONALES PARA REALIZAR  EL PROCESO DE CLASIFICACIÓN MANEJO Y ADMINISTRACIÓN DE LOS DOCUMENTOS GENERADOS DE LAS ACTUACIONES TECNICAS Y DEMAS ACTIVIDADES RELACIONADAS CON LOS TRAMITES DE PUBLICIDAD EXTERIOR VISUAL</t>
  </si>
  <si>
    <t>PRESTAR SUS SERVICIOS PROFESIONALES PARA REVISAR LAS ACTUACIONES  ADMINISTRATIVAS EN LOS PROCESOS PERMISIVOS Y/O SANCIONATORIOS Y DEMÁS ASUNTOS JURIDICOS QUE LE SEA ENCOMENDADOS EN MATERIA DE PUBLICIDAD EXTERIOR VISUAL.</t>
  </si>
  <si>
    <t>PRESTAR SUS SERVICIOS PERSONALES PARA REALIZAR EL PROCESO DE CLASIFICACIÓN MANEJO TRAMITE Y ADMINISTRACIÓN DE LOS DOCUMENTOS GENERADOS DE LAS ACTUACIONES TÉCNICAS Y JURIDICAS  Y DEMAS ACTIVIDADES  RELACIONADAS CON LOS TRÁMITES DE PUBLICIDAD EXTERIOR VISUAL.</t>
  </si>
  <si>
    <t>PRESTAR SUS SERVICIOS PERSONALES PARA REALIZAR ACTIVIDADES ASOCIADAS AL MANEJO Y CLASIFICACION DE LOS DOCUMENTOS EN EL TRAMITE DE LAS  ACTUACIONES ADMINISTRATIVAS  DEL GRUPO DE PUBLICIDAD EXTERIOR VISUAL</t>
  </si>
  <si>
    <t>PRESTAR SUS SERVICIOS PERSONALES PARA REALIZAR ACTIVIDADES ASOCIADAS AL MANEJO Y CLASIFICACION DE LOS DOCUMENTOS EN EL TRAMITE DE LAS  ACTUACIONES ADMINISTRATIVAS  DEL GRUPO DE PUBLICIDAD EXTERIOR VISUAL</t>
  </si>
  <si>
    <t>PRESTAR SUS SERVICIOS PROFESIONALES PARA REVISAR LAS ACTUACIONES ADMINISTRATIVAS EN LOS PROCESOS PERMISIVOS Y DEMAS ASUNTOS JURIDICOS QUE LE SEAN ENCOMENDADOS, EN MATERIA DE PUBLICIDAD EXTERIOR VISUAL</t>
  </si>
  <si>
    <t>PRESTAR SUS SERVICIOS PROFESIONALES PARA PROYECTAR LOS AC TOS ADMINISTRATIVOS QUE LE SEAN ENCOMENDADOS EN EL TEMA PUBLICIDAD EXTERIOR VISUAL</t>
  </si>
  <si>
    <t>PRESTAR SUS SERVICIOS PROFESIONALES PARA PROYECTAR LOS ACTOS ADMINISTRATIVOS QUE LE SEAN ENCOMENDADOS EN EL TEMA PUBLICIDAD EXTERIOR VISUAL</t>
  </si>
  <si>
    <t>PRESTAR SUS SERVICIOS PROFESIONALES PARA REALIZAR LA EVALUACIÓN TECNICA,ESTRUCTURAL Y URBANISTICA DE LAS SOLICITUDES DE REGISTRO DE VALLAS COMERCIALES Y DEMAS ELEMENTOS DE PUBLICIDAD EXTERIOR VISUAL</t>
  </si>
  <si>
    <t>PRESTAR SUS SERVICIOS PROFESIONALES PARA REALZIAR LA EVALUACION TECNICA RESPECTO A LAS SOLICITUDES DE REGISTRO, CONTROL Y SEGUIMIENTO A LOS ELEMENTOS DE PUBLICIDAD EXTERIOR VISUAL</t>
  </si>
  <si>
    <t>ESTUDIO PEV</t>
  </si>
  <si>
    <t>SIIPEV</t>
  </si>
  <si>
    <t>3-3-1-14-02-22-0819-210</t>
  </si>
  <si>
    <t>DISMINUIR EN 80% EL IMPACTO DEL TRÁFICO DE FAUNA Y FLORA EN BOGOTÁ</t>
  </si>
  <si>
    <t>EVALUACIÓN, CONTROL, SEGUIMIENTO Y CONSERVACIÓN DE LA FLORA Y FAUNA SILVESTRE</t>
  </si>
  <si>
    <t>MANEJAR TECNICAMENTE EL 100% DE LOS ESPECÍMENES DE FAUNA SILVESTRE Y LOS PRODUCTOS MADERABLES  Y NO MADERABLES RECUPERADOS</t>
  </si>
  <si>
    <t>02 DOTACIÓN</t>
  </si>
  <si>
    <t>PAGO DE SERVICIOS PUBLICOS OFICINA AEROPUERTO "GASTOS REEMBOLSABLES" DE LOS INMUEBLES QUE ESTAN A CARGO DE LA SECRETARIA BAJO LA FIGURA DE COMODATO - CONTRATO N°. 0050 DEL 23 DE DICIEMBRE DE 2011, SUSCRITO ENTRE OTCA S.A.S. Y LA SECRETARIA DISTRITAL DE AMBIENTE.</t>
  </si>
  <si>
    <t>CARMEN ROCIO GONZALEZ CANTOR  carmen.gonzalez@ambientebogota.gov.co  telefono 3778917</t>
  </si>
  <si>
    <t>ARRIENDO DE CUATRO BODEGAS CON UN ÁREA TOTAL DE 110 M3 PARA LA GUARDA Y CUSTODIA DE LOS PRODUCTOS O SUBPRODUCTOS APREHENDIDOS Y DECOMISADOS DE FLORA Y FAUNA SILVESTRE, POR LA SECRETARÍA DISTRITAL DE AMBIENTE EN EL D.C</t>
  </si>
  <si>
    <t>CONTRATAR LA OPERACION DE LAS OFICINAS DE ENLACE DE LA SECRETARIA DISTRITAL DE AMBIENTE EN LOS TERMINALES TERRESTRES Y AEREO, PARA EL CONTROL AL APROVECHAMIENTO LEGAL E ILEGAL DE FLORA Y FAUNA SILVESTRE.</t>
  </si>
  <si>
    <t>REALIZAR 40,000 ACCIONES TÉCNICAS Y JURÍDICAS PARA EL APROVECHAMIENTO, CONSERVACIÓN Y PROTECCIÓN DE LA FLORA Y FAUNA SILVESTRE</t>
  </si>
  <si>
    <t>0252 PERSONAL CONTRATADO PARA EJECUTAR LAS ACTUACIONES DE EVALUACIÓN, CONTROL, SEGUIMIENTO Y CONSERVACIÓN DE LA FLORA Y FAUNA SILVESTRE</t>
  </si>
  <si>
    <t>PRESTAR SUS SERVICIOS PROFESIONALES PARA DIRIGIR Y ORIENTAR TODAS LAS ACTIVIDADES RELACIONADAS CON LAS ACTUACIONES ADMINISTRATIVAS DE CARÁCTER LEGAL</t>
  </si>
  <si>
    <t>PRESTAR SUS SERVICIOS PROFESIONALES PARA REALIZAR ACTIVIDADES RELACIONADAS CON LA ATENCION DE SOLICITUDES AMBIENTALES RADICADAS ANTE LA ENTIDAD MEDIANTE QUEJAS, DERECHOS DE PETICION, TUTELAS, ACCIONES POPULARES, QUERELLAS, SOLICITUDES DE ENTES DE CONTROL Y OTRAS SOLICITUDES DE PARTE  RELACIONADAS CON LAS EMPRESAS  FORESTALES QUE ADELANTAN ACTIVIDADES DENTRO DE LA JURISDICCION DE LA SDA.</t>
  </si>
  <si>
    <t>PRESTAR SUS SERVICIOS PROFESIONALES PARA REALIZAR LA EVALUACIÓN
A LAS SOLICITUDES DE OTORGAMIENTO, MODIFICACIÓN Y RENOVACIÓN DE PERMISOS DE
APROVECHAMIENTO LEGAL DEL RECURSO FAUNA SILVESTRE EN EL DISTRITO CAPITAL</t>
  </si>
  <si>
    <t>PRESTAR SUS SERVICIOS DE APOYO PARA REALIZAR ACTIVIDADES DE TRAMITE Y CONTRL AL FLUJO DOCUMENTAL QUE SOPORTEN LAS DIVERSAS ACCIONES QUE SE ADELANTAN DE LA EVALUACIÓN,  CONTROL SEGUIMIENTO Y
CONSERVACION DE LA FLORA, FAUNA SILVESTRE Y ARBOLADO URBANO</t>
  </si>
  <si>
    <t>PRESTAR SUS SERVICIOS PROFESIONALES PARA REALIZAR LAS ACTUACIONES JURIDICAS EN LOS PROCESOS DE CARACTER SANCIONATORIO Y PERMISIVO QUE LE SEAN ASIGNADOS PARA EL APROVECHAMIENTO, CONSERVACION Y PROTECCION DE LA FLORA Y FAUNA SILVESTRE</t>
  </si>
  <si>
    <t>sALDO PARA PAGO PASIVO EXIGIBLE</t>
  </si>
  <si>
    <t>PRESTAR SUS SERVICIOS PROFESIONALES PARA ADELANTAR ACTIVIDADES RELACIONADAS CON LA PLANEACION Y MONITOREO DE LOS PROCESOS DE EVALUACION, SEGUIMIENTO, CONTROL Y CONSERVACION DE LA FLORA Y FAUNA SILVESTRE EN EL DISTRITO CAPITAL</t>
  </si>
  <si>
    <t>PRESTAR SUS SERVICIOS PROFESIONALES PARA REALIZAR ACTIVIDADES DE PREVENCION, VERIFICACION Y CONTROL DE ESPECIMENES DE LA FLORA ASI COMO REALIZAR LA EVALUACION Y SEGUIMIENTO A INDUSTRIAS FORESTALES DENTRO DE LA JURISDICCION DE LA SECRETARIA DISTRITAL DE AMBIENTE.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</si>
  <si>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</si>
  <si>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t>
  </si>
  <si>
    <t>PRESTAR SUS SERVICIOS PROFESIONALES COMO APOYO A LA COORDINACIÓN EN LA REVISIÓN DE LAS ACTUACIONES JURÍDICAS EN LOS PROCESOS DE CARÁCTER SANCIONATORIO Y PERMISIVO QUE LE SEAN ASIGNADOS PARA EL APROVECHAMIENTO, CONSERVACIÓN Y PROTECCIÓN DE LA FLORA Y FAUNA SILVESTRE</t>
  </si>
  <si>
    <t>PRESTAR SUS SERVICIOS PROFESIONALES PARA ADELANTAR ACTIVIDADES DE PREVENCION AL APROVECHAMIENTO ILEGAL DEL RECURSO FAUNA SILVESTRE EN EL DISTRITO CAPITAL.</t>
  </si>
  <si>
    <t>PRESTAR SUS SERVICIOS PROFESIONALES PARA REALIZAR EL SEGUIMIENTO A LAS ACTIVIDADES DE APROVECHAMIENTO LEGAL DEL RECURSO FAUNA SILVESTRE EL DISTRITO CAPITAL</t>
  </si>
  <si>
    <t>PRESTAR SUS SERVICIOS DE APOYO A LA GESTION PARA REALIZAR ACTIVIDADES RELACIONADAS  CON EL MANEJO Y ADMINISTRACION DE INFORMACION DE INDUSTRIAS FORESTALES EN EL DISTRITO CAPITAL.</t>
  </si>
  <si>
    <t>PRESTAR SUS SERVICIOS PARA APOYAR LAS ACTIVIDADES RELACIONADAS CON LA PLANEACION DE LAS ACCIONES TECNICAS Y JURIDICAS PARA EL APROVECHAMIENTO, CONSERVACION Y PROTECCION DE LA FLORA Y FAUNA SILVESTRE</t>
  </si>
  <si>
    <t>ADELANTAR LAS ACTIVIDADES DE CONTROL Y SEGUIMIENTO A REQUERIMENTOS EN EL TEMA AMBIENTAL DE LAS EMPRESAS FORESTALES CON REGISTRO DEL LIBRO DE OPERACIONES.</t>
  </si>
  <si>
    <t>PRESTAR SUS SERVICIOS PARA APOYAR LAS ACTIVIDADES DE MANEJO Y SEGUIMIENTO DOCUMENTAL DE LA INFORMACION RELACIONADA CON EL APROVECHAMIENTO, CONSERVACION Y PROTECCION DE LA FLORA Y FAUNA SILVESTRE</t>
  </si>
  <si>
    <t>APOYAR LAS ACTIVIDADES DE SEGUIMIENTO Y CONTROL A LAS INDUSTRIAS FORESTALES UBICADAS EN LA JURISDICCION DE LA SECRETARIA DISTRITAL DE AMBIENTE</t>
  </si>
  <si>
    <t>ADELANTAR LAS ACTIVIDADES DE CONTROL Y SEGUIMIENTO A LOS REQUERIMENTOS A LAS EMPRESAS FORESTALES NUEVAS  Y CON EXPEDIENTE JURIDICO EN EL TEMA AMBIENTAL QUE DESARROLLAN ACTIVIDADES EN LA JURISDICCION DE LA SECRETARIA DISTRITAL DE AMBIENTE.</t>
  </si>
  <si>
    <t>PRESTAR SUS SERVICIOS PROFESIONALES PARA REALIZAR EL MANEJO TECNICO INTEGRAL DELO SANIMALES SILVESTERS RECUPERADOS EN ACTIVIDADES DE RESCATE DENTRO DEL DISTRITO CAPITAL</t>
  </si>
  <si>
    <t>PRESTAR SUS SERVICIOS PROFESIONALES PARA ADELANTAR ACTIVIDADES DE CONTROL A LA TENENCIA, COMERCIALIZACION Y TRAFICO ILEGAL DE FAUNA SILVESTRE EN EL DISTRITO CAPITAL.</t>
  </si>
  <si>
    <t>REALIZAR ACTIVIDADES DE  PREVENCIÓN, EVALUACION, SEGUIMIENTO Y CONTROL  A LA MOVILIZACIÓN, TRANSFORMACIÓN Y COMERCIALIZACIÓN DE PRODUCTOS DE LA FLORA, UTILIZADOS POR LAS INDUSTRIAS FORESTALES QUE ADELANTAN ACTIVIDADES EN LA JURISDICCIÓN DE LA SECRETARIA DISTRITAL DE AMBIENTE</t>
  </si>
  <si>
    <t>PRESTAR EL SERVICIO DE COMUNICACIÓN INMEDIATA Y TELEFONIA CON TECNOLOGIA IDEN PARA LA SECRETARIA DISTRITAL DE AMBIENTE SDA Y RENOVAR LOS EQUIPOS REQUERIDOS.</t>
  </si>
  <si>
    <t>AUMENTAR EL SERVICIO AMBIENTAL OFERTADO POR EL ARBOLADO URBANO EN UN 40%  DEL DISTRITO CAPITAL</t>
  </si>
  <si>
    <t>EVALUACIÓN, SEGUIMIENTO Y CONTROL DEL ARBOLADO URBANO</t>
  </si>
  <si>
    <t>REALIZAR 140,000 EVALUACIONES TÉCNICAS DE ÁRBOLES EN EL DISTRITO CAPITAL</t>
  </si>
  <si>
    <t>PRESTAR SUS SERVICIOS PROFESIONALES REALIZAR Y ORIENTAR LAS ACTIVIDADES RELACIONADAS CON LA EVALUACION TECNICA DEL ARBOLADO URBANO EN EL DISTRITO CAPITAL</t>
  </si>
  <si>
    <t>PRESTAR SUS SERVICIOS PROFESIONALES PARA REALIZAR TODAS LAS ACTIVIDADES RELACIONADAS CON LA EVALUACIÓN, CONTROL Y SEGUIMIENTO AL MANEJO SILVICULTURAL DEL ARBOLADO URBANO DENTRO DE LA JURISDICCIÓN DE LA SECRETARÍA DISTRITAL DE AMBIENTE</t>
  </si>
  <si>
    <t>PRESTAR SUS SERVICIOS PROFESIONALES PARA REALIZAR Y ORIENTAR LAS ACTIVIDADES TECNICAS EN LA ATENCION Y PREVENCION DE EMERGENCIAS RELACIONADAS CON EL ARBOLADO URBANO DE BOGOTA</t>
  </si>
  <si>
    <t>PRESTAR SUS SERVICIOS PROFESIONALES PARA REALIZAR ACTIVIDADES RELACIONADAS CON LA EVALUACION, CONTROL Y SEGUIMIENTO AL MANEJO SILVICULTURAL DEL ARBOLADO URBANO DENTRO DE LA JURISDICCION DE LA SECRETARIA DITRITAL DE AMBIENTE.</t>
  </si>
  <si>
    <t>PRESTAR SUS SERVICIOS PROFESIONALES PARA REALIZAR ACTIVIDADES RELACIONADAS CON LA EVALUACIÓN, CONTROL Y SEGUIMIENTO AL MANEJO SILVICULTURAL DEL ARBOLADO URBANO DENTRO DE LA JURISDICCIÓN DE LA SECRETARÍA DISTRITAL DE AMBIENTE</t>
  </si>
  <si>
    <t>REALIZAR EL SEGUIMIENTO A 155,000 PODAS DE ÁRBOLES EN EL DISTRITO CAPITAL</t>
  </si>
  <si>
    <t>PRESTAR SUS SERVICIOS PROFESIONALES PARA REALIZAR EL SEGUIMIENTO A LAS ACTIVIDADES SILVICULTURALES AUTORIZADAS DENTRO DE LA JURISDICCIÓN DE LA SECRETARIA DISTRITAL DE AMBIENTE, ASÍ COMO A LAS PODAS EJECUTADAS POR LAS ENTIDADES DESCRITAS EN EL DECRETO 531 DE 2010.</t>
  </si>
  <si>
    <t>REALIZAR SEGUIMIENTO A 12,000  ACTOS ADMINISTRATIVOS Y CONCEPTOS TÉCNICOS SILVICULTURALES NOTIFICADOS POR LA SDA</t>
  </si>
  <si>
    <t>PRESTAR SUS SERVICIOS PROFESIONALES EN LOS ASUNTOS JUDICIALES Y EXTRAJUDICIALES EN LOS PROCESOS QUE SE LE ASIGNEN Y REALIZAR SEGUIMIENTO A LAS ACTUACIONES ADMINISTRATIVAS DERIVADAS DEL CONTROL Y SEGUIMIENTO DEL ARBOLADO URBANO</t>
  </si>
  <si>
    <t>PRESTAR SUS SERVICIOS PROFESIONALES PARA ORIENTAR Y GENERAR DIRECTRICES JURÍDICAS EN LAS ACTIVIDADES RELACIONADAS CON ACTUACIONES ADMINSTRATIVAS AMBIENTALES DE CARÁCTER SANCIONATORIO Y DE LAS ACTUACIONES ADMINSTRATIVAS GENERADAS POR LOS SEGUIMIENTOS A LOS CONCEPTOS TECNICOS DE MANEJO Y EMERGENCIA, EN EL MARCO DEL PROYECTO 819</t>
  </si>
  <si>
    <t>REALIZAR LAS ACTIVIDADES RELACIONADAS CON EL MANEJO DE LA INFORMACION DE BASES DE DATOS PERMITIENDO EL SEGUIMIENTO A LOS ACTOS ADMINISTRATIVOS Y CONCEPTOS RECNICOS SILVICULTURALES NOTIFICADOS POR LA SDA.</t>
  </si>
  <si>
    <t>PRESTAR SUS SERVICIOS PROFESIONALES PARA APOYAR LOS PROCESOS
DE SEGUIMIENTO A LAS ACTIVIDADES RELACIONADAS CON EL MANEJO DEL ARBOLADO URBANO
EN LA JURISDICCION DEL DISTRITO CAPITAL</t>
  </si>
  <si>
    <t>PRESTAR SUS SERVICIOS PROFESIONALES PARA ADELANTAR EL ESTUDIO JURIDICO DE LOS TRAMITES QUE SE LE ASIGNEN EN ESPECIAL PETICIONES Y PROYECTAR LAS ACTUACIONES ADMINISTRATIVAS PERMISIVA Y SANCIONATORIAS, PARA LA EVALUACION, CONTROL, SEGUIMIENTO DEL ARBOLADO URBANO</t>
  </si>
  <si>
    <t>PRESTAR LOS SERVICIOS DE  APOYO A LA  GESTIÓN PARA ATENDER Y GESTIONAR  EL FLUJO DE LOS EXPEDIENTES Y NOTIFICACIONES SILVICULTURALES</t>
  </si>
  <si>
    <t>"PRESTAR SUS SERVICIOS PROFESIONALES PARA SUSTANCIAR LOS PROCESOS DE CARÁCTER SANCIONATORIO Y PERMISIVO, QUE LE SEAN ASIGNADOS, EN MATERIA DE EVALUACION, CONTROL, SEGUIMIENTO Y CONSERVACION DEL ARBOLADO URBANO."</t>
  </si>
  <si>
    <t>PRESTAR SUS SERVICIOS PROFESIONALES PARA REALIZAR LAS ACTIVIDADES DE SEGUIMIENTO TECNICO A LAS RESOLUCIONES Y CONCEPTOS EMITIDOS POR LA SECRETARIA DISTRITAL DE AMBIENTE</t>
  </si>
  <si>
    <t>PRESTAR SUS SERVICIOS PROFESIONALES PARA DIRIGIR Y ORIENTAR JURIDICAMENTE TODAS LAS ACTIVIDADES RELACIONADAS CON LOS ACTOS ADMINISTRATIVOS AMBIENTALES DE CARACTER PERMISIVO Y SANCIONATORIO EN EL MARCO DEL PROYECTO 819</t>
  </si>
  <si>
    <t>PRESTAR SUS SERVICIOS PROFESIONALES PARA REALIZAR EL SEGUIMIENTO Y LA ATENCION OPORTUNA A LOS REQUERIMIETNOS DERIVADOS DE LA EVALUACION, SEGUIMIENTO Y CONTROL DEL ARBOLADO URBANO</t>
  </si>
  <si>
    <t>PRESTAR SUS SERVICIOS PARA APOYAR Y REALIZAR EL MANEJO DE LA INFORMACIÓN EN BASES DE DATOS Y ADELANTAR ACTIVIDADES DE GESTIÓN DOCUMENTAL, DE LOS DOCUMENTOS RELACIONADOS CON LOS ACTOS ADMINISTRATIVOS Y CONCEPTOS TÉCNICOS SILVICULTURALES</t>
  </si>
  <si>
    <t>CONTRATAR LA ADMINISTRACION Y OPERACION DEL CENTRO DE RECEPCION Y REHABILITACION DE FLORA Y FAUNA SILVESTRE DE LA SECRETARIA DISTRITAL DE AMBIENTE - SDA</t>
  </si>
  <si>
    <t>REALIZAR EL SEGUIMIENTO A 180,000 PLANTACIONES DE ÁRBOLES EN EL DISTRITO CAPITAL</t>
  </si>
  <si>
    <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t>
  </si>
  <si>
    <t>ADICION1 PRORROGA 1 AL CONTRATAO QUE TIENE POR OBJETO "PRESTAR SUS SERVICIOS PROFESIONALES PARA ADELANTAR ACTIVIDADES RELACIONADAS CON LA PLANEACION Y MONITOREO DE LOS PROCESOS DE EVALUACION, SEGUIMIENTO, CONTROL Y CONSERVACION DE LA FLORA Y FAUNA SILVESTRE EN EL DISTRITO CAPITAL"</t>
  </si>
  <si>
    <t>FORTALECER 100% LA INFRAESTRUCTURA DEL CENTRO DE RECEPCIÓN Y REHABILITACIÓN DE FLORA Y FAUNA SILVESTRE</t>
  </si>
  <si>
    <t xml:space="preserve">REALIZAR SUS SERVICIOS DE APOYO A LA GESTION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t>
  </si>
  <si>
    <t xml:space="preserve">REALIZAR SUS SERVICIOS PROFESIONALES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t>
  </si>
  <si>
    <t xml:space="preserve">ADQUIRIR EQUIPOS DE HARDWARE Y SOFTWARE QUE FACILITEN EL DESARROLLO DE LOS PROYECTOS DE INVERSION Y LOS PROCESOS MISIONALES DE LA SDA </t>
  </si>
  <si>
    <t>DESARROLLAR 28 ESTRATEGIAS DE PREVENCIÓN, CONSERVACIÓN Y PROTECCIÓN DE LA FLORA Y FAUNA SILVESTRE</t>
  </si>
  <si>
    <t>ADQUIRIR MATERIAL IMPRESO PARA LAS ACTUACIONES DE FLORA Y FAUNA</t>
  </si>
  <si>
    <t>01- INFRAESTRUCTURA</t>
  </si>
  <si>
    <t>01-CONSTRUCCIÓN,ADECUACIÓN Y AMPLIACIÓN DE INFRAESTRUCTURA PROPIA DEL SECTOR</t>
  </si>
  <si>
    <t>0523- CONSTRUCCIÓN DE ÁREAS ADMINISTRATIVAS, DE INTERÉS AMBIENTAL Y DEMÁS ESPACIOS ADMINISTRADOS POR LA SDA. </t>
  </si>
  <si>
    <t>PAGO DE PASIVOS EXIGIBLES</t>
  </si>
  <si>
    <t>3-3-1-14-02-22-0961-211</t>
  </si>
  <si>
    <t>PONER EN MARCHA UN CENTRO DE PROTECCIÓN Y BIENESTAR ANIMAL</t>
  </si>
  <si>
    <t>ATENCIÓN INTEGRAL A EQUINOS</t>
  </si>
  <si>
    <t>ATENCIÓN INTEGRAL 100% DE LOS EQUINOS ENTREGADOS A LA SDA, DESDE SU RECEPCIÓN HASTA SU DISPOSICIÓN FINAL</t>
  </si>
  <si>
    <t>0342 PERSONAL CONTRATADO PARA EJECUTAR LAS ACTUACIONES DE EVALUACIÓN, CONTROL, SEGUIMIENTO AMBIENTAL A LA FAUNA DOMÉSTICA.</t>
  </si>
  <si>
    <t>PRESTAR SUS SERVICIOS PROFESIONALES PARA APOYAR LOS TRAMITES DE TIPO JURIDICO EN LA GESTION INTEGRAL A LA FAUNA DOMESTICA EN EL DISTRITO CAPITAL</t>
  </si>
  <si>
    <t>CARMEN ROCIO GONZALEZ CANTOR   
TEL 3778917
Carmen.gonzalez@ambientebogota.gov.co</t>
  </si>
  <si>
    <t>“PRESTAR SUS SERVICIOS PROFESIONALES PARA REALIZAR EL SEGUIMIENTO  Y LA ATENCION OPORTUNA A LOS REQUERIMIENTOS DERIVADOS DE LA ATENCION INTEGRAL A EQUINOS Y TEMAS DE ANIMALES DOMÉSTICOS.</t>
  </si>
  <si>
    <t>LICITACION</t>
  </si>
  <si>
    <t>PRESTAR SUS SERVICIOS PROFESIONALES PARA REALIZAR ACTIVIDADES RELACIONADAS CON LA GESTION INTEGRAL DE LA FAUNA DOMESTICA  EN EL DISTRITO CAPITAL</t>
  </si>
  <si>
    <t>ATENCIÓN INTEGRAL DE LA FAUNA DOMESTICA EN EL DISTRITO CAPITAL</t>
  </si>
  <si>
    <t>POLÍTICA PÚBLICA DE BIENESTAR ANIMAL</t>
  </si>
  <si>
    <t>IMPLEMENTAR 100% LA POLÍTICA PÚBLICA DE PROTECCIÓN Y BIENESTAR ANIMAL PARA EL DISTRITO CAPITAL.</t>
  </si>
  <si>
    <t>PRESTAR SUS SERVICIOS PROFESIONALES A LA SECRETARIA DISTRITAL DE AMBIENTE EN LA ATENCIÓN INTEGRAL A EQUINOS Y DEMAS ANIMALES DOMESTICOS</t>
  </si>
  <si>
    <t>CONSTRUCCIÓN Y ADECUACIÓN DE LA CASA ECOLOGICA DE LOS ANIMALES</t>
  </si>
  <si>
    <t>CONSTRUIR Y ADECUAR 100% LA CASA ECOLÓGICA DE LOS ANIMALES</t>
  </si>
  <si>
    <t>CONSTRUCCION CENTRO DE RECEPCIÓN DE FAUNA DOMESTICA " CASA DE LOS ANIMALES "</t>
  </si>
  <si>
    <t>3-3-1-14-03-24-0817-215</t>
  </si>
  <si>
    <t>REALIZAR 20 PROCESOS LOCALES DE PLANEACIÓN Y PRESUPUESTOS PARTICIPATIVOS, CON RECURSOS SECTORIALES TERRITORIALIZABLES</t>
  </si>
  <si>
    <t>APOYO A LA GESTIÓN PÚBLICA Y COMUNITARIA A TRAVÉS DE LA PARTICIPACIÓN PARA ENFRENTAR LOS EFECTOS DEL CAMBIO CLIMÁTICO</t>
  </si>
  <si>
    <t>APOYAR TÉCNICAMENTE  20 PROCESOS LOCALES DE PLANEACIÓN Y PRESUPUESTOS PARTICIPATIVOS, CON RECURSOS SECTORIALES TERRITORIALIZABLES.</t>
  </si>
  <si>
    <t>ANALIZAR Y SISTEMATIZAR LA INFORMACIÓN GENERADA EN LOS PROCESOS DE PARTICIPACIÓN CIUDADANA Y PLANEACIÓN PARTICIPATIVA, DESARROLLADOS EN LAS LOCALIDADES DEL DISTRITO CAPITAL EN EL MARCO DEL PROYECTO 817 "PLANEACIÓN AMBIENTAL PARTICIPATIVA, COMUNICACIÓN ESTRATÉGICA Y FORTALECIMIENTO DE PROCESOS DE FORMACIÓN PARA LA PARTICIPACIÓN, CON ÉNFASIS EN ADAPTACIÓN AL CAMBIO CLIMÁTICO".</t>
  </si>
  <si>
    <t>EJECUTAR ACTIVIDADES LOGISTICAS Y OPERATIVAS QUE SE GENEREN EN EL MARCO DE LOS RPOCESOS LOCALES Y DE PRESUPUESTOS PARTICIPATIVOS</t>
  </si>
  <si>
    <t>REALIZAR EL DISEÑO DEL MATERIAL PEDAGIGICO DE A CUERDO A LOS RPOCESOS DE PARTICIPACIÓN CIUDADANA Y EDUCACIÓN AMBIENTAL</t>
  </si>
  <si>
    <t>PRESTAR SUS SERVICIOS PROFESIONALES PARA GESTIONAR LA CREACIÓN DE UNA RED DE COMUNIDADES DE APRENDIZAJE PARA LA ADAPTABILIDAD AL CAMBIO CLIMÁTICO</t>
  </si>
  <si>
    <t>3-3-1-14-03-24-0817-217</t>
  </si>
  <si>
    <t>DESARROLLAR 5 PROCESOS DE FORMACIÓN CIUDADANA PARA LA INCLUSIÓN SOCIAL ARTICULADA A LA SUPERACIÓN DE LA SEGREGACIÓN, LA ADAPTACIÓN AL CAMBIO CLIMÁTICO Y LA DEFENSA Y FORTALECIMIENTO DE LO PÚBLICO</t>
  </si>
  <si>
    <t>DESARROLLAR 5 PROCESOS DE FORMACIÓN CIUDADANA PARA LA INCLUSIÓN SOCIAL ARTICULADA A LA SUPERACIÓN DE LA SEGREGACIÓN; LA ADAPTACIÓN AL CAMBIO CLIMÁTICO Y  LA DEFENSA Y FORTALECIMIENTO DE LO PÚBLICO.</t>
  </si>
  <si>
    <t>02- DOTACIÓN</t>
  </si>
  <si>
    <t>0513-ADQUISICIÓN DE EQUIPOS, MATERIALES, SUMINISTROS, SERVICIOS Y/O PRODUCCIÓN DE PIEZAS DIVULGATIVAS Y PRESENCIA EN MEDIOS.</t>
  </si>
  <si>
    <t>PRESTAR LOS SERVICIOS PARA DESARROLLAR TRES (3) PROCESOS DE FORMACIÓN CIUDADANA DEL DISTRITO CAPITAL, EN TEMAS DE GOBERNANZA DEL AGUA, CAMBIO CLIMÁTICO Y RURALIDAD EN EL DISTRITO, PARA LA INCLUSIÓN SOCIAL ARTICULADA A LA SUPERACIÓN DE LA SEGREGACIÓN; LA ADAPTACIÓN AL CAMBIO CLIMÁTICO Y LA DEFENSA Y FORTALECIMIENTO DE LO PÚBLICO</t>
  </si>
  <si>
    <t>SELECCIÓN  ABREVIADA</t>
  </si>
  <si>
    <t>3-3-1-14-03-24-0817-218</t>
  </si>
  <si>
    <t>CREACIÓN Y PUESTA EN MARCHA DE 20 PROCESOS LOCALES DE COMUNICACIÓN ALTERNATIVA Y DIVERSA.</t>
  </si>
  <si>
    <t xml:space="preserve">IMPLEMENTACIÓN DE UN PLAN DE COMUNICACIÓN ESTRATÉGICA, INTERNA Y EXTERNA, PARA EL CAMBIO DE LA CULTURA AMBIENTAL DE LOS CIUDADANOS </t>
  </si>
  <si>
    <t>DISEÑAR E IMPLEMENTAR 5 PLANES DE COMUNICACIÓN ESTRATÉGICA QUE PERMITAN PROMOVER LOS CONTENIDOS NECESARIOS PARA LOGRAR EL CAMBIO DE LA CULTURA AMBIENTAL DE LOS CIUDADANOS</t>
  </si>
  <si>
    <t>CONTRATAR EL SERVICIO DE MONITOREO DE MEDIOS PARA REALIZAR EL SEGUIMIENTO A LOS REGISTROS NOTICIOSOS DE LA SECRETARÍA DISTRITAL DE AMBIENTE EN LOS DIFERENTES MEDIOS DE COMUNICACIÓN.</t>
  </si>
  <si>
    <t>ADQUISICIÓN DE EQUIPOS DE COMUNICACIONES Y EDICION, CON EL FIN DE APOYAR EL CUBRIMIENTO DE EVENTOS INTERNOS Y EXTERNOS, ACTIVIDADES , CAMPAÑAS INSTITUCIONALES, EVENTOS AMBIENTALES Y CELEBRACIONES DEL CALENDARIO ECOLOGICO DE LA SDA</t>
  </si>
  <si>
    <t>COMPRA VENTA</t>
  </si>
  <si>
    <t xml:space="preserve">ADQUISICIÓN DE STAND INSTITUCIONAL </t>
  </si>
  <si>
    <t>CONTRATAR EL PLAN DE MEDIOS PARA DIVULGAR LOS PLANES, PROYECTOS,  CAMPAÑAS, EVENTOS Y ACTIVIDADES DE LA SDA</t>
  </si>
  <si>
    <t>0292-PERSONAL CONTRATADO PARA EL DISEÑO E IMPLEMENTACIÓN DE LAS ESTRATEGIAS COMUNICATIVAS DEL SECTOR.</t>
  </si>
  <si>
    <t>REALIZAR LA PREPRODUCCIÓN, PRODUCCIÓN Y EDICIÓN AUDIOVISUAL DEL MATERIAL DIVULGATIVO QUE SE REQUIERE PARA LA IMPLEMENTACIÓN DEL PLAN DE COMUNICACIONES DE LA SECRETARIA DISTRITAL DE AMBIENTE</t>
  </si>
  <si>
    <t>EJECUTAR LAS ACTIVIDADES REQUERIDAS PARA LA IMPLEMENTACIÓN DE ACCIONES CANALES Y HERRAMIENTAS ESTABLECIDAS EN EL PLAN DE COMUNICACIÓN ESTRATEGICA INTERNA DE LA SDA</t>
  </si>
  <si>
    <t>PROPONER Y DESARROLLAR LINEAMIENTOS Y ACCIONES DE COMUNICACIÓN GRÁFICA, VISUAL, AUDIOVISUAL Y DIGITAL RELACIONADOS CON EL DISEÑO Y LA DIAGRAMACIÓN DE PIEZAS O ELEMENTOS DE COMUNICACIÓN QUE REQUIERA LA SECRETARÍA DISTRITAL DE AMBIENTE</t>
  </si>
  <si>
    <t>DESARROLLAR ACTIVIDADES DE COMUNICACIÓN EXTERNA RELACIONADAS CON LOS PROPÓSITOS MISIONALES DE LA SECRETARÍA DISTRITAL DE AMBIENTE, QUE REQUIERAN SER DIVULGADOS EN LOS DIFERENTES PÚBLICOS DE INTERÉS DE LA ENTIDAD</t>
  </si>
  <si>
    <t>FOMENTO DE LA PARTICIPACIÓN A TRAVÉS DE LA IMPLEMENTACIÓN DE ESTRATEGIAS DE COMUNICACIONES</t>
  </si>
  <si>
    <t>APOYAR LAS TAREAS DE DISEÑO Y DIAGRAMACIÓN PARA ATENDER LAS NECESIDADES DE COMUNICACIÓN Y DIVULGACIÓN DE LA SECRETARÍA DISTRITAL DE AMBIENTE, ESPECIALMENTE EN LO RELACIONADO CON LOS CONTENIDOS PEDAGÓGICOS Y FORMATIVOS A TRAVÉS DE LOS CANALES VIRTUALES DE LA ENTIDAD</t>
  </si>
  <si>
    <t>REALIZAR LA ILUSTRACIÓN , ANIMACIÓN Y COMPOSICIÓN DIGITAL DE LAS HERRAMIENTAS COMUNICATIVAS QUE SE REQUIEREN EN LA SECRETARIA  DISTRITAL DE AMBIENTE EN EL MARCO DE LA IMPLEMENTACIÓN DEL PLAN DE COMUNICA CIONES</t>
  </si>
  <si>
    <t>DESARROLLAR ACCIONES DE COMUNICACIÓN INTERNA Y EXTERNA QUE PERMITAN IMPLEMENTAR LOS PLANES Y ESTRATEGIAS DEL PLAN DE COMUNICACIÓN DE LA SECRETARÍA DISTRITAL DE AMBIENTE</t>
  </si>
  <si>
    <t>ELABORAR DISEÑOS Y ESTABLECER CONTENIDOS PARA EL SITIO WEB DE LA SECRETARÍA DISTRITAL DE AMBIENTE ASÍ COMO OTRAS PIEZAS O ELEMENTOS DE COMUNICACIÓN VISUAL Y GRÁFICA QUE REQUIERE LA ENTIDAD</t>
  </si>
  <si>
    <t>APOYAR LA IMPLEMENTACIÓN DE LAS CAMPAÑAS, INTERNAS Y EXTERNAS QUE REQUIERAN EL DESARROLLO DE ACTIVIDADES A TRAVÉS DE MEDIOS MASIVOS O DE PÚBLICOS ESPECÍFICOS</t>
  </si>
  <si>
    <t>DESARROLLAR ACTIVIDADES DE COMUNICACIÓN DIGITAL Y REDES SOCIALES, PARA PROMOVER EN LOS DIFERENTES PÚBLICOS LAS ACCIONES DE LA SECRETARÍA DISTRITAL DE AMBIENTE QUE REQUIERAN DIVULGACIÓN A TRAVÉS DE DICHOS CANALES</t>
  </si>
  <si>
    <t>DESARROLLAR ACTIVIDADES DE COMUNICACIÓN INTERNA Y EXTERNA RELACIONADAS CON LOS PROPÓSITOS MISIONALES DE LA SECRETARÍA DISTRITAL DE AMBIENTE QUE REQUIERAN SER DIVULGADAS, ASÍ COMO REALIZAR ACTIVIDADES DE SEGUIMIENTO Y MONITOREO DE LOS MISMOS</t>
  </si>
  <si>
    <t>APOYAR LAS TAREAS DE DISEÑO Y DIAGRAMACIÓN PARA ATENDER LAS NECESIDADES DE COMUNICACIÓN Y DIVULGACIÓN DE LA SECRETARÍA DISTRITAL DE AMBIENTE</t>
  </si>
  <si>
    <t>PRESTAR LOS SERVICIOS PARA EL DESARROLLO DE LAS ACTIVIDADES DE TRÁMITE Y SEGUIMIENTO DE LA INFORMACIÓN Y DOCUMENTACIÓN GENERADA EN EL MARCO DE LA EJECUCIÓN E IMPLEMENTACIÓN DEL PLAN DE COMUNICACIONES DE LA SECRETARÍA DISTRITAL DE AMBIENTE”</t>
  </si>
  <si>
    <t>3-3-1-14-03-31-0844-235</t>
  </si>
  <si>
    <t>IMPLEMENTAR EN EL 100% DE  LAS ENTIDADES DEL DISTRITO EL SISTEMA INTEGRADO DE GESTIÓN</t>
  </si>
  <si>
    <t>DIRECCIONAMIENTO ESTRATÉGICO COOPERACIÓN Y GESTIÓN DEL CONOCIMIENTO</t>
  </si>
  <si>
    <t>OPERAR 1 PROCESO DE DIRECCIONAMIENTO ESTRATEGICO EN LA ENTIDAD EN SUS DIFERENTES COMPONENTES</t>
  </si>
  <si>
    <t>05 -  ADMINISTRACIÓN  DEL ESTADO</t>
  </si>
  <si>
    <t>02-ADMINISTRACIÓN CONTROL Y ORGANIZACIÓN INSTITUCIONAL PARA APOYO A LA GESTIÓN  DEL DISTRITO</t>
  </si>
  <si>
    <t>0020- PERSONAL CONTRATADO PARA LAS ACTIVIDADES PROPIAS DE LOS PROCESOS DE MEJORAMIENTO DE GESTIÓN DE LA ENTIDAD</t>
  </si>
  <si>
    <t>ORIENTAR Y ASISTIR A LA SDA DESDE EL ÁMBITO JURÍDICO LA POLÍTICA PÚBLICA Y EL PROCESO DE DIRECCIONAMIENTO ESTRATÉGICO.</t>
  </si>
  <si>
    <t>RAMON EDUARDO VILLAMIZAR MALDONADO
ramon.villamizar@ambientebogota.gov.co
Tel 3778878</t>
  </si>
  <si>
    <t>PRESTAR LOS SERVICIOS PROFESIONALES PARA ASESORAR A LA SECRETARÍA DISTRITAL DE AMBIENTE EN……</t>
  </si>
  <si>
    <t>ORIENTAR, ASISTIR Y REVISAR DESDE EL ÁMBITO TECNCO LOS PROCESOS EN SUS DIFERENTES COMPONENTES AMBIENTALES  EN EL MARCO DEL CUMPLIMIENTO DEL DIRECCIONAMIENTO ESTRATÉGICO DE LA SECRETARIA DISTRITAL DE AMBIENTE.</t>
  </si>
  <si>
    <t>ORIENTAR ESTRATEGICAMENTE LA IMPLEMENTACIÓN DE LAS POLITICAS  DISTRITALES ENMARCADAS EN EL PROCESO DE DIRECCIONAMIENTO ESTRATEGICO DE LA SDA</t>
  </si>
  <si>
    <t xml:space="preserve">APOYAR, ASISTIR Y ORIENTAR A LA SDA, EN EL CUMPLIMIENTO DEL DIRECCIONAMIENTO ESTRATÉGICO Y LA COORDINACIÓN EN EL ÁMBITO JURÍDICO Y CONTRACTUAL NECESARIO APRA EL CUMPLIMEINTO DE LA META </t>
  </si>
  <si>
    <t>APOYAR LAS DIRECTRICES DE LA SDA PARA LA RELACION ATENCION Y SEGUINMIENTO DE LOS ASUNTOS CON EL CONCRESO DE LA RESPUBLICA, EL CONCEJO DE BOGOTA Y LOS ORGANISSMOS DE CONTROL QUE ESTEN RELACIONADOS DE CONFORMIDAD CON EL AMBITO DE COMPETENCIA DE LA ENTIDAD</t>
  </si>
  <si>
    <t>APOYAR LA COORDINACIÓN, ATENCIÓN Y SEGUIMIENTO DE LOS ASUNTOS CON EL CONGRESO DE LA REPÚBLICA, EL CONCEJO DE BOGOTÁ Y LOS ORGANISMOS DE CONTROL QUE ESTEN RELACIONADOS DE CONFORMIDAD CON EL ÁMBITO DE COMPETENCIA DE LA ENTIDAD.</t>
  </si>
  <si>
    <t>BRINDAR APOYO JURÍDICO A LA SECRETARÍA DISTRITAL DE AMBIENTE EN EL IMPULSO Y SUSTANCIACIÓN DE LAS ACTUACIONES DISCIPLINARIAS QUE SE ADELANTAN EN LA MISMA, COMO ESTRATEGIA PARA EL FORTALECIMIENTO DE LA GESTIÓN INSTITUCIONAL.</t>
  </si>
  <si>
    <t>APOYAR LA GESTIÓN JURÍDICA DISCIPLINARIA  DE LA SECRETARÍA DISTRITAL DE AMBIENTE”</t>
  </si>
  <si>
    <t>APOYAR EL SEGUIMIENTO Y DESARROLLO DE LOS PROYECTOS DE DIRECCIONAMIENTO ESTRATEGICO DE LA ENTIDAD CON MIRAS AL CUMPLIMIENTO DE LAS METAS ESTABLECIDADAS EN EL PLAN DE DESARROLLO 2012-2016 "BOGOTA HUMANA".</t>
  </si>
  <si>
    <t>REALIZAR LAS ACTIVIDADES TECNICAS A LOS PROCESOS DE CONTRATACIÓN PLANEACIÓN Y EJECUCIÓN PRESUPUESTAL DE LOS DIFERENTES PROCESOS DE DIRECCIONAMIENTO ESTRATÉGICO Y DESARROLLO INSTITUCIONAL.</t>
  </si>
  <si>
    <t>REALIZAR LAS ACTIVIDADES DE APOYO EN LA CONTRATACION Y SEGUIMIENTO FINANCIERO A LOS PROCESOS DE DIRECCIONAMIENTO ESTRATÉGICO EN SUS DIFERENTES COMPONENTES</t>
  </si>
  <si>
    <t>REALIZAR ACTIVIDADES DE REGISTRO, TRÁMITE Y SEGUIMIENTO DE LA INFORMACIÓN Y DOCUMENTACIÓN GENERADOS EN EL MARCO DEL PROCESO DE DIRECCIONAMIENTO ESTRATÉGICO DE LA SECRETARÍA DISTRITAL DE AMBIENTE</t>
  </si>
  <si>
    <t>PRESTAR SERVICIOS DE APOYO A LA GESTION PARA REALIZAR ACTIVIDADES RELACIONADAS CON EL MANEJO Y CUSTODIA DE LA INFORMACION DERIVADOS DEL DIRECCIONAMIENTO ESTRATEGICO EN LA SDA</t>
  </si>
  <si>
    <t xml:space="preserve">PRESTAR LOS SERVICIOS PROFESIONALES EN EL DESARROLLO DE LAS ACTIVIDADES RELACIONADAS CON LA FORMULACIÓN, PROGRAMACIÓN, ACTUALIZACIÓN Y SEGUIMIENTO DE LOS INDICADORES DE LA SDA Y GARANTIZAR LA PUBLICACIÓN ACTUALIZADA DE SU PLAN DE ACCIÓN </t>
  </si>
  <si>
    <t xml:space="preserve">PRESTAR LOS SERVICIOS PROFESIONALES  EN EL SEGUIMIENTO AL PLAN DE ADQUISICIONES Y CONTRATACIÓN, PLANEACIÓN Y EJECUCIÓN PRESUPUESTAL DE LOS PROYECTOS DE INVERSIÓN QUE EJECUTA LA SECRETARÍA DISTRITAL DE AMBIENTE </t>
  </si>
  <si>
    <t xml:space="preserve">PRESTAR SUS SERVICIOS PROFESIONALES PARA REALIZAR ACTIVIDADES  RELACIONADAS CON LA TERRITORIALIZACIÓN,
GEOREFERENCIACIÓN Y TÉCNICAS GEOESPACIALES DE LOS PROYECTOS DE INVERSIÓN QUE EJECUTA LA SECRETARÍA DISTRITAL DE AMBIENTE </t>
  </si>
  <si>
    <t>REALIZAR ACTIVIDADES  PROFESIONALES  PARA REALIZAR LA ACTUALIZACIÓN, SEGUIMIENTO Y EVALUACIÓN DE LOS PROCESOS TRANSVERSALES ASOCIADOS A LOS PROYECTOS DE INVERSIÓN DE LA SECRETARIA DISTRITAL DE AMBIENTE</t>
  </si>
  <si>
    <t>PRESTAR SERVICIOS PROFESIONALES PARA  APOYAR A LA COORDINACIÓN DEL PROGRAMA 17 DEL PLAN DE DESARROLLO DISTRITAL Y LOS PROCESOS  DE REPROGRAMACIÓN, ACTUALIZACIÓN, SEGUIMIENTO DE LOS PROYECTOS DE INVERSIÓN QUE EJECUTA LA SECRETARÍA DISTRITAL DE AMBIENTE</t>
  </si>
  <si>
    <t>REALIZAR ACTIVIDADES  PROFESIONALES  PARA LA VERIFICACIÓN Y REGISTRO DE LA INFORMACIÓN CORRESPONDIENTE A LA REPROGRAMACIÓN, ACTUALIZACIÓN Y SEGUIMIENTO DE LOS PROYECTOS DE INVERSIÓN DE LA SECRETARIA DISTRITAL DE AMBIENTE</t>
  </si>
  <si>
    <t>PRESTAR SERVICIOS PROFESIONALES PARA  APOYAR A LA COORDINACIÓN DEL EJE 2 DEL PLAN DE DESARROLLO DISTRITAL Y LOS PROCESOS  DE REPROGRAMACIÓN, ACTUALIZACIÓN, SEGUIMIENTO DE LOS PROYECTOS DE INVERSIÓN QUE EJECUTA LA SECRETARÍA DISTRITAL DE AMBIENTE</t>
  </si>
  <si>
    <t>REALIZAR ACTIVIDADES DE REGISTRO, TRÁMITE Y SEGUIMIENTO DE LA INFORMACIÓN Y DOCUMENTACIÓN GENERADOS EN EL MARCO DEL PROCESO DEL DIRECCIONAMIENTO ESTRATÉGICO  DE LA SECRETARÍA DISTRITAL DE AMBIENTE</t>
  </si>
  <si>
    <t>GESTIONAR 10 ALIANZAS O PROYECTOS AMBIENTALES A NIVEL INSTITUCIONAL PUBLICO PRIVADO CON LA CIUDADANÍA  Y OTRAS COMPLEMENTARÍAS.</t>
  </si>
  <si>
    <t>PRESTAR SERVICIOS PROFESIONALES PARA  GESTIONAR  LOS DIFERENTES PROCESOS  DE COOPERACIÓN Y LAS ALIANZAS  QUE REQUIERAN EN EL MARCO DE LA IMPLEMENTACIÓN DE LA ESTRATEGIA DE COOPERACIÓN  INTERNACIONAL DE LA  SECRETARÍA DISTRITAL DE AMBIENTE</t>
  </si>
  <si>
    <t>02 -  DOTACIÓN</t>
  </si>
  <si>
    <t>0696-ADQUISICIÓN DE EQUIPOS MATERIALES SUMINISTROS Y SERVICIOS PARA EL FORTALECIMIENTO DE LA  GESTIÓN INSTITUCIONAL</t>
  </si>
  <si>
    <t>PAGO DE LA MEMBRESIA DE LA VIGECIA 2014 DE LA CIUDAD DE BOGOTA COMO MIEMBRO DEL CONCEJO INTERNACIONAL PARA INICIATIVAS AMBIENTALES LOCALES.  ICLEI</t>
  </si>
  <si>
    <t>CONCRETAR ALIANZA QUE APORTE AL CUMPLIMEINTO DE META, DE PROCESOS QUE EN LA GESTIÓN SE ENCUENTREN A PUNTO DE FORMALIZAR</t>
  </si>
  <si>
    <t>DISEÑAR E IMPLEMENTAR UNA ESTRATEGIA PARA FORTALECER LA CAPACIDAD LABORAL DE LOS SERVIDORES PÚBLICOS</t>
  </si>
  <si>
    <t>PRESTAR LOS SERVICIOS PROFESIONALES PARA ADELANTAR UNA INTERVENCION SISTEMICA EN LOS EQUIPOS DE TRABAJO SELECCIONADOS, PARA INCENTIVAR LA MAYOR PRODUCTIVIDAD EN LA SDA</t>
  </si>
  <si>
    <t>SISTEMA INTEGRADO DE GESTIÓN</t>
  </si>
  <si>
    <t>MANTENER 3 SUBSISTEMAS DEL SISTEMA INTEGRADO DE GESTIÓN</t>
  </si>
  <si>
    <t>PRESTAR LOS SERVICIOS PROFESIONALES PARA COORDINAR EL MANTENIMIENTO Y MEJORAMIENTO DEL SISTEMA INTEGRADO DE GESTIÓN DE LA SDA.</t>
  </si>
  <si>
    <t>PRESTAR LOS SERVICIOS PROFESIONALES PARA EJECUTAR LAS ACTIVIDADES DE IMPLEMENTACIÓN, FORTALECIMIENTO, SOSTENIBILIDAD Y MEJORA DE LOS  SUBSISTEMAS DE RESPONSABILIDAD SOCIAL,  SEGURIDAD INDUSTRIAL Y SALUD OCUPCIONAL DEL SISTEMA INTEGRADO DE GESTIÓN EN LA SECRETARIA DISTRITAL DE AMBIENTE DE ACUERDO CON LA NORMA TÉCNICA DISTRITAL NTD SIG 001:2011</t>
  </si>
  <si>
    <t>EJECUTAR LAS ACTIVIDADES PARA EL FORTALECIMIENTO, SOSTENIBILIDAD Y MEJORA DEL SISTEMA INTEGRADO DE GESTION DE LA SDA EN SUS SUBSISTEMAS DE CONTROL INTERNO (MECI), GESTIÓN AMBIENTAL Y GESTIÓN DE LA CALIDAD, EN CONCORDANCIA CON LA IMPLEMENTACIÓN, SOSTENIBILIDAD Y MANTENIMIENTO DE LA NORMA TÉCNICA DISTRITAL NTD SIG 001:2011</t>
  </si>
  <si>
    <t>PRESTAR LOS SERVICIOS PROFESIONALES PARA EJECUTAR LAS ACTIVIDADES DE IMPLEMENTACIÓN, FORTALECIMIENTO, SOSTENIBILIDAD Y MEJORA DE LOS SUBSISTEMAS DE GESTIÓN DOCUMENTAL Y SEGURIDAD DE LA INFORACIÓN DEL SISTEMA INTEGRADO DE GESTIÓN  EN LA SECRETARIA DISTRITAL DE AMBIENTE DE ACUERDO CON LA NORMA TÉCNICA DISTRITAL NTD SIG 001:2011</t>
  </si>
  <si>
    <t>APOYAR EL FORTALECIMIENTO, SOSTENIBILIDAD Y MEJORA DEL SISTEMA INTEGRADO DE GESTIÓN CONFORMADO POR LA NTCGP 1000, ISO 9001, MECI 1000:2005, ISO 14001:2004 Y LA IMPLEMENTACIÓN, SOSTENIBILIDAD  Y MANTENIMIENTO DE LA NORMA TÉCNICA DISTRITAL NTD EN LA SECRETARIA DISTRITAL DE AMBIENTE.</t>
  </si>
  <si>
    <t>EJECUTAR LAS ACTIVIDADES PARA LA ACTUALIZACIÓN Y ARMONIZACIÓN DE LOS PROCESOS Y PROCEDIMIENTOS DE LA ENTIDAD, EN EL MARCO DEL SISTEMA INTEGRADO DE GESTIÓN DE LA SDA</t>
  </si>
  <si>
    <t xml:space="preserve">CONTRATAR LOS SERVICIOS PROFESIONALES ESPECIALIZADOS PARA REALIZAR LAS AUDITORIAS DE SEGUIMIENTO DEL SISTEMA DE GESTIÓN AMBIENTAL DE LA SECRETARIA DISTRITAL DE AMBIENTE DE ACUERDO CON LOS REQUISITOS ESTABLECIDOS EN LAS NORMAS </t>
  </si>
  <si>
    <t>ADICIÓN Y PRÓRROGA N°. 1 DEL CONTRATO N° 1530 DE 2014, SUSCRITO CON ISOLUCION SISTEMAS INTEGRADOS DE GESTION S.A. SOPORTE Y MANTENIMIENTO EN LA HERRAMIENTA DE APOYO INTEGRAL EN LA PLANIFICAICON ADMINISTRACION Y MANTENIMEINTO DEL SISTEMA INTEGRADO DE LA SDA.</t>
  </si>
  <si>
    <t>FORTALECER COMPETENCIAS Y ENTRENAR A LOS SERVIDORES DE LA SDA EN LAS NORMAS QUE HACEN PARTE DEL SISTEMA INTEGRADO DE GESTIÓN DE LA ENTIDAD PARA SU IMPLEMENTACIÓN Y MANTENIMIENTO”. CAPACITACION SIG.</t>
  </si>
  <si>
    <t xml:space="preserve">SELECCIÓN ABREVIADA </t>
  </si>
  <si>
    <t>FORTALECIMIENTO  INSTITUCIONAL</t>
  </si>
  <si>
    <t>IMPLEMENTAR 90% DEL PLAN INSTITUCIONAL DE GESTIÓN AMBIENTAL</t>
  </si>
  <si>
    <t>“PRESTAR EL APOYO TECNICO PARA EJECUTAR LAS ACTIVIDADES PARA EL FORTALECIMIENTO, SOSTENIBILIDAD Y MEJORA DEL SISTEMA INTEGRADO DE GESTIÓN-SUBSISTEMA DE GESTIÓN AMBIENTAL-PIGA”.</t>
  </si>
  <si>
    <t xml:space="preserve">ACTUALIZACIÓN DE SOFTWARE PARA EL CONTROL DE IMPRESIONES </t>
  </si>
  <si>
    <t>ACONDICIONAMIENTO DE UN ÁREA PARA ALMACENAMIENTO DE RESPEL EN SORATAMA Y JUAN REY</t>
  </si>
  <si>
    <t>REALIZAR LA ENTREGA PARA LA DISPOSICIÓN ADECUADA DE LOS RESPEL QUE GENERE LA ENTIDAD CON LOS GESTORES AUTORIZADOS EN LA VIGENCIA 2015.</t>
  </si>
  <si>
    <t>COMPRA DE CARRETILLAS PARA EL TRASLADO Y TRANSPORTE DE RESIDUOS</t>
  </si>
  <si>
    <t>COMPRA DE 6 BALANZAS ELECTRÓNICAS PARA LAS SEDES CON CONTROL OPERACIONAL</t>
  </si>
  <si>
    <t>ACONDICIONAMIENTO DE LOS PUNTOS ECOLÓGICOS</t>
  </si>
  <si>
    <t>COMPRA DE CONTENEDORES DE RESIDUOS PELIGROSOS</t>
  </si>
  <si>
    <t>COMPRA DE KIT PARA MANEJO DE RESIDUOS PELIGROSOS SEDES CONTROL OPERACIONAL (PROTOCOLOS DE EMERGENCIAS) (30)</t>
  </si>
  <si>
    <t>SIMULACIONES EN ECO-CONDUCCIÓN A LOS CONDUCTORES DE LA SDA</t>
  </si>
  <si>
    <t>COMPRA DE BICICLETEROS</t>
  </si>
  <si>
    <t>3-3-1-14-03-31-0844-238</t>
  </si>
  <si>
    <t>INCREMENTAR AL 92% EL NIVEL DE SATISFACCIÓN CIUDADANA EN LA RED CADE</t>
  </si>
  <si>
    <t>FORTALECIMIENTO A LA GESTIÓN DEL SERVICIO AL CIUDADANO</t>
  </si>
  <si>
    <t>AUMENTAR Y MANTENER 15 PUNTOS DE ATENCIÓN AL CIUDADANO EN REDCADES Y EN OTROS ESPACIOS DE SERVICIO A LA CIUDADANÍA</t>
  </si>
  <si>
    <t>APOYAR LA COORDINACIÓN DE LA SECRETARÍA DISTRITAL DE AMBIENTE EN LOS PROCEDIMIENTOS RELACIONADOS CON EL MANEJO Y ADMINISTRACIÓN DE CORRESPONDENCIA Y DE LOS PUNTOS DE ATENCIÓN AL CIUDADANO QUEJAS Y SOLUCIONES A CARGO DE LA ENTIDAD.</t>
  </si>
  <si>
    <t>BRINDAR EL APOYO EN LA IMPLEMENTACIÓN LOS PROCEDIMIENTOS RELACIONADOS CON EL MANEJO Y ADMINISTRACIÓN DE CORRESPONDENCIA Y DE LOS PUNTOS DE ATENCIÓN AL CIUDADANO QUEJAS Y SOLUCIONES A CARGO DE LA ENTIDAD.
BRINDAR APOYO A LAS ACTIVIDADES DE COORDINACIÓN QUE LA SECRETARÍA DISTRITAL DE AMBIENTE DEBE ADELANTAR, EN RELACIÓN CON LOS PROCEDIMIENTOS ESTABLECIDOS PARA FUNCIONAMIENTO DEL SISTEMA DE ATENCIÓN A LA CIUDADANÍA</t>
  </si>
  <si>
    <t>REALIZAR ACTIVIDADES DE ORIENTACIÓN, INFORMACIÓN, REVISIÓN Y REGISTRO DE LOS REQUERIMIENTOS Y TRÁMITES COMPETENCIA DE LA SDA, QUE SON PRESENTADOS POR LA CIUDADANIA EN LOS PUNTOS DE ATENCIÓN DONDE HACE PRESENCIA LA ENTIDAD.</t>
  </si>
  <si>
    <t>REALIZAR ACTIVIDADES DE ORIENTACIÓN,INFORMACIÓN,REVISIÓN Y REGISTRO DE LOS REQUERIMIENTOS Y TRAMITES DE COMPETENCIA DE LA SDA, QUE SON PRESENTADOS POR CIUDADANIA EN LOS PUNTOS DE ATENCIÓN DONDE HACE PRESENCIA LA ENTIDAD</t>
  </si>
  <si>
    <t>REALIZAR ACTIVIDADES DE ORIENTACIÓN,INFORMACIÓN,REVISIÓN Y REGISTRO DE LOS REQUERIMIENTOS Y TRAMITES DE COMPETENCIA DE LA SDA, QUE SON PRESENTADOS POR CIUDADANIA EN LOS PUNTOS DE ATENCIÓN DONDE HACE PRSENCIA LA ENTIDAD</t>
  </si>
  <si>
    <t>REALIZAR ACTIVIDADES DE ORIENTACIÓN, INFORMACIÓN, REVISIÓN Y REGISTRO DE LOS REQUERIMIENTOS Y TRAMITES DE COMPETENCIA DE LA SDA, QUE SON PRESENTADOS POR CIUDADANIA EN LOS PUNTOS DE ATENCIÓN DONDE HACE PRESENCIA LA ENTIDAD.</t>
  </si>
  <si>
    <t>REALIZAR ACTIVIDADES DE ORIENTACIÓN, INFORMACIÓN,REVISIÓN Y REGISTRO DE LOS REQUERIMIENTOS Y TRAMITES DE COMPETENCIA DE LA SDA, QUE SON PRESENTADOS POR CIUDADANIA EN LOS PUNTOS DE ATENCIÓN DONDE HACE PRESENCIA LA ENTIDAD.</t>
  </si>
  <si>
    <t>REALIZAR ACTIVIDADES DE ORIENTACIÓN, INFORMACIÓN, REVISIÓN Y REGISTRO DE LOS REQUERIMIENTOS Y TRÁMITES COMPETENCIA DE LA SDA, QUE SON PRESENTADOS POR  CIUDADANIA EN LOS PUNTOS DE ATENCIÓN DONDE HACE PRESENCIA LA ENTIDAD.</t>
  </si>
  <si>
    <t>REALIZAR ACTIVIDADES DE ORIENTACIÓN, INFORMACIÓN, REVISIÓN Y REGISTRO DE LOS REQUERIMIENTOS Y TRAMITES DE COMPETENCIA DE LA SDA, QUE SON PRESENTADOS POR CIUDADANIA EN LOS PUNTOS DE ATENCIÓN DONDE HACE PRESENCIA LA ENTIDAD.</t>
  </si>
  <si>
    <t>APOYAR LA GESTIÓN DOCUMENTAL DE ATENCION AL CIUDADANO MEDIENTE LA INFORMACIÓN, REVISIÓN Y REGISTRO DE TRÁMITES DE COMPETENCIA DE LA SDA”</t>
  </si>
  <si>
    <t>REALIZAR ACTIVIDADES DE ORIENTACIÓN, INFORMACIÓN, REVISIÓN Y REGISTRO DE LOS REQUERIMIENTOS Y TRÁMITES COMPETENCIA DE LA SDA, QUE SON PRESENTADOS POR CIUDADANIA EN LOS PUNTOS DE ATENCIÓN DONDE HACE PRESENCIA LA ENTIDAD</t>
  </si>
  <si>
    <t>REALIZAR ACTIVIDADES DE ORIENTACIÓN, INFORMACIÓN, REVISIÓN Y REGISTRO DE LOS REQUERIMIENTOS Y TRÁMITES COMPETENCIA DE LA SDA, QUE SON PRESENTADOS POR CIUDADANIA EN LOS PUNTOS  DE ATENCIÓN DONDE HACE PRESENCIA LA ENTIDAD</t>
  </si>
  <si>
    <t>ASISTIR TÉCNICAMENTE LOS PROCESOS DE CORRESPONDENCIA ENVIADA Y RECIBIDA GENERADA POR LOS TRÁMITES Y SERVICIOS MISIONALES DE LA SDA EN COORDINACION CON ATENCION AL CIUDADANO.</t>
  </si>
  <si>
    <t>ASISTIR TÉCNICAMENTE LOS TRÁMITES Y SERVICIOS MISIONALES DE LA SDA REFERIDOS A LOS REQUERIMIENTOS QUE PRESENTA LA CIUDADANÍA EN LOS PUNTOS DE SERVICIO AL CIUDADANO DE LA ENTIDAD</t>
  </si>
  <si>
    <t>REALIZARA ACTIVIDADES DE CLASIFICACIÓN, ENVÍO, REPARTO, SEGUIMIENTO Y TRÁMITE DE LA CORRESPONDENCIA, COMO ESTRATEGIA PARA EL FORTALECIMIENTO DE ATENCIÓN AL SERVICIO AL CIUDADANO.</t>
  </si>
  <si>
    <t>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t>
  </si>
  <si>
    <t>PRESTAR LOS SERVICIOS DE APOYO EN ATENCION AL CIUDADANO EN EL MANEJO DE REGISTROS, GESTIÓN, CREACIÓN, DEPURACIÓN Y/O UNIFICACIÓN DE BASES DE DATOS, SISTEMAS DE INFORMACIÓN AMBIENTAL Y DE GESTIÓN DOCUMENTAL DE LA SDA</t>
  </si>
  <si>
    <t>ADQUIRIR EQUIPOS DE HARDWARE Y SOFTWARE QUE FACILITEN EL DESARROLLO DE LOS PROYECTOS DE INVERSIÓN Y LOS PROCESOS MISIONALES DE LA SDA</t>
  </si>
  <si>
    <t>MANTIMIENTO, ADQUISICIÓN DE INSUMOS PROPIOS DE LA GESTIÓN DE CORRESPONDENCIA ENVIADA Y RECIBIDA.</t>
  </si>
  <si>
    <t>BOLSA LOGISTICA E IMPRESOS</t>
  </si>
  <si>
    <t>PRESTAR EL SERVICIO DE COMUNICACION INMEDIATA  Y TELEFONIA CON TECNOLOGIA IDEN PARA LA SECRETARIA DISTRITAL DE AMBIENTE - SDA Y RENOVAR LOS EQUIPOS REQUERIDOS.</t>
  </si>
  <si>
    <t xml:space="preserve">3-3-1-13-06-49-0956-222 </t>
  </si>
  <si>
    <t xml:space="preserve">438- IMPLEMENTAR EN 86 ENTIDADES (44 ENTIDADES, 22 HOSPITALES Y 20 LOCALIDADES) SIETE HERRAMIENTAS DE TRANSPARENCIA, PROBIDAD Y CULTURA CIUDADANA Y DE LA LEGALIDAD 
</t>
  </si>
  <si>
    <t>ORGANIZACIÓN ARCHIVISTICA Y DIGITALIZACIÓN DE EXPEDIENTES</t>
  </si>
  <si>
    <t>FORMULAR/IMPLEMENTAR EL 100% LA ORGANIZACIÓN ARCHIVÍSTICA, DIGITALIZACIÓN Y/O MICROFILMACIÓN DE LOS EXPEDIENTES (UNIDADES DOCUMENTALES) GENERADOS EN LA SDA EN EL EJERCICIO DE SUS FUNCIONES DE CONTROL AMBIENTAL</t>
  </si>
  <si>
    <t>REALIZAR LA PARAMETRIZACION DE LA TABLA DE RETENSION DOCUMENTAL EN EL SISTEMA DE INFORMACIÓN AMBIENTAL FOREST PERMITIENDO LA ACTUALIZACION, SEGUIMIENTO Y CONTROL FRENTE A LOS PROCEDIMEINTOS AUTOMATIZADOS EN LA SDA</t>
  </si>
  <si>
    <t>“PRESTAR SUS SERVICIOS DE APOYO A LA GESTION PARA  ADELANTAR EL PROCESO DE ORGANIZACIÓN, MANEJO Y GESTIÓN DE LOS EXPEDIENTES DERIVADOS DE LA RESOLUCIONES AMBIENTALES DE LA SECRETARIA DISTRITAL DE AMBIENTE CONFORME A LA RESOLUCION 7572 DE 2010 DE LA SDA O AQUELLA QUE LO MODIFIQUE”</t>
  </si>
  <si>
    <t>“PRESTAR SUS SERVICIOS DE APOYO TÉCNICO PARA EL MANEJO DE LOS DOCUMENTOS PERTENECIENTES A LAS  ACTUACIONES ADMINISTRATIVAS  EN EL MARCO DEL  CUMPLIMIENTO DE  LAS REGULACIONES AMBIENTALES Y DE LA RESOLUCION 7572 DE 2010 DE LA SDA O AQUELLA QUE LO MODIFIQUE”</t>
  </si>
  <si>
    <t>CULTURA DE LA ÉTICA, LA TRANSPARENCIA Y LA PROBIDAD</t>
  </si>
  <si>
    <t>IMPLEMENTAR 1 PROGRAMA DE GESTIÓN ETICA PARA LOS SERVIDORES Y SERVIDORAS DE LA SDA.</t>
  </si>
  <si>
    <t xml:space="preserve">PRESTAR LOS SERVICIOS PROFESIONALES PARA EL FORTALECIMIENTO DE LA CULTURA DE LA TRANSPARENCIA, LA ÉTICA PÚBLICA Y LA PROBIDAD </t>
  </si>
  <si>
    <t>479- MEJORAR EN 44 ENTIDADES (22 HOSPITALES Y 20 LOCALIDADES) LA GESTIÓN CONTRACTUAL Y LOS SISTEMAS DE CONTROL INTERNO Y DE ATENCIÓN A QUEJAS Y RECLAMOS</t>
  </si>
  <si>
    <t>MEJORAR 1 PROCESO DE GESTIÓN CONTRACTUAL, DE CONTROL INTERNO Y DE QUEJAS Y RECLAMOS INTERPUESTOS POR LOS CIUDADANOS A TRAVÉS DE LOS CANALES CON QUE DISPONE  LA SDA.</t>
  </si>
  <si>
    <t>APOYAR A LA SECRETARIA DISTRITAL DE AMBIENTE LIDERANDO LAS AUDITORIAS INTERNAS Y EL CUMPLIIENTO DE LA REGLAMENTACIÓN QUE DEBE DESARROLLAR LA ENTIDAD.</t>
  </si>
  <si>
    <t>APOYAR EL DESARROLLO DE LAS AUDITORÍAS QUE ADELANTA LA ENTIDAD EN EL MARCO DEL PROCESO DE CONTROL Y MEJORA</t>
  </si>
  <si>
    <t>PRESTAR SUS SERVICIOS PROFESIONALES, EN LA CONSOLIDACIÓN DEL SUBSISTEMA DE CONTROL DE EVALUACIÓN, REALIZANDO ACTIVIDADES DE EVALUACIÓN INDEPENDIENTE DEL SISTEMA DE CONTROL INTERNO Y DE AUDITORÍA INTERNA</t>
  </si>
  <si>
    <t>PRESTAR LOS SERVICIOS PROFESIONALES A LA SECRETARIA DISTRITAL DE AMBIENTE EN TEMAS RELACIONADOS CON DESARROLLO DE AUDITORÍAS INTERNAS Y SEGUIMIENTO A LOS PLANES ESTABLECIDOS PARA FORTALECER EL SISTEMA DE CONTROL INTERNO, MEDIANTE LA REALIZACIÓN DE ACTIVIDADES DE EVALUACIÓN, VERIFICACIÓN, CONTROL Y SEGUIMIENTO, ENMARCADAS EN LOS PROCEDIMIENTOS ADOPTADOS MEDIANTE EL SISTEMA INTEGRADO DE GESTIÓN.</t>
  </si>
  <si>
    <t>PRESTAR LOS SERVICIOS PROFESIONALES A LA SECRETARIA DISTRITAL DE AMBIENTE LIDERANDO LAS AUDITORIAS INTERNAS EN TEMAS MISIONALES  Y EL CUMPLIIENTO DE LA REGLAMENTACIÓN QUE DEBE DESARROLLAR LA ENTIDAD.</t>
  </si>
  <si>
    <t>PRESTAR LOS SERVICIOS PROFESIONALES PARA FORMULAR Y LIDERAR ESTRATEGIAS QUE CONTRIBUYAN AL  FORTALECIMIENTO DE LA ETICA PUBLICA Y LA CULTURA DE LA TRANSPARENCIA Y LA PROBIDAD EN LA SDA.</t>
  </si>
  <si>
    <t>PRESTAR LOS SERVICIOS PROFESIONALES PARA LA IMPLEMENTACIÓN DE HERRAMIENTAS DE GESTIÓN PÚBLICA PARA LA PREVENCIÓN DE LA CORRUPCIÓN CON ÉNFASIS EN LA IDENTIFICACIÓN Y GESTIÓN DE LOS RIESGOS DE CORRUPCIÓN DE LA SDA EN ARTICULACIÓN CON LA ESTRATEGIA ANTICORRUPCIÓN DE LA SDA</t>
  </si>
  <si>
    <t>APOYAR LA ADMINISTRACIÓN DEL APLICATIVO SDQS Y LAS ACTIVIDADES RELACIONADAS CON EL MEJORAMIENTO CONTINUO DE LOS PROCEDIMIENTOS ASOCIADOS AL  SERVICIO AL CIUDADANO, EN EL MARCO DE ACCIONES DE PROBIDAD Y TRANSPARENCIA INSTITUCIONAL</t>
  </si>
  <si>
    <t>APOYAR EL DESARROLLO  Y SEGUIMIENTO DE LAS ACTIVIDADES RELACIONADAS CON EL PROCEDIMIENTO DE QUEJAS Y RECLAMOS EN EL MARCO DE PROBIDAD Y TRANSPARENCIA".</t>
  </si>
  <si>
    <t>APOYAR EL DESARROLLO  Y SEGUIMIENTO DE LAS ACTIVIDADES RELACIONADAS CON EL PROCEDIMIENTO DE QUEJAS Y RECLAMOS EN EL MARCO DE PROBIDAD Y TRANSPARENCIA.</t>
  </si>
  <si>
    <t>APOYAR EL DESARROLLO DE LAS ACTIVIDADES RELACIONADAS CON EL PROCEDIMIENTO DE QUEJAS Y RECLAMOS EN EL MARCO DE PROBIDAD Y TRANSPARENCIA</t>
  </si>
  <si>
    <t>FORTALECER LA CAPACIDAD DE GESTIÓN MEDIANTE EL FORTALECIMIENTO DE LA  ADMINISTRACIÓN DE RIESGOS Y METODOLOGÍA DE ANÁLISIS DE CAUSAS (CAPACITACION)</t>
  </si>
  <si>
    <t>3-3-1-14-03-32-0957-241</t>
  </si>
  <si>
    <t>IMPLEMENTAR NUEVE (9) CADENAS COMPLETAS DE SERVICIOS Y TRÁMITES DISTRITALES DE SERVICIO AL CIUDADANO</t>
  </si>
  <si>
    <t>GESTIÓN DOCUMENTAL.</t>
  </si>
  <si>
    <t>DESARROLLAR EL 100% DE NUEVOS PROCESOS/PROCEDIMIENTOS DE APOYO Y MISIONALES AL SISTEMA DE INFORMACIÓN AMBIENTAL  - SIA – PROCESOS Y DOCUMENTOS</t>
  </si>
  <si>
    <t>05 -  ADMINISTRACIÓN  INSTITUCIONAL</t>
  </si>
  <si>
    <t>REALIZAR LA AUTOMATIZACIÓN Y/O MANTENIMIENTO DE LOS DIFERENTES PROCEDIMIENTOS SISTEMATIZADOS DEL SISTEMA FOREST</t>
  </si>
  <si>
    <t>REALIZAR LA RECOLECCIÓN Y ANÁLISIS DE LOS REQUERIMIENTOS PARA LA IMPLEMENTACIÓN DE PROCEDIMIENTOS QUE PERMITA OFERTAR LOS TRAMITES EN LINEA EN EL SISTEMA DE INFORMACIÓN DOCUMENTAL FOREST</t>
  </si>
  <si>
    <t>REALIZAR LAS CAPACITACIONES, EL ENTRENAMIENTO Y APOYAR EL SOPORTE A LOS USUARIOS EN EL SISTEMA FOREST, QUE FACILITE LA ADOPCIÓN DE LOS DIFERENTES PROCEDIMIENTOS MISIONALES</t>
  </si>
  <si>
    <t>81111808, 81111820</t>
  </si>
  <si>
    <t>REALIZAR LA ADMINISTRACIÓN DEL SISTEMA DE INFORMACIÓN DOCUMENTAL FOREST® Y LAS CAPACITACIONES EN EL USO DEL SISTEMA Y EL SOPORTE TÉCNICO DEL MISMO A TRAVÉS DE LAS HERRAMIENTAS INFORMÁTICAS EXISTENTES EN LA ENTIDAD</t>
  </si>
  <si>
    <t>REALIZAR EL LEVANTAMIENTO DE INFORMACIÓN PARA LA CREACIÓN Y MANTENIMIENTO DE REPORTES EN EL SISTEMA FOREST</t>
  </si>
  <si>
    <t>DESARROLLO, FORTALECIMIENTO Y MANTENIMIENTO DE SISTEMAS DE INFORMACIÓN.</t>
  </si>
  <si>
    <t>DESARROLLAR Y FORTALECER 100% DE LOS SISTEMAS DE INFORMACIÓN E INFRAESTRUCTURA TECNOLÓGICA REQUERIDOS POR LA ENTIDAD PARA EL CUMPLIMIENTO DE LOS OBJETIVOS MISIONALES.</t>
  </si>
  <si>
    <t>02 - MANTENIMIENTO DE EQUIPOS, MATERIALES , SUMINISTROS Y SERVICIOS PROPIOS DEL SECTOR</t>
  </si>
  <si>
    <t>0058 - MANTENIMIENTO DE LA PLATAFORMA TECNOLÓGICA</t>
  </si>
  <si>
    <t>PRESTAR LOS SERVICIOS DE SOPORTE TÉCNICO, MANTENIMIENTO Y ACTUALIZACIÓN,  DE LOS SISTEMAS DE INFORMACIÓN SIA, PROCESOS Y DOCUMENTOS FOREST©.” Y STORM, ASÍ COMO ADQUISICIÓN DE LOS PROCEDIMIENTOS AUTOMATIZADOS PARA LA ADMINISTRACIÓN DE TABLAS DE RETENCIÓN DOCUMENTAL - TRD,  GESTIÓN DE EXPEDIENTES Y ADMINISTRACIÓN DE ARCHIVO</t>
  </si>
  <si>
    <t>REALIZAR LA RECOLECCIÓN DE REQUERIMIENTOS PARA LA IMPLEMENTACIÓN DE PROCEDIMIENTOS, ASI COMO REALIZAR LA PARAMETRIZACIÓN DE FORMULARIOS, FORMATOS, PLANTILLAS EN EL SISTEMA DE INFORMACIÓN DOCUMENTAL FOREST®.</t>
  </si>
  <si>
    <t>TRAMITES EN LÍNEA Y CADENAS DE TRÁMITES</t>
  </si>
  <si>
    <t>PARTICIPAR EN 3 CADENAS DE TRAMITES DISTRITALES COMO CONTRIBUCIÓN A LA MEJORA DE SERVICIO AL CIUDADANO</t>
  </si>
  <si>
    <t>ASESORA EN LA AUTOMATIZACIÓN E IMPLANTAQCIÓN DE PORCESOS DE NEGOCIO QUE CONTRIBUYAN CON EL MEJORAMIENTO DEL SERVICIO AL CIUDADANO A TRAVÉS DE LA IMPLEMENTACIÓN DE TRÁMITES Y SERVICIOS EN LÍNEA E IMPLEMENTACIÓN DE INTERFACES DE SOFTWARE ENTRE LOS DIFERENTES SISTEMAS DE INFORMACIÓN DE LA SDA Y EL DISTRITO.</t>
  </si>
  <si>
    <t xml:space="preserve">APOYAR LAS FUNCIONES OPERACIONALES DEL APLICATIVO FOREST, ASI COMO LA PARAMETRIZACIÓN DE LOS PROCESOS DE INTEGRACIÓN CON OTROS APLICATIVOS </t>
  </si>
  <si>
    <t>BOLSA DE HORAS PARA CONTROLES DE CAMBIO PARA LA PLATAFORMA ON TRACK</t>
  </si>
  <si>
    <t>0734-ADQUISICIÓN DE HARDWARE Y/O SOFTWARE</t>
  </si>
  <si>
    <t>81111806, 81111902, 81112302</t>
  </si>
  <si>
    <t>ADQUIRIR FIRMAS DIGITALES PARA EL PROCESO DE GESTION DOCUMENTAL FOREST</t>
  </si>
  <si>
    <t xml:space="preserve"> SELECCIÓN ABREVIADA SUBASTA INVERSA </t>
  </si>
  <si>
    <t>APOYAR LA COORDINACIÓN E IMPLEMENTACIÓN DE LAS TECNOLOGÍAS DE LA INFORMACIÓN Y LAS COMUNICACIONES EN LA SECRETARIA DISTRITAL DE AMBIENTE EN EL MARCO DEL CUMPLIMIENTO DE LAS NORMATIVIDADES VIGENTE PARA CONTAR CON HERRAMIENTAS DE MODERNIZACIÓN, ADOPCIÓN Y FORTALECIMIENTO DE SISTEMAS DE INFORMACIÓN, AUTOMATIZACIÓN Y RACIONALIZACIÓN DE PROCESOS Y PROCEDIMIENTOS TECNOLÓGICOS PROPIOS</t>
  </si>
  <si>
    <t>REALIZAR  EL MANTENIMIENTO Y SOPORTE DE LAS APLICACIONES DE SI_CAPITAL EXISTENTES EN LA SDA COMO SON PERNO, SAE, SAI, ASÍ COMO APLICACIONES PROPIAS COMO SIA TECNICO, SI_PLANEACION Y ALMACEN Y DESARROLLAR LOS REPORTES REQUERIDOS</t>
  </si>
  <si>
    <t>81111509, 81111510</t>
  </si>
  <si>
    <t>REALIZAR LA ACTUALIZACIÓN, MODIFICACIÓN Y HACER EL SEGUIMIENTO DE LOS TIEMPOS Y MOVIMIENTOS DE LOS PROCESOS QUE SE REQUIERAN EN EL SISTEMA DE INFORMACIÓN AMBIENTAL PROCESOS Y DOCUMENTOS FOREST©, ASÍ MISMO APOYAR LA IMPLEMENTACIÓN DE LAS TRD EN EL SISTEMA INFORMACIÓN FOREST</t>
  </si>
  <si>
    <t>81111704, 81111806</t>
  </si>
  <si>
    <t>PRESTAR LOS SERVICIOS EN LA ADMINISTRACIÓN DE LAS BASES DE DATOS ORACLE (DBA) DE LA SDA, EN LOS DIFERENTES AMBIENTES Y SISTEMAS OPERATIVOS COMO LINUX Y WINDOWS</t>
  </si>
  <si>
    <t>REALIZAR LA ADMINISTRACIÓN DE LAS BASES DE DATOS (DBA) SQLSERVER, MYSQL Y GENERAR LOS REPORTES REQUERIDOS PARA LOS SISTEMAS DE INFORMACIÓN DE LA SDA, ASI COMO APOYAR EN LA ADMINISTRACIÓN DEL SISTEMA STORM Y ONTRACK"</t>
  </si>
  <si>
    <t>80101507, 81111707</t>
  </si>
  <si>
    <t>PRESTAR LOS SERVICIOS PROFESIONALES COMO SOPORTE  EN LA COORDINACIÓN DE LOS PROYECTOS DEL PLAN ESTRATÉGICO DE  TECNOLOGÍA DE LA INFORMACIÓN Y COMUNICACIONES (PETIC)  Y  APOYAR EL SEGUIMIENTO Y CONTROL DEL PETIC  (2013-2016).</t>
  </si>
  <si>
    <t>FORMULAR E IMPLEMENTAR UN(1) SGSI (SISTEMA DE GESTIÓN DE SEGURIDAD DE LA INFORMACIÓN) PARA LA SDA.</t>
  </si>
  <si>
    <t>ADMINISTRAR EL PORTAL WEB DE LA SDA, SIGUIENDO LOS LINEAMIENTO DISPUESTOS PARA LOS SITIOS WEB DE ACUERDO A LA GUIA WEB DISTRITAL Y MANUAL DE GOBIERNO EN LINEA VIGENTE, ASI COMO PRESTAR APOYO PROFESIONAL NECESARIO EN LA IMPLEMENTACIÓN DEL SUBSISTEMA DE GESTION DE SEGURIDAD DE LA INFORMACIÓN EN LA ENTIDAD</t>
  </si>
  <si>
    <t>INFRAESTRUCTURA DE DATOS ESPACIALES PARA EL DISTRITO CAPITAL</t>
  </si>
  <si>
    <t>IMPLEMENTAR EL 100% UNA SOLUCIÓN INTEGRAL DE GIS (SISTEMA DE INFORMACIÓN GEOGRÁFICO) QUE GARANTICE LA DISPONIBILIDAD Y DIVULGACIÓN DE LA INFORMACIÓN ESPACIAL CUSTODIADA POR LA SDA.</t>
  </si>
  <si>
    <t>PRESTAR SUS SERVICIOS PROFESIONALES DE APOYO PARA LA IMPLEMENTACIÓN DE ESTÁNDARES GEOGRÁFICOS Y SU MANTENIMIENTO DENTRO DE LAS POLÍTICAS PARA LA GESTIÓN DE INFORMACIÓN GEOGRÁFICA DEFINIDAS POR LA INFRAESTRUCTURA DE DATOS ESPACIALES PARA EL DISTRITO CAPITAL.</t>
  </si>
  <si>
    <t>REALIZAR LA IMPLEMENTACIÓN DE LINEAMIENTOS Y ESTÁNDARES EN EL DESARROLLO Y ADOPCIÓN DE LAS POLÍTICAS DE INFORMACIÓN GEOGRÁFICA, ASÍ COMO SU MANTENIMIENTO, DEFINIDAS
POR LA INFRAESTRUCTURA DE DATOS ESPACIALES DEL DISTRITO CAPITAL – IDECA”</t>
  </si>
  <si>
    <t>SOFTWARE LIBRE</t>
  </si>
  <si>
    <t>IMPLEMENTAR 4 COMPONENTES DE SOFTWARE LIBRE</t>
  </si>
  <si>
    <t>PRESTAR LOS SERVICIOS PROFESIONALES PARA EL DESARROLLO DE LAS ACTIVIDADES DE LA TERCERA FASE CORRESPONDIENTES CON LA RECOLECCIÓN DE REQUISITOS, ANÁLISIS, DESARROLLO, PRUEBAS, Y PUESTA EN OPERACIÓN DEL VISOR GEOGRÁFICO DE LA SDA, DE ACUERDO A LAS NECESIDADES DEL CLIENTE INTERNO, ASÍ COMO LOS COMPONENTES WEB Y APLICATIVO MÓVIL PARA LA DIVULGACIÓN DE PUNTOS LIMPIOS OFERTADOS AL CIUDADANO”</t>
  </si>
  <si>
    <t>INFRAESTRUCTURA TECNOLÓGICA, INFORMÁTICA Y DE COMUNICACIONES.</t>
  </si>
  <si>
    <t>MANTENER Y FORTALECER EL 100% DE LA INFRAESTRUCTURA TECNOLOGICA Y DE COMUNICACIONES</t>
  </si>
  <si>
    <t>81112202, 81111706</t>
  </si>
  <si>
    <t>REALIZAR LA ADMINISTRACIÓN DE LA INFRAESTRUCTURA Y PARTICIPAR EN LA IMPLEMENTACIÓN DE PROYECTOS DE TECNOLOGIAS DE LA INFORMACIÓN Y COMUNICACIONES TICS ALINEADOS CON LOS FUNDAMENTOS DE ITIL, ASI COMO PARTICIPAR EN PROYECTOS ENFOCADOS EN SEGURIDAD DE LA INFORMACIÓN</t>
  </si>
  <si>
    <t>PRESTAR LOS SERVICIOS TÉCNICOS PARA REALIZAR LA ADMINISTRACIÓN DE INCIDENTES  REPORTADOS EN LA MESA DE SERVICIOS Y PARTICIPAR DE LAS ACTIVIDADES DE TECNOLOGÍA DE LA INFORMACIÓN DE LA PLATAFORMA TECNOLÓGICA DE LA SDA.</t>
  </si>
  <si>
    <t>REALIZAR EL APOYO A LA ADMINISTRACIÓN DE LA PLATAFORMA DE REDES, COMUNICACIONES, SOFTWARE DE LA ENTIDAD, ASÍ COMO PARTICIPAR EN LA GESTIÓN DE LA MESA DE AYUDA DE LA ENTIDAD</t>
  </si>
  <si>
    <t xml:space="preserve"> PRESTAR LOS SERVICIOS PROFESIONALES EN LA EVALUACIÓN Y CONFIGURACIÓN DE LOS EQUIPOS ACTIVOS DE COMUNICACIÓN, INFRAESTRUCTURA DE REDES CON QUE CUENTA LA ENTIDAD, LIDERAR Y PARTICIPAR EN EL DESARROLLO E IMPLEMENTACIÓN DE PROYECTOS DE TECNOLOGÍAS DE LA INFORMACIÓN Y COMUNICACIONES TICS</t>
  </si>
  <si>
    <t>FORTALECER LA PLATAFORMA DE BASES DE DATOS CON SISTEMA REDUNDANTE DE ALMACENAMIENTO</t>
  </si>
  <si>
    <t xml:space="preserve">32130000
</t>
  </si>
  <si>
    <t>ADQUIRIR LA AMPLIACIÓN DEL SISTEMA DE ALMACENAMIENTO ACTUAL (STORWIZE V3700), TANTO PARA EL APLICATIVO MISIONAL (FOREST), COMO LAS NUEVOS DESARROLLOS ADQUIRIDOS POR LA SDA</t>
  </si>
  <si>
    <t>SELECCIÓN ABREVIADA SUBASTA INVERSA</t>
  </si>
  <si>
    <t>PRESTAR LOS SERVICIOS PROFESIONALES PARA IMPLEMENTAR Y CONFIGURAR EL SISTEMA DE INFORMACIÓN PARA LA PROGRAMACIÓN , SEGUIMIENTO Y EVALUACIÓN DE LA GESTIÓN INSTITUCIONAL - SIPSE , ASI COMO DAR SOPORTE TECNICO Y MANTENIMINETO DE LOS MODULOS QUE IMPLEMENTE LA SECRETARIA DISTRITAL DE AMBIENTE</t>
  </si>
  <si>
    <t>Consultoria  para la adaptación de ITIL como mejoramiento continuo  a la gestión de la infraestructura y servicios de Tecnologias de información</t>
  </si>
  <si>
    <t>Consultoria para la implementación de la Arquitectura de la Información que deba adoptar la entidad</t>
  </si>
  <si>
    <t>ADMINISTRAR LA HERRAMIENTA STORM PARA LA GESTIÓN DE LA INFORMACIÓN AMBIENTAL DE LOS INSTRUMENTOS DE PLANEACIÓN AMBIENTAL PIGA, PACA Y PAL ASÍ COMO REALIZAR EL MANTENIMIENTO DE LOS FORMULARIOS ELECTRÓNICOS A TRAVÉS DE LA HERRAMIENTA STORM ® Y PROVEER EL SOPORTE AL USUARIO FINAL</t>
  </si>
  <si>
    <t>3-3-1-14-02-17-0820-178</t>
  </si>
  <si>
    <t>20 KM. DE RÍO URBANOS CON ÍNDICE DE CALIDAD HÍDRICA WQI: 65 A 79</t>
  </si>
  <si>
    <t>AGUAS SUBTERRÁNEAS</t>
  </si>
  <si>
    <t>EJECUTAR 100% EL PROGRAMA DE CONTROL, EVALUACIÓN Y SEGUIMIENTO A PUNTOS DE AGUA</t>
  </si>
  <si>
    <t>PRESTAR LOS SERVICIOS PROFESIONALES PARA ORIENTAR Y REVISAR LAS ACTUACIONES JURÍDICAS Y ADMINISTRATIVAS PROYECTADAS Y EMITIDAS A LOS PUNTOS DE CAPTACIÓN AGUA SUBTERRANEA  EN EL D.C.</t>
  </si>
  <si>
    <t>PRESTAR LOS SERVICIOS PROFESIONALES PARA  PROYECTAR, CONSULTAR Y ANALIZAR  LAS ACTUACIONES ADMINISTRATIVAS Y JURIDICAS DEL PROGRAMA DE CONTROL, EVALUACION Y SEGUIMIENTO A  PUNTOS DE AGUA DEL DISTRITO CAPITAL</t>
  </si>
  <si>
    <t>PRESTAR LOS SERVICIOS DE APOYO PARA LA ORGANIZACIÓN Y ACTUALIZACIÓN DE EXPEDIENTES DE LOS PUNTOS DE CAPTACIÓN DE AGUA SUBTERRÁNEA  PERIMETRO URBANO DEL DISTRITO CAPITAL</t>
  </si>
  <si>
    <t>PRESTAR LOS SERVICIOS PARA APOYAR LA  ACTUALIZACIÓN DE LAS BASES DE DATOS DE LA GESTIÓN AMBIENTAL EN EL PROGRAMA DE CONTROL EVALUACIÓN Y SEGUIMIENTO A PUNTOS DE AGUA</t>
  </si>
  <si>
    <t>PRESTAR LOS SERVICIOS PROFESIONALES PARA GESTIONAR, REVISAR Y PROYECTAR LAS ACCIONES DE EVALUACIÓN, CONTROL Y SEGUIMIENTO A LOS PUNTOS DE CAPTACIÓN DE AGUAS SUBTERRÁNEAS UBICADOS EN EL PERIMETRO URBANO DEL DISTRITO CAPITAL</t>
  </si>
  <si>
    <t>“PRESTAR LOS SERVICIOS PROFESIONALES PARA CONSOLIDAR INFORMACIÓN DE LOS MONTOS AUTOLIQUIDADOS REPORTADOS EN LOS TRÁMITES DE EVALUACIÓN Y SEGUIMIENTO A PUNTOS DE AGUA”..</t>
  </si>
  <si>
    <t>PRESTAR LOS SERVICIOS PROFESIONALES PARA REALIZAR ACCIONES DE EVALUACIÓN, CONTROL Y SEGUIMIENTO A PUNTO DE AGUA EN EL ÁREA DE LA JURISDICCIÓN DE LA SDA</t>
  </si>
  <si>
    <t>PRESTAR LOS SERVICIOS PROFESIONALES PARA REALIZAR, ACTUALIZAR Y MANTENER LA INFORMACIÓN  DEL PROGRAMA DE EVALUACIÓN, CONTROL Y SEGUIMIENTO A PUNTOS DE AGUA EN EL PERIMETRO URBANO DEL DISTRITO CAPITAL”.</t>
  </si>
  <si>
    <t>PRESTAR LOS SERVICIOS PROFESIONALES PARA REALIZAR ACTIVIDADES DE EVALUACIÓN, CONTROL Y SEGUIMIENTO A PUNTOS DE AGUA EN EL PERÍMETRO URBANO DEL DISTRITO CAPITAL Y APOYAR LAS ACTIVIDADES QUE PROFUNDICEN EL CONOCIMIENTO HIDROGEOLÓGICO</t>
  </si>
  <si>
    <t>PRESTAR LOS SERVICIOS PROFESIONALES PARA REALIZAR ACCIONES DE EVALUACIÓN, CONTROL Y SEGUIMIENTO A PUNTOS DE CAPTACIÓN DE AGUAS SUBTERRÁNEAS EN EL ÁREA DE LA JURISDICCIÓN DE LA SDA</t>
  </si>
  <si>
    <t>PRESTAR LOS SERVICIOS PROFESIONALES PARA REALIZAR ACCIONES DE EVALUACIÓN, CONTROL Y SEGUIMIENTO A PUNTOS DE AGUA EN  EL ÁREA DE LA JURISDICCIÓN DE LA SDA</t>
  </si>
  <si>
    <t>PRESTAR LOS SERVICIOS PROFESIONALES PARA REALIZAR LAS ACTIVIDADES DE  EVALUACIÓN, CONTROL Y SEGUIMIENTO A PUNTOS DE CAPTACIÓN DE AGUAS SUBTERRÁNEAS EN EL ÁREA DE LA JURISDICCIÓN DE LA SDA</t>
  </si>
  <si>
    <t>PRESTAR LOS SERVICIOS PARA APOYAR LA VERIFICACIÓN DEL VOLUMEN EXTRAÍDO DE AGUA DE LOS POZOS CONCESIONADOS DEL PROGRAMA DE EVALUACIÓN, CONTROL Y SEGUIMIENTO A PUNTOS DE AGUA</t>
  </si>
  <si>
    <t>PRESTAR LOS SERVICIOS PROFESIONALES PARA EVALUAR, CONCEPTUAR Y ORIENTAR EN LOS ASPECTOS TÉCNICOS-HIDROGEOLOGICOS DE LOS ACUIFEROS DE BOGOTÁ</t>
  </si>
  <si>
    <t>RECURSO HÍDRICO SUPERFICIAL</t>
  </si>
  <si>
    <t>CONTROLAR  ANUALMENTE 2.000 ESTABLECIMIENTOS QUE GENERAN VERTIMIENTOS, A TRAVÉS DE ACTUACIONES TÉCNICO ADMINISTRATIVOS</t>
  </si>
  <si>
    <t>PRESTAR LOS SERVICIOS PROFESIONALES PARA REALIZAR EL SEGUIMIENTO TECNICO-JURIDICO A LOS PROCESOS Y ACCIONES QUE SE DERIVAN DEL CONTROL A LOS ESTABLECIEMIENTOS QUE GENERAN VERTIMIENTOS Y DEMÁS FACTORES QUE AFECTAN EL RECURSO HÍDRICO Y SUELO</t>
  </si>
  <si>
    <t>PRESTAR LOS SERVICIOS PARA APOYAR EN LA ATENCIÓN AL PÚBLICO EN CONSULTAS RELACIONADAS CON LOS ESTABLECIMIENTOS QUE GENERAN VERTIMIENTOS EN DESARROLLO DEL CONTROL AMBIENTAL DE LOS RECURSOS HÍDRICOS Y SUELO EN EL D.C.</t>
  </si>
  <si>
    <t>PRESTAR LOS SERVICIOS DE APOYO PARA EL MANEJO, CLASIFICACION Y ACTUALIZACION DE LA DOCUMENTACION CONTENIDA EN LOS EXPEDIENTES DE LOS ESTABLECIMIENTOS QUE GENERAN VERTIMIENTOS EN EL DISTRITO CAPITAL”.</t>
  </si>
  <si>
    <t>PRESTAR LOS SERVICIOS DE APOYO PARA LA ATENCIÓN, MANEJO Y TRAMITE DE INFORMACION  DERIVADA DE LAS ACCIONES DEL CONTROL A LOS ESTABLECIMIENTOS QUE GENERAN VERTIMIENTOS EN EL DISTRITO CAPITAL</t>
  </si>
  <si>
    <t xml:space="preserve"> PRESTAR LOS SERVICIOS PROFESIONALES PARA REALIZAR ACTIVIDADES DE SEGUIMIENTO CONTRACTIUAL A LOS PROCESO DERIVADOS DE LAS ACCIONES DE CONTROL A LOS ESTABLECIMEITNOS QUE GENERAN VERTIMIENTOS EN EL PERÍMETRO URBANO DEL D.C.</t>
  </si>
  <si>
    <t xml:space="preserve"> PRESTAR LOS SERVICIOS PROFESIONALES PARA REALIZAR EL SEGUIMIENTO PRESUPUESTAL A LOS PROCESOS Y ACCIONES QUE SE DERIVAN DEL CONTROL A LOS ESTABLECIEMIENTOS QUE GENERAN VERTIMIENTOS Y DEMÁS FACTORES QUE AFECTAN EL RECURSO HÍDRICO Y SUELO</t>
  </si>
  <si>
    <t>PRESTAR LOS SERVICIOS PROFESIONALES PARA REALIZAR ACTIVIDADES DE  EVALUACIÓN, CONTROL Y SEGUIMIENTO A  LOS ESTABLECIMIENTOS QUE GENERAN   VERTIMIENTOS  Y QUE AFECTAN LA CALIDAD DE LOS RECURSOS HIDRICO Y SUELO EN EL  PERIMETRO URBANO DEL DISTRITO CAPITAL</t>
  </si>
  <si>
    <t>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t>
  </si>
  <si>
    <t>PRESTAR LOS SERVICIOS PROFESIONALES PARA REALIZAR LAS ACTIVIDADES DE EVALUACIÓN, CONRROL Y SEGUIMIENTO A LOS ESTABLECIMIENTOS QUE GENERAN VERTIMIENTOS EN EL PERÍMETRO URBANO DEL DISTRITO CAPITAL</t>
  </si>
  <si>
    <t>DESARROLLAR 100% EL PROGRAMA DE TASAS RETRIBUTIVAS POR CARGA AL RECURSO HÍDRICO</t>
  </si>
  <si>
    <t>“PRESTAR LOS SERVICIOS PROFESIONALES PARA ORIENTAR Y REVISAR LOS ASPECTOS JURÍDICO-AMBIENTALES EN LOS  TRÁMITES DE CARÁCTER PERMISIVO Y SANCIONATORIO DE ALTO IMPACTO ADELANTADOS POR LA SECRETARÍA Y QUE AFECTAN LA CALIDAD DE LOS RECURSOS HÍDRICO Y SUELO EN EL  PERÍMETRO URBANO DEL DISTRITO CAPITAL.”</t>
  </si>
  <si>
    <t>198- TASAS RETRIBUTIVAS</t>
  </si>
  <si>
    <t>PRESTAR LOS SERVICIOS PROFESIONALES PARA ORIENTAR Y REVISAR LOS ASPECTOS JURÍDICO-AMBIENTALES EN LOS  TRÁMITES ADELANTADOS POR LA SECRETARÍA Y QUE AFECTAN LA CALIDAD DE LOS RECURSOS HÍDRICO Y SUELO EN EL  PERÍMETRO URBANO DEL DISTRITO CAPITAL</t>
  </si>
  <si>
    <t>SUELO</t>
  </si>
  <si>
    <t>DESARROLLO 100% EL PROGRAMA DE IDENTIFICACIÓN Y DIAGNÓSTICO DE SITIOS CONTAMINADOS PARA SU CONTROL</t>
  </si>
  <si>
    <t>0522-ADQUISICIÓN DE EQUIPOS, MATERIALES, SUMINISTROS, SERVICIOS Y/O PRODUCCIÓN DE MATERIAL TÉCNICO E INFORMACIÓN PARA LA GESTIÓN AMBIENTAL EN AMBIENTE URBANO.</t>
  </si>
  <si>
    <t>IMPLEMENTACION DE HERRAMIENTAS PARA IDENTIFICACION DE CONTAMINACION MEDIANTE NUEVAS TECNOLOGIAS (DRON AEREO + SCANER DE IDENTIFICACION DE ESTRUCTURAS)</t>
  </si>
  <si>
    <t>SELECCIÓN ABREVIADA</t>
  </si>
  <si>
    <t xml:space="preserve">
ELEMENTOS DE PROTECCIÓN PERSONAL ,OVEROL, GORRA, CHAQUETAS, CAHLECO, BOTAS, GUANTES, CASCO, REPIRADOR, PROTECTORES AUDITIVOS, GAFAS 
BEILERS
</t>
  </si>
  <si>
    <t>EJECUTAR 5 PROGRAMAS DE OPERACIÓN DE LA RED DE CALIDAD HÍDRICA DE BOGOTÁ</t>
  </si>
  <si>
    <t>04-INVESTIGACIÓN Y ESTUDIOS</t>
  </si>
  <si>
    <t>EJECUTAR EL MONITOREO A LA CALIDAD DEL RECURSO HIDRICO DE LA CIUDAD DE BOGOTA Y DE LOS EFLUENTES DE SECTORES PRODUCTIVOS Y DE SERVICIOS</t>
  </si>
  <si>
    <t>LICITACION PUBLICA</t>
  </si>
  <si>
    <t>EJECUTAR 3 FASES DEL PROGRAMA MONITOREO A AFLUENTES Y EFLUENTES EN EL D. C.</t>
  </si>
  <si>
    <t>MONITOREO DE LOS EFLUENTES DIRECTOS A CUERPOS DE AGUA Y HUMEDALES, AL ALCANTARILLADO, CALIDAD DE CORRIENTES SECUNDARIAS Y POZOS SUBTERRANEOS</t>
  </si>
  <si>
    <t>ASESORIA A LA SECRETARÍA DISTRITAL DE AMBIENTE, PARA LA CONSTRUCCION UNA METODOLOGIA PARA ESTABLECER LOS MODELOS DE CALIDAD EN SUBCUENCAS Y LA APLICACIÓN PARA LA ELABORACION DE UN PILOTO.</t>
  </si>
  <si>
    <t>PUBLICACION DE RESULTADOS RCHB 2013-2014</t>
  </si>
  <si>
    <t>FACTIBILIDAD TECNICA Y ECONOMICA PARA LA IMPLEMENTACION DE UNA UNIDAD MOVIL DE MONITOREO IN SITU DE RECURSO HIDRICO DE LA CIUDAD DE BOGOTÁ.</t>
  </si>
  <si>
    <t>DESARROLLO DE HERRAMIENTAS DE SISTEMAS PARA EL MANEJO DE LA INFORMACION DE MONITOREO DEL RECURSO HIDRICO.</t>
  </si>
  <si>
    <t>PRESTAR EL SERVICIO PUBLICO DE TRANSPORTE TERRESTRE AUTOMOTOR ESPECIAL EN (15) CARROS
VEHICULOS TIPO CAMIONETA, DOBLE CABINA (4X4, 4X2) Y VAN (6 PX), CON EL FIN DE APOYAR LAS
ACTIVIDADES QUE DESARROLLA LA SECRETARIA DISTRITAL DE AMBIENTE</t>
  </si>
  <si>
    <t>PRESTAR LOS SERVICIOS PROFESIONALES PARA ORIENTAR Y REVISAR LAS ACTUACIONES JURÍDICAS Y ADMINISTRATIVAS PROYECTADAS Y EMITIDAS, A LOS  ESTABLECIMIENTOS QUE GENERAN VERTIMIENTOS  Y QUE AFECTAN LA CALIDAD DE LOS RECURSOS HÍDRICO Y SUELO EN EL  PERÍMETRO URBANO DEL DISTRITO CAPITAL</t>
  </si>
  <si>
    <t>PRESTAR LOS SERVICIOS PROFESIONALES PARA REALIZAR EL TRAMITE JURIDICO DE LOS PROCEDIMIENTOS QUE SE ADELANTEN FRENTE A LOS ESTABLECIMIENTOS QUE GENERAN VERTIMIENTOS Y OTRAS ACTIVIDADES CONTAMINANTES EN EL DISTRITO CAPITAL”.</t>
  </si>
  <si>
    <t>PRESTAR SERVICIOS PROFESIONALES PARA APOYAR EL TRAMITE JURIDICO DE LAS ACTUACIONES DERIVADAS EL CONTROL A LOS ESTABLECIMIENTOS QUE GENERAN VERTIMIENTOS Y OTRAS ACTIVIDAES CONTAMINANTES EN EL  DISTRITO CAPITAL”.</t>
  </si>
  <si>
    <t>“PRESTAR SUS SERVICIOS PROFESIONALES PARA  APOYAR Y ANALIZAR JURIDICAMENTE LAS ACTUACIONES DE EVALUACIÓN, CONTROL Y SEGUIMIENTO DE LAS ACTIVIDADES  CONTAMINANTES  QUE GENERAN VERTIMIENTOS  EN LA CUENCA DEL RIO FUCHA”</t>
  </si>
  <si>
    <t>PRESTAR LOS SERVICIOS PARA APOYAR EL PROCESO DE MANEJO, REVISIÓN Y SEGUIMIENTO A LOS EXPEDIENTES Y BASES DE DATOS DE LOS ESTABLECIMIENTOS QUE GENERAN VERTIMIENTOS EN DESARROLLO DEL CONTROL AMBIENTAL DE LOS RECURSOS HÍDRICO Y DEL SUELO EN EL D.C.</t>
  </si>
  <si>
    <t>PRESTAR LOS SERVICIOS DE APOYO PARA LA ORGANIZACIÓN Y ACTUALIZACIÓN DE EXPEDIENTES DE LOS ESTABLECIMIENTOS QUE GENERAN VERTIMIENTOS Y QUE AFECTAN LA CALIDAD DE LOS RECURSOS HIDRICO Y SUELO EN EL  PERIMETRO URBANO DEL DISTRITO CAPITAL</t>
  </si>
  <si>
    <t>PRESTAR LOS SERVICIOS PROFESIONALES PARA GESTIONAR, REVISAR Y PROYECTAR LAS ACCIONES DE EVALUACION, CONTROL Y SEGUIMIENTO A LOS ESTABLECIMIENTOS QUE GENERAN VERTIMIENTOS Y A LAS ACTIVIDADES CONTAMINANTES CAUSADAS EN EL PERIMETRO URBANO DEL DISTRITO CAPITAL</t>
  </si>
  <si>
    <t>PRESTAR LOS SERVICIOS PARA APOYAR EL MANEJO Y SEGUIMIENTO A LA INFORMACION AMBIENTAL DE LOS ESTABLECIMIENTOS QUE GENERAN VERTIMIENTOS EN DESARROLLO DEL CONTROL AMBIENTAL DE LOS RECURSOS HIDRICO Y SUELO EN EL D.C</t>
  </si>
  <si>
    <t>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t>
  </si>
  <si>
    <t>“PRESTAR LOS SERVICIOS PROFESIONALES PARA REALIZAR ACCIONES DE EVALUACIÓN, CONTROL Y SEGUIMIENTO A LOS ESTABLECIMIENTOS QUE GENERAN VERTIMIENTOS Y  EN EL PERIMETRO URBANO DEL DISTRITO CAPITAL”</t>
  </si>
  <si>
    <t>“PRESTAR LOS SERVICIOS PROFESIONALES PARA  REALIZAR ACCIONES DE EVALUACIÓN, SEGUIMIENTO Y CONTROL A LAS ACTIVIDADES GENERADORAS DE VERTIMIENTOS Y CONTAMINACIÓN, ENCAMINADAS A LA PROTECCIÓN Y CONSERVACIÓN DEL RECURSO HÍDRICO Y DEL SUELO”</t>
  </si>
  <si>
    <t xml:space="preserve">PRESTAR LOS SERVICIOS PROFESIONALES PARA  REALIZAR ACCIONES DE EVALUACIÓN, SEGUIMIENTO Y CONTROL A LAS ACTIVIDADES GENERADORAS DE VERTIMIENTOS, CONTAMINACIÓN, USO DEL RECURSO HÍDRICO SUPERFICIAL Y ACTIVIDADES RELACIONADAS CON EL LICENCIAMIENTO AMBIENTAL, ENCAMINADAS A LA PROTECCIÓN Y CONSERVACIÓN DEL RECURSO HÍDRICO”.
</t>
  </si>
  <si>
    <t>PRESTAR LOS SERVICIOS PROFESIONALES PARA REALIZAR EVALUACION, CONTROL, SEGUIMIENTO Y REVISION A LOS ESTABLECIMIENTOS QUE GENERAN VERTIMIENTOS Y ACTIVIDADES CONTAMINANTES EN EL PERIMETRO URBANO DEL DISTRITO CAPITAL”</t>
  </si>
  <si>
    <t xml:space="preserve">PRESTAR LOS SERVICIOS PROFESIONALES PARA REALIZAR ACCIONES DE EVALUACIÓN, CONTROL Y SEGUIMIENTO AMBIENTAL A LOS ESTABLECIMIENTOS QUE GENERAN VERTIMIENTOS Y A PROYECTOS, OBRAS O ACTIVIDADES SUJETAS DE LICENCIAMIENTO AMBIENTAL.
</t>
  </si>
  <si>
    <t>PRESTAR LOS SERVICIOS DE APOYO PARA REALIZAR EL SEGUIMIENTO Y CONSOLIDACIÓN DE LA INFORMACIÓN TÉCNICO-JURÍDICA Y ADMINISTRATIVA GENERADA EN LAS ACTIVIDADES DE CONTROL AMBIENTAL A LOS  ESTABLECIMIENTOS QUE GENERAN  VERTIMIENTOS EN EL PERIMETRO URBANO DEL DISTRITO CAPITA</t>
  </si>
  <si>
    <t>PRESTAR SERVICIOS PROFESIONALES PARA  EL TRAMITE JURIDICO DE LAS ACTUACIONES DE LOS ESTABLECIMIENTOS QUE GENERAN VERTIMIENTOS EN DESARROLLO DEL CONTROL AMBIENTAL DE LOS RECURSOS HÍDRICO Y DEL SUELO EN EL D.C.</t>
  </si>
  <si>
    <t>PRESTAR SUS SERVICIOS PROFESIONALES PARA APOYAR LA EVALUACIÓN JURÍDICA PARA LA TASACIÓN DE MULTAS Y DOSIMETRIA DE LA SANCIÓN POR INFRACCIÓN A LA NORMATIVIDAD AMBIENTAL VIGENTE, A LOS ESTABLECIMIENTOS QUE GENERAN VERTIMIENTOS AL RECURSO HIDRICO Y EL SUELO EN EL DISTRITO CAPITAL</t>
  </si>
  <si>
    <t xml:space="preserve">“PRESTAR LOS SERVICIOS DE APOYO PARA EL  PROCESO DE MANEJO, REVISIÓN, SEGUIMIENTO Y ACTUALIZACION DE LA DOCUMENTACION CONTENIDA EN LOS EXPEDIENTES DE LOS ESTABLECIMIENTOS QUE GENERAN VERTIMIENTOS EN EL DISTRITO CAPITAL”.
</t>
  </si>
  <si>
    <t>PRESTAR LOS SERVICIOS PROFESIONALES PARA GESTIONAR LAS ACCIONES DE EVALUACIÓN, CONTROL Y SEGUIMIENTO A LOS ESTABLECIMIENTOS QUE GESTIONAN, ALMACENAN Y DISTRIBUYEN COMBUSTIBLE Y/O SUSTANCIAS AFINES EN EL PERIMETRO URBANO DEL DISTRITO CAPITAL.”</t>
  </si>
  <si>
    <t>PRESTAR LOS SERVICIOS PROFESIONALES PARA EJECUTAR ACCIONES DE EVALUACIÓN, CONTROL, SEGUIMIENTO Y ANÁLISIS DE MONITOREO AMBIENTAL A LOS ESTABLECIMIENTOS QUE GESTIONAN ALMACENAN Y DISTRIBUYEN COMBUSTIBLE Y/O GESTIONAN ACEITE USADO  GENERADORES DE VERTIMIENTOS EN EL DISTRITO CAPITAL “.</t>
  </si>
  <si>
    <t>PRESTAR LOS SERVICIOS PROFESIONALES PARA  REALIZAR ACCIONES DE EVALUACIÓN, SEGUIMIENTO, CONTROL Y LICENCIAMIENTO AMBIENTAL A LOS ESTABLECIMIENTOS QUE GESTIONAN, ALMACENAN Y DISTRIBUYEN COMBUSTIBLE Y/O GESTIONAN ACEITE USADO GENERADORES DE VERTIMIENTOS  EN EL D.C”</t>
  </si>
  <si>
    <t>PRESTAR LOS SERVICIOS PROFESIONALES PARA APOYAR LAS ACTUACIONES TÉCNICO ADMINISTRATIVAS PARA EL CONTROL Y VIGILANCIA EN MATERIA DE VERTIMIENTOS Y CONTAMINACIÓN A LOS ESTABLECIMIENTOS QUE GESTIONAN, ALMACENAN, DISTRIBUYEN COMBUSTIBLE Y/O GESTIONAN ACEITE USADO UBICADOS EN EL PERIMETRO URBANO DEL DISTRITO CAPITAL.</t>
  </si>
  <si>
    <t>PRESTAR LOS SERVICIOS PROFESIONALES PARA APOYAR LAS ACTUACIONES TÉCNICAS PARA EL CONTROL AMBIENTAL EN MATERIA DE VERTIMIENTOS Y CONTAMINACIÓN A LOS ESTABLECIMIENTOS QUE GESTIONAN, ALMACENAN, DISTRIBUYEN COMBUSTIBLE Y/O GESTIONAN ACEITE USADO UBICADOS EN EL PERIMETRO URBANO DEL DISTRITO CAPITAL.</t>
  </si>
  <si>
    <t>3-3-1-14-02-17-0820-181</t>
  </si>
  <si>
    <t>SEGUIMIENTO, CONTROL Y VIGILANCIA MEDIANTE ACTUACIONES ADMINISTRATIVAS AL 100% DE LOS PREDIOS MINEROS Y DE LAS ÁREAS DE RECUPERACIÓN AMBIENTAL EN EL PERÍMETRO URBANO.</t>
  </si>
  <si>
    <t>MINERÍA</t>
  </si>
  <si>
    <t>CONTROLAR 109 PREDIOS CON ACTIVIDAD MINERA EN EL D. C., MEDIANTE SEGUIMIENTO Y EVALUACIÓN AMBIENTAL</t>
  </si>
  <si>
    <t>PRESTAR LOS SERVICIOS PROFESIONALES PARA EVALUAR, CONCEPTUAR Y ORIENTAR EN LAS ACTUACIONES ADMINISTRATIVAS Y JURIDICAS , DE LOS DE  LOS PREDIOS CON ACTIVIDAD MINERA, DE RECUPERACIÓN O RESTAURACIÓN MORFOLÓGICA Y AMBIENTAL DENTRO DEL PERÍMETRO URBANO DEL DISTRITO CAPITAL.</t>
  </si>
  <si>
    <t>PRESTAR LOS SERVICIOS PROFESIONALES PARA REVISAR, SUSTANCIAR, PROYECTAR, CONSULTAR Y ANALIZAR JURIDICAMENTE LOS DOCUMENTOS CORRESPONDIENTES A LA EVALUACIÓN, CONTROL Y SEGUIMIENTO A LAS ACTIVIDADES MINERAS GENERADAS EN EL PERÍMETRO URBANO DEL DISTRITO CAPITAL</t>
  </si>
  <si>
    <t>PRESTAR LOS SERVICIOS PROFESIONALES JURIDICOS EN LA PROYECCION Y SUSTANCIACION DE ACTOS ADMON QUE SE RELACIONAN  CON LAS ACCIONES DE EVALUACION, CONTROL Y SEGUIMIENTO A   LAS ACTIVIDADES MINERAS GENERADAS EN EL PERÍMETRO URBANO DEL DISTRITO CAPITAL.</t>
  </si>
  <si>
    <t>PRESTAR LOS SERVICIOS PARA APOYAR EL MANEJO CLASIFICACIÓN Y ACTUALIZACIÓN  DE LA DOCUMENTACIÓN EMITIDA PARA EL CONTROL AMBIENTAL DE LOS  PREDIOS AFECTADOS POR LA ACTIVIDAD EXTRACTIVA DE MINERALES DEL PERÍMETRO URBANO DEL DISTRITO CAPITAL  DE BOGOTÁ.</t>
  </si>
  <si>
    <t>PRESTAR LOS SERVICIOS PROFESIONALES PARA REALIZAR ACTIVIDADES DE CONTROL Y SEGUIMIENTO A LOS SITIOS CON SOSPECHA Y/O CON CONTAMINACIÓN DE SUELOS  EN  EL PERIMETRO URBANO DEL DISTRITO CAPITAL</t>
  </si>
  <si>
    <t>PRESTAR LOS SERVICIOS DE  APOYO EN LAS ACTIVIDADES NECESARIAS PARA REALIZAR LEVANTAMIENTOS TOPOGRAFICOS A LAS ORGANIZACIONES CON PREDIOS AFECTADOS POR ACTIVIDAD MINERA EN EL D. C</t>
  </si>
  <si>
    <t>PRESTAR LOS SERVICIOS PROFESIONALES PARA REALIZAR LAS ACTIVIDADES DE EVALUACIÓN, CONTROL Y SEGUIMIENTO DEL COMPONENTE ECOSISTÉMICO EN LOS PREDIOS CON ACTIVIDAD MINERA, DE RECUPERACIÓN O RESTUARACION MORFOLÓGICA Y AMBIENTAL DENTRO DEL PERÍMETRO URBANO DEL DISTRITO CAPITAL</t>
  </si>
  <si>
    <t>PRESTAR LOS SERVICIOS PROFESIONALES PARA REALIZAR LOS LEVANTAMIENTOS TOPOGRÁFICOS DE LAS ORGANIZACIONES CON PREDIOS AFECTADOS POR LA ACTIVIDAD DE EXTRACIÓN DE MINERALES EN EL PERÍMETRO URBANO DEL DISTRITO CAPITAL.</t>
  </si>
  <si>
    <t>“PRESTAR LOS SERVICIOS PROFESIONALES PARA GESTIONAR, PROYECTAR Y REALIZAR LA EVALUACION CONTROL Y SEGUIMIENTO A LOS TRAMITES AMBIENTALES DE PREDIOS CON ACTIVIDAD MINERA Y DE RECUPERACION MORFOLOGICA Y AMBIENTAL EN EL PERIMETRO URBANO DEL DISTRITO CAPITAL”.</t>
  </si>
  <si>
    <t>“PRESTAR LOS SERVICIOS PROFESIONALES PARA REALIZAR ACTIVIDADES DE CONTROL Y VIGILANCIA A LOS TRÁMITES AMBIENTALES Y DE RECUPERACIÓN MORFOLÓGICA DE PREDIOS MINEROS EN EL PERÍMETRO URBANO DEL DISTRITO CAPITAL”</t>
  </si>
  <si>
    <t>PRESTAR LOS SERVICIOS PROFESIONALES PARA EVALUAR, CONCEPTUAR Y ORIENTAR EN LOS ASPECTOS TÉCNICOS DE  LOS PREDIOS CON ACTIVIDAD MINERA, DE RECUPERACIÓN O RESTAURACIÓN MORFOLÓGICA Y AMBIENTAL DENTRO DEL PERÍMETRO URBANO DEL DISTRITO CAPITAL.</t>
  </si>
  <si>
    <t>“PRESTAR LOS SERVICIOS PROFESIONALES PARA REALIZAR ACTIVIDADES DE CONTROL Y VIGILANCIA A LOS TRÁMITES AMBIENTALES Y DE RECUPERACIÓN MORFOLÓGICA Y AMBIENTAL DE PREDIOS MINEROS EN EL PERÍMETRO URBANO DEL DISTRITO CAPITAL</t>
  </si>
  <si>
    <t>“PRESTAR LOS SERVICIOS PROFESIONALES PARA REALIZAR ACTIVIDADES DE CONTROL Y VIGILANCIA A LOS TRÁMITES AMBIENTALES Y DE RECUPERACIÓN MORFOLÓGICA Y AMBIENTAL DE PREDIOS MINEROS EN EL PERÍMETRO URBANO DEL DISTRITO CAPITAL”</t>
  </si>
  <si>
    <t>PRESTAR LOS SERVICIOS PROFESIONALES PARA PROYECTAR. REVISAR Y REALIZAR LA EVALUACIÓN DEL COMPONENTE GEOTÉCNICO Y DE CUPERACIÓN MORFOLÓGICA DE PREDIOS MINEROS, EN EL PERÍMETRO URBANO DEL DISTRITO CAPITAL</t>
  </si>
  <si>
    <t>PRESTAR LOS SERVICIOS DE APOYO PARA REALIZAR EL SEGUIMIENTO Y CONSOLIDACIÓN DE LA INFORMACIÓN TÉCNICO-JURÍDICA Y ADMINISTRATIVA GENERADAS EN  LOS PREDIOS CON ACTIVIDAD MINERA EN EL D. C.,</t>
  </si>
  <si>
    <t>PRESTAR LOS SERVICIOS DE APOYO EN LA ATENCIÓN, MANEJO Y GESTION DEL FLUJO DE LAS NOTIFICACIONES PARA EL CONTROL A LOS ESTABLECIMIENTOS QUE GENERAN VERTIMIENTOS Y QUE AFECTAN LA CALIDAD DE LOS RECURSOS HIDRICO Y SUELO EN EL PERIMETRO URBANO DEL DISTRITO CAPITAL</t>
  </si>
  <si>
    <t>“PRESTAR SUS SERVICIOS PROFESIONALES PARA GESTIONAR LA OPERACIÓN DE LA RED DE CALIDAD HÍDRICA DE BOGOTÁ Y LA FORMULACIÓN DE LOS ESTUDIOS DEL ESTADO DE LA CALIDAD Y DEL MANEJO DEL RECURSO HÍDRICO EN EL PERÍMETRO URBANO DEL DISTRITO CAPITAL”.</t>
  </si>
  <si>
    <t>PRESTAR LOS SERVICOS PROFESIONALES PARA REALIZAR LA ACTUALIZACION DEL SISTEMA DE INFORMACIÓN GEOGRAFICA DE LA RED DE CALIDAD HIDRICA DE BOGOTÁ</t>
  </si>
  <si>
    <t>PRESTAR LOS SERVICIOS PROFESIONALES PARA APOYAR LA EJECUCION TECNICA DEL PROGRAMA DE TASAS RETRIBUTIVAS  DE LA SECRETARÍA DISTRITAL DE AMBIENTE”.</t>
  </si>
  <si>
    <t>PRESTAR LOS SERVICIOS PROFESIONALES PARA APOYAR LA EJECUCION DEL PROGRAMA DE TASAS RETRIBUTIVAS, EN LA JURISDICCIÓN DE LA SECRETARÍA DISTRITAL DE AMBIENTE”.</t>
  </si>
  <si>
    <t>PRESTAR LOS SERVICIOS PROFESIONALES PARA APOYAR LA GESTION DE LA INFORMACION GENERADA POR LA OPERACION DE RED DE CALIDAD HÍDRICA DE BOGOTÁ Y ELABORAR INFORMES DE LOS RESULTADOS DE MONITOREO DEL RECURSO HÍDRICO DEL DISTRITO CAPITAL</t>
  </si>
  <si>
    <t>PRESTAR LOS SERVICIOS PROFESIONALES PARA APOYAR LA EJECUCION DEL PROGRAMA DE TASAS RETRIBUTIVAS  DE LA SECRETARÍA DISTRITAL DE AMBIENTE Y EL SEGUIMIENTO A LAS OBLIGACIONES DEL PLAN DE SANEAMIENTO DE LA CIUDAD”.</t>
  </si>
  <si>
    <t>PRESTAR LOS SERVICIOS PROFESIONALES PARA APOYAR LA EJECUCION DEL PROGRAMA DE MONITOREO A AFLUENTES Y EFLUENTES EN EL DISTRITO CAPITAL”.</t>
  </si>
  <si>
    <t>PRESTAR LOS SERVICIOS PROFESIONALES PARA APOYAR LA GESTION DE LA INFORMACION TECNICA GENERADA POR PROGRAMA DE MONITOREO A AFLUENTES Y EFLUENTES EN EL DISTRITO CAPITAL”.</t>
  </si>
  <si>
    <t xml:space="preserve">PRESTAR LOS SERVICIOS PROFESIONALES PARA APOYAR LA OPERACIÓN DE LA RED DE CALIDAD HÍDRICA DE BOGOTÁ Y REALIZAR EL ANALISIS ESTADISTICO DE LOS RESULTADOS DE MONITOREO DEL RECURSO HÍDRICO DEL DISTRITO CAPITAL”.
</t>
  </si>
  <si>
    <t>PRESTAR LOS SERVICIOS PROFESIONALES PARA APOYAR LA EJECUCION DEL PROGRAMA DE MONITOREO DE LA RED DE CALIDAD HÍDRICA DE BOGOTÁ</t>
  </si>
  <si>
    <t>PRESTAR LOS SERVICIOS TÉCNICOS PARA APOYAR LA EJECUCION Y ACOMPAÑAMIENTO AL PROGRAMA DE MONITOREO DE LA RED DE CALIDAD HÍDRICA DE BOGOTÁ”.</t>
  </si>
  <si>
    <t>PRESTAR LOS SERVICIOS TECNICOS PARA APOYAR LA EJECUCION DEL PROGRAMA DE MONITOREO A AFLUENTES Y EFLUENTES EN EL DISTRITO CAPITAL</t>
  </si>
  <si>
    <t>PRESTAR SUS SERVICIOS PROFESIONALES PARA  APOYAR Y ANALIZAR JURIDICAMENTE LAS ACTUACIONES DE EVALUACIÓN, CONTROL Y SEGUIMIENTO DE LAS ACTIVIDADES  CONTAMINANTES  QUE GENERAN VERTIMIENTOS  EN LA CUENCA DE LOS RIOS SALITRE Y TORCA”</t>
  </si>
  <si>
    <t>PRESTAR LOS SERVICIOS PROFESIONALES PARA ANALIZAR Y APOYAR EN EL PROCESO DE EVALUACIÓN, CONTROL Y SEGUIMIENTO DE LOS DOCUMENTOS REFERENTES A LAS ACTUACIONES ADMINISTRATIVAS, TÉCNICAS Y JURÍDICAS CORRESPONDIENTES A LAS ACTIVIDADES CONTAMINANTES QUE GENEREN VERTIMIENTOS</t>
  </si>
  <si>
    <t>PRESTAR LOS SERVICIOS DE APOYO PARA EL MANEJO, CLASIFICACIÓN Y ACTUALIZACIÓN DE LA DOCUMENTACIÓN CONTENIDA EN LOS EXPEDIENTES DE LOS ESTABLECIMIENTOS QUE GENERAN VERTIMIENTOS  EN EL D.C</t>
  </si>
  <si>
    <t>PRESTAR LOS SERVICIOS PARA APOYAR EL ANALISIS DE LA INFORMACION GENERADA POR EVALUACIÓN, CONTROL Y SEGUIMIENTO A LOS ESTABLECIMIENTOS QUE GENERAN VERTIMIENTOS Y QUE AFECTAN LA CALIDAD DE LOS RECURSOS HÍDRICO Y SUELO</t>
  </si>
  <si>
    <t xml:space="preserve">“PRESTAR LOS SERVICIOS PROFESIONALES PARA GESTIONAR LA CONSOLIDACION, DEPURACION Y ACTUALIZACION DEL SISTEMA DE INFORMACION GEOGRAFICA A LAS ACTIVIDADES DE  EVALUACION, CONTROL Y SEGUIMIENTO   DE LOS RECURSOS HIDRICO Y SUELO  DEL DISTRITO CAPITAL”.
</t>
  </si>
  <si>
    <t xml:space="preserve">PRESTAR LOS SERVICIOS PROFESIONALES PARA APOYAR  EN LA MEJORA DE PROCEDIMIENTOS TÉCNICOS, EN EL MARCO DEL CONTROL AMBIENTAL A LOS ESTABLECIMIENTOS QUE GENERAN VERTIMIENTOS Y OTRAS ACTIVIDADES CONTAMINANTES GENERADAS EN EL DISTRITO CAPITAL”. </t>
  </si>
  <si>
    <t>PRESTAR LOS SERVICIOS DE APOYO PARA EL PROCESO DE MANEJO, REVISIÓN Y SEGUIMIENTO A LA INFORMACIÓN AMBIENTAL Y BASES DE DATOS DE LOS ESTABLECIMIENTOS QUE GENERAN AFECTACIÓN AL RECURSO SUELO EN DESARROLLO DEL CONTROL AMBIENTAL DE LOS RECURSOS HÍDRICO Y DEL SUELO EN EL D.C</t>
  </si>
  <si>
    <t xml:space="preserve">PRESTAR LOS SERVICIOS PROFESIONALES PARA EVALUAR Y CONCEPTUAR INFORMACIÓN HIDROGEOLOGICA RELACIONADA CON SITIOS CON  SOSPECHA DE CONTAMINACIÓN DE SUELOS CON SUTANCIAS PELIGROSAS Y APOYAR LAS ACTIVIDADES QUE PROFUNDICEN EL CONOCIMIENTO HIDROGEOLOGICO EN EL PERÍMETRO URBANO DEL DISTRITO CAPITAL </t>
  </si>
  <si>
    <t>DESARROLLO DE UN PILOTO EN OTRAS LOCALIDADES, PARA LA IDENTIFICACIÓN DE SITIOS CON SOSPECHA DE CONTAMINACIÓN.)</t>
  </si>
  <si>
    <t>PRESTAR  LOS SERVICIOS PROFESIONALES PARA GESTIONAR, REVISAR Y PROYECTAR ACCIONES DE CONTROL Y VIGILANCIA A LOS SITIOS CON SUELOS, ESTRUCTURAS Y/O UNIDADES HIDROGEOLÓGICAS CON SOSPECHA DE CONTAMINACIÓN Y/O CONTAMINADAS CON SUSTANCIAS PELIGROSAS EN EL PERIMETRO URBANO DEL DISTRITO CAPITAL”.</t>
  </si>
  <si>
    <t>PRESTAR LOS SERVICIOS PROFESIONALES PARA REALIZAR CONTROL AL COMPONENTE GEOLOGICO DE LAS ACTIVIDADES  DE INVESTIGACIÓN QUE SE DESARROLLEN EN SITIOS CON SUELOS Y AGUAS SUBTERRÉNEAS CONTAMINADAS POR SUSTANCIAS PELIGROSAS EN  EL PERIMETRO URBANO DEL DISTRITO CAPITAL</t>
  </si>
  <si>
    <t>PRESTAR SERVICIOS PROFESIONALES PARA  EL TRAMITE Y REVISIÓN JURIDICA DE LAS ACTUACIONES DE LOS ESTABLECIMIENTOS QUE GENERAN VERTIMIENTOS EN DESARROLLO DEL CONTROL AMBIENTAL DE LOS RECURSOS HÍDRICO Y DEL SUELO EN EL D.C.</t>
  </si>
  <si>
    <t>PRESTAR SUS SERVICIOS PROFESIONALES PARA REALIZAR Y REVISAR LA EVALUACIÓN TÉCNICA PARA LA TASACIÓN DE MULTAS Y DOSIMETRIA DE LA SANCIÓN POR INFRACCIÓN A LA NORMATIVIDAD AMBIENTAL VIGENTE, A LOS ESTABLECIMIENTOS QUE GENERAN VERTIMIENTOS AL RECURSO HIDRICO Y EL SUELO EN EL DISTRITO CAPITAL”.</t>
  </si>
  <si>
    <t>PRESTAR SUS SERVICIOS PROFESIONALES PARA APOYAR LA EVALUACIÓN TÉCNICA PARA LA TASACIÓN DE MULTAS A LOS ESTABLECIMIENTOS QUE GENERAN VERTIMIENTOS AL RECURSO HIDRICO Y EL SUELO EN EL DISTRITO CAPITAL”.</t>
  </si>
  <si>
    <t>PRESTAR SUS SERVICIOS PROFESIONALES PARA EVALUAR TÉCNICAMENTE LA TASACIÓN DE MULTAS A LOS ESTABLECIMIENTOS QUE GENERAN VERTIMIENTOS AL RECURSO HIDRICO Y EL SUELO EN EL DISTRITO CAPITAL”.</t>
  </si>
  <si>
    <t>PRESTAR LOS SERVICIOS PROFESIONALES PARA EVALUAR, CONCEPTUAR Y ORIENTAR LAS ACTIVIDADES DE EVALUACIÓN, CONTROL Y SEGUIMIENTO A ESTABLECIMIENTOS QUE GENERAN VERTIMIENTOS Y QUE AFECTAN LA CALIDAD DEL RECURSO HÍDRICO EN EL PERÍMETRO URBANO DEL DISTRITO CAPITAL”.</t>
  </si>
  <si>
    <t>PRESTAR SUS SERVICIOS PROFESIONALES PARA APOYAR LA  EVALUACIÓN TÉCNICA PARA LA TASACIÓN DE MULTAS  POR INFRACCIÓN A LA NORMATIVIDAD AMBIENTAL VIGENTE  A LOS  ESTABLECIMIENTOS QUE GENERAN VERTIMIENTOS AL RECURSO HÍDRICO Y EL  SUELO EN EL D.C.</t>
  </si>
  <si>
    <t>“PRESTAR SUS SERVICIOS PROFESIONALES PARA  APOYAR Y ANALIZAR JURIDICAMENTE LAS ACTUACIONES DE EVALUACIÓN, CONTROL Y SEGUIMIENTO DE LAS ACTIVIDADES  CONTAMINANTES  QUE GENERAN VERTIMIENTOS EN LA CUENCA DEL RIO TUNJUELO</t>
  </si>
  <si>
    <t>ARTICULAR Y LIDERAR LA FORMULACIÓN DE LINEAMIENTOS PARA LA IDENTIFICACIÓN DE UN SISTEMA DE AUDITORÍA AMBIENTAL, EN EL MARCO DE LA ORDEN 4.68 DEL FALLO DEL CONSEJO DE ESTADO  - ACCIÓN POPULAR RÍO BOGOTÁ ORIENTADO A DETERMINAR LA EFECTIVIDAD DE LAS ACCIONES Y ACTIVIDADES SOBRE LA CALIDAD DEL RECURSO HÍDRICO EN EL PERÍMETRO URBANO DEL DISTRITO CAPITAL</t>
  </si>
  <si>
    <t>IMPLEMENTACION DE HERRAMIENTAS PARA IDENTIFICACION DE USUARIOS GENERADORES DE VERTIMIENTOS DIRECTOS MEDIANTE NUEVAS TECNOLOGIAS (DRON AEREO + SCANER DE IDENTIFICACION DE ESTRUCTURAS)</t>
  </si>
  <si>
    <t>MANTENIMIENTO, CALIBRACION Y ADQUISICION DE EQUIPOS E INSUMOS DE MONITOREO IN SITU CALIDAD DEL RECURSO HIDRICO.</t>
  </si>
  <si>
    <t>IMPRESORAS, PAPELERÍA Y PUBLICACIONES</t>
  </si>
  <si>
    <t>REALIZAR LA PERFORACIÓN DE UN POZO DE AGUAS SUBTERRÁNEAS</t>
  </si>
  <si>
    <t>PRESTAR LOS SERVICIOS PROFESIONALES PARA APOYAR LA EJECUCION TECNICA DEL PROGRAMA DE TASAS RETRIBUTIVAS  DE LA SECRETARÍA DISTRITAL DE AMBIENTE Y EL SEGUIMIENTO A LAS OBLIGACIONES DE SANEAMIENTO DE LA CIUDAD”.</t>
  </si>
  <si>
    <t>PRESTAR LOS SERVICIOS PROFESIONALES PARA REALIZAR LA ACTUALIZACIÓN DEL MODELO HIDROGEOLOGICO CONCEPTUAL  Y APOYAR LAS ACTIVIDADES QUE PROFUNDICEN EL CONOCIMIENTO HIDROGEOLÓGICO</t>
  </si>
  <si>
    <t>DESARROLLO DE HERRAMIENTAS DE SISTEMAS PARA EL MANEJO DE LA INFORMACION DEL MODELO HIDROGEOLÓGICO</t>
  </si>
  <si>
    <t>EQUIPOS DE MEDICIÓN EN CAMPO (SONDAS MULTIFASE, PID, GPS, HERRAMIENTAS DE PLOMERIA, BOMBA PERISTALTICA)</t>
  </si>
  <si>
    <t>MANTENIMIENTO, CALIBRACION Y ADQUISICION DE EQUIPOS DE GEORREFERENCIACIÓN</t>
  </si>
  <si>
    <t>MANTENIMIENTO, CALIBRACION Y ADQUISICION DE EQUIPOS DE TOPOGRAFIA</t>
  </si>
  <si>
    <t>Etiquetas de fila</t>
  </si>
  <si>
    <t>Total general</t>
  </si>
  <si>
    <t>Suma de VALOR ESTIMADO EN LA VIGENCIA ACTUAL</t>
  </si>
  <si>
    <t>ESTADO</t>
  </si>
  <si>
    <t>APROBADO</t>
  </si>
  <si>
    <t xml:space="preserve">ADICIÓN Y PRORROGA # 2 DEL CONTRATO  No 1135 DE 2015 CUYO OBJETO ES CONTRATAR LA ADMINISTRACIÓN  Y OPERACIÓN DEL CENTRO DE RECEPCIÓN Y REHABILITACIÓN DE FLORA Y FAUNA SIILVESTRE DE LA SECRETARIA DISTRITAL DE AMBIENTE - SDA </t>
  </si>
  <si>
    <t>ITEM</t>
  </si>
  <si>
    <t>MIGUEL ÁNGEL JULIO
miguel.julio@ambientebogota.gov.co
Tel  3778836</t>
  </si>
  <si>
    <t>MARIA FERNANDA AGUILAR
SUBDIRECCIÓN DEL RECURT SO HIDRICO Y DEL SUELO
maria.aguilar@ambientebogota.gov.co
tel 3778956</t>
  </si>
  <si>
    <t>SANDRA YOLIMA SGUERRA 
DIRECTORA DE GESTIÓN CORPORATIVA
Sandra.sguerra@ambientebogota.gov.co
Tel 3778914</t>
  </si>
  <si>
    <t>SANDRA PATRICIA MONTOYA VILLARREAL SANDRA.MONTOYA@AMBIENTEBOGOTA.GOV.CO  TELÉFONO: 3778957</t>
  </si>
  <si>
    <t>RODRIGO ALBERTO MANRIQUE FORERO
TEL 3778916
RODRIGO.MANRIQUE@AMBIENTEBOGOTA.GOV.CO</t>
  </si>
  <si>
    <t>PROYECTO</t>
  </si>
  <si>
    <t>%</t>
  </si>
  <si>
    <t>APROBA DO $ 78,936,000</t>
  </si>
  <si>
    <t>SIN DEFINIR</t>
  </si>
  <si>
    <t>PLAN ANUAL DE ADQUISICIONES</t>
  </si>
  <si>
    <t>A. INFORMACIÓN GENERAL DE LA ENTIDAD</t>
  </si>
  <si>
    <t>SECRETARIA DISTRITAL DE AMBIENTE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</si>
  <si>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</si>
  <si>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377 8899</t>
  </si>
  <si>
    <t>http://www.ambientebogota.gov.co/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</si>
  <si>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</si>
  <si>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B. ADQUISICIONES PLANEADAS</t>
  </si>
  <si>
    <t>Códigos UNSPSC</t>
  </si>
  <si>
    <t>Descripción</t>
  </si>
  <si>
    <t>Fecha estimada de inicio de proceso</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</si>
  <si>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</si>
  <si>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</si>
  <si>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</si>
  <si>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</si>
  <si>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</si>
  <si>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</si>
  <si>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</si>
  <si>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</si>
  <si>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Adquirir La Dotación De Los Funcionarios De La Secretaria Distrital De Ambiente</t>
  </si>
  <si>
    <t>acuerdo marco de precios</t>
  </si>
  <si>
    <t>Gastos De Funcionamiento Dotacion</t>
  </si>
  <si>
    <t>NO</t>
  </si>
  <si>
    <t>Maria Margarita Palacio                                              Directora de Gestion Corporativa</t>
  </si>
  <si>
    <t>Arrendamiento De Local Para El Funcionamiento Del Archivo De La Secretaria Distrital De Ambiente.</t>
  </si>
  <si>
    <t>directa</t>
  </si>
  <si>
    <t>Gastos De Funcionamiento Rubro Arrendamiento.</t>
  </si>
  <si>
    <t>Contratar El Arrendamiento Del Inmueble Ubicado En La Cll 58</t>
  </si>
  <si>
    <t>Subsidio Educativo Para Los Funcionarios De La Sda</t>
  </si>
  <si>
    <t>Gastos De Funcionamiento Rubro Bienestar E Incentivos.</t>
  </si>
  <si>
    <t>Compra De Uniformes Deportivos</t>
  </si>
  <si>
    <t>Contratar Los Servicios Administrativos Y Operativos Necesarios Para La Ejecución De Las Actividades Enmarcados En Los Programas De Bienester,Incentivos 2015, La Rendición De Cuentas Interna Y La Socialización Del Estado De La Implementación Del Sistema Integrado De Gestion</t>
  </si>
  <si>
    <t>Prestar El Servicio De Capacitacion Dirigida A Los Funcionarios De La Sda De Acuerdo Al Pic</t>
  </si>
  <si>
    <t>Gastos De Funcionamiento Rubro Capacitación.</t>
  </si>
  <si>
    <t>15101505 15101500</t>
  </si>
  <si>
    <t>Lubricantes Y Llantas</t>
  </si>
  <si>
    <t>subasta</t>
  </si>
  <si>
    <t>Gastos De Funcionamiento Rubro Combustible, Lubricantes Y Llantas.</t>
  </si>
  <si>
    <t>Suministrar El Combustible (Gasolina Corriente, Diesel Corriente Y Gas Natural Vehicular) Para El Parque Automotor Y Maquinaria Utilizada Por La Secretaria Distrital De Ambiente Y De Los Que Llegare A Ser Legalmente Responsable Al Servicio De La Entidad.</t>
  </si>
  <si>
    <t>Seleccion Abreviada</t>
  </si>
  <si>
    <t>56101708 56101702 27113201 27113202 27113203 27113204 44101603</t>
  </si>
  <si>
    <t>Adquirir Herramienta Y/O Quipos De Mano Para La Sda</t>
  </si>
  <si>
    <t>minima</t>
  </si>
  <si>
    <t>Gastos De Funcionamiento Rubro Compra De Equipo.</t>
  </si>
  <si>
    <t>Adquirir Equipos De Hardware Y Software Que Faciliten El Desarrollo De Los Proyectos De Inversion Y Los Procesos Misionales De La Sda</t>
  </si>
  <si>
    <t>Suministrar Los Elementos De Oficina Y Papeleria Para Las Diferentes Dependencias Y Proyectos De Inversion De La Sda</t>
  </si>
  <si>
    <t>Gastos De Funcionamiento Rubro Gastos De Computador</t>
  </si>
  <si>
    <t>Alquiler De Computadores Para Apoyar El Desarrollo De Los Procesos Misionales Y Fortalecer La Gestión Institucional.</t>
  </si>
  <si>
    <t>Prestar El Servicio De Soporte Técnico, Mantenimiento Preventivo Y Correctivo Incluyendo El Suministro De Repuestos Para Losequipo De Computo, Prefifericos, Y Equipos Activos De La Red Aréa Local(Lan) De La Secretaría Distrital De Ambiente.</t>
  </si>
  <si>
    <t>44103103 44103110</t>
  </si>
  <si>
    <t xml:space="preserve"> Realizar El Suministro De Los Insumos De Impresoras, Multifuncionales Y Fax Necesarios Para Los Equipos De Propiedad De La Secretaira Distrital De Ambiente.</t>
  </si>
  <si>
    <t>Soporte Digiturno</t>
  </si>
  <si>
    <t>Adquirir La Actualización De Las Licencias De Antivirus Y El Sevicio De Oporte Tecnico, Para Los Diferentes Servidores Y Equipos (Desktop Y Laptop) Instalados En La Secretaria Distrital De Ambiente.</t>
  </si>
  <si>
    <t>Realizar El Mantenimiento Preventivo Y Correctivo De La Base De Datos Winisis, Asi Como De Sus Aplicaciones Asociadas (Catalogacion, Inventarios Y Prestamos)</t>
  </si>
  <si>
    <t>Adquirir Los Servicios De Soporte Tecnico Y Mantenimiento Del Software Esri De La Sda</t>
  </si>
  <si>
    <t>Realizar La Renovación Y Actualización Del Soporte Técnico De Las Licencias De Los Productos Oracle Con Que Cuenta La Secretaria Distrital De Ambiente</t>
  </si>
  <si>
    <t>menor cuantia</t>
  </si>
  <si>
    <t>Seguridad Perimetral</t>
  </si>
  <si>
    <t>Extension De Garantia Ibm</t>
  </si>
  <si>
    <t>Prestar Servicios Integrales En El Mantenimiento Preventivo, Correctivo Y Evolutivo Del Aplicativo Financiero Siasoft, Asi Como El Soporte Tecnico Y Funcional.</t>
  </si>
  <si>
    <t>“Prestar El Servicio De Correo Certificado  Nacional E Internacional, Para La Secretaria Distrital De Ambiente”.</t>
  </si>
  <si>
    <t>Gastos De Funcionamiento Rubro Gastos De Transportes Y Comunicaciones.</t>
  </si>
  <si>
    <t>Prestar El Servicio De Mensajería Especializada Para La Admisión, Recibo Y Envío A Nivel Urbano Y Nacional, De La Correspondencia Generada Por La Secretaria Distrital De Ambiente En Virtud De Su Gestión</t>
  </si>
  <si>
    <t>Prestar Los Servicios De Tecnologias De Información Y Comunicaciones Relacionados Con: Los Servicios De Tecnologias De Información Y Comunicacionnes Relacionados Con: Conexiones Adsl Para La Rmcab,Red De Ruido, Atención Al Ciudadano; Canal De Internet, Y Colocación Y Alojamiento De Servidores Data Center Alterno Con Los Canales De Conectividad Y Comunicaciones Incluidos, Para La Sda.</t>
  </si>
  <si>
    <t>convenio interacministrativo</t>
  </si>
  <si>
    <t>Prestar El Servicio De Comunicación Inmediata Y Telefonica Con Tecnologia Iden Para La Sda Y Renovar Los Equipos Requeridos</t>
  </si>
  <si>
    <t>Correo Electronico</t>
  </si>
  <si>
    <t>Prestar El Servicio Integral De Fotocopiado Para Cubrir Las Necesidades Operativas De La Secretaria Distrital De Ambiente</t>
  </si>
  <si>
    <t>Gastos De Funcionamiento Rubro Impresos Y Publicaciones.</t>
  </si>
  <si>
    <t>Revision Tecnico Mecanica</t>
  </si>
  <si>
    <t>Gastos De Funcionamiento Rubro Impuestos, Tasas Y Multas</t>
  </si>
  <si>
    <t>Prestar El Servicio De Mantenimiento Preventivo Y Correctivo Del Parque Automotor De La Secretaria Distrital De Ambiente</t>
  </si>
  <si>
    <t>Gastos De Funcionamiento Rubro Mantenimiento Entidad.</t>
  </si>
  <si>
    <t>76111500 90101700</t>
  </si>
  <si>
    <t>Prestar El Servicio Integral De Aseo Y Cafeteria, Incluido El Suministro De Insumos, Maquinas Y Equipos, Para La Sede Administrativa Y Las Aulas Ambientales De La Entidad</t>
  </si>
  <si>
    <t>Prestar El Servicio De Vigilancia Y Seguridad Privada, Para Todas Las Sedes De La Secretaria Distrital De Ambiente</t>
  </si>
  <si>
    <t>Contratar Las Repaaraciones Locativas De La Sede Administrativa De La Secretaria Distrital De Ambiente Por El Sistema De Precios Unitarios Fijos Sin Formula  De Reajuste</t>
  </si>
  <si>
    <t>Contratar El Mantenimiento Preventivo Y Correctivo De Los Equipos Electromecanicos Pertenecientes A La Sda.</t>
  </si>
  <si>
    <t>Realizar El Mantenimiento Y Recarga De Los Extintores De La Sda</t>
  </si>
  <si>
    <t>Gastos De Funcionamiento Rubro Materiales Y Suministros.</t>
  </si>
  <si>
    <t>76111501 90101700</t>
  </si>
  <si>
    <t>Suministrar Los Insumos De Aseo Y Cafeteria Para Las Diferentes Dependencias Y Proyectos De Inversion De La Sda.</t>
  </si>
  <si>
    <t>Adquirir Mediante La Modalidad De Suministro Materiales Para El Mantenimiento De La Infraestructura De La Sda. - (Respel Y Mantenimiento De Sillas)</t>
  </si>
  <si>
    <t>31/02/2016</t>
  </si>
  <si>
    <t>Adquirir Los Elementos De Botiquines, Enfermeria Y Salud Ocupacional De La Sda</t>
  </si>
  <si>
    <t xml:space="preserve">Examenes Medicos Ocupacionales (Optometria, Laboratorio, Medico, Especialista Y Otros) Y Profesiograma </t>
  </si>
  <si>
    <t>Gastos De Funcionamiento Rubro Salud Ocupacional.</t>
  </si>
  <si>
    <t>Adquisición De Elementos De Protección Personal, Elementos De Botiquines Y Sitios De Trabajo</t>
  </si>
  <si>
    <t>Adquisicion De Elementos Ergonomicos</t>
  </si>
  <si>
    <t xml:space="preserve">Capacitacion De Brigada </t>
  </si>
  <si>
    <t>Intervenciones Para Manejar Riesgo Psicosocial</t>
  </si>
  <si>
    <t>Realizar Actividades De Desinfeccion Especializada Para El Control De Microorganismos En Los Depositos De Archivo De La Sda</t>
  </si>
  <si>
    <t>Seguro Entidad: Manejo, Responsabilidad Civil Servidores Publicos,Casco Barco,Daños Materiales Combinados, Responsabilidad Civil Extracontractual, Automoviles Poliza Colectiva, Transportes Automatica Mercancias, Soat.</t>
  </si>
  <si>
    <t>Gastos De Funcionamiento Rubro Seguros De Entidad</t>
  </si>
  <si>
    <t>PRESTAR SUS SERVICIOS PROFESIONALES A LA DIRECCIÓN DE GESTIÓN CORPORATIVA PARA REALIZAR ACTIVIDADES DENTRO DEL PROCESO DE ELABORACIÓN DE FICHAS DE TABLAS DE RETENCIÓN DOCUMENTAL Y EN TEMAS RELACIONADOS CON GESTIÓN DOCUMENTAL</t>
  </si>
  <si>
    <t>Gastos De Funcionamiento Rubro Honorarios</t>
  </si>
  <si>
    <t>PRESTAR LOS SERVICIOS PROFESIONALES BRINDANDO EL APOYO JURÍDICO QUE REQUIERE LA DIRECCIÓN DE GESTIÓN CORPORATIVA”</t>
  </si>
  <si>
    <t>BRINDAR APOYO JURIDICO A LA DIRECCIÓN DE GESTIÓN CORPORATIVA EN LA ATENCION DE LOS ASUNTOS LABORALES Y ADMINISTRATIVOS DE LA SECRETARIA DISTRITAL DE AMBIENTE</t>
  </si>
  <si>
    <t>PRESTAR LOS SERVICIOS PROFESIONALES A LA DIRECCION DE GESTION CORPORATIVA BRINDANDO APOYO TECNICO EN LA REALIZACION DEL SEGUIMIENTO DE LAS ACTIVIDADES RELACIONADAS CON EL MANTENIMIENTO DE LA INFRAESTRUCTURA FISICA DE LA SECRETARIA DISTRITAL DE AMBIENTE”</t>
  </si>
  <si>
    <t>BRINDAR APOYO JURIDICO EN LOS DIFERENTES ASUNTOS QUE LE SEAN ENCOMENDADOS, TENDIENTES AL CUMPLIMIENTO DE LAS FUNCIONES DE LA DIRECCIÓN DE GESTIÓN CORPORATIVA DE LA SECRETARÍA DISTRITAL DE AMBIENTE</t>
  </si>
  <si>
    <t>BRINDAR APOYO A LA DIRECCIÓN DE GESTIÖN CORPORATIVA EN LOS TEMAS RELACIONADOS CON TECNOLOGÏAS DE LA INFORMACIÓN (TI) CON QUE CUENTA LA SDA</t>
  </si>
  <si>
    <t>PRESTAR LOS SERVICIOS PROFESIONALES DE APOYO  A  LA DIRECCIÓN DE GESTIÓN CORPORATIVA EN EL ÁREA DE TALENTO HUMANO, PARA LA RECEPCIÓN, SEGUIMIENTO Y CONTROL  DE LOS PROCESOS DE EVALUACIÓN DE DESEMPEÑO,  ACUERDOS  DE GESTIÓN Y BONOS PENSIONALES</t>
  </si>
  <si>
    <t xml:space="preserve">PRESTAR SUS SERVICIOS PROFESIONALES APOYANDO TEMAS DE CALIDAD, INDICADORES Y PLANES DE MEJORAMIENTO EN LA DIRECCIÓN DE GESTIÓN CORPORATIVA DE LA SECRETARÍA DISTRITAL DE AMBIENTE </t>
  </si>
  <si>
    <t>PRESTAR SUS SERVICIOS PROFESIONALES A LA DIRECCIÓN DE GESTIÓN CORPORATIVA EN EL DESARROLLO E IMPLEMENTACIÓN DEL SUBSISTEMA INTERNO DE GESTIÓN DOCUMENTAL Y ARCHIVO –SIGA”</t>
  </si>
  <si>
    <t>PRESTAR SUS SERVICIOS PROFESIONALES A LA DIRECCIÓN DE GESTIÓN CORPORATIVA EN EL DESARROLLO DE ACTIVIDADES RELACIONADOS CON EL SISTEMA DE GESTIÓN DE LA SEGURIDAD Y SALUD EN EL TRABAJO</t>
  </si>
  <si>
    <t>PRESTAR LOS SERVICIOS PROFESIONALES ESPECIALIZADOS EN TEMAS CONTRACTUALES A LA DIRECCIÓN DE GESTIÓN CORPORATIVA Y LA SUBDIRECCIÓN CONTRACTUAL EN LAS ETAPAS DE PLANEACIÓN, SELECCIÓN, CONTRATACIÓN Y EJECUCIÓN DE LOS PROCESO DE SELECCIÓN  DESARROLLADOS POR LA SECRETARIA DISTRITAL DE AMBIENTE</t>
  </si>
  <si>
    <t>PRESTAR SUS SERVICIOS PROFESIONALES PARA REALIZAR ACTUACIONES RELACIONADAS CON LA  RESTRUCTURACIÓN DE LA PLANTA DE PERSONAL  DE LA SECRETARIA DISTRITAL DE AMBIENTE</t>
  </si>
  <si>
    <t>APOYAR JURÍDICAMENTE A LA DIRECCIÓN DE GESTIÓN CORPORATIVA”</t>
  </si>
  <si>
    <t>PRESTAR LOS SERVICIOS PROFESIONALES A LA DIRECCIÓN DE GESTIÓN CORPORATIVA BRINDANDO APOYO AL SEGUIMIENTO DE LAS ACTIVIDADES RELACIONADAS TANTO CON EL MANTENIMIENTO DE LA INFRAESTRUCTURA DE LA SDA COMO EN LAS RELACIONADAS CON EL  SISTEMA INTEGRADO DE GESTIÓN-SUBSISTEMA DE GESTIÓN AMBIENTAL-PIGA</t>
  </si>
  <si>
    <t>BINDAR APOYO JURÍDICO A LA DIRECCIÓN DE GESTIÓN CORPORATIVA EN LA GESTIÓN RELACIONADA CON LA ACTIVIDAD CONTRACTUAL DE LA ENTIDAD</t>
  </si>
  <si>
    <t>PRESTAR LOS SERVICIOS PROFESIONALES EN EL ÁREA DE RECURSOS FÍSICOS DE LA DGC EN ACTIVIDADES FINANCIERAS Y DE SEGUIMIENTO PRESUPUESTAL AL PLAN ANUAL DE ADQUISICIONES</t>
  </si>
  <si>
    <t xml:space="preserve">PRESTAR LOS SERVICIOS PROFESIONALES PARA DESARROLLAR ACTIVIDADES ADMINISTRATIVAS Y PRECONTRACTUALES DE LOS PROCESOS DEL ÁREA DE RECURSOS FÍSICOS DE LA DGC </t>
  </si>
  <si>
    <t>APOYAR A LA DIRECCION DE GESTION CORPORATIVA EN LA REALIZACION DE PIEZAS PUBLICITARIAS Y APOYO LOGISTICO  EN EL ARERA DE BIENESTAR Y CAPACITACIONES</t>
  </si>
  <si>
    <t xml:space="preserve">PRESTAR LOS SERVICIOS PROFESIONALES PARA DESARROLLAR ACTIVIDADES ADMINISTRATIVAS EN EL AREA DE TALENTO HUMANO </t>
  </si>
  <si>
    <t>BRINDAR APOYO JURIDICO EN LA VALORACIÓN DE TRD, ASI COMO  AL DIRECTOR DE GESTIÓN CORPORATIVA EN LA COMISIÓN DE PERSONAL, Y LOS DEMÁS  COMITÉS  DE LOS QUE HACE PARTE</t>
  </si>
  <si>
    <t xml:space="preserve">PRESTAR LOS SERVICIOS PROFESIONALES PARA ATENDER LAS NECESIDADES Y REQUERIMIENTOS ADMINISTRATIVOS DEL ÁREA DE TALENTO HUMANO DANDO CUMPLIMENTO A LOS PROCESOS Y PROCEDIMIENTOS ESTABLECIDOS   </t>
  </si>
  <si>
    <t>PRESTAR SUS SERVICIOS PROFESIONALES PARA REALIZAR ACTIVIDADES RELACIONADAS CON LA GESTIÓN CONTRACTUAL DE LA ENTIDAD Y ADELANTAR LOS PROCEDIMIENTOS SANCIONATORIOS QUE LE SEAN ASIGNADOS</t>
  </si>
  <si>
    <t>PRESTAR SUS SERVICIOS PROFESIONALES ESPECIALIZADOS PARA REALIZAR ACTIVIDADES RELACIONADAS CON LA GESTIÓN CONTRACTUAL DE LA ENTIDAD Y ADELANTAR LOS PROCEDIMIENTOS SANCIONATORIOS QUE LE SEAN ASIGNADOS</t>
  </si>
  <si>
    <t>PRESTAR SUS SERVICIOS PROFESIONALES COMO ABOGADA PARA REALIZAR ACTIVIDADES RELACIONADAS CON LA GESTION CONTRACTUAL DE LA ENTIDAD.</t>
  </si>
  <si>
    <t>PRESTAR LOS SERVICIOS PROFESIONALES PARA EL MANEJO DE LOS DIFERENTES SISTEMAS DE INFORMACIÓN QUE SOPORTAN LA ACTIVIDAD CONTRACTUAL DE LA SECRETARIA DISTRITAL DE AMBIENTE</t>
  </si>
  <si>
    <t xml:space="preserve">PRESTAR SUS SERVICIOS PROFESIONALES PARA REALIZAR ACTIVIDADES RELACIONADAS CON LA GESTIÓN CONTRACTUAL DE LA ENTIDAD </t>
  </si>
  <si>
    <t>BRINDAR APOYO JURÍDICO PARA LA REALIZACIÓN DE ACTIVIDADES RELACIONADAS CON LA GESTION CONTRACTUAL Y DE LIQUIDACIONES DE LA SDA</t>
  </si>
  <si>
    <t>PRESTAR SUS SERVICIOS PROFESIONALES DE ACOMPAÑAMIENTO Y APOYO JURÍDICO EN LOS PROCESOS CONTRACTUALES Y PRECONTRACTUALES PARA EL FORTALECIMIENTO DE LA GESTIÓN AMBIENTAL, EN EL MARCO DE LA RESTAURACIÓN, CONSERVACIÓN, MANEJO Y USO SOSTENIBLE DE LA ESTRUCTURA ECOLÓGICA PRINCIPAL Y LOS ESPACIOS DEL AGUA EN EL DISTRITO CAPITAL</t>
  </si>
  <si>
    <t>PRESTAR SUS SERVICIOS PROFESIONALES DE ACOMPAÑAMIENTO Y APOYO JURÍDICO EN LOS PROCESOS CONTRACTUALES QUE SE DERIVEN DEL FORTALECIMIENTO DE LA GESTIÓN AMBIENTAL PARA LA RESTAURACIÓN CONSERVACIÓN, MANEJO Y USO SOSTENIBLE DE LOS ECOSISTEMAS URBANOS UBICADOS EN EL SUELO DE PROTECCIÓN DEL DISTRITO CAPITAL.</t>
  </si>
  <si>
    <t>PRESTAR SUS SERVICIOS PROFESIONALES DE ACOMPAÑAMIENTO Y APOYO JURÍDICO, ASÍ COMO ADELANTAR PROCESOS SANCIONATORIOS DE LOS PROCESOS CONTRACTUALES QUE SE DERIVEN DEL FORTALECIMIENTO DE LA GESTIÓN AMBIENTAL EN EL MARCO DE LA RESTAURACIÓN, CONSERVACIÓN, MANEJO Y USO SOSTENIBLE DE LA ESTRUCTURA ECOLÓGICA PRINCIPAL Y LOS ESPACIOS DEL AGUA EN EL DISTRITO CAPITAL</t>
  </si>
  <si>
    <t>PRESTAR LOS SERVICIOS PROFESIONALES A LA SUBDIRECCIÓN FINANCIERA DE LA SECRETARÍA DISTRITAL DE AMBIENTE, COMO APOYO A LA COORDINACIÓN EN MATERIA CONTABLE, FINANCIERA Y TRIBUTARIA.</t>
  </si>
  <si>
    <t>PRESTAR LOS SERVICIOS PROFESIONALES EN LA SUBDIRECCIÓN FINANCIERA EN MATERIA CONTABLE Y FINANCIERA, PRINCIPALMENTE EN LO RELACIONADO CON EL RECAUDO DE INGRESOS  DE LA ENTIDAD, ANÁLISIS Y SEGUIMIENTO DEL RECAUDO POR COMPARENDOS AMBIENTALES.</t>
  </si>
  <si>
    <t>PRESTAR LOS SERVICIOS PROFESIONALES EN LA SUBDIRECCIÓN FINANCIERA EN MATERIA CONTABLE Y FINANCIERA, PRINCIPALMENTE EN LO RELACIONADO CON EL RECONOCIMIENTO CONTABLE DE LAS TASA POR USO DE AGUAS SUBTERRANEAS, COBRO PERSUASIVO DE MULTAS, PERMISOS Y SANCIONES IMPUESTAS POR LA ENTIDAD, CONTRATOS Y CONVENIOS EN CUENTAS DE ORDEN Y APOYAR LA REVISION DE ORDENES DE PAGO.</t>
  </si>
  <si>
    <t>PRESTAR LOS SERVICIOS PROFESIONALES EN LA SUBDIRECCION FINANCIERA EN MATERIA CONTABLE Y FINANCIERA PRINCIPALMENTE EN LO RELACIONADO CON EL PROCESO DE CARTERA: COBRO DE LAS OBLIGACIONES A FAVOR DE LA SECRETARÍA DISTRITAL DE AMBIENTE, CONTROL Y SEGUIMIENTO DE LAS ACCIONES ENMARCADAS EN EL PROYECTO 704 "FORTALECIMIENTO DE LA GESTIÓN Y DEPURACIÓN DE LA CARTERA DISTRITAL", Y PRESENTACIÓN DE INFORMES RELACIONADOS.</t>
  </si>
  <si>
    <t>PRESTAR LOS SERVICIOS PROFESIONALES EN LA SUBDIRECCIÓN FINANCIERA EN MATERIA CONTABLE Y FINANCIERA, PRINCIPALMENTE EN LO RELACIONADO CON PROCESOS JUDICIALES,  COMITÉ TÉCNICO DE SOSTENIBILIDAD CONTABLE Y PLANES DE MEJORAMIENTO.</t>
  </si>
  <si>
    <t>PRESTAR LOS SERVICIOS PROFESIONALES EN LA SUBDIRECCIÓN FINANCIERA, EN MATERIA CONTABLE Y FINANCIERA PRINCIPALMENTE EN LO RELACIONADO CON EL RECONOCIMIENTO CONTABLE DE LAS ORDENES DE PAGO, AVANCES, CAJA MENOR, EJECUCIÓN DE CONVENIOS Y ELABORACIÓN DE INFORMES TRIBUTARIOS.</t>
  </si>
  <si>
    <t>PRESTAR LOS SERVICIOS PROFESIONALES PARA DESARROLLAR ACTIVIDADES DE LA SUBDIRECCIÓN FINANCIERA ESPECIALMENTE EN LO RELACIONADO CON EL TRÁMITE DE PAGOS.</t>
  </si>
  <si>
    <t>PRESTAR LOS SERVICIOS PROFESIONALES DE ANÁLISIS EN LA ELABORACIÓN DE CONCEPTOS FINANCIEROS Y ECONÓMICOS SOLICITADOS A LA SUBDIRECCIÓN FINANCIERA, RESPECTO A PROYECTOS DE LEY, DE ACUERDOS, DECRETOS, RESOLUCIONES Y PROPOSICIONES, Y EN EL SEGUIMIENTO FINANCIERO DEL FONDO CUENTA RIO BOGOTÁ.</t>
  </si>
  <si>
    <t>PRESTAR LOS SERVICIOS PROFESIONALES PARA EJECUTAR Y ORIENTAR LAS ACTIVIDADES RELACIONADAS CON LA GESTIÓN DE NÓMINA, CON LOS PAGOS DE SEGURIDAD SOCIAL, PARAFISCALES, A CONTRATISTAS, PROVEEDORES Y DEMÁS, QUE SE ENCUENTRAN A CARGO DE LA SUBDIRECCIÓN FINANCIERA.</t>
  </si>
  <si>
    <t>PRESTAR LOS SERVICIOS PROFESIONALES EN LA SUBDIRECCIÓN FINANCIERA PARA BRINDAR SOPORTE FINANCIERO Y ECONÓMICO EN LAS DIFERENTES ETAPAS DE LOS PROCESOS DE CONTRATACIÓN ADELANTADOS POR LA SDA.</t>
  </si>
  <si>
    <t>“PRESTAR LOS SERVICIOS PROFESIONALES PARA  APOYAR  EN LAS ACTIVIDADES PARA ARTICULAR EL PROCESO DE INSPECCIÓN, VIGILANCIA Y CONTROL  DE LAS ENTIDADES SIN ÁNIMO DE LUCRO DE CARÁCTER AMBIENTAL Y DAR EL SOPORTE JURÍDICO QUE SE REQUIERA Y DEMÁS ASUNTOS JURÍDICOS QUE LE SEAN ENCOMENDADOS“.</t>
  </si>
  <si>
    <t xml:space="preserve">PRESTAR LOS SERVICIOS PROFESIONALES A LA DIRECCIÓN LEGAL AMBIENTAL Y VERIFICAR QUE  LA INFORMACIÓN ECONÓMICA, FINANCIERA Y PRESUPUESTAL  APORTADA POR LAS ENTIDADES SIN ÁNIMO DE LUCRO  A LA SDA CUMPLA CON LAS NORMAS LEGALES”, </t>
  </si>
  <si>
    <t>“PRESTAR LOS SERVICIOS PROFESIONALES PARA DAR EL APOYO JURÍDICO QUE REQUIERA LA DIRECCIÓN LEGAL AMBIENTAL EN EL PROCESO DE REGULACIÓN NORMATIVA  AMBIENTAL Y DEMÁS ASUNTOS QUE LE SEAN SOLICITADOS</t>
  </si>
  <si>
    <t xml:space="preserve">“PRESTAR LOS SERVICIOS PROFESIONALES PARA DAR EL APOYO JURÍDICO QUE REQUIERA LA DIRECCIÓN LEGAL AMBIENTAL EN EL PROCESO DE REGULACIÓN NORMATIVA  AMBIENTAL Y DEMÁS ASUNTOS QUE LE SEAN SOLICITADOS“, </t>
  </si>
  <si>
    <t>“PRESTAR LOS SERVICIOS PROFESIONALES PARA DAR EL APOYO JURÍDICO AL PROCESO DE REGULACIÓN Y EMISIÓN DE CONCEPTOS JURÍDICOS”</t>
  </si>
  <si>
    <t xml:space="preserve"> “PRESTAR LOS SERVICIOS PROFESIONALES PARA EJERCER LA REPRESENTACIÓN DE LA SECRETARÍA DISTRITAL DE AMBIENTE EN LOS ASUNTOS JUDICIALES Y EXTRAJUDICIALES, DE LOS PROCESOS QUE SE ASIGNEN, REALIZAR SEGUIMIENTO A ACCIONES POPULARES Y PROCESOS DE ALTO IMPACTO AMBIENTAL PARA LA CIUDAD Y DEMÁS ACTIVIDADES CONEXAS".</t>
  </si>
  <si>
    <t>APOYAR EN LA EJECUCION DE LAS ACTIVIDADES LOGISTICAS NECESARIAS PARA EL CUMPLIMIENTO DE LOS DIFERENTES ROLES DE LA OFICINA DE CONTROL INTERNO DE LA SECRETARIA DISTRITAL DE AMBIENTE</t>
  </si>
  <si>
    <t>Gastos De Funcionamiento Rubro Remuneracion Servicios Tecnicos</t>
  </si>
  <si>
    <t>PRESTAR SUS SERVICIOS PARA LA RECEPCIÓN Y ENTREGA DE CORRESPONDENCIA DE LA DIRECCIÓN DE GESTIÓN CORPORATIVA DE LA SECRETARIA DISTRITAL DE AMBIENTE</t>
  </si>
  <si>
    <t>APOYAR A LA DIRECCIÓN DE GESTIÓN CORPORATIVA EN EL MANTENIMIENTO LOCATIVO DE LOS DIFERENTES BIENES INMUEBLES DE LA SECRETARIA DISTRITAL DE AMBIENTE</t>
  </si>
  <si>
    <t>PRESTAR SUS SERVICIOS TÉCNICOS EN ACTIVIDADES DE APOYO  LOGÍSTICO Y ADMINISTRATIVO AL  ÁREA DE TALENTO HUMANO- HOJAS DE VIDA</t>
  </si>
  <si>
    <t>APOYAR A LA DIRECCIÓN DE GESTIÓN CORPORATIVA EN ACTIVIDADES DE MANEJO DOCUMENTAL Y ADMINISTRATIVO EN EL ALMACÉN DE LA SECRETARA DISTRITAL DE AMBIENTE</t>
  </si>
  <si>
    <t>APOYAR EL ÁREA DE RECURSOS FÍSICOS  EN ACTIVIDADES ADMINISTRATIVAS, SEGUIMIENTO Y MANEJO DOCUMENTAL</t>
  </si>
  <si>
    <t>APOYAR LAS ACTIVIDADES DE ACTUALIZACIÓN DEL MATERIAL BIBLIOGRAFICO, DATOS DEL CENTRO DE DOCUMENTACIÓN DE LA SECRETARIA DISTRITAL DE AMBIENTE</t>
  </si>
  <si>
    <t>PRESTAR SUS SERVICIOS DE APOYO EN LA ARTICULACIÓN Y GESTIÓN DEL GRUPO DE ARCHIVO CENTRAL Y DE CONTRATOS  ASÍ COMO EN LA EJECUCIÓN DE ACTIVIDADES DE TIPO DOCUMENTAL”</t>
  </si>
  <si>
    <t>PRESTAR SUS SERVICIOS TÉCNICOS EN GESTIÓN DOCUMENTAL Y ADMINISTRATIVA, EN EL ARCHIVO CENTRAL DE LA DIRECCIÓN DE GESTIÓN  CORPORATIVA  DE SECRETARIA DISTRITAL DE AMBIENTE</t>
  </si>
  <si>
    <t>PRESTAR SUS SERVICIOS DE APOYO ADMINISTRATIVO EN LA  DIRECCIÓN DE GESTIÓN CORPORATIVA</t>
  </si>
  <si>
    <t>Apoyar en las labores administrativas y en el desarrollo y seguimiento de las actividades relacionadas con Bienestar y capacitación de la Dirección de Gestión Corporativa.</t>
  </si>
  <si>
    <t>REALIZAR ACTIVIDADES ASISTENCIALES EN LA SUBDIRECCIÓN FINANCIERA, PRINCIPALMENTE EN LO RELACIONADO CON EL MANEJO DE LA CORRESPONDENCIA DE LA DEPENDENCIA Y ATENCIÓN A LOS USUARIOS DE LA ENTIDAD.</t>
  </si>
  <si>
    <t>PRESTAR SUS SERVICIOS PERSONALES PARA APOYAR LAS ACTIVIDADES DE CLASIFICACIÓN, ORGANIZACIÓN Y MANEJO DE LA DOCUMENTACIÓN GENERADA EN LA SUBDIRECCIÓN FINANCIERA</t>
  </si>
  <si>
    <t>REALIZAR ACTIVIDADES DE APOYO FINANCIERO Y CONTABLE EN LA SUBDIRECCIÓN FINANCIERA PARA CONTRIBUIR AL CUMPLIMIENTO DE LAS FUNCIONES PROPIAS DE LA MISMA</t>
  </si>
  <si>
    <t>PRESTAR LOS SERVICIOS TÉCNICOS EN LA SUBDIRECCIÓN FINANCIERA PRINCIPALMENTE EN LO RELACIONADO CON EL APOYO AL MANEJO DE LAS OPERACIONES RECIPROCAS, ACTIVOS FIJOS Y DEMÁS ACTIVIDADES DE APOYO A LA GESTIÓN CONTABLE</t>
  </si>
  <si>
    <t xml:space="preserve">TECNICO PUBLICACION EN PORTALES DE CONTRATACION -REPORTE CAMARA DE COMERCIO- APOYO COMITES CONTRATACION Y AUDIENCIAS </t>
  </si>
  <si>
    <t xml:space="preserve">TECNICO ARCHIVO DE GESTION CONTRACTUAL </t>
  </si>
  <si>
    <t>REALIZAR EL PROCESO DE GESTIÓN DOCUMENTAL CUSTODIA DE LOS EXPEDIENTES Y DOCUMENTOS DE PROCESOS JUDICIALES Y EXTRAJUDICIALES Y DIGITALIZACIÓN DE INFORMACIÓN Y DEMÁS ACTIVIDADES CONEXAS.</t>
  </si>
  <si>
    <t>PRESTAR LOS SERVICIOS PERSONALES PARA DAR EL IMPULSO A LOS TRAMITES DE COMPETENCIA  QUE SE LE ASIGNEN.</t>
  </si>
  <si>
    <t>PRESTAR LOS SERVICIOS PERSONALES PARA APOYAR EL PROCESO DE INSPECCIÓN VIGILANCIA Y CONTROL DE LAS ENTIDADES SIN ÁNIMO DE LUCRO DE COMPETENCIA DE LA SDA.</t>
  </si>
  <si>
    <t>DAR EL APOYO TÉCNICO Y ADMINISTRATIVO QUE REQUIERA  PARA LA PUBLICACIÓN DE LOS ACTOS ADMINISTRATIVOS EN EL BOLETÍN LEGAL AMBIENTAL VIRTUAL DE LA ENTIDAD, ADMINISTRACIÓN DEL SIPEJ Y DEMÁS ASUNTOS QUE LE SEAN SOLICITADOS.</t>
  </si>
  <si>
    <t>PRESTAR EL APOYO TÉCNICO Y JURÍDICO REQUERIDO PARA ATENDER Y EFECTUAR SEGUIMIENTO A LOS DIFERENTES TRAMITES Y TÉRMINOS INHERENTES A LA DEFENSA JUDICIAL Y EXTRAJUDICIAL DE LA SDA Y DEMÁS ASUNTOS QUE LE SEAN SOLICITADOS.</t>
  </si>
  <si>
    <t>PRESTAR EL APOYO TÉCNICO Y ADMINISTRATIVO  EN ESPECIAL LO RELACIONADO CON EL TRAMITE INFORME IAPP Y SANEAMIENTO DE PASIVO EXIGIBLES.</t>
  </si>
  <si>
    <t>Licitacion</t>
  </si>
  <si>
    <t>PAGO DE ESTAMPILLAS PROCULTURA Y PRODEPORTE GENERADAS DEL PROCESO DE OBTENCIÓN DE LA LICENCIA DE CONSTRUCCIÓN DE LA CEA</t>
  </si>
  <si>
    <t>439-PPC OTROS DISTRITOS</t>
  </si>
  <si>
    <t xml:space="preserve"> </t>
  </si>
  <si>
    <t>03-MEJORAMIENTO Y MANTENIMIENTO DE INFRAESTRUCTURA PROPIA DEL SECTOR</t>
  </si>
  <si>
    <t>IMPLEMENTACIÓN DE OBRAS HIDRAULICAS PARA RECONEXIÓN DE LA QUEBRADA AGUAS CALIENTES CON EL HUMEDAL DE TORCA</t>
  </si>
  <si>
    <t>APROBADO 
EN CURSO</t>
  </si>
  <si>
    <t>INTERVENTORÍA IMPLEMENTACIÓN DE OBRAS HIDRAULICAS PARA RECONEXIÓN DE LA QUEBRADA AGUAS CALIENTES CON EL HUMEDAL DE TORCA</t>
  </si>
  <si>
    <t>PROYECTADO</t>
  </si>
  <si>
    <t>501 -PCC RECURSOS BALENCE PGA</t>
  </si>
  <si>
    <t>SECRETARÍA DISTRITAL DE AMBIENTE</t>
  </si>
  <si>
    <t>PERIODO:</t>
  </si>
  <si>
    <t>NOMBRE</t>
  </si>
  <si>
    <t>DIRECIÓN</t>
  </si>
  <si>
    <t>AVENIDA CARCAS No 54 - 38</t>
  </si>
  <si>
    <t>TELÉFONO</t>
  </si>
  <si>
    <t>PAGINA WEB</t>
  </si>
  <si>
    <t>MISIÓN Y VISIÓN</t>
  </si>
  <si>
    <r>
      <rPr>
        <b/>
        <sz val="12"/>
        <color indexed="8"/>
        <rFont val="Arial"/>
        <family val="2"/>
      </rPr>
      <t xml:space="preserve">MISIÓN
</t>
    </r>
    <r>
      <rPr>
        <sz val="12"/>
        <color indexed="8"/>
        <rFont val="Arial"/>
        <family val="2"/>
      </rPr>
      <t xml:space="preserve">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sz val="12"/>
        <color indexed="8"/>
        <rFont val="Arial"/>
        <family val="2"/>
      </rPr>
      <t>VISIÓN</t>
    </r>
    <r>
      <rPr>
        <sz val="12"/>
        <color indexed="8"/>
        <rFont val="Arial"/>
        <family val="2"/>
      </rPr>
      <t>: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</si>
  <si>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t>PERSPECTIVA ESTRATÉGICA</t>
  </si>
  <si>
    <r>
      <rPr>
        <b/>
        <sz val="12"/>
        <color indexed="8"/>
        <rFont val="Arial"/>
        <family val="2"/>
      </rPr>
      <t>OBJETIVOS ESTRATEGICOS</t>
    </r>
    <r>
      <rPr>
        <sz val="12"/>
        <color indexed="8"/>
        <rFont val="Arial"/>
        <family val="2"/>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</si>
  <si>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t>INFORMACIÓN DE CONTACTO</t>
  </si>
  <si>
    <t>VALOR TOTAL DEL PPA</t>
  </si>
  <si>
    <t>LÍMITE DE COTRATACIÓN MENOR CUANTÍA</t>
  </si>
  <si>
    <t>LÍMITE DE CONTRATACIÓN MÍNIMA CUANTÍA</t>
  </si>
  <si>
    <t>FECHA ÚLTIMA ACTUALIZACIÓN DEL PAA</t>
  </si>
  <si>
    <t>FRANCISCO JOSE CRUZ</t>
  </si>
  <si>
    <t>$ 310,254,300</t>
  </si>
  <si>
    <t>$ 31,025,430</t>
  </si>
  <si>
    <t>VIGENCIA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</si>
</sst>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00"/>
    <numFmt numFmtId="169" formatCode="_(* #,##0_);_(* \(#,##0\);_(* &quot;-&quot;??_);_(@_)"/>
    <numFmt numFmtId="170" formatCode="0\ &quot;Días&quot;"/>
  </numFmts>
  <fonts count="26" x14ac:knownFonts="1">
    <font>
      <sz val="11"/>
      <color theme="1"/>
      <name val="Calibri"/>
      <family val="2"/>
      <scheme val="minor"/>
    </font>
    <font>
      <sz val="11"/>
      <color theme="1"/>
      <name val="Calibri"/>
      <family val="2"/>
      <scheme val="minor"/>
    </font>
    <font>
      <sz val="11"/>
      <color theme="1"/>
      <name val="Arial"/>
      <family val="2"/>
    </font>
    <font>
      <b/>
      <sz val="11"/>
      <color theme="0"/>
      <name val="Arial"/>
      <family val="2"/>
    </font>
    <font>
      <b/>
      <sz val="11"/>
      <color theme="1"/>
      <name val="Arial"/>
      <family val="2"/>
    </font>
    <font>
      <sz val="1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8"/>
      <color theme="1"/>
      <name val="Arial"/>
      <family val="2"/>
    </font>
    <font>
      <sz val="8"/>
      <name val="Arial"/>
      <family val="2"/>
    </font>
    <font>
      <sz val="11"/>
      <name val="Calibri"/>
      <family val="2"/>
      <scheme val="minor"/>
    </font>
    <font>
      <sz val="10"/>
      <color theme="1"/>
      <name val="Arial"/>
      <family val="2"/>
    </font>
    <font>
      <sz val="10"/>
      <name val="Arial"/>
      <family val="2"/>
    </font>
    <font>
      <b/>
      <sz val="11"/>
      <color indexed="8"/>
      <name val="Arial"/>
      <family val="2"/>
    </font>
    <font>
      <b/>
      <sz val="36"/>
      <color indexed="8"/>
      <name val="Calibri"/>
      <family val="2"/>
      <scheme val="minor"/>
    </font>
    <font>
      <b/>
      <sz val="26"/>
      <color indexed="8"/>
      <name val="Calibri"/>
      <family val="2"/>
      <scheme val="minor"/>
    </font>
    <font>
      <b/>
      <sz val="22"/>
      <color indexed="8"/>
      <name val="Calibri"/>
      <family val="2"/>
      <scheme val="minor"/>
    </font>
    <font>
      <b/>
      <sz val="20"/>
      <color theme="1"/>
      <name val="Arial"/>
      <family val="2"/>
    </font>
    <font>
      <b/>
      <sz val="12"/>
      <color theme="1"/>
      <name val="Arial"/>
      <family val="2"/>
    </font>
    <font>
      <b/>
      <sz val="16"/>
      <color theme="1"/>
      <name val="Arial"/>
      <family val="2"/>
    </font>
    <font>
      <sz val="16"/>
      <color theme="1"/>
      <name val="Arial"/>
      <family val="2"/>
    </font>
    <font>
      <sz val="12"/>
      <color indexed="8"/>
      <name val="Arial"/>
      <family val="2"/>
    </font>
    <font>
      <b/>
      <sz val="12"/>
      <color indexed="8"/>
      <name val="Arial"/>
      <family val="2"/>
    </font>
    <font>
      <b/>
      <sz val="16"/>
      <color indexed="8"/>
      <name val="Arial"/>
      <family val="2"/>
    </font>
  </fonts>
  <fills count="9">
    <fill>
      <patternFill patternType="none"/>
    </fill>
    <fill>
      <patternFill patternType="gray125"/>
    </fill>
    <fill>
      <patternFill patternType="solid">
        <fgColor theme="3"/>
        <bgColor indexed="64"/>
      </patternFill>
    </fill>
    <fill>
      <patternFill patternType="solid">
        <fgColor theme="4"/>
      </patternFill>
    </fill>
    <fill>
      <patternFill patternType="solid">
        <fgColor theme="4"/>
        <bgColor theme="4"/>
      </patternFill>
    </fill>
    <fill>
      <patternFill patternType="solid">
        <fgColor theme="8" tint="0.79998168889431442"/>
        <bgColor theme="8" tint="0.79998168889431442"/>
      </patternFill>
    </fill>
    <fill>
      <patternFill patternType="solid">
        <fgColor theme="8"/>
        <bgColor theme="8"/>
      </patternFill>
    </fill>
    <fill>
      <patternFill patternType="solid">
        <fgColor rgb="FF00B0F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theme="4" tint="-0.249977111117893"/>
      </top>
      <bottom/>
      <diagonal/>
    </border>
    <border>
      <left/>
      <right/>
      <top style="thin">
        <color theme="4" tint="-0.249977111117893"/>
      </top>
      <bottom style="medium">
        <color theme="4" tint="-0.249977111117893"/>
      </bottom>
      <diagonal/>
    </border>
    <border>
      <left/>
      <right/>
      <top style="medium">
        <color theme="8" tint="-0.249977111117893"/>
      </top>
      <bottom/>
      <diagonal/>
    </border>
    <border>
      <left/>
      <right/>
      <top style="thin">
        <color theme="8" tint="-0.249977111117893"/>
      </top>
      <bottom style="medium">
        <color theme="8" tint="-0.249977111117893"/>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8" fillId="3" borderId="0" applyNumberFormat="0" applyBorder="0" applyAlignment="0" applyProtection="0"/>
    <xf numFmtId="0" fontId="14" fillId="0" borderId="0"/>
  </cellStyleXfs>
  <cellXfs count="150">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165" fontId="2" fillId="0" borderId="0" xfId="1" applyFont="1" applyAlignment="1">
      <alignment horizontal="center" vertical="center"/>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165" fontId="3" fillId="2" borderId="0" xfId="1" applyFont="1" applyFill="1" applyAlignment="1">
      <alignment horizontal="center" vertical="center" wrapText="1"/>
    </xf>
    <xf numFmtId="0" fontId="0" fillId="0" borderId="0" xfId="0" pivotButton="1"/>
    <xf numFmtId="0" fontId="0" fillId="0" borderId="0" xfId="0" applyAlignment="1">
      <alignment horizontal="left"/>
    </xf>
    <xf numFmtId="165" fontId="0" fillId="0" borderId="0" xfId="1" applyFont="1"/>
    <xf numFmtId="0" fontId="2" fillId="0" borderId="1" xfId="0" applyFont="1" applyBorder="1" applyAlignment="1">
      <alignment horizontal="center" vertical="center" wrapText="1"/>
    </xf>
    <xf numFmtId="165" fontId="2" fillId="0" borderId="1" xfId="1" applyFont="1" applyBorder="1" applyAlignment="1">
      <alignment horizontal="center" vertical="center" wrapText="1"/>
    </xf>
    <xf numFmtId="17" fontId="5" fillId="0" borderId="1" xfId="0" applyNumberFormat="1" applyFont="1" applyFill="1" applyBorder="1" applyAlignment="1">
      <alignment horizontal="center" vertical="center" wrapText="1"/>
    </xf>
    <xf numFmtId="167" fontId="2" fillId="0" borderId="1" xfId="1" applyNumberFormat="1" applyFont="1" applyBorder="1" applyAlignment="1">
      <alignment horizontal="center" vertical="center" wrapText="1"/>
    </xf>
    <xf numFmtId="167" fontId="2" fillId="0" borderId="0" xfId="1" applyNumberFormat="1" applyFont="1" applyAlignment="1">
      <alignment horizontal="center" vertical="center"/>
    </xf>
    <xf numFmtId="164" fontId="2" fillId="0" borderId="1" xfId="1"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65" fontId="2" fillId="0" borderId="1" xfId="1" applyFont="1" applyFill="1" applyBorder="1" applyAlignment="1">
      <alignment horizontal="center" vertical="center" wrapText="1"/>
    </xf>
    <xf numFmtId="165" fontId="0" fillId="0" borderId="0" xfId="1" applyFont="1" applyAlignment="1">
      <alignment wrapText="1"/>
    </xf>
    <xf numFmtId="0" fontId="0" fillId="0" borderId="0" xfId="0" applyAlignment="1">
      <alignment wrapText="1"/>
    </xf>
    <xf numFmtId="0" fontId="0" fillId="0" borderId="0" xfId="0" pivotButton="1" applyAlignment="1">
      <alignment wrapText="1"/>
    </xf>
    <xf numFmtId="0" fontId="0" fillId="0" borderId="0" xfId="0" applyAlignment="1">
      <alignment horizontal="left" wrapText="1"/>
    </xf>
    <xf numFmtId="10" fontId="0" fillId="0" borderId="0" xfId="3" applyNumberFormat="1" applyFont="1"/>
    <xf numFmtId="10" fontId="6" fillId="6" borderId="4" xfId="3" applyNumberFormat="1" applyFont="1" applyFill="1" applyBorder="1" applyAlignment="1">
      <alignment horizontal="center" vertical="center" wrapText="1"/>
    </xf>
    <xf numFmtId="10" fontId="7" fillId="5" borderId="0" xfId="3" applyNumberFormat="1" applyFont="1" applyFill="1" applyAlignment="1">
      <alignment horizontal="left" wrapText="1"/>
    </xf>
    <xf numFmtId="10" fontId="7" fillId="0" borderId="5" xfId="3" applyNumberFormat="1" applyFont="1" applyBorder="1" applyAlignment="1">
      <alignment horizontal="left" wrapText="1"/>
    </xf>
    <xf numFmtId="10" fontId="7" fillId="0" borderId="0" xfId="3" applyNumberFormat="1" applyFont="1" applyAlignment="1">
      <alignment horizontal="left" wrapText="1"/>
    </xf>
    <xf numFmtId="10" fontId="7" fillId="0" borderId="0" xfId="3" applyNumberFormat="1" applyFont="1" applyAlignment="1">
      <alignment horizontal="center" vertical="center"/>
    </xf>
    <xf numFmtId="10" fontId="6" fillId="4" borderId="2" xfId="3" applyNumberFormat="1" applyFont="1" applyFill="1" applyBorder="1" applyAlignment="1">
      <alignment wrapText="1"/>
    </xf>
    <xf numFmtId="10" fontId="7" fillId="0" borderId="3" xfId="3" applyNumberFormat="1" applyFont="1" applyBorder="1"/>
    <xf numFmtId="0" fontId="0" fillId="0" borderId="0" xfId="0" pivotButton="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pivotButton="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pivotButton="1" applyAlignment="1">
      <alignment vertical="center"/>
    </xf>
    <xf numFmtId="0" fontId="0" fillId="0" borderId="0" xfId="0" applyAlignment="1">
      <alignment vertical="center"/>
    </xf>
    <xf numFmtId="0" fontId="7" fillId="0" borderId="0" xfId="0" applyFont="1" applyAlignment="1">
      <alignment horizontal="left"/>
    </xf>
    <xf numFmtId="0" fontId="0" fillId="0" borderId="1" xfId="0" applyBorder="1" applyAlignment="1">
      <alignment horizontal="left" vertical="center"/>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9" fontId="1"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vertical="center" wrapText="1"/>
    </xf>
    <xf numFmtId="0" fontId="0" fillId="0" borderId="1" xfId="0" applyBorder="1" applyAlignment="1">
      <alignment vertical="center"/>
    </xf>
    <xf numFmtId="170" fontId="1"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10" fillId="0" borderId="1" xfId="0" applyFont="1" applyBorder="1" applyAlignment="1">
      <alignment vertical="center"/>
    </xf>
    <xf numFmtId="14" fontId="1"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169" fontId="1" fillId="0" borderId="1" xfId="2" applyNumberFormat="1" applyFont="1" applyBorder="1" applyAlignment="1">
      <alignment vertical="center"/>
    </xf>
    <xf numFmtId="0" fontId="11" fillId="0" borderId="1" xfId="0" applyFont="1" applyFill="1" applyBorder="1" applyAlignment="1">
      <alignment horizontal="center" vertical="center"/>
    </xf>
    <xf numFmtId="0" fontId="12" fillId="0" borderId="0" xfId="0" applyFont="1" applyFill="1" applyBorder="1" applyAlignment="1">
      <alignment vertical="center" wrapText="1"/>
    </xf>
    <xf numFmtId="0" fontId="0" fillId="0" borderId="1" xfId="0" applyFill="1" applyBorder="1" applyAlignment="1">
      <alignment horizontal="center" vertical="center"/>
    </xf>
    <xf numFmtId="0" fontId="0" fillId="0" borderId="0" xfId="0" applyAlignment="1">
      <alignment horizontal="left" vertical="center"/>
    </xf>
    <xf numFmtId="17" fontId="0" fillId="0" borderId="0" xfId="0" applyNumberFormat="1" applyAlignment="1">
      <alignment vertical="center"/>
    </xf>
    <xf numFmtId="167" fontId="1" fillId="0" borderId="0" xfId="1" applyNumberFormat="1" applyFont="1" applyAlignment="1">
      <alignment vertical="center"/>
    </xf>
    <xf numFmtId="0" fontId="13" fillId="0" borderId="0" xfId="0" applyFont="1" applyAlignment="1">
      <alignment horizontal="left" vertical="center"/>
    </xf>
    <xf numFmtId="0" fontId="0" fillId="0" borderId="0" xfId="0" applyFill="1" applyBorder="1" applyAlignment="1">
      <alignment horizontal="center" vertical="center"/>
    </xf>
    <xf numFmtId="166" fontId="0" fillId="0" borderId="0" xfId="2" applyFont="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165" fontId="0" fillId="0" borderId="0" xfId="0" applyNumberFormat="1" applyBorder="1" applyAlignment="1">
      <alignment vertical="center" wrapText="1"/>
    </xf>
    <xf numFmtId="0" fontId="3" fillId="7" borderId="0" xfId="0" applyFont="1" applyFill="1" applyAlignment="1">
      <alignment horizontal="center" vertical="center" wrapText="1"/>
    </xf>
    <xf numFmtId="167" fontId="3" fillId="7" borderId="0" xfId="1" applyNumberFormat="1" applyFont="1" applyFill="1" applyAlignment="1">
      <alignment horizontal="center" vertical="center" wrapText="1"/>
    </xf>
    <xf numFmtId="0" fontId="8" fillId="7" borderId="1" xfId="4" applyFill="1" applyBorder="1" applyAlignment="1">
      <alignment horizontal="left" vertical="center" wrapText="1"/>
    </xf>
    <xf numFmtId="0" fontId="8" fillId="7" borderId="1" xfId="4" applyFill="1" applyBorder="1" applyAlignment="1">
      <alignment horizontal="center" vertical="center" wrapText="1"/>
    </xf>
    <xf numFmtId="1" fontId="8" fillId="7" borderId="1" xfId="4" applyNumberFormat="1" applyFill="1" applyBorder="1" applyAlignment="1">
      <alignment horizontal="center" vertical="center" wrapText="1"/>
    </xf>
    <xf numFmtId="165" fontId="8" fillId="7" borderId="1" xfId="1" applyFont="1" applyFill="1" applyBorder="1" applyAlignment="1">
      <alignment horizontal="center" vertical="center" wrapText="1"/>
    </xf>
    <xf numFmtId="0" fontId="15" fillId="8" borderId="10" xfId="5" applyFont="1" applyFill="1" applyBorder="1" applyAlignment="1">
      <alignment horizontal="center" vertical="center" wrapText="1"/>
    </xf>
    <xf numFmtId="0" fontId="15" fillId="8" borderId="0" xfId="5" applyFont="1" applyFill="1" applyBorder="1" applyAlignment="1">
      <alignment horizontal="center" vertical="center" wrapText="1"/>
    </xf>
    <xf numFmtId="0" fontId="15" fillId="8" borderId="15" xfId="5" applyFont="1" applyFill="1" applyBorder="1" applyAlignment="1">
      <alignment horizontal="center" vertical="center" wrapText="1"/>
    </xf>
    <xf numFmtId="0" fontId="0" fillId="0" borderId="16" xfId="0" applyBorder="1" applyAlignment="1">
      <alignment wrapText="1"/>
    </xf>
    <xf numFmtId="0" fontId="0" fillId="0" borderId="10" xfId="0" applyBorder="1" applyAlignment="1">
      <alignment wrapText="1"/>
    </xf>
    <xf numFmtId="0" fontId="22" fillId="0" borderId="0" xfId="0" applyFont="1" applyBorder="1" applyAlignment="1">
      <alignment vertical="center" wrapText="1"/>
    </xf>
    <xf numFmtId="0" fontId="22" fillId="0" borderId="11" xfId="0" applyFont="1" applyBorder="1" applyAlignment="1">
      <alignment vertical="center" wrapText="1"/>
    </xf>
    <xf numFmtId="0" fontId="0" fillId="0" borderId="0" xfId="0" applyBorder="1" applyAlignment="1">
      <alignment wrapText="1"/>
    </xf>
    <xf numFmtId="0" fontId="0" fillId="0" borderId="12" xfId="0" applyBorder="1" applyAlignment="1">
      <alignment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0" fillId="7" borderId="20"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5"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168" fontId="22" fillId="0" borderId="20" xfId="1" applyNumberFormat="1" applyFont="1" applyBorder="1" applyAlignment="1">
      <alignment horizontal="center" vertical="center" wrapText="1"/>
    </xf>
    <xf numFmtId="168" fontId="22" fillId="0" borderId="21" xfId="1" applyNumberFormat="1" applyFont="1" applyBorder="1" applyAlignment="1">
      <alignment horizontal="center" vertical="center" wrapText="1"/>
    </xf>
    <xf numFmtId="168" fontId="22" fillId="0" borderId="22" xfId="1" applyNumberFormat="1" applyFont="1" applyBorder="1" applyAlignment="1">
      <alignment horizontal="center" vertical="center" wrapText="1"/>
    </xf>
    <xf numFmtId="168" fontId="22" fillId="0" borderId="20" xfId="1" applyNumberFormat="1" applyFont="1" applyFill="1" applyBorder="1" applyAlignment="1">
      <alignment horizontal="center" vertical="center" wrapText="1"/>
    </xf>
    <xf numFmtId="168" fontId="22" fillId="0" borderId="21" xfId="1" applyNumberFormat="1" applyFont="1" applyFill="1" applyBorder="1" applyAlignment="1">
      <alignment horizontal="center" vertical="center" wrapText="1"/>
    </xf>
    <xf numFmtId="168" fontId="22" fillId="0" borderId="22" xfId="1" applyNumberFormat="1"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0" fillId="7" borderId="14" xfId="0" applyFont="1" applyFill="1" applyBorder="1" applyAlignment="1">
      <alignment horizontal="center" vertical="center" wrapText="1"/>
    </xf>
    <xf numFmtId="14" fontId="22" fillId="0" borderId="13" xfId="0" applyNumberFormat="1" applyFont="1" applyBorder="1" applyAlignment="1">
      <alignment horizontal="center" vertical="center" wrapText="1"/>
    </xf>
    <xf numFmtId="14" fontId="22" fillId="0" borderId="15" xfId="0" applyNumberFormat="1" applyFont="1" applyBorder="1" applyAlignment="1">
      <alignment horizontal="center" vertical="center" wrapText="1"/>
    </xf>
    <xf numFmtId="14" fontId="22" fillId="0" borderId="14" xfId="0" applyNumberFormat="1" applyFont="1" applyBorder="1" applyAlignment="1">
      <alignment horizontal="center" vertical="center" wrapText="1"/>
    </xf>
    <xf numFmtId="0" fontId="20" fillId="7" borderId="2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26"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3" fillId="0" borderId="2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4" xfId="0" applyFont="1" applyBorder="1" applyAlignment="1">
      <alignment horizontal="center" vertical="center" wrapText="1"/>
    </xf>
    <xf numFmtId="0" fontId="15" fillId="8" borderId="8" xfId="5" applyFont="1" applyFill="1" applyBorder="1" applyAlignment="1">
      <alignment horizontal="center" vertical="center" wrapText="1"/>
    </xf>
    <xf numFmtId="0" fontId="15" fillId="8" borderId="9" xfId="5" applyFont="1" applyFill="1" applyBorder="1" applyAlignment="1">
      <alignment horizontal="center" vertical="center" wrapText="1"/>
    </xf>
    <xf numFmtId="0" fontId="15" fillId="8" borderId="11"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8" borderId="13" xfId="5" applyFont="1" applyFill="1" applyBorder="1" applyAlignment="1">
      <alignment horizontal="center" vertical="center" wrapText="1"/>
    </xf>
    <xf numFmtId="0" fontId="15" fillId="8" borderId="14" xfId="5" applyFont="1" applyFill="1" applyBorder="1" applyAlignment="1">
      <alignment horizontal="center" vertical="center" wrapText="1"/>
    </xf>
    <xf numFmtId="0" fontId="16" fillId="8" borderId="10" xfId="5" applyFont="1" applyFill="1" applyBorder="1" applyAlignment="1">
      <alignment horizontal="center" vertical="center" wrapText="1"/>
    </xf>
    <xf numFmtId="0" fontId="16" fillId="8" borderId="0" xfId="5" applyFont="1" applyFill="1" applyBorder="1" applyAlignment="1">
      <alignment horizontal="center" vertical="center" wrapText="1"/>
    </xf>
    <xf numFmtId="0" fontId="17" fillId="8" borderId="0" xfId="5" applyFont="1" applyFill="1" applyBorder="1" applyAlignment="1">
      <alignment horizontal="center" vertical="center" wrapText="1"/>
    </xf>
    <xf numFmtId="0" fontId="18" fillId="8" borderId="15" xfId="5"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cellXfs>
  <cellStyles count="6">
    <cellStyle name="Énfasis1" xfId="4" builtinId="29"/>
    <cellStyle name="Millares" xfId="2" builtinId="3"/>
    <cellStyle name="Moneda" xfId="1" builtinId="4"/>
    <cellStyle name="Normal" xfId="0" builtinId="0"/>
    <cellStyle name="Normal 3 2" xfId="5" xr:uid="{00000000-0005-0000-0000-000004000000}"/>
    <cellStyle name="Porcentaje" xfId="3" builtinId="5"/>
  </cellStyles>
  <dxfs count="115">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wrapText="1" readingOrder="0"/>
    </dxf>
    <dxf>
      <alignment vertical="center" readingOrder="0"/>
    </dxf>
    <dxf>
      <alignment horizontal="center"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PLAN%20NAUAL%20DE%20ADQUIISICIONES%20V1%2006-01-2016.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F:\PLAN%20NAUAL%20DE%20ADQUIISICIONES%20V1%2006-01-2016.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376.409098611111" createdVersion="5" refreshedVersion="5" minRefreshableVersion="3" recordCount="1340" xr:uid="{00000000-000A-0000-FFFF-FFFF00000000}">
  <cacheSource type="worksheet">
    <worksheetSource ref="A1:U1344" sheet="INVERSIÓN" r:id="rId2"/>
  </cacheSource>
  <cacheFields count="21">
    <cacheField name="ITEM" numFmtId="0">
      <sharedItems containsSemiMixedTypes="0" containsString="0" containsNumber="1" containsInteger="1" minValue="1" maxValue="1340"/>
    </cacheField>
    <cacheField name="PROYECTO" numFmtId="0">
      <sharedItems containsSemiMixedTypes="0" containsString="0" containsNumber="1" containsInteger="1" minValue="131" maxValue="961" count="12">
        <n v="131"/>
        <n v="821"/>
        <n v="811"/>
        <n v="826"/>
        <n v="574"/>
        <n v="819"/>
        <n v="961"/>
        <n v="817"/>
        <n v="844"/>
        <n v="956"/>
        <n v="957"/>
        <n v="820"/>
      </sharedItems>
    </cacheField>
    <cacheField name="RUBRO" numFmtId="0">
      <sharedItems/>
    </cacheField>
    <cacheField name="META PLAN DE DESARROLLO DISTRITAL" numFmtId="0">
      <sharedItems longText="1"/>
    </cacheField>
    <cacheField name="LÍNEA " numFmtId="0">
      <sharedItems/>
    </cacheField>
    <cacheField name="META PROYECTO DE INVERSIÓN" numFmtId="0">
      <sharedItems longText="1"/>
    </cacheField>
    <cacheField name="TIPO DE GASTO" numFmtId="0">
      <sharedItems count="14">
        <s v="03- RECURSO HUMANO"/>
        <s v="02-DOTACIÓN "/>
        <s v="03-RECURSO HUMANO"/>
        <s v="01-INFRAESTRUCTURA"/>
        <s v="02-DOTACIÓN"/>
        <s v="04- INVESTIGACION Y ESTUDIO"/>
        <s v="03 RECURSO HUMANO"/>
        <s v="02 DOTACIÓN"/>
        <s v="01- INFRAESTRUCTURA"/>
        <s v="02- DOTACIÓN"/>
        <s v="05 -  ADMINISTRACIÓN  DEL ESTADO"/>
        <s v="02 -  DOTACIÓN"/>
        <s v="05 -  ADMINISTRACIÓN  INSTITUCIONAL"/>
        <s v="04-INVESTIGACIÓN Y ESTUDIOS"/>
      </sharedItems>
    </cacheField>
    <cacheField name="COMPONENTE DE GASTO" numFmtId="0">
      <sharedItems/>
    </cacheField>
    <cacheField name="CONCEPTO DE GASTO" numFmtId="0">
      <sharedItems longText="1"/>
    </cacheField>
    <cacheField name="CÓDIGOS UNSPSC" numFmtId="0">
      <sharedItems containsBlank="1" containsMixedTypes="1" containsNumber="1" containsInteger="1" minValue="1586200" maxValue="94131503"/>
    </cacheField>
    <cacheField name="DESCRIPCIÓN (OBJETO INDICATIVO)" numFmtId="0">
      <sharedItems longText="1"/>
    </cacheField>
    <cacheField name="FECHA ESTIMADA INICIO PROCESO DE SELECCIÓN_x000a_(MES Y AÑO)" numFmtId="17">
      <sharedItems containsSemiMixedTypes="0" containsNonDate="0" containsDate="1" containsString="0" minDate="2016-01-01T00:00:00" maxDate="2016-08-02T00:00:00"/>
    </cacheField>
    <cacheField name="DURACIÓN ESTIMADA DEL CONTRATO_x000a_(MESES)" numFmtId="0">
      <sharedItems containsSemiMixedTypes="0" containsString="0" containsNumber="1" minValue="1" maxValue="12"/>
    </cacheField>
    <cacheField name="MODALIDAD DE SELECCIÓN " numFmtId="0">
      <sharedItems containsBlank="1" containsMixedTypes="1" containsNumber="1" containsInteger="1" minValue="42431" maxValue="42431"/>
    </cacheField>
    <cacheField name="FUENTE DE LOS RECURSOS" numFmtId="0">
      <sharedItems/>
    </cacheField>
    <cacheField name="VALOR TOTAL ESTIMADO" numFmtId="167">
      <sharedItems containsSemiMixedTypes="0" containsString="0" containsNumber="1" minValue="42382" maxValue="3576367000"/>
    </cacheField>
    <cacheField name="VALOR ESTIMADO EN LA VIGENCIA ACTUAL" numFmtId="167">
      <sharedItems containsSemiMixedTypes="0" containsString="0" containsNumber="1" minValue="42382" maxValue="3576367000"/>
    </cacheField>
    <cacheField name="¿SE REQUIEREN VIGENCIAS FUTURAS?" numFmtId="0">
      <sharedItems/>
    </cacheField>
    <cacheField name="ESTADO DE SOLICITUD DE VIGENCIAS FUTURAS" numFmtId="0">
      <sharedItems/>
    </cacheField>
    <cacheField name="DATOS DE CONTACTO DEL RESPONSABLE_x000a_(GERENTE DE PROYECTO O JEFE DE DEPENDENCIA)" numFmtId="0">
      <sharedItems/>
    </cacheField>
    <cacheField name="VALOR MENSUAL" numFmtId="0">
      <sharedItems containsString="0" containsBlank="1" containsNumber="1" minValue="42382" maxValue="1861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376.427996759259" createdVersion="5" refreshedVersion="5" minRefreshableVersion="3" recordCount="1340" xr:uid="{00000000-000A-0000-FFFF-FFFF01000000}">
  <cacheSource type="worksheet">
    <worksheetSource ref="A1:V1344" sheet="INVERSIÓN" r:id="rId2"/>
  </cacheSource>
  <cacheFields count="22">
    <cacheField name="ITEM" numFmtId="0">
      <sharedItems containsSemiMixedTypes="0" containsString="0" containsNumber="1" containsInteger="1" minValue="1" maxValue="1340"/>
    </cacheField>
    <cacheField name="PROYECTO" numFmtId="0">
      <sharedItems containsSemiMixedTypes="0" containsString="0" containsNumber="1" containsInteger="1" minValue="131" maxValue="961" count="12">
        <n v="131"/>
        <n v="821"/>
        <n v="811"/>
        <n v="826"/>
        <n v="574"/>
        <n v="819"/>
        <n v="961"/>
        <n v="817"/>
        <n v="844"/>
        <n v="956"/>
        <n v="957"/>
        <n v="820"/>
      </sharedItems>
    </cacheField>
    <cacheField name="RUBRO" numFmtId="0">
      <sharedItems/>
    </cacheField>
    <cacheField name="META PLAN DE DESARROLLO DISTRITAL" numFmtId="0">
      <sharedItems longText="1"/>
    </cacheField>
    <cacheField name="LÍNEA " numFmtId="0">
      <sharedItems/>
    </cacheField>
    <cacheField name="META PROYECTO DE INVERSIÓN" numFmtId="0">
      <sharedItems longText="1"/>
    </cacheField>
    <cacheField name="TIPO DE GASTO" numFmtId="0">
      <sharedItems count="14">
        <s v="03- RECURSO HUMANO"/>
        <s v="02-DOTACIÓN "/>
        <s v="01-INFRAESTRUCTURA"/>
        <s v="04- INVESTIGACION Y ESTUDIO"/>
        <s v="05 -  ADMINISTRACIÓN  DEL ESTADO"/>
        <s v="03-RECURSO HUMANO" u="1"/>
        <s v="02 DOTACIÓN" u="1"/>
        <s v="05 -  ADMINISTRACIÓN  INSTITUCIONAL" u="1"/>
        <s v="02-DOTACIÓN" u="1"/>
        <s v="04-INVESTIGACIÓN Y ESTUDIOS" u="1"/>
        <s v="02- DOTACIÓN" u="1"/>
        <s v="03 RECURSO HUMANO" u="1"/>
        <s v="02 -  DOTACIÓN" u="1"/>
        <s v="01- INFRAESTRUCTURA" u="1"/>
      </sharedItems>
    </cacheField>
    <cacheField name="COMPONENTE DE GASTO" numFmtId="0">
      <sharedItems/>
    </cacheField>
    <cacheField name="CONCEPTO DE GASTO" numFmtId="0">
      <sharedItems longText="1"/>
    </cacheField>
    <cacheField name="CÓDIGOS UNSPSC" numFmtId="0">
      <sharedItems containsBlank="1" containsMixedTypes="1" containsNumber="1" containsInteger="1" minValue="1586200" maxValue="94131503"/>
    </cacheField>
    <cacheField name="DESCRIPCIÓN (OBJETO INDICATIVO)" numFmtId="0">
      <sharedItems count="720" longText="1">
        <s v="REALIZAR LA PLANEACIÓN Y EJECUCIÓN DE  ACTIVIDADES EDUCATIVAS EN EL AULA AMBIENTAL ADMINISTRADA POR LA SDA."/>
        <s v="REALIZAR LA PLANEACIÓN Y EJECUCIÓN DE  ACTIVIDADES EDUCATIVAS EN EL AULA AMBIENTAL ADMINISTRADA POR LA SDA._x000a_"/>
        <s v="EJECUTAR ACCIONES PEDAGÓGICAS Y PROCESOS DE FORMACIÓN EN DESARROLLO DE LA ESTRATEGIA DE AULAS AMBIENTALES PREVISTA EN LA POLÍTICA PÚBLICA DISTRITAL DE EDUCACIÓN AMBIENTAL. "/>
        <s v="DESARROLLAR LAS ACTIVIDADES Y ACCIONES PEDAGÓGICAS PROGRAMADAS EN EL AULA AMBIENTAL ADMINISTRADA POR LA SDA, PARA DAR CUMPLIMIENTO A LA ESTRATEGIA DE EDUCACIÓN AMBIENTAL."/>
        <s v=" REALIZAR ACCIONES QUE PERMITAN VISIBILIZAR LA DIVERSIDAD ÉTNICA EN LOS PROCESOS DE FORMACIÓN ADELANTADOS EN LOS ESPACIOS Y ESCENARIOS DONDE HACE PRESENCIA LA SDA."/>
        <s v="REALIZAR ACCIONES QUE PERMITAN VISIBILIZAR LA DIVERSIDAD ETNICA EN LOS PROCESOS DE FORMACIÓN ADELNATADOS EN LOS ESPACIOS Y ESCENARIOS DONDE HACE PRESENCIA LA SDA"/>
        <s v="APOYAR LA COORDINACIÓN DE ACCIONES REQUERIDAS PARA EL FUNCIONAMIENTO DE LA  COMISIÓN INTERSECTORIAL DE EDUCACIÓN AMBIENTAL Y DINAMIZAR LA GESTIÓN INTERINSTITUCIONAL EN EDUCACIÓN AMBIENTAL COMPLEMENTARIA A LA ENTIDAD."/>
        <s v="LLEVAR A CABO LA PLANEACIÓN Y EJECUCIÓN DE ACTIVIDADES RELACIONADAS A CAMINATAS ECOLÓGICAS, EN EL MARCO DE LA POLÍTICA PÚBLICA DISTRITAL DE EDUCACIÓN AMBIENTAL."/>
        <s v="REALIZAR ACTIVIDADES DE APOYO A LOS PROCESOS LOCALES DE PLANEACIÓN Y PRESUPUESTOS PARTICIPATIVOS DE LA SDA, MEDIANTE LA ARTICULACIÓN DE MEDIOS ALTERNATIVOS Y COMUNITARIOS DE COMUNICACIÓN."/>
        <s v="PRESTAR LOS SERVICIOS PROFE SIONALES PARA LA EJECUCIÓN DE LAS ESTRATEGIAS DE EDUCACIÓN AMBIENTAL, CON EL FIN DE ARTICULAR DINAMICAS SECTORIALES, GREMIALES EMPRESARIALES E INSTITUCIONALES"/>
        <s v="PRESTAR SUS SERVICIOS PROFESIONALES PARA LA EJECUCIÓN DE ACTIVIDADES DE PLANEACIÓN Y EJECUCIÓN QUE PERMITAN LA IMPLEMNTACIÓN DEL COMPARENDO AMBIENTAL"/>
        <s v="PRESTAR LOS SERVICIOS PROFESIONALES EN LA PLANEACIÓN, SEGUIMIENTO Y EJECUCIÓN DE ACTIVIDADES RELACIONADAS CON PARTICIPACIÓN Y EDUCACIÓN AMBIENTAL, A FIN DE FORTALECER LOS NIVELES DE RESPUESTA ANTE LOS FALLOS JUDICIALES."/>
        <s v="EJECUTAR LAS ACCIONES PEDAGÓGICAS Y LOS PROCESOS DE FORMACIÓN AMBIENTAL LIDERADOS POR LA SDA."/>
        <s v="REALIZAR ACCIONES DE GESTIÓN, DINAMIZACIÓN E IMPLEMENTACIÓN DE LAS ACTIVIDADES REQUERIDAS PARA EL DESARROLLO DE LAS ACCIONES PEDAGÓGICAS Y PROCESOS DE FORMACIÓN AMBIENTAL LIDERADOS POR LA SDA."/>
        <s v="APOYAR LAS ACCIONES DE GESTIÓN, DINAMIZACIÓN E IMPLEMENTACIÓN DE LAS ACTIVIDADES REQUERIDAS PARA EL DESARROLLO DE LAS ACCIONES PEDAGÓGICAS Y PROCESOS DE FORMACIÓN AMBIENTAL LIDERADOS POR LA SDA."/>
        <s v="REALIZAR  ACCIONES PEDAGÓGICAS Y PROCESOS DE FORMACIÓN PARA LA IMPLEMENTACIÓN DE LAS ESTRATEGIAS DE EDUCACIÓN AMBIENTAL,  EN LAS LOCALIDADES DEL DISTRITO CAPITAL."/>
        <s v="REALIZAR ACTIVIDADES Y ACCIONES PEDAGÓGICAS, PARA EL DESARROLLO DE LA ESTRATEGIA DE AULAS AMBIENTALES, EN LAS DIFERENTES LOCALIDADES DEL DISTRITO CAPITAL."/>
        <s v="CONTRATAR EL SUMINISTRO DE MATERIAL IMPRESO, EDITORIAL DIVULGATIVO Y PIEZAS DE COMUNICACIÓN INSTITUCIONAES REQUERIDAS POR LA SECRETARIA DISTRITAL DE AMBINETE PARA SOCIALIZAR Y TRASMITAR A LA CIUDADANIA INFORMACIÓN RELACIONADA CON LOS PROGRAMAS, PLANES, EVENTOS, TRAMITES, Y PORYECTOS LIDERADOS POR LA AUTORIDAD AMBIENTAL EN EL DISTRITO CAPITAL"/>
        <s v="DIRIGIR LAS ESTRATEGIAS DE PARTICIPACIÓN, ADELANTADAS POR LA OPEL EN LAS VEINTE (20) LOCALIDADES DEL DISTRITO CAPITAL"/>
        <s v="EJECUTAR ACCIONES DE GESTIÓN AMBIENTAL TERRITORIAL EN LA LOCALIDAD ASIGNADA, VINCULANDO ORGANIZACIONES SOCIALES Y AMBIENTALES A PROCESOS DE PARTICIPACIÓN Y EDUCACIÓN AMBIENTAL, ARTICULADOS CON EL EQUIPO LOCAL DE LA SDA. "/>
        <s v="GESTIONAL LOS PROCESOS DE PARTICIPACIÓN CIUDADANA DIGITAL, ANALIZANDO Y PORCESANDO LA INFORMACIÓN QUE SE GENERE EN ESTE CONTEXTO"/>
        <s v="REALIZAR ACTIVIDADES DE ACOMPAÑAMIENTO A LOS PROCESOS DE PARTICIPACIÓN CIUDADANA, DESARROLLADOS EN LAS LOCALIDADES DEL DISTRITO CAPITAL A FIN DE FORTALECER LOS NIVELES DE RESPUESTA ANTE LOS FALLOS JUDICIALES."/>
        <s v="REALIZAR LA RECOLECCIÓN, PROCESAMIENTO, ANÁLISIS Y VALIDACIÓN DE LA INFORMACIÓN AMBIENTAL QUE COMPARTAN LAS COMUNIDADES Y LAS DEMÁS INSTITUCIONES, CON EL FIN CONTRIBUIR A LA CONSTRUCCIÓN DEL SISTEMA DE ESPACIALIZACIÓN AMBIENTAL PARTICIPATIVO."/>
        <s v="REALIZAR EL ENLACE DE LAS ACTIVIDADES DE PARTICIPACIÓN EJERCIDAS POR LA SDA, CON EL FIN DE VINCULAR ORGANIZACIONES SECTORIALES, GREMIALES, EMPRESARIALES E INSTITUCIONALES DIRIGIDAS A LA PARTICIPACIÓN CIUDADANA."/>
        <s v="REALIZAR ACTIVIDADES DE APOYO PARA EL SEGUIMIENTO PRESUPUESTAL DE LOS PROCESOS DE PARTICIPACIÓN Y EDUCACIÓN AMBIENTAL."/>
        <s v="REALIZAR LAS ACTIVIDADES PARA LA EJECUCIÓN DEL PLAN ANUAL DE ADQUISICIONES EN EL MARCO DE LOS PROCESOS DE PARTICIPACIÓN Y EDUCACIÓN AMBIENTAL"/>
        <s v="REALIZAR EL SEGUIMIENTO Y EL ANALISIS DE LA INFORMACIÓN GENERADA DE LOS PROCESOS DE PARTICIPACIÓN Y EDUCACIÓN AMBIENTA"/>
        <s v="REALIZAR ACTIVIDADES RELACIONADAS CON LOS PROCESOS DE LA PLANEACIÓN, REQUERIDAS PARA EL CUMPLIMIENTO DE LOS PROCESOS DE PARTICIPACIÓN Y EDUCACIÓN AMBIENTAL."/>
        <s v="DESARROLLAR ACCIONES DE MONITOREO Y SEGUIMIENTO A LAS ACTIVIDADES ASOCIADAS AL PROCESO DE PARTICIPACIÓN CIUDADANA Y EDUCACIÓN AMBIENTAL, QUE SE ADELANTAN EN LAS DIFERENTES LOCALIDADES DEL DISTRITO CAPITAL."/>
        <s v="CONSOLIDAR Y HACER SEGUIMIENTO DE A LA INFORMACIÓN GENERADA EN LAS DIFERENTES INSTANCIAS DE PARTICIPACIÓN."/>
        <s v="REALIZAR ACTIVIDADES DE APOYO A LA GESTIÓN,  DERIVADA DE LA EJECUCIÓN DE LOS PROCESOS DE PARTICIPACIÓN Y EDUCACIÓN AMBIENTAL."/>
        <s v="PRESTAR SUS SERVICIOS DE APOYO A LA GESTIÓN PARA REALIZAR ACTIVIDADES RELACIONADAS CON EL MANEJO Y ADMINISTRACIÓN DE LA INFORMACIÓN GENERADA DE LOS PROCESOS DE PARTICIPACIÓN Y EDUCACIÓN AMBIENTAL."/>
        <s v="PRESTAR EL SERVICIO DE REALIZACIÓN DE EVENTOS Y ACTIVIDADES LOGISTICAS DE LA SECRETARIA DISTRITAL DE AMBIENTE PARA LA SOCIALIZACIÓN Y DIVULGACIÓN A LA CIUDADANIA DE LA GESTIÓN REALIZADA EN EL DISTRITO CAPITAL "/>
        <s v="CONTRATAR LA PRESTACIÓN DEL SERVICIO PÚBLICO DE TRANSPORTE TERRESTRE AUTOMOTOR ESPECIAL EN VEHÍCULOS TIPO CAMIONETA, DOBLE CABINA, CON EL FIN DE APOYAR LAS ACTIVIDADES QUE DESARROLLA LA SECRETARÍA DISTRITAL DE AMBIENTE DE ACUERDO CON LAS CARACTERÍSTICAS TÉCNICAS DEFINIDAS."/>
        <s v="Apoyar los procesos de adquisición predial  en los  Espacios del Agua  del Distrito Capital"/>
        <s v=" Desarrollar acciones para la recuperación integral de quebrada  en las Subcuencas de Torca, Salitre, Tunjuelo y Fucha, que incluye acciones de mantenimiento de áreas intervenidas en periiodos anteriiores."/>
        <s v="Desarrollar acciones para la recuperación integral de quebrada  en las Subcuencas de Torca, Salitre, Tunjuelo y Fucha, que incluye acciones de mantenimiento de áreas intervenidas en periiodos anteriiores."/>
        <s v="Implementar las acciones orientadas a la producción de material vegetal en los viveros de la SDA y los estudios para el mejoramiento del modelo de gestión actual"/>
        <s v="Adelantar la administración de los parques ecológicos distritales de humedal en el marco de las politicas establecidas, desarrollando acciones para promover el uso público y la gestión del conocimiento"/>
        <s v="Generar los conceptos e informes tecnicos relacionados con la recuperación y conservación de los espacios del agua en el D.C."/>
        <s v=" Generar informes de gestión y tramites necesarios para el desarrollo de las acciones  en el suelo de protección. "/>
        <s v="Adelantar acciones integrales orientadas a la restauración, recuperación, rehabilitación o conservación en las zonas abastecedoras de acueductos veredales (incluye el mantenimiento de coberturas vegetales establecidas con anterioridad y la gestión social e institucional)"/>
        <s v="Responder a las emergencias ambientales para las cuales se activa a la SDA, por parte de las entidades del SDGR-CC, el NUSE y la comunidad."/>
        <s v="Implementar acciones de ordenamiento predial, restauración y reconversión de sistemas productivos afines a la conservación de los recursos naturales en los predios priorizados."/>
        <s v="Generar los insumos técnicos para aprobación y seguimiento de PMA, Alertas Ambientales, medidas de protección,identificación y ampliaciones en áreas de ecosistemas humedal."/>
        <s v=" Adelantar las acciones requeridas para la adecuación, mejoramiento y mantenimiento de los viveros administrados por la SDA."/>
        <s v="Desarrollar los procesos de gestion predial en el suelo de protección para su adquisición a partir de los avaluos existentes y realizar la priorización y gestión para el avalúo de nuevos predios"/>
        <s v=" Realizar el mantenimiento, implementación y monitoreo de acciones para conservación , restauración, rehabilitación y/o recuperación en suelo de protección del Distrito Capital."/>
        <s v="Realizar las acciones de administración integral del PEDM Entrenubes, el Parque Mirador de los Nevados, el Pparque Soratama y otras áreas de interes ambietal, incluyendo aquellas para la promoción del uso público."/>
        <s v="Participar en el diseño de la implementación – PMA – de la Reserva Forestal Regional Productora del Norte de Bogotá D.C., “Thomas Van der Hammen liderado por la CAR y desarrollar procesos de gestión relacionados con el tema."/>
        <s v=" Adelantar acciones y gestión  ambiental para el fortalecimiento local y regional que permita el desarrollo piloto del  modelo de ocupación campesino del territorio borde sur, como estrategia para detener la expansión urbana sobre el suelo de protección y la ruralidad del D.C."/>
        <s v="Desarrollar acciones operativas y de restauración ecológica dirigidas al manejo y mantenimiento de   los ecosistemas de humedal."/>
        <s v="Adelantar las gestiones técnicas  necesarias para desarrollar acciones de mejoramiento en las áreas administradas y consolidación de manejo ambiental en las nuevas áreas de interes ambiental "/>
        <s v="Desarrollar acciones socio ambientales para aportar en la recuperacdión ecológica  y manejo de zonas de alto riesgo no mitigable en las localidades de Rafael Uribe Uribe y Ciudad Bolívar."/>
        <s v="Desarrollar acciones interinstitucionales, técnicas y sociales orientadas a la gesti ón de riesgo por incendio forestal."/>
        <s v="Ejecución del esquema de seguimiento y evaluación a la implementación de los instrumentos de gestión priorizados"/>
        <s v="Implementación y seguimiento a la herramienta de registro (fichas descriptivas) de los instrumentos de gestión ambiental"/>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s v=" Desarrollar acciones operativas y de restauración ecológica dirigidas al manejo y mantenimiento de   los ecosistemas de humedal."/>
        <s v=" COOPERAR EN EL DESARROLLO Y LA IMPLEMENTACIÓN DE MEDIDAS DE MITIGACIÓN Y DE ADAPTACIÓN FRENTE AL CAMBIO CLIMÁTICO, A TRAVÉS DEL SEGUIMIENTO Y LA GENERACIÓN DE INFORMES Y REPORTES RESULTANTES DE LA GESTIÓN DE DICHAS MEDIDAS Y DE LOS PROGRAMAS ESTRATÉGICOS DEL EJE DOS DEL PLAN DE DESARROLLO DISTRITAL CUYA COORDINACIÓN REPOSA EN LA SECRETARIA DISTRITAL DE AMBIENTE&quot;."/>
        <s v="PRESTAR SUS SERVICIOS DE APOYO PARA REALIZAR EL ANÁLISIS, SEGUIMIENTO Y REPORTE DE LAS ACCIONES, PRESUPUESTO Y EJECUCIÓN FINANCIERA QUE SE REQUIERAN EN EL MARCO DEL PROCESO DE FORMULACIÓN DEL PLAN REGIONAL DE ADAPTACIÓN Y MITIGACIÓN AL CAMBIO CLIMÁTICO"/>
        <s v="PRESTAR SUS SERVICIOS PROFESIONALES ESPECIALIZADOS PARA ORIENTAR EL DESARROLLO Y PUESTA EN MARCHA DEL PLAN DE ACCIÓN DEL PLAN DISTRITAL DE ADAPTACIÓN Y  MITIGACIÓN A LA VARIABILIDAD Y AL CAMBIO CLIMÁTICO."/>
        <s v="PRESTAR SUS SERVICIOS PROFESIONALES PARA LA ORIENTACIÓN JURÍDICA EN LA DEFINICIÓN DE POLÍTICAS, INSTRUMENTOS, DETERMINANTES AMBIENTALES Y EL CUMPLIMIENTO DE FALLOS JUDICIALES QUE ORDENAN LA RECUPERACIÓN DE ECOSISTEMAS DE LA ESTRUCTURA ECOLÓGICA PRINCIPAL DEL DISTRITO CAPITAL, EN EL MARCO DE LAS ACCIONES DEL CAMBIO CLIMÁTICO DEL EJE DOS DEL PLAN DE DESARROLLO 2012 - 2016 BOGOTÁ HUMANA."/>
        <s v="APOYAR LAS ACTIVIDADES DE ARTICULACIÓN EN LOS PROYECTOS QUE DEFINAN LAS ALCALDÍAS LOCALES Y LAS INSTITUCIONES DEL DISTRITO COMPETENTES, PARA EL CUMPLIMIENTO DE METAS EN EL PROGRAMA RECUPERACIÓN, REHABILITACIÓN Y RESTAURACIÓN DE LA ESTRUCTURA ECOLÓGICA PRINCIPAL Y DE LOS ESPACIOS DEL AGUA, EN EL MARCO DEL PLAN DISTRITAL DE ADAPTACIÓN Y MITIGACIÓN AL CAMBIO CLIMÁTICO"/>
        <s v="PRESTAR SUS SERVICIOS PROFESIONALES PARA REALIZAR EL ANÁLISIS, SEGUIMIENTO Y REPORTE DE LOS PROCESOS DE PLANEACIÓN EN LOS COMPONENTES FÍSICOS Y PRESUPUESTALES QUE SE REQUIERAN PARA EL CUMPLIMIENTO DE LAS ACCIONES EN EL MARCO DE LA PLANIFICACIÓN TERRITORIAL DE LA ADAPTACIÓN Y LA MITIGACIÓN FRENTE AL CAMBIO CLIMÁTICO."/>
        <s v="REALIZAR LABORES DE APOYO OPERATIVO EN LOS ENCUENTROS, FOROS, TALLERES, CONVERSATORIOS Y MESAS TÉCNICAS, DE INCIDENCIA DISTRITAL QUE SE DESARROLLEN EN EL MARCO DEL PLAN DISTRITAL DE ADAPTACIÓN Y MITIGACIÓN AL CAMBIO CLIMÁTICO."/>
        <s v="PRESTAR SUS SERVICIOS PROFESIONALES PARA APOYAR LA ELABORACIÓN Y DISEÑO CONCEPTUAL DE AGENDAS DE DIFUSIÓN Y COMUNICACIÓN ASOCIADAS A ACCIONES DE CAMBIO CLIMÁTICO PROPUESTAS EN EL MARCO DE LA PLANEACIÓN AMBIENTAL CON VISIÓN REGIONAL PARA LA ADAPTACIÓN Y MITIGACIÓN AL CAMBIO."/>
        <s v="LOGÍSTICA PARA EVENTOS DE CIUDADES Y GOBIERNOS LOCALES UNIDOS -CGLU, HABITAT III Y BALANCE DEL MILENIO"/>
        <s v="PRESTAR SUS SERVICIOS PROFESIONALESPARA APOYAR LA PUESTA EN MARCHA DEL PLAN DISTRITAL DE ADAPTACIÓN Y MITIGACIÓN A LA VARIABILIDAD Y AL CAMBIO CLIMÁTICO."/>
        <s v="REALIZAR LAS ACTIVIDADES DE SEGUIMIENTO DE INFORMACIÓN, ARCHIVO Y TRÁMITE, EN APOYO A LA FORMULACIÓN DE POLÍTICAS E INSTRUMENTOS PLANEACIÓN AMBIENTAL."/>
        <s v="PRESTAR SUS SERVICIOS PROFESIONALES PARA LA FORMULACIÓN Y EL SEGUIMIENTO DE LINEAMIENTOS AMBIENTALES RELACIONADOS CON EL ORDENAMIENTO TERRITORIAL."/>
        <s v="DESARROLLAR ACTIVIDADES TÉCNICAS PARA LA  FORMULACIÓN, AJUSTE Y SEGUIMIENTO A INSTRUMENTOS DE PLANEACIÓN AMBIENTAL Y ORDENAMIENTO AMBIENTAL DEL TERRITORIO"/>
        <s v="APOYAR TÉCNICAMENTE, LOS PROCESOS DE FORMULACIÓN, AJUSTE Y SEGUIMIENTO A INSTRUMENTOS DE PLANEACIÓN Y DE ORDENAMIENTO AMBIENTAL DEL TERRITORIO."/>
        <s v="ACOMPAÑAR DESDE LA PERSPECTIVA  DE LA GESTIÓN DEL RIESGO, LA DEFINICIÓN TÉCNICA DE LINEAMIENTOS AMBIENTALES Y DE ORDENAMIENTO A SER INCORPORADOS EN LAS POLÍTICAS E INSTRUMENTOS DE PLANEACIÓN AMBIENTAL. "/>
        <s v="APOYAR TECNICAMENTE LA FORMULACIÓN DE INSTRUMENTOS DE PLANEACIÓN AMBIENTAL CON ENFOQUE EN LA GESTIÓN DE RIESGOS, DE ACUERDO A LAS FUNCIONES DELEGADAS A LA SECRETARIA DISTRITAL DE AMBIENTE"/>
        <s v="APOYAR A NIVEL LOCAL EN EL DISTRITO CAPITAL, EL SEGUIMIENTO A LA IMPLEMENTACIÓN DE LOS PLANES AMBIENTALES LOCALES (PAL) Y OTROS INSTRUMENTOS DE PLANEACIÓN AMBIENTAL."/>
        <s v="PRESTAR SUS SERVICIOS PROFESIONALES PARA LA REVISIÓN, CONSOLIDACIÓN Y REPORTE DE LAS ACTIVIDADES RELACIONADAS CON LA FORMULACIÓN Y SEGUIMIENTO DE POLÍTICAS E INSTRUMENTOS DE PLANEACIÓN AMBIENTAL."/>
        <s v="PRESTAR SUS SERVICIOS PROFESIONALES PARA APOYAR EL SEGUIMIENTO Y EVALUACIÓN DEL PLAN DE ACCIÓN CUATRIENAL AMBIENTAL -PACA DISTRITAL 2012-2016,  EN EL MARCO DEL PROCESO DE PLANEACIÓN AMBIENTAL DEL D.C."/>
        <s v="PRESTAR SUS SERVICIOS PROFESIONALES PARA EL SEGUIMIENTO Y EVALUACIÓN DEL PLAN DE ACCIÓN CUATRIENAL AMBIENTAL - PACA DISTRITAL 2012-2016, EN EL MARCO DEL PROCESO DE PLANEACIÓN AMBIENTAL DEL D.C."/>
        <s v="APOYAR LA DEFINICIÓN Y SEGUIMIENTO DE INDICADORES DE ECOEFICIENCIA Y GESTIÓN AMBIENTAL, REQUERIDOS EN LA FORMULACIÓN Y SEGUIMIENTO DE LOS PLANES INSTITUCIONALES DE GESTIÓN AMBIENTAL – PIGA DE LAS ENTIDADES DISTRITALES."/>
        <s v="ACOMPAÑAR A LAS ENTIDADES DEL DISTRITO ASIGNADAS, EN LA FORMULACIÓN Y SEGUIMIENTO DEL PLAN INSTITUCIONAL DE GESTIÓN AMBIENTAL - PIGA."/>
        <s v="REALIZAR EL ANÁLISIS DE LA INFORMACIÓN RELACIONADA CON EL SEGUIMIENTO DE POLÍTICAS E INSTRUMENTOS DE PLANEACIÓN AMBIENTAL, ASÍ COMO LA ELABORACIÓN DE LOS REPORTES CORRESPONDIENTES"/>
        <s v="REALIZAR ACTIVIDADES DE APOYO PARA LA ESTRUCTURACIÓN Y SEGUIMIENTO DE POLÍTICAS E INSTRUMENTOS DE PLANEACIÓN AMBIENTAL._x000a_"/>
        <s v="ORIENTAR LA CONCEPTUALIZACIÓN, ORIENTACIÓN, ESTRUCTURACIÓN Y SEGUIMIENTO DE POLÍTICAS E INSTRUMENTOS DE PLANEACIÓN AMBIENTAL._x000a_"/>
        <s v="PRESTAR SUS SERVICIOS PROFESIONALES ESPECIALIZADOS PARA ORIENTAR DESDE EL ENFOQUE DE SALUD AMBIENTAL, EL PROCESO DE CONCEPTUALIZACIÓN Y SEGUIMIENTO DE LOS INSTRUMENTOS DE PLANEACIÓN AMBIENTAL PRIORIZADOS."/>
        <s v="FORMULACIÓN DE INSTRUMENTOS DE PLANEACIÓN AMBIENTAL PRIORIZADOS"/>
        <s v="ACOMPAÑAR LAS ACCIONES DE FORTALECIMIENTO Y COORDINACIÓN  INTERINSTITUCIONAL PARA EL DIRECIONAMIENTO, IMPLEMENTACIÓN Y SEGUIMIENTO DE LAS POLÍTICAS PÚBLICAS AMBIENTALES EN EL DISTRITO CAPITAL"/>
        <s v="PRESTAR SERVICIOS PROFESIONALES PARA APOYAR LA GESTIÓN INTERSECTORIAL DEL D.C., EN EL MARCO DE LA COMISIÓN INTERSECTORIAL PARA LA SOSTENIBILIDAD, LA PROTECCIÓN AMBIENTAL, EL ECOURBANISMO Y LA RURALIDAD DEL D.C., JUNTO CON SUS RESPECTIVAS MESAS DE TRABAJO, LAS COMISIONES INTERSECTORIALES EN LAS CUALES PARTICIPA LA SDA Y SU ENLACE CON LAS DIFERENTES DEPENDENCIAS DE LA SECRETARÍA DISTRITAL DE AMBIENTE."/>
        <s v="ORIENTAR LA DEFINICIÓN E IMPLEMENTACIÓN DE ESTRATEGIAS DE DIVULGACIÓN DE LAS POLÍTICAS Y PLANES AMBIENTALES DEL DISTRITO CAPITAL, EN LAS INSTANCIAS DE PARTICIPACIÓN Y COORDINACIÓN INTERINSTITUCIONAL."/>
        <s v="PRESTAR SERVICIOS PROFESIONALES PARA FORTALECER LAS INSTANCIAS DE COORDINACIÓN A_x000a_TRAVÉS DE LOS PROCESOS DE ESTRUCTURACIÓN, CONSOLIDACIÓN Y SEGUIMIENTO DE LOS PRODUCTOS, INFORMACIÓN E INDICADORES PARA LA CONSTRUCCIÓN DE INFORMES DEL EJE 2 DEL PLAN DE DESARROLLO BOGOTÁ HUMANA"/>
        <s v="PRESTAR ASISTENCIA TÉCNICA EN EL PROCESO DE FORTALECIMIENTO DE LAS INSTANCIAS DE COORDINACIÓN INTERINSTITUCIONALES PARA LA GESTIÓN AMBIENTAL DISTRITAL, A TRAVÉS DEL APOYO ORGANIZACIONAL A LAS COMISIONES INTERSECTORIALES, Y REALIZAR EL CONTROL Y SEGUIMIENTO A LOS PRODUCTOS Y/O INFORMES ENTREGABLES EN EL MARCO DE LA PLANIFICACIÓN TERRITORIAL DE LA ADAPTACIÓN Y LA MITIGACIÓN FRENTE AL CAMBIO CLIMÁTICO"/>
        <s v="PRESTAR SERVICIOS PROFESIONALES PARA LA GENERACIÓN DE LÍNEA BASE, FORMULACIÓN,_x000a_SEGUIMIENTO Y ANÁLISIS DE VIABILIDAD DE ESTUDIOS SOBRE INSTRUMENTOS ECONÓMICOS_x000a_AMBIENTALES EN EL DC."/>
        <s v="AUNAR ESFUERZOS PARA DESARROLLAR, TRANSFERIR Y GESTIONAR CONOCIMIENTO Y TECNOLOGÍA A BOGOTÁ D.C. Y A LA COMUNIDAD, SOBRE EL PROCESO DE GESTIÓN DE INFORMACIÓN, ESTADÍSTICAS E INDICADORES AMBIENTALES; COMO PRODUCTO DE LA ADMINISTRACIÓN INTEGRAL DE LA PLATAFORMA TECNOLÓGICA, LA BASE DE DATOS Y LA GESTIÓN DE CONTENIDOS DEL OBSERVATORIO AMBIENTAL DE BOGOTÁ"/>
        <s v="PRESTAR SERVICIOS PROFESIONALES PARA EL PROCESO DE  CONSOLIDACIÓN, ESTRUCTURACIÓN, ALMACENAMIENTO Y DIFUSIÓN DE LOS PRODUCTOS, INDICADORES E INFORMACIÓN QUE GESTIONA  REGULARMENTE LA SECRETARÍA DISTRITAL DE AMBIENTE Y EN PARTICULAR LOS PRODUCTOS MISIONALES DE LA DIRECCIÓN DE PLANEACIÓN Y SISTEMAS DE INFORMACIÓN AMBIENTAL."/>
        <s v="PRESTAR SERVICIOS PROFESIONALES PARA APOYAR EL PROCESO DE  CONSOLIDACIÓN, ANÁLISIS Y REVISIÓN DE INDICADORES E INFORMACIÓN PARA EL OBSERVATORIO AMBIENTAL DE BOGOTÁ Y EL OBSERVATORIO REGIONAL Y DE DESARROLLO SOSTENIBLE DEL RIO BOGOTÁ"/>
        <s v="REALIZAR LAS ACTIVIDADES TECNICO ADMINISTRATIVAS QUE SOPORTAN LA IMPEMENTACIÓN DEL PLAN DE INVESTIGACIÓN AMBIENTAL DE BOGOTÁ D.C. 2012-2019"/>
        <s v="APOYAR EL DESARROLLO E IMPLEMENTACIÓN, DE PROPUESTAS AMBIENTALES REGIONALES FORMULADAS DESDE LA CIUDAD Y LA REGIÓN, QUE AYUDEN A FORTALECER ACCIONES PARA EL ORDENAMIENTO Y PLANIFICACIÓN TERRITORIAL CON DIVERSOS ACTORES E INSTITUCIONES"/>
        <s v="PRESTAR LOS SERVICIOS PROFESINALES EN EL COMPONENETE BIOCLIMÁTICO Y URBANISTICO EN PROYECTOS DE VIVIENDA E INFRAESTRUCTURA PARA ADELANTAR ACTIVIDADES RELACIONADAS CON EL ESTABLECIMIENTO DE DETERMINANTES DE COURBANISMO Y CONSTRUCCION SOSTENIBLE"/>
        <s v="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
        <s v="PRESTAR LOS SERVICIOS PROFESIONALES BRINDANDO APOYO EN LA CONSTRUCCIÓN DEL COMPONENTE AMBIENTAL PARA EL ESTABLECIMIENTO DE DETERMINANTES DE ECOURBANISMO Y CONSTRUCCIÓN SOSTENIBLE"/>
        <s v="PRESTAR LOS SERVICIOS PROFESIONALES BRINDANDO APOYO EN LA CONSTRUCCIÓN DEL COMPONENTE AMBIENTAL PARA EL ESTABLECIMIENTO DE DETERMINANTES DE ECOURBANISMO Y CONSTRUCCIÓN SOSTENIBLE EN EL MARCO PROYECTO DE PLANEACIÓN AMBIENTAL CON VISIÓN REGIONAL PARA LA ADAPTACIÓN Y MITIGACIÓN AL CAMBIO CLIMÁTICO EN EL D.C"/>
        <s v="PRESTAR LOS SERVICIOS PROFESIONALES BRINDANDO APOYO EN EL COMPONENTE FORESTAL Y PAISAJISTICO PARA EL ESTABLECIMIENTO DE DETERMINANTES DE ECOURBANISMO Y CONSTRUCCION SOSTENIBLE EN EL MARCO DEL PROYECTO DE PLANECIÓN AMBIENTAL CON VISIÓN REGIONAL PARA LA ADAPTACIÓN Y MITIGACIÓN AL CAMBIO CLIMÁTICO EN EL D.C."/>
        <s v="APOYAR  EL COMPONENTE BIOCLIMÁTICO DEL URBANISMO Y LAS EDIFICACIONES PARA EL ESTABLECIMIENTO DE DETERMINANTES DE ECOURBANISMO Y CONSTRUCCIÓN SOSTENIBLE, EN EL MARCO DEL PROYECTO PLANEACIÓN AMBIENTAL CON VISIÓN REGIONAL PARA LA ADAPTACIÓN Y MITIGACIÓN AL CAMBIO CLIMÁTICO EN EL D.C.  "/>
        <s v="PRESTAR LOS SERVICIOS PROFESIONALES BRINDADO APOYO EN LA CONSTRUCCIÓN DE CRITERIOS DE ECOURBANISMO Y EDIFICACIOENS PARA EL ESTABLECIMIENTO DE DETERMINANTES DE ECOURBANISMO Y CONSTRUCCIÓN SOSTENIBLE EN EL MARCO DEL PROYECTO PLANEACIÓN AMBIENTAL CON VISIÓN REGIONAL PARA LA ADAPTACIÓN AL CAMBIO CLIMÁTICO EN EL D.C..  "/>
        <s v="PRESTAR SERVICIOS PROFESIONALES EN LA ARTICULACIÓN Y CUMPLIMIENTO DE LAS ACTIVIDADES RELACIONADAS CON EL ESTABLECIMIENTO DEL 100% DE LOS CRITERIOS DE ECOURBANISMO Y COSNTRUCCIÓN"/>
        <s v="CEREMONIA PREAD "/>
        <s v="PRESTAR SUS SERVICIOS PROFESIONALES PARA REALIZAR AUDITORIAS AMBIENTALES DE LAS EMPRESAS PARTICIPES EN LA DECIMA  CUARTA CONVOCATORIA DEL NIVEL IV DEL PROGRAMA DE EXCELENCIA AMBIENTAL DISTRITAL PREAD"/>
        <s v="DESARROLLAR LAS ACTIVIDADES DE APOYO Y ACOMPAÑAMIENTO PARA LA IMPLEMENTACION DE SISTEMAS DE GESTION AMBIENTAL EN LAS EMPRESAS DEL NIVEL III DEL PROGRAMA DE GESTION AMBIENTAL EMPRESARIAL"/>
        <s v="PRESTAR SUS SERVICIOS_x000a_PROFESIONALES PARA REALIZAR_x000a_AUDITORIAS AMBIENTALES DE LAS_x000a_EMPRESAS PARTICIPES EN LA DECIMA CUARTA CONVOCATORIA DEL NIVEL IV DEL PROGRAMA DE EXCELENCIA AMBIENTAL DISTRITAL PREAD"/>
        <s v="PRESTAR SUS SERVICIOS_x000a_PROFESIONALES PARA REALIZAR_x000a_AUDITORIAS AMBIENTALES DE LAS_x000a_EMPRESAS PARTICIPES EN LA DECIMA  CUARTA CONVOCATORIA DEL NIVEL IV DEL PROGRAMA DE EXCELENCIA AMBIENTAL DISTRITAL PREAD"/>
        <s v=" PRESTAR SUS SERVICIOS PROFESIONALES PARA ARTICULAR LA OPERACIÓN, DESARROLLO E IMPLEMENTACIÓN DE ACTIVIDADES RELACIONADAS CON LOS PROCESOS DE AUTOGESTIÓN Y AUTORREGULACIÓN EMPRESARIAL DEL NIVEL 1 ACERCAR, EN EL MARCO DEL PROYECTO DE PLANEACIÓN AMBIENTAL CON VISIÓN REGIONAL PARA LA ADAPTACIÓN Y MITIGACIÓN AL CAMBIO CLIMÁTICO DEL DISTRITO CAPITAL."/>
        <s v="“PRESTAR SUS SERVICIOS PROFESIONALES PARA COORDINAR Y PLANEAR LA OPERACIÓN, DESARROLLO E IMPLEMENTACIÓN DE ACTIVIDADES RELACIONADAS CON LOS PROCESOS DE VINCULACIÓN, DIAGNÓSTICO Y ACOMPAÑAMIENTO A LAS EMPRESAS DEL PROGRAMA GAE - NIVEL I ACERCAR”."/>
        <s v="PRESTAR SUS SERVICIOS PROFESIONALES PARA APOYAR Y ARTICULAR LA OPERACION, DESARROLLO E IMPLEMENTACION DE ACTIVIDADES RELACIONADAS CON LOS PROCESOS DE VINCULACION, DIAGNOSTICO Y ACOMPAÑAMIENTO A LAS EMPRESAS DEL PROGRAMA GAE - NIVEL I ACERCAR."/>
        <s v="“PRESTAR SUS SERVICIOS PROFESIONALES PARA BRINDAR APOYO Y SEGUIMIENTO A LAS EMPRESAS VINCULADAS AL NIVEL II – PRODUCCIÓN SOSTENIBLE, LÍNEA DE AUTOGESTIÓN Y AUTORREGULACIÓN AMBIENTAL EMPRESARIAL”"/>
        <s v="PRESTAR SUS SERVICIOS PROFESIONALES PARA APOYAR Y REALIZAR LAS ACTIVIDADES DE VINCULACION, DIAGNOSTICO Y ACOMPAÑAMIENTO A LAS EMPRESAS DEL PROGRAMA GAE - NIVEL I ACERCAR."/>
        <s v="PRESTAR SUS SERVICIOS PROFESIONALES PARA REALIZAR LAS ACTIVIDADES DE VINCULACIÓN, DIAGNÓSTICO Y ACOMPAÑAMIENTO A LAS EMPRESAS DEL PROGRAMA GAE - NIVEL I ACERCAR"/>
        <s v="PRESTAR SUS SERVICIOS PROFESIONALES PARA COORDINAR EL DESARROLLO Y OPERACIÓN DEL NIVEL IV PROGRAMA DE EXCELENCIA AMBIENTAL DISTRITAL (PREAD) DEL PROGRAMA GAE, PARA EL RECONOCIMIENTO Y APOYO A LA AUTOGESTION AMBIENTAL DEL SECTOR EMPRESARIAL."/>
        <s v="PRESTAR SUS SERVICIOS PROFESIONALES PARA DESARROLLAR LAS ACTIVIDADES ENMARCADAS EN EL NIVEL III SISTEMAS DE GESTIÓN AMBIENTAL RELACIONADAS CON LOS PROCESOS DE AUTOGESTIÓN Y AUTORREGULACIÓN EMPRESARIAL"/>
        <s v="PRESTAR SUS SERVICIOS PROFESIONALES PARA APOYAR EL SEGUIMIENTO A LAS ACTIVIDADES DEL NIVEL II PRODUCCIÓN SOSTENIBLE RELACIONADAS CON LOS PROCESOS DE AUTOGESTIÓN Y AUTORREGULACIÓN EMPRESARIAL."/>
        <s v="PRESTAR SUS SERVICIOS PROFESIONALES PARA APOYAR  LA EJECUCIÓN DE ACTIVIDADES RELACIONADAS CON EL DIAGNÓSTICO Y ACOMPAÑAMIENTO A LAS EMPRESAS DEL NIVEL II PRODUCCIÓN SOSTENIBLE RELACIONADAS CON LOS PROCESOS DE AUTOGESTIÓN Y AUTORREGULACIÓN EMPRESARIAL"/>
        <s v="“PRESTAR SUS SERVICIOS PROFESIONALES PARA PROMOVER PROYECTOS AMBIENTALES EN MOVILIDAD SOSTENIBLE, HUELLA DE CARBONO Y PRODUCCIÓN LIMPIA, EN EL MARCO DEL NIVEL V RED DE EMPRESAS AMBIENTALMENTE SOSTENIBLES RELACIONADAS CON LOS PROCESOS DE AUTOGESTIÓN Y AUTORREGULACIÓN EMPRESARIAL”."/>
        <s v="PRESTAR SUS SERVICIOS PROFESIONALES PARA ARTICULAR LA OPERACIÓN, DESARROLLO E IMPLEMENTACIÓN DE ACTIVIDADES RELACIONADAS CON LOS PROCESOS DE AUTOGESTIÓN Y AUTORREGULACIÓN EMPRESARIAL DEL NIVEL III SISTEMAS DE GESTIÓN AMBIENTAL."/>
        <s v="PRESTAR SUS SERVICIOS PROFESIONALES PARA REALIZAR EL SEGUIMIENTO A LAS ACTIVIDADES DEL NIVEL III SISTEMAS DE GESTIÓN AMBIENTAL RELACIONADAS CON LOS PROCESOS DE AUTOGESTIÓN Y AUTORREGULACIÓN EMPRESARIAL"/>
        <s v="“PRESTAR SUS SERVICIOS PROFESIONALES PARA ARTICULAR LA OPERACIÓN, DESARROLLO E IMPLEMENTACIÓN DE ACTIVIDADES RELACIONADAS CON LOS PROCESOS DE AUTOGESTIÓN Y AUTORREGULACIÓN EMPRESARIAL DEL NIVEL II -  PRODUCCIÓN SOSTENIBLE”."/>
        <s v="PRESTAR SUS SERVICIOS TÉCNICOS PARA APOYAR LA GESTIÓN Y SEGUIMIENTO CONTRACTUAL EN EL PROCESO DE AUTOGESTIÓN Y AUTORREGULACIÓN AMBIENTAL EMPRESARIAL ADELANTADO POR LA SDA"/>
        <s v="“REALIZAR Y APOYAR LAS ACTIVIDADES TÉCNICAS EN EL DESARROLLO DEL PROGRAMA GESTIÓN AMBIENTAL EMPRESARIAL GAE - NIVEL I ACERCAR”. "/>
        <s v="PRESTAR SUS SERVICIOS PROFESIONALES PARA APOYAR Y REALIZAR LAS ACTIVIDADES DE VINCULACIÓN, DIAGNÓSTICO Y ACOMPAÑAMIENTO A LAS EMPRESAS DEL PROGRAMA GAE - NIVEL I ACERCAR."/>
        <s v="CEREMONIA PREAD (LOGISTICA)"/>
        <s v="PRESTAR SUS SERVICIOS PROFESIONALES PARA APOYAR LA COORDINACIÓN E IMPLEMENTACION DE PROYECTOS AMBIENTALES EN PRODUCCIÓN MÁS LIMPIA EN EL MARCO DE LA SENTENCIA DEL RÍO BOGOTÁ RELACIONADOS CON LOS PROCESOS DE AUTOGESTIÓN Y AUTORREGULACIÓN EMPRESARIAL"/>
        <s v="PRESTAR SUS SERVICIOS PROFESIONALES PARA LA COORDINACIÓN E IMPLEMENTACION DE PROYECTOS AMBIENTALES EN PRODUCCIÓN MÁS LIMPIA EN EL MARCO DE LA SENTENCIA DEL RÍO BOGOTÁ, RELACIONADOS CON LOS PROCESOS DE AUTOGESTIÓN Y AUTORREGULACIÓN EMPRESARIAL"/>
        <s v="PRESTAR SUS SERVICIOS PROFESIONALES PARA APOYAR LA OPERACIÓN, DESARROLLO E IMPLEMENTACIÓN DE ACTIVIDADES RELACIONADAS CON LA VINCULACIÓN, DIAGNÓSTICO Y ACOMPAÑAMIENTO A LAS EMPRESAS DEL PROGRAMA GAE - NIVEL I ACERCAR Y LOS DEPARTAMENTOS DE GESTIÓN AMBIENTAL"/>
        <s v="PRESTAR SUS SERVICIOS PROFESIONALES PARA APOYAR LA PROMOCIÓN DE PROYECTOS AMBIENTALES EN MOVILIDAD SOSTENIBLE, HUELLA DE CARBONO Y PRODUCCIÓN LIMPIA, EN EL MARCO DEL NIVEL V -RED DE EMPRESAS AMBIENTALMENTE SOSTENIBLES- RELACIONADAS CON LOS PROCESOS DE AUTOGESTIÓN Y AUTORREGULACIÓN EMPRESARIAL."/>
        <s v="“PRESTAR SUS SERVICIOS PARA DESARROLLAR LAS ACTIVIDADES LOGÍSTICAS Y DE MANEJO DE INFORMACIÓN DEL PROGRAMA GAE NIVEL I – ACERCAR Y DEPARTAMENTOS DE GESTIÓN AMBIENTAL.”"/>
        <s v="PRESTAR SUS SERVICIOS PROFESIONALES PARA REALIZAR LA IDENTIFICACIÓN, EVALUACIÓN Y SEGUIMIENTO A LAS EMPRESAS INSCRITAS EN EL PROGRAMA GAE - NIVEL I ACERCAR."/>
        <s v="DESARROLLAR LAS ACTIVIDADES TÉCNICAS QUE SE REQUIERAN EN EL PROCESO CONSOLIDACIÓN Y ADMINISTRACIÓN DE LA INFORMACIÓN AMBIENTAL QUE SE GENERA EN EL MARCO DEL PROGRAMA DE GESTIÓN AMBIENTAL EMPRESARIAL ¿ GAE- DE LA SDA"/>
        <s v="MATERIAL PUBLICITARIO Y RECONOCIMIENTO PROGRAMA BOGOTA CONSTRUCCIÓN SOSTENIBLE (AGENDAS, TRIPTICOS, LAPICEROS, ESTATUILLAS Y PLACA DE RECONOCIMIENTOS)"/>
        <s v="IMPRESIÓN GUIA DE MANEJO AMBIENTAL DE FRANJAS DE CONTROL AMBIENTAL"/>
        <s v="DESARROLLO DE UN APLICACIÓN PARA LA EVALUACION DE PROYECTOS POSTULADOS AL PROGRAMA BOGOTA CONSTRUCCIÓN SOSTENIBLE"/>
        <s v="PRESTAR SUS SERVICIOS PROFESIONALES PARA LA ARTICULACIÓN, GESTIÓN, SEGUIMIENTO Y EVALUACIÓN DEL PROCESO DE CONFORMACIÓN Y PUESTA EN MARCHA DEL PARQUE INDUSTRIAL ECOEFICIENTE DE SAN BENITO, DE ACUERDO CON LAS OBLIGACIONES ESTABLECIDAS EN LA SENTENCIA DEL RÍO BOGOTÁ."/>
        <s v="ADELANTAR ACTIVIDADES PARA EL DISEÑO, CONSTRUCCIÓN Y PUESTA EN MARCHA, DEL PARQUE INDUSTRIAL ECOEFICIENTE DE SAN BENITO-PIESB, CON BASE EN LOS REQUISITOS ESTABLECIDOS EN EL DECRETO 389 DE 2003. NO. 4,63 SENTENCIA RÍO BOGOTÁ E INCORPORAR ESTRATEGIAS DE PRODUCCIÓN MÁS LIMPIA EN TRES SECTORES PRODUCTIVOS NO. 4,70 SENTENCIA RÍO BOGOTÁ."/>
        <s v="MATERIAL PUBLICITARIO PROGRAMA GESTION AMBIENTAL EMPRESARIAL"/>
        <s v="PRESTAR SUS SERVICIOS PROFESIONALES PARA LA IMPLEMENTACION DEL PLAN DE ACCIÓN DE LA POLITICA PUBLICA DE ECOURBANISMO Y CONSTRUCCIÓN SOSTENIBLE"/>
        <s v="CONTRIBUIR A LA FORMULACIÓN E IMPLEMENTACIÓN DE PROPUESTAS AMBIENTALES, CON VISIÓN REGIONAL DE ADAPTACIÓN Y MITIGACIÓN AL CAMBIO CLIMÁTICO EN EL DISTRITO CAPITAL, QUE FORTALEZCAN LOS PROCESOS DE ORDENAMIENTO Y PLANIFICACIÓN TERRITORIAL CON DIVERSOS ACTORES E INSTITUCIONES DE CARÁCTER REGIONAL"/>
        <s v="ORIENTAR Y ARTICULAR LAS PROPUESTAS AMBIENTALES REGIONALES FORMULADAS DESDE LA CIUDAD Y LA REGIÓN, ENFOCADAS A LA RECUPERACIÓN Y CONSERVACIÓN DEL AMBIENTE, DESDE LA NOCIÓN DE ESTRUCTURA ECOLÓGICA REGIONAL, TENIENDO EL AGUA Y SU CICLO COMO ELEMENTO FUNDAMENTAL, INCLUYENDO LA  DENOMINADA EVALUACIÓN REGIONAL DEL AGUA."/>
        <s v="PRESTAR LOS SERVICIOS PROFESIONALES PARA APOYAR Y  ORIENTAR LAS ACTIVIDADES DE EVALUACIÓN, CONTROL Y SEGUIMIENTO AL INADECUADO MANEJO Y DISPOSICIÓN DE ESCOMBROS Y DEMÁS RESIDUOS GENERADOS EN EL DISTRITO CAPITAL CUENCA FUCHA"/>
        <s v="PRESTAR LOS SERVICIOS PROFESIONALES PARA DESARROLLAR ACTIVIDADES DE EVALUACIÓN, CONTROL Y SEGUIMIENTO A LA GENERACIÓN DE ESCOMBROS Y DEMÁS RESIDUOS EN EL DISTRITO CAPITAL"/>
        <s v="PRESTAR LOS SERVICIOS PROFESIONALES PARA APOYAR Y  ORIENTAR LAS ACTIVIDADES DE EVALUACIÓN, CONTROL Y SEGUIMIENTO AL INADECUADO MANEJO Y DISPOSICIÓN DE ESCOMBROS Y DEMÁS RESIDUOS GENERADOS EN EL DISTRITO CAPITAL."/>
        <s v="PRESTAR LOS SERVICIOS PROFESIONALES PARA DESARROLLAR ACTIVIDADES DE EVALUACIÓN, CONTROL Y SEGUIMIENTO AL INADECUADO MANEJO Y DISPOSICIÓN DE ESCOMBROS Y DEMÁS RESIDUOS GENERADOS EN EL DISTRITO CAPITAL"/>
        <s v="PRESTAR LOS SERVICIOS PROFESIONALES PARA APOYAR LAS ACCIONES DE SENSIBILIZACIÓN, EVALUACIÓN, CONTROL Y SEGUIMIENTO A LA DISPOSICIÓN INADECUADA DE RESIDUOS DE CONSTRUCCIÓN Y DEMOLICIÓN- RCD´S, EN EL DISTRITO CAPITAL"/>
        <s v="PRESTAR LOS SERVICIOS PROFESIONALES PARA DESARROLLAR ACTIVIDADES DE EVALUACIÓN, CONTROL Y SEGUIMIENTO AL INADECUADO MANEJO Y DISPOSICIÓN DE ESCOMBROS Y DEMÁS RESIDUOS GENERADOS EN EL DISTRITO CAPITAL."/>
        <s v="PRESTAR LOS SERVICIOS PROFESIONALES PARA APOYAR Y  ORIENTAR LAS ACTIVIDADES DE EVALUACIÓN, CONTROL Y SEGUIMIENTO AL INADECUADO MANEJO Y DISPOSICIÓN DE ESCOMBROS Y DEMÁS RESIDUOS GENERADOS EN EL DISTRITO CAPITAL"/>
        <s v="PRESTAR LOS SERVICIOS PROFESIONALES EN LA ORIENTACIÓN DE LAS ACTIVIDADES DE CONTROL INTEGRAL A LA INDEBIDA DISPOSICIÓN DE ESCOMBROS EN LA ESTRUCTURA ECOLÓGICA PRINCIPAL - EEP DE BOGOTÁ"/>
        <s v="PRESTAR APOYO PROFESIONAL PARA LAS ACTIVIDADES DE CONTROL A LA INDEBIDA  DISPOSICIÓN DE ESCOMBROS EN LA ESTRUCTURA ECOLÓGICA PRINCIPAL PARA EL FORTALECIMIENTO DEL CONTROL A LA GESTIÓN INTEGRAL DE ESCOMBROS EN BOGOTÁ"/>
        <s v="PRESTAR EL SERVICIO DE APOYO PARA EL TRÁMITE Y SEGUIMIENTO DE LA INFORMACIÓN QUE SE GENERE  EN CUMPLIMIENTO DEL CONTROL Y SEGUIMIENTO A LA DISPOSICIÓN DE ESCOMBROS Y OTROS RESIDUOS EN EL DISTRITO CAPITAL"/>
        <s v="PRESTAR LOS SERVICIOS DE APOYO PARA TRAMITAR LAS NOTIFICACIONES Y DEMÁS ACTUACIONES ADMINISTRATIVAS DERIVADAS DEL CONTROL INTEGRAL A LA GENERACIÓN DE ESCOMBROS Y DEMÁS RESIDUOS EN EL DISTRITO CAPITAL"/>
        <s v="PRESTAR APOYO EN LAS ACTIVIDADES RELACIONADAS CON EL TRAMITE, SEGUIMIENTO Y CONTROL DE LOS EXPEDIENTES DERIVADOS POR LA DISPOSICIÓN ILEGAL DE ESCOMBROS Y OTROS RESIDUOS GENERADOS EN BOGOTÁ D.C"/>
        <s v="PRESTAR LOS SERVICIOS PROFESIONALES PARA REALIZAR EL ANÁLISIS, SEGUIMIENTO Y REPORTE DE LOS PROCESOS DE PLANEACIÓN EN LOS COMPONENTES FÍSICOS Y PRESUPUESTALES, PARA EL CUMPLIMIENTO DE LAS ACCIONES ADELANTADAS PARA EL CONTROL Y SEGUIMIENTO A ESCOMBROS Y DEMÁS RESIDUOS GENERADOS EN EL DISTRITO CAPITAL"/>
        <s v="PRESTAR LOS SERVICIOS PROFESIONALES PARA REALIZAR ACTIVIDADES DE APOYO AL SEGUIMIENTO FINANCIERO QUE GARANTICEN EL CUMPLIMIENTO DE LOS PROCESOS QUE SE ADELANTEN POR EL INADECUADO MANEJO Y DISPOSICIÓN DE LOS ESCOMBROS GENERADOS EN BOGOTÁ"/>
        <s v="PRESTAR LOS SERVICIOS PROFESIONALES PARA EJECUTAR  ACCIONES DE COMANDO Y CONTROL PARA LA IDENTIFICACIÓN Y ERRADICACIÓN DE  PUNTOS CRÍTICOS POR ARROJO CLANDESTINO DE RESIDUOS DE CONSTRUCCIÓN Y DEMOLICIÓN – RCD EN LAS LOCALIDADES DEL DISTRITO CAPITAL"/>
        <s v="PRESTAR LOS SERVICIOS PROFESIONALES PARA APOYAR LAS  ACCIONES DE SENSIBILIZACIÓN, EVALUACIÓN, CONTROL Y SEGUIMIENTO A LA DISPOSICIÓN INADECUADA DE RESIDUOS DE CONSTRUCCIÓN Y DEMOLICIÓN- RCD´S, EN EL DISTRITO CAPITAL"/>
        <s v="PRESTAR LOS SERVICIOS PROFESIONALES PARA APOYAR Y EJECUTAR ACCIONES DE SENSIBILIZACIÓN, EVALUACIÓN, CONTROL Y SEGUIMIENTO A LA DISPOSICIÓN INADECUADA DE RESIDUOS DE CONSTRUCCIÓN Y DEMOLICIÓN- RCD´S, EN EL DISTRITO CAPITAL"/>
        <s v="PRESTAR LOS SERVICIOS DE APOYO PARA EJECUTAR ACCIONES DE COMANDO Y CONTROL FRENTE A LA DISPOSICIÓN INADECUADA DE RESIDUOS DE CONSTRUCCIÓN Y DEMOLICIÓN- RCD´S, EN EL DISTRITO CAPITAL"/>
        <s v="PRESTAR LOS SERVICIOS PARA APOYAR Y EJECUTAR ACCIONES DE SENSIBILIZACIÓN, EVALUACIÓN, CONTROL Y SEGUIMIENTO A LA DISPOSICIÓN INADECUADA DE RESIDUOS DE CONSTRUCCIÓN Y DEMOLICIÓN- RCD´S, EN EL DISTRITO CAPITAL"/>
        <s v="PRESTAR LOS SERVICIOS PROFESIONALES PARA ORIENTAR Y HACER SEGUIMIENTO JURÍDICO DE LAS DIFERENTES ACTUACIONES PARA EL CONTROL AMBIENTAL A ESCOMBROS (RCD) Y  OTROS RESIDUOS GENERADOS EN BOGOTÁ"/>
        <s v="PRESTAR LOS SERVICIOS PROFESIONALES DANDO SOPORTE JURÍDICO A LOS PROCESOS PERMISIVOS PARA EL CONTROL AMBIENTAL A ESCOMBROS Y OTROS RESIDUOS GENERADOS EN BOGOTÁ"/>
        <s v="PRESTAR LOS SERVICIOS PROFESIONALES PARA ORIENTAR Y HACER SEGUIMIENTO JURÍDICO A  LOS TRÁMITES Y ACTUACIONES ADMINISTRATIVAS RELACIONADAS CON PROCESOS SANCIONATORIOS  Y TASACIÓN DE MULTAS,  PARA EL CONTROL AMBIENTAL A ESCOMBROS (RCD) Y  OTROS RESIDUOS GENERADOS EN BOGOTÁ"/>
        <s v="PRESTAR LOS SERVICIOS PROFESIONALES PARA ORIENTAR Y DIRECCIONAR LAS EVALUACIONES TÉCNICAS NECESARIAS PARA LA TASACIÓN DE MULTAS POR INFRACCIÓN A LA NORMATIVIDAD AMBIENTAL VIGENTE, POR DISPOSICIÓN INADECUADA DE RESIDUOS DE CONSTRUCCIÓN Y DEMOLICIÓN (RCD)  Y OTROS RESIDUOS GENERADOS EN EL DISTRITO CAPITAL"/>
        <s v="PRESTAR LOS SERVICIOS PROFESIONALES PARA APOYAR LOS PROCESOS JURÍDICOS PARA LA IMPOSICIÓN DE MULTAS Y PROCESOS SANCIONATORIOS DESTINADOS AL CONTROL AMBIENTAL A ESCOMBROS (RCD) Y  OTROS RESIDUOS GENERADOS EN BOGOTÁ"/>
        <s v="PRESTAR LOS SERVICIOS PROFESIONALES EN LA EVALUACIÓN TÉCNICA PARA LA TASACIÓN DE MULTAS POR INFRACCIÓN A LA NORMATIVIDAD AMBIENTAL VIGENTE, POR DISPOSICION INADECUADA DE RESIDUOS DE CONSTRUCCION Y DEMOLICION (RCD)  Y OTROS RESIDUOS GENERADOS EN BOGOTA"/>
        <s v="PRESTAR LOS SERVICIOS PROFESIONALES PARA BRINDAR ACOMPAÑAMIENTO JURÍDICO EN LOS PROCESOS DE CONSOLIDACIÓN A LOS REQUERIMIENTOS REALIZADOS, RELACIONADOS CON LA EJECUCION DE ACTIVIDADES QUE PERMITAN EL CONTROL Y SEGUIMIENTO A ESCOMBROS Y OTROS RESIDUOS GENERADOS EN BOGOTÁ"/>
        <s v="PRESTAR LOS SERVICIOS PROFESIONALES EN EL DESARROLLO DE ACTIVIDADES TÉCNICAS QUE PERMITAN EL FORTALECIMIENTO DE LAS ACCIONES ADELANTADAS PARA LA EVALUACIÓN Y CONTROL A LA GESTIÓN INTEGRAL DE ESCOMBROS EN BOGOTÁ"/>
        <s v="PRESTAR LOS SERVICIOS PROFESIONALES PARA ORIENTAR EL DISEÑO E IMPLEMENTACIÓN DE INSTRUMENTOS PARA LA EVALUACIÓN, CONTROL Y SEGUIMIENTO A LOS ESCOMBROS Y OTROS RESIDUOS GENERADOS EN BOGOTÁ"/>
        <s v="PRESTAR APOYO PROFESIONAL PARA DESARROLLAR ACTIVIDADES DE EVALUACION, CONTROL, Y SEGUIMIENTO A LA INDEBIDA DISPOSICION DE ESCOMBROS EN LA ESTRUCTURA ECOLOGICA PRINCIPAL - EEP DE BOGOTÁ"/>
        <s v="PRESTAR LOS SERVICIOS PROFESIONALES EN EL DESARROLLO DE ACTIVIDADES DE SOPORTE TÉCNICO EN ASPECTOS RELACIONADOS CON SISTEMA DE INFORMACIÓN GEOGRÁFICA PARA EL CONTROL INTEGRAL A LA GENERACIÓN DE ESCOMBROS EN BOGOTÁ"/>
        <s v="PRESTAR LOS SERVICIOS PROFESIONALES PARA DAR APOYO JURIDICO, A LAS DIFERENTES ACTUACIONES ADMINISTRATIVAS Y PROCESOS_x000d__x000a_RELACIONADOS CON EL CONTROL AMBIENTAL A ESCOMBROS Y OTROS RESIDUOS GENERADOS EN BOGOTÁ"/>
        <s v="PRESTAR LOS SERVICIOS PROFESIONALES PARA DESARROLLAR ACTIVIDADES DE CONTROL A RESIDUOS DE CONSTRUCCIÓN Y DEMOLICIÓN EN BOGOTÁ D.C"/>
        <s v="PRESTAR LOS SERVICIOS PROFESIONALES PARA DESARROLLAR  ACTIVIDADES DE CONTROL A LA INDEBIDA  DISPOSICIÓN DE ESCOMBROS EN LA ESTRUCTURA ECOLÓGICA PRINCIPAL - EEP"/>
        <s v="PRESTAR LOS SERVICIOS PROFESIONALES PARA APOYAR LOS PROCESOS JURÍDICOS PARA LA IMPOSICIÓN DE MULTAS Y PROCESOS SANCIONATORIOS DESTINADOS AL CONTROL AMBIENTAL A ESCOMBROS (RCD) Y  OTROS RESIDUOS GENERADOS EN LA EEP EN EL DISTRITO CAPITAL"/>
        <s v="&quot;PRESTAR EL SERVICIO PÚBLICO DE TRANSPORTE AUTOMOTOR ESPECIAL EN VEHÍCULOS TIPO_x000a_CAMIONETA DOBLE CABINA (4X4, 4X2), VAN (6 PX, 12PX), CAMIÓN DE 2 A 5 TONELADAS Y BUS DE (20_x000a_A 30 PX), CON EL FIN DE APOYAR LAS ACTIVIDADES QUE DESARROLLA LA SECRETARÍA DISTRITAL_x000a_DE AMBIENTE&quot;"/>
        <s v="PRESTAR EL SERVICIO DE COMUNICACIÓN INMEDIATA Y TELEFONÍA CON TECNOLOGÍA IDEN PARA LA SECRETARIA DISTRITAL DE AMBIENTE - SDA Y RENOVAR LOS EQUIPOS REQUERIDOS"/>
        <s v="ADQUIRIR COMPUTADORES PORTATILES Y PERIFERICOS QUE FACILITEN EL DESARROLLO DE LOS PROYECTOS DE INVERSIÓN Y LOS PROCESOS MISIONALES DE LA SDA"/>
        <s v="PRESTAR LOS SERVICIOS PROFESIONALES DANDO SOPORTE JURÍDICO A LOS PROCESOS PERMISIVOS Y SANCIONATORIOS  PARA EL CONTROL AMBIENTAL A ESCOMBROS Y OTROS RESIDUOS GENERADOS EN LAS 120 MEGA OBRAS DEL DISTRITO CAPITAL"/>
        <s v="PRESTAR LOS SERVICIOS PROFESIONALES PARA DESARROLLAR ACTIVIDADES DE EVALUACIÓN, CONTROL Y SEGUIMIENTO AL INADECUADO MANEJO Y DISPOSICIÓN  DE ESCOMBROS Y DEMÁS RESIDUOS QUE SE GENEREN EN LOS PROYECTOS DE INFRAESTRUCTURA EN EL DISTRITO CAPITAL"/>
        <s v="PRESTAR LOS SERVICIOS PROFESIONALES PARA DESARROLLAR ACTIVIDADES DE EVALUACIÓN, CONTROL Y SEGUIMIENTO AL INADECUADO MANEJO Y DISPOSICIÓN DE ESCOMBROS EN LAS 120 MEGA OBRAS Y DEMÁS RESIDUOS GENERADOS EN EL DISTRITO CAPITAL"/>
        <s v="PRESTAR LOS SERVICIOS DE APOYO EN EL  DESARROLLO DE LAS ACTIVIDADES DE CONSOLIDACIÓN PROCESAMIENTO Y ANÁLISIS DE LOS INDICADORES PARA EL CUMPLIMIENTO Y  CONTROL INTEGRAL A LA GENERACIÓN DE ESCOMBROS EN BOGOTÁ"/>
        <s v="PRESTAR LOS SERVICIOS DE APOYO TÉCNICO EN EL SEGUIMIENTO A LOS INSTRUMENTOS PARA EL CONTROL A LA GENERACIÓN Y DISPOSICIÓN FINAL DE ESCOMBROS Y DEMÁS RESIDUOS GENERADOS EN EL DISTRITO"/>
        <s v="PRESTAR LOS SERVICIOS PROFESIONALES PARA ORIENTAR Y HACER SEGUIMIENTO A LA IMPLEMENTACIÓN DE LOS PLANES INSTITUCIONALES DE GESTIÓN AMBIENTAL PIGA Y EL CUMPLIMIENTO NORMATIVO AMBIENTAL DE LAS ENTIDADES DISTRITALES"/>
        <s v="PRESTAR LOS SERVICIOS PROFESIONALES PARA REALIZAR LA EVALUACIÓN, CONTROL Y SEGUIMIENTO, A LA IMPLEMENTACIÓN DE LOS PLANES INSTITUCIONALES DE GESTIÓN AMBIENTAL PIGA Y EL CUMPLIMIENTO NORMATIVO AMBIENTAL EN LAS ENTIDADES DISTRITALES"/>
        <s v="PRESTAR LOS SERVICIOS DE APOYO PARA REALIZAR  LA EVALUACIÓN, CONTROL Y SEGUIMIENTO, A LA IMPLEMENTACIÓN DE LOS PLANES INSTITUCIONALES DE GESTIÓN AMBIENTAL PIGA Y EL CUMPLIMIENTO NORMATIVO AMBIENTAL EN LAS ENTIDADES DISTRITALES"/>
        <s v="PRESTAR LOS SERVICIOS PROFESIONALES PARA ORIENTAR LAS ACTIVIDADES DE EVALUACIÓN, CONTROL Y SEGUIMIENTO  A LOS ESTABLECIMIENTOS GENERADORES DE RESIDUOS HOSPITALARIOS Y SIMILARES EN LA CIUDAD"/>
        <s v="PRESTAR LOS SERVICIOS PROFESIONALES PARA EJECUTAR LAS ACTIVIDADES DE EVALUACIÓN, CONTROL Y SEGUIMIENTO A LA GESTIÓN DE RESIDUOS HOSPITALARIOS EN EL DISTRITO CAPITAL"/>
        <s v="PRESTAR LOS SERVICIOS PROFESIONALES EN LO RELACIONADO CON SANCIONES A INFRACTORES DE LA NORMATIVIDAD AMBIENTAL VIGENTE Y DESARROLLAR ACTIVIDADES DE EVALUACIÓN, CONTROL Y SEGUIMIENTO A LA GESTIÓN DE RESIDUOS HOSPITALARIOS Y SIMILARES  EN EL DISTRITO CAPITAL"/>
        <s v="PRESTAR LOS SERVICIOS PROFESIONALES PARA APOYAR LAS ACTIVIDADES RELACIONADAS CON EL CONTROL Y SEGUIMIENTO A LOS RESIDUOS HOSPITALARIOS Y SIMILARES EN EL DISTRITO CAPITAL"/>
        <s v="PRESTAR LOS SERVICIOS DE APOYO PARA EJECUTAR LAS ACTIVIDADES DE EVALUACIÓN, CONTROL Y SEGUIMIENTO A LA GESTIÓN DE RESIDUOS HOSPITALARIOS EN EL DISTRITO CAPITAL"/>
        <s v="PRESTAR LOS SERVICIOS PROFESIONALES PARA EJECUTAR LAS ACTIVIDADES DE EVALUACIÓN, CONTROL Y SEGUIMIENTO A LA GESTIÓN DE RESIDUOS HOSPITALARIOS EN EL DISTRITO CAPITAL_x000a_"/>
        <s v="SRHS "/>
        <s v="PRESTAR SUS SERVICIOS PROFESIONALES PARA LA PROMOCIÓN Y EL FORTALECIMIENTO DE LA CADENA DE GESTIÓN DE RESIDUOS PELIGROSOS_x000a_Y ESPECIALES GENERADOS EN EL DISTRITO CAPITAL"/>
        <s v="PRESTAR SUS SERVICIOS PROFESIONALES PARA PROMOVER Y FORTALECER  LA CADENA DE GESTIÓN DE RESIDUOS PELIGROSOS, ORGÁNICOS O ESPECIALES GENERADOS EN EL DISTRITO CAPITAL"/>
        <s v="PRESTAR SUS SERVICIOS PROFESIONALES PARA APOYAR LA PROMOCIÓN Y FORTALECIMIENTO DE LA CADENA DE GESTIÓN DE RESIDUOS GENERADOS EN EL DISTRITO CAPITAL."/>
        <s v="PRESTAR SUS SERVICIOS PROFESIONALES PARA APOYAR LA PROMOCIÓN Y EL FORTALECIMIENTO DE LA CADENA DE GESTIÓN DE RESIDUOS GENERADOS EN EL DISTRITO CAPITAL"/>
        <s v="PRESTAR SUS SERVICIOS PROFESIONALES PARA LA EJECUCIÓN DE ACCIONES QUE PERMITAN LA PROMOCIÓN Y EL FORTALECIMIENTO DE LA CADENA DE GESTIÓN DE RESIDUOS, EN LOS SECTORES EMPRESARIAL, COMERCIAL Y DE CONSUMO MASIVO. "/>
        <s v="PRESTAR SUS SERVICIOS PROFESIONALES PARA LA PROMOCIÓN Y EL FORTALECIMIENTO DE LA CADENA DE GESTIÓN DE RESIDUOS PELIGROSOS Y ESPECIALES QUE SE GENEREN EN EL DISTRITO CAPITAL."/>
        <s v="PRESTAR SUS SERVICIOS DE APOYO A LA GESTIÓN PARA LA PROMOCIÓN Y EL FORTALECIMIENTO DE LA CADENA DE GESTIÓN DE RESIDUOS PELIGROSOS, ORGÁNICOS  Y ESPECIALES GENERADOS EN EL DISTRITO CAPITAL."/>
        <s v="PRESTAR SUS SERVICIOS PARA APOYAR LAS ACTIVIDADES DEL GRUPO DE RESIDUOS QUE PERMITAN LA PROMOCIÓN Y EL FORTALECIMIENTO DE LA GESTIÓN DE LOS RESIDUOS PELIGROSOS EN EL DISTRITO CAPITAL."/>
        <s v="Licencia de ARC GIS y Promoción campañas posconsumo e implementación Acuerdo 565 de 2014"/>
        <s v="Transporte ( 1 vehículo de lunes a viernes)"/>
        <s v="PRESTAR SUS SERVICIOS PROFESIONALES PARA REALIZAR ACCIONES ORIENTADAS A PROMOVER LA GESTIÓN INTEGRAL DE LOS RESIDUOS PELIGROSOS Y ESPECIALES GENERADOS EN EL DISTRITO CAPITAL."/>
        <s v="PRESTAR SUS SERVICIOS PROFESIONALES PARA LA PROMOCIÓN Y EL FORTALECIMIENTO DE LA CADENA DE GESTIÓN DE RESIDUOS PELIGROSOS Y RESIDUOS DE APARATOS ELÉCTRICOS Y ELECTRÓNICOS (RAEE) GENERADOS EN EL DISTRITO CAPITAL"/>
        <s v="Báscula, Video Beam y Campaña Ecolecta."/>
        <s v="Por Definir"/>
        <s v="PRESTAR LOS SERVICIOS PROFESIONALES PARA APOYAR EN EL DESARROLLO DE ACCIONES PARA LA IMPLEMENTACIÓN DE MEDIDAS COMPLEMENTARIAS A LAS PRIORIZADAS EN EL PLAN DECENAL DE DESCONTAMINACIÓN DEL AIRE PARA BOGOTÁ – PDDAB"/>
        <s v="PRESTAR LOS SERVICIOS PROFESIONALES PARA APOYAR CON EL DESARROLLO DE ACCIONES PARA LA IMPLEMENTACIÓN DE MEDIDAS PRIORIZADAS Y COMPLEMENTARIAS DEL PLAN DECENAL DE DESCONTAMINACIÓN DEL AIRE PARA BOGOTÁ – PDDAB"/>
        <s v="PRESTAR SUS SERVICIOS PROFESIONALES PARA APOYAR EL DESARROLLO DE ACCIONES PARA LA IMPLEMENTACIÓN DE LAS MEDIDAS PRIORIZADAS Y COMPLEMENTARIAS DEL PLAN DECENAL DE DESCONTAMINACIÓN DEL AIRE PARA BOGOTÁ – PDDAB"/>
        <s v="APOYAR CON EL DESARROLLO DE ACCIONES PARA LA IMPLEMENTACIÓN DE LAS MEDIDAS PRIORIZADAS EN EL PLAN DECENAL DE DESCONTAMINACIÓN DEL AIRE PARA BOGOTÁ - PDDAB, RELACIONADAS CON EL SITP Y CON EL TRANSPORTE DE CARGA"/>
        <s v="PRESTAR LOS SERVICIOS PROFESIONALES PARA APOYAR CON EL DESARROLLO DE ACCIONES PARA LA IMPLEMENTACIÓN DE LAS MEDIDAS PRIORIZADAS EN EL PLAN DECENAL DE DESCONTAMINACIÓN DEL AIRE PARA BOGOTÁ - PDDAB, RELACIONADAS CON TRANSPORTE DE CARGA Y CON MOTOCICLETAS"/>
        <s v="PRESTAR SUS SERVICIOS PROFESIONALES PARA DIRIGIR Y ORIENTAR EL DESARROLLO DE ACCIONES PARA LA IMPLEMENTACIÓN DE LAS MEDIDAS PRIORIZADAS Y COMPLEMENTARIAS EN EL PLAN DECENAL DE DESCONTAMINACIÓN DEL AIRE PARA BOGOTÁ - PDDAB"/>
        <s v="PRESTAR LOS SERVICIOS PROFESIONALES PARA APOYAR CON EL DESARROLLO DE ACCIONES TENDIENTES A ESTRUCTURAR MEDIDAS COMPLEMENTARIAS AL PLAN DECENAL DE DESCONTAMINACIÓN DEL AIRE PARA BOGOTÁ, PARA EL FORTALECIMIENTO DEL SEGUIMIENTO Y CONTROL  A LAS FUENTES MÓVILES"/>
        <s v="APOYAR EL DESARROLLO DE ACCIONES TECNICAS PARA LA IMPLEMENTACION  DE LAS MEDIDAS PRIORIZADAS EN EL PLAN DECENAL DE DESCONTAMINACION DEL AIRE PARA BOGOTA - PDDAB, RELACIONADAS CON LAS FUENTES MOVILES DE EMISION"/>
        <s v="PRESTAR LOS SERVICIOS PROFESIONALES PARA APOYAR EL DESARROLLO DE ACCIONES TENDIENTES A ESTRUCTURAR MEDIDAS COMPLEMENTARIAS AL PLAN DECENAL DE DESCONTAMINACIÓN DEL AIRE PARA BOGOTÁ, PARA EL FORTALECIMIENTO DEL SEGUIMIENTO Y CONTROL A FUENTES DE EMISIÓN"/>
        <s v="PRESTAR LOS SERVICIOS TECNICOS PARA APOYAR EL DESARROLLO DE ACCIONES PARA LA IMPLEMENTACIÓN DE MEDIDAS PRIORIZADAS Y COMPLEMENTARIAS DEL PLAN DECENAL DE DESCONTAMINACIÓN DEL AIRE PARA BOGOTÁ – PDDAB"/>
        <s v="PRESTAR LOS SERVICIOS TECNICOS PARA APOYAR EL DESARRO DE ACCIONES PARA LA IMPLEMENTACION DE MEDIDAS PRIORIZADAS Y COMPLEMENTARIAS DEL PLAN DECENAL DE DESCONTAMINACION DEL AIRE PARA BOGOTA - PDDAB."/>
        <s v="SALDO EN AJUSTE"/>
        <s v="ESTIMAR FACTORES DE EMISIÓN PARA MATERIAL PARTICULADO PM10 Y PM2.5 DE VÍAS PAVIMENTADAS  Y DE VÍAS NO PAVIMENTADAS DE LA CIUDAD DE BOGOTA, COMO PARTE DE LA ACTUALIZACIÓN DEL INVENTARIO DE EMISIONES ."/>
        <s v="PRESTAR SERVICIOS PROFESIONALES PARA REALIZAR ACTIVIDADES DE APOYO AL CONTROL Y SEGUIMIENTO A LAS EMISIONES ATMOSFÉRICAS Y APOYO AL CONTROL DE FUENTES FIJAS EN EL DISTRITO CAPITAL"/>
        <s v="PRESTAR EL SERVICIO DE CALIBRACIÓN DEL EQUIPO MUESTREADOR ISOCINETICO MARCA APEX Y SUS COMPONENTES PERTENECIENTE A LA SECRETARIA DISTRITAL DE AMBIENTE"/>
        <s v="SUMINISTRAR Y RECARGAR MEZCLAS DE GASES DE REFERENCIA PARA LOS EQUIPOS EN EL  CONTROL DE EMISIONES A FUENTES MÓVILES Y FUENTES FIJAS Y RED DE MONITOREO DE CALIDAD DE AIRE"/>
        <s v="REALIZAR EL ANÁLISIS Y REPORTE DE RESULTADOS DE LAS MUESTRAS DE MATERIAL PARTICULADO (MP) TOMADAS EN LOS MONITOREOS ISOCINÉTICOS REALIZADOS POR LA SECRETARIA DISTRITAL DE AMBIENTE"/>
        <s v="PRESTAR LOS SERVICIOS PROFESIONALES PARA AUDITAR, CONTROLAR Y HACER SEGUIMIENTO A LAS ORGANIZACIONES QUE REALIZAN MEDICIÓN DE EMISIONES VEHICULARES"/>
        <s v="PRESTAR SUS SERVICIOS PROFESIONALES PARA REALIZAR EL CONTROL DE EMISIONES Y ACTIVIDADES RELACIONADAS CON EL PROGRAMA DE EVALUACIÓN, CONTROL Y SEGUIMIENTO A FUENTES MÓVILES"/>
        <s v="PRESTAR SUS SERVICIOS PROFESIONALES PARA EJECUTAR LAS ACTIVIDADES DE CAMPO CORRESPONDIENTES A LAS PRUEBAS DE OPACIDAD Y ANÁLISIS DE GASES EN EL CONTROL DE FACTORES DE DETERIORO AMBIENTAL DEL GRUPO FUENTES MOVILES"/>
        <s v="DESARROLLAR LAS ACTIVIDADES CORRESPONDIENTES A LAS PRUEBAS DE OPACIDAD Y ANÁLISIS DE GASES, SEGUIMIENTO A ENSAMBLADORES Y REPRESENTANTES DE MARCA Y SEGUIMIENTO A LAS PRUEBAS DE OPACIDAD EN LAS EMPRESAS DE TRANSPORTE EN EL PROGRAMA DE CONTROL DE EMISIONES A FUENTES MÓVILES"/>
        <s v="PRESTAR SUS SERVICIOS PROFESIONALES PARA REALIZAR LA SUPERVISIÓN DE CAMPO DE LOS OPERATIVOS DE CONTROL AMBIENTAL, EN EL PROGRAMA DE AUTORREGULACIÓN AMBIENTAL QUE INVOLUCREN EL USO DE UNIDADES MÓVILES OPERADAS POR LA SDA"/>
        <s v="PRESTAR SUS SERVICIOS TECNICOS PARA REVISAR, DESENCRIPTAR, ANALIZAR Y VALIDAR LA INFORMACIÓN EN EL CONTROL A FUENTES MÓVILES"/>
        <s v="DESARROLLAR  LAS ACTIVIDADES DE CAMPO CORRESPONDIENTES A LAS PRUEBAS DE OPACIDAD Y ANÁLISIS DE GASES EN EL PROGRAMA DE FUENTES MÓVILES PARA EL CONTROL DE FACTORES DE DETERIORO AMBIENTAL"/>
        <s v="PRESTAR SUS SERVICIO PROFESIONALES PARA REALIZAR LAS ACTIVIDADES DE EVALUACIÓN Y SEGUIMIENTO DEL PROGRAMA DE AUTORREGULACION AMBIENTAL PARA EL CONTROL DE EMISIONES A FUENTES MÓVILES"/>
        <s v="PRESTAR SUS SERVICIOS PROFESIONALES PARA EJECUTAR LAS ACTIVIDADES DE CAMPO CORRESPONDIENTES A LAS PRUEBAS DE OPACIDAD Y ANALISIS DE GASES EN EL CONTROL DE FACTORES DE DETERIORO AMBIENTAL DEL GRUPO FUENTES MOVILES"/>
        <s v="PRESTAR SUS SERVICIO PROFESIONALES PARA APOYAR TECNICAMENTE LAS ACTIVIDADES DESARROLLADAS EN EL CONTROL DE EMISIONES A FUENTES MÓVILES"/>
        <s v="PRESTAR SUS SERVICIOS PROFESIONALES PARA REALIZAR EL CONTROL DE EMISIONES Y ACTIVIDADES RELACIONADAS CON EL PROGRAMA DE EVALUACION, CONTROL Y SEGUIMIENTO A FUENTES MOVILES"/>
        <s v="PRESTAR SUS SERVICIOS DE APOYO PARA REALIZAR ACTIVIDADES ASOCIADAS AL MANEJO DE DOCUMENTOS EN EL TRAMITE DE LAS  ACTUACIONES ADMINISTRATIVAS  DEL GRUPO DE FUENTES MOVILES."/>
        <s v="PRESTAR SERVICIOS PROFESIONALES PARA REALIZAR EL ACOMPAÑAMIENTO TECNICO A LAS ACTIVIDADES RELACIONADAS CON EL CONTROL A FUENTES MOVILES"/>
        <s v="PRESTAR SUS SERVICIOS PROFESIONALES PARA APOYAR, ORIENTAR Y CONCEPTUAR JURÍDICAMENTE LOS TRAMITES Y ACTUACIONES ADMINISTRATIVAS DE IMPULSO PROCESAL EN LO PERMISIVO Y/O SANCIONATORIO EN EL GRUPO DE FUENTES MÓVILES"/>
        <s v="PRESTAR SUS SERVI CIOS PROFESIONALES PARA APOYAR EL CONTROL DE EMISIONES Y ACTIVIDADES RE LACIONADAS CON EL PROGRAMA DE  EVALIACIÓN CONTROL Y SEGUIMIENTO A FUENTES MÓVILES "/>
        <s v="REALIZAR LOS REQUERIMIENTOS CON EMISIONES VISIBLES EN EL PROGRAMA DE CONTROL DE EMISIONES A FUENTES MOVILES"/>
        <s v="APOYAR EL DESARROLLO DE LAS ACTIVIDADES DE CAMPO CORRESPONDIENTES A LAS PRUEBAS DE OPACIDAD Y ANÁLISIS DE GASES EN EL PROGRAMA DE FUENTES MÓVILES "/>
        <s v="PRESTAR SUS SERVICIOS PROFE SIONALES PARA APOYAR  EL CONTROL DE EMISIONES Y ACTIVIDADES RELACIONADAS CON EL PROGRAMA DE EVALUACIÓN, CONTROL Y SEGUIMIENTO A FUENTES MÓVILES"/>
        <s v="PRESTAR SUS SERVICIOS PROFESIONALES PARA REVISAR Y PROYECTAR LAS ACTUACIONES ADMINISTRATIVAS QUE SE ADELANTAN EN LOS PROCESOS PERMISIVOS RELACIONADOS CON FUENTES MÓVILES"/>
        <s v="PRESTAR SUS SERVICIOS PROFESIONALES PARA REALIZAR EL IMPULSO PROCESAL A LOS TRÁMITES ADMINISTRATIVOS ASIGNADOS"/>
        <s v="PRESTAR SUS SERVICIOS PROFE SIONALES PARA EJECUTAR  LAS ACTIVIDADES DE CAMPO CORRESPONDIENTES A LAS PRUEBAS DE OPACIDAD Y ANÁLISIS DE GASES EN EL CONTROL DE FACTORES DE DETERIORO AMBIENTAL DEL GRUPO DE FUENTES MOVILES"/>
        <s v="DESARROLLAR LAS ACTIVIDADES DE APOYO TÉCNICO EN EL PROGRAMA DE CONTROL DE EMISIONES POR FUENTES MÓVILES"/>
        <s v="PRESTAR SUS SERVICIOS PROFESIONALES PARA ADELANTAR EL ESTUDIO JURÍDICO DE LOS CONCEPTOS TÉCNICOS Y DEMÁS TRÁMITES Y/O EXPEDIENTES QUE LE SEAN ASIGNADOS RELACIONADOS CON FUENTES MÓVILES"/>
        <s v="DESARROLLAR TODAS LAS ACTIVIDADES RELACIONADAS CON EL CONTROL Y SEGUIMIENTO AL INVENTARIO Y MANTENIMIENTO DE LOS EQUIPOS EN EL PROGRAMA DE MONITOREO Y CONTROL DE EMISIONES"/>
        <s v="PRESTAR SUS SERVICIOS PROFESIONALES PARA APOYAR EL CONTROL DE EMISIONES Y ACTIVIDADES RELACIONADAS CON EL PROGRAMA DE EVALUACIÓN, CONTROL Y SEGUIMIENTO A FUENTES MÓVILES"/>
        <s v="REALIZAR EL MANTENIMIENTO PREVENTIVO, CORRECTIVO Y SUMINISTRO DE CONSUMIBLES Y  REPUESTOS PARA LOS 9 OPACIMETROS Y LOS 4 ANALIZADORES DE GASES , INSTALAR Y MANTENER EL SOFTWARE DE APLICACIÓN ASEGURANDO EL BIEN FUNCIONAMIENTO Y COMPATIBILIDAD CON LOS 15 COMPUTADORES PORTATILES Y 15 IMPRESORAS DE LA SECRETARIA DISTRITAL DE AMBIENTE PARA LA EJECUCIÓIN DE POUEBAS DE EMISIÓN DE GASES A FUENTES MOVILES"/>
        <s v="ARRENDAR EL INMUEBLE UBICADO EN EL PARQUE INDUSTRIAL DE LA AVENIDA CALLE 17 NO 132-18 INTERIOR 25 PARA DESARROLLAR LAS ACTIVIDADES RELACIONADAS CON EL MONITOREO Y CONTROL DE EMISIONES GENERADA POR FUENTES MOVILES"/>
        <s v="REALIZAR EL MANTENIMIENTO PREVENTIVO, CORRECTIVO Y SUMINISTRO DE CONSUMIBLES, REPUESTOS PARA LAS PLANTAS ELECTRICAS UTILIZADAS EN EL CONTROL A FUENTES MÓVILES"/>
        <s v="EJECUCIÓN DE LAS ACTIVIDADES DE AUDITORIA DE SEGUIMIENTO Y AUTORIZACIÓN AL  SISTEMA DE GESTIÓN DE LA SECRETARÍA DISTRITAL DE AMBIENTE EN EL COMPONENTE DEL PROCESO DE MEDICIÓN DE FUENTES MÓVILES Y FUENTES FIJAS"/>
        <s v="AVANTELES"/>
        <s v="ELEMENTOS DE PROTECCION DE PERSONAL"/>
        <s v="PRESTAR SUS SERVICIOS PROFESIONALES PARA REALIZAR EL APOYO Y SEGUIMIENTO A LAS ACTIVIDADES REALIZADAS EN LA RED DE MONITOREO DE CALIDAD DEL AIRE DE BOGOTÁ"/>
        <s v="PRESTAR LOS SERVICIOS PROFESIONALES EN CAMPO PARA LA VERIFICACIÓN, AJUSTE Y MANTENIMIENTO PREVENTIVO Y CORRECTIVO DE LOS EQUIPOS QUE CONFORMAN LA RED DE MONITOREO DE CALIDAD DEL AIRE DE BOGOTÁ –RMCAB, DE ACUERDO CON LOS PROCEDIMIENTOS ESTABLECIDOS._x000a_"/>
        <s v="_x000a_PRESTAR LOS SERVICIOS PROFESIONALES PARA LA EJECUCIÓN DEL PROGRAMA DE OPERACIÓN, MANTENIMIENTO PREVENTIVO Y CORRECTIVO, ASÍ COMO LA CALIBRACIÓN DE LOS ANALIZADORES Y EQUIPOS QUE CONFORMAN LA RED DE MONITOREO DE CALIDAD DEL AIRE DE BOGOTÁ.. _x000a_"/>
        <s v="PRESTAR LOS SERVICIOS PROFESIONALES PARA REALIZAR LA EJECUCIÓN EN CAMPO DEL PROGRAMA DE OPERACIÓN,CALIBRACIÓN, MANTENIMIENTO PREVENTIVO Y CORRECTIVO ASÍ COMO DE TODAS LAS ACTIVIDADES CONCERNIENTES A LA CORRECTA OPERACIÓN DE LOS ANALIZADORES Y EQUIPOS QUE CONFORMAN LA RED DE MONITOREO DE CALIDAD DE AIRE DE BOGOTA."/>
        <s v="PRESTAR SUS SERVICIOS PARA APOYAR LA VERIFICACIÓN, AJUSTE Y MANTENIMIENTO DE LOS EQUIPOS QUE CONFORMAN LA RED DE MONITOREO DE CALIDAD DEL AIRE DE BOGOTÁ –RMCAB"/>
        <s v="PRESTAR SUS SERVICIOS PROFESIONALES PARA ADELANTAR EL ANÁLISIS DE LOS DATOS METEOROLOGICOS PROCEDENTES DE LA RMCAB Y APOYAR  EN LA ELABORACIÓN DE LOS INFORMES RESPECTIVOS."/>
        <s v="PRESTAR SUS SERVICIOS PROFESIONALES PARA ANALIZAR ESTADÍSTICAMENTE LOS DATOS GENERADOS POR LA RMCAB Y ESTUDIARÁ EL COMPORTAMIENTO DE LOS CONTAMINANTES Y VARIABLES METEOROLÓGICAS GENERADOS POR LA RMCAB.  "/>
        <s v="PRESTAR SUS SERVICIOS PROFESIONALES PARA APOYAR LAS ACTIVIDADES RELACIONADAS CON LA MODELACIÓN DE LA CALIDAD DE AIRE EN BOGOTÁ. "/>
        <s v="PRESTAR LOS SERVICIOS PROFESIONALES PARA REALIZAR EL ANÁLISIS DE LOS DATOS PROCEDENTES DEL MONITOREO DE LAS TENDENCIAS DE LA CALIDAD DEL AIRE DE BOGOTÁ GENERADOS POR LAS ESTACIONES DE LA RED DE MONITOREO DE CALIDAD DEL AIRE DE BOGOTÁ (RMCAB)"/>
        <s v="PRESTAR SUS SERVICIOS PROFESIONALES PARA VALIDAR Y HACER EL SEGUIMIENTO A LOS DATOS GENERADOS POR LAS ESTACIONES DE LA RED DE MONITOREO DE CALIDAD DEL AIRE DE BOGOTÁ Y PARTICIPAR EN LA ELABORACION DE INFORMES RELACIONADOS CON SU OPERACIÓN.&quot;"/>
        <s v="PRESTAR LOS SERVICIOS PROFESIONALES PARA APOYAR EL PROCESO DE TECNOLOGIA PARA LA PUESTA EN MARCHA DE LOS MODELOS DE CALIDAD DEL AIRE Y METEREOLOGICOS DE BOGOTA"/>
        <s v="PRESTAR SUS SERVICIOS PARA REALIZAR ACTIVIDADES QUE CONTRIBUYAN AL BUEN FUNCIONAMIENTO DE LOS EQUIPOS DE LA RED DE MONITOREO DE CALIDAD DE AIRE DE BOGOTA - RMCAB"/>
        <s v="PRESTAR SUS SERVICIOS PROFESIONALES PARA REALIZAR EL CONTROL, SEGUIMIENTO Y REGISTRO DE TODAS LAS ACTIVIDADES RELACIONADAS CON LA OPERACIÓN DE LAS ESTACIONES DE MONITOREO QUE CONFORMAN LA RED DE MONITOREO DE LA CALIDAD DEL AIRE DE BOGOTÁ”"/>
        <s v="PRESTAR SERVICIOS PROFESIONALES PARA DIRIGIR Y ORIENTAR TODAS LAS ACTIVIDADES RELACIONADAS CON LA RED DE MONITOREO DE CALIDAD DE AIRE DE BOGOTÁ -RMCAB-."/>
        <s v="PRESTAR SUS SERVICIOS PROFESIONALES PARA APOYAR LA COORDINACIÓN DEL PROGRAMA DE CAMPO, EL LABORATORIO Y REVISAR LOS EQUIPOS DE LA RED DE MONITOREO DE LA CALIDAD DEL AIRE DE BOGOTÁ”."/>
        <s v="PRESTAR LOS SERVICIOS PROFESIONALES PARA APOYAR EL DESARROLLO E IMPLEMENTACIÓN DEL PRONOSTICO DE CALIDAD DE AIRE A 24 HORAS EN BOGOTÁ"/>
        <s v="MANTENIMIENTO DE AIRES ACONDICIONADOS "/>
        <s v="MANTENIMIENTO UPS"/>
        <s v="ADQUIRIR REPUESTOS Y HACER MANTENIMIENTO A EQUIPOS DE LAS MARCAS THERMO SCIENTIFIC PARA LOS EQUIPOS DE LA MISMA MARCA PERTENECIENTES A LA RED DE MONITOREO DE CALIDAD DEL AIRE DE BOGOTA (RMCAB)"/>
        <s v="ADQUIRIR REPUESTOS  Y HACER MANTENIMIENTO A EQUIPOS DE LAS MARCAS MET ONE INSTRUMENTS Y TELEDYNE API, PARA LOS EQUIPOS DE LA MISMA MARCA DE LA RED DE MONITOREO DE CALIDAD DEL AIRE DE BOGOTA (RMCAB)"/>
        <s v="ADQUIRIR REPUESTOS  Y HACER MANTENIMIENTO A EQUIPOS DE LA MARCA ECOTHEC PARA LOS EQUIPOS DE LA MISMA MARCA DE LA RED DE MONITOREO DE CALIDAD DEL AIRE DE BOGOTA (RMCAB)"/>
        <s v="BIOS"/>
        <s v="OTROS"/>
        <s v="PRESTAR SUS SERVICIOS PROFESIONALES PARA LIDERAR LA ARTICULACIÓN DEL MODELO DE CALIDAD DE AIRE DE BOGOTÁ, LA CAMPAÑA DE MONITOREO DE BLACK CARBON EN LA CIUDAD, LOS REGISTROS DE MONITOREO DE CONTAMINANTES CRITERIO DE LA RED DE MONITOREO DE CALIDAD DE AIRE DE BOGOTÁ Y LA FORMULACIÓN DE INDICADORES PARA EL SISTEMA DE ALERTAS TEMPRANAS AMBIENTALES DE BOGOTÁ"/>
        <s v="PRESTAR SUS SERVICIOS PROFESIONALES PARA APOYAR EN LA CONCEPTUALIZACIÓN DEL SISTEMA PARA GENERAR ALERTAS AMBIENTALES Y DEFINIR LOS MODULOS A IMPLEMENTAR EN EL MARCO DEL PROYECTO CONTROL DEL DETERIORO AMBIENTAL EN LOS COMPONENTES AIRE Y PAISAJE"/>
        <s v="PRESTAR SUS SERVICIOS PROFESIONALES DE APOYO AL DISEÑO DEL SISTEMA DE ALERTAS TEMPRANAS AMBIENTALES DE BOGOTA"/>
        <s v="EQUIPOS PARA MEDIR CALIDAD DE AIRE -BLACK CARBON"/>
        <s v="PRESTAR SUS SERVICIOS PROFESIONALES PARA LA CONSTRUCCIÓN IMPLEMENTACIÓN Y OPERACIÓN DEL MODULO DE PROCE SOS INDUSTRIALES Y USO DE PRODUCTOS PIUP EN EL MARCO DEL SISTEMA DE INFORMACIÓN PARA EL CONTROL Y SEGUIMIENTO A LAS EMISIONES Y CONSTRUCCIÓN DE GASES EFECTO INVERNADERO EN BOGOTA SIGEI_x000a_"/>
        <s v="PRESTAR SUS SERVICIOS  DE APOYO PARA REALIZAR ACTIVIDADES TECNICAS Y OPERATIVAS ASOCIADAS CON LA CONSTRUCCIÓN IMPLEMENTACIÓN Y OPERACIÓN DEL SISTEMA DE INFORMACIÓN PARA EL CONTROL Y SEGUIMIENTO A LAS EMISIONES Y CONCENTRACIÓN DE GASES EFECTO DE INVERNADERO EN BOGOTA SIGE I"/>
        <s v="PRESTAR SUS SERVICIOS PROFESIONALES PARA LA CONSTRUCCIÓN , IMPLEMENTACIÓN Y OPERACIÓN DEL MODULO DE AGRICULTURA, SILVICULTURA Y USO DEL SUELO-ASUS  EN EL MARCO DEL DESARROLLO DEL SISTEMA DE INFORMACIÓN PARA EL CONTROL Y SEGUIMIENTO A LAS AMISIONES Y CONCENTRACIÓN DE GASES EFECTO INVERNADERO EN BOGOTA SIGEI"/>
        <s v="PRESTAR SUS SERVICIOS PROFESIONALES PARA  EL DESARROLLO DE LAS MEDIDAS DE  MITIGACIÓN Y DE PROYECTOS DE BAJO CARBONO PARA LOS MODULOS  ESTABLECIDOS EN EL MARCO DEL SISTEMA DE INFORMACIÓN PARA EL CONTROL Y SEGUIMIENTO A LAS EMISIONES Y CONCENTRACIÓN DE GASES EFECTO INVERNADERO EN BOGOTÁ -SIGEI"/>
        <s v="PRESTAR SUS SERVICIOS PROFESIONALES PARA LA CONSTRUCCIÓN , IMPLEMENTACIÓN Y OPERACIÓN DEL MODULO DE ENERGIA EN EL MARCO DEL DESARROLLO DEL SISTEMA DE INFORMACIÓN PARA EL CONTROL Y SEGUIMIENTO A LAS AMISIONES Y CONCENTRACIÓN DE GASES EFECTO INVERNADERO EN BOGOTA SIGEI"/>
        <s v="PRESTAR SUS SERVICIOS PROFESIONALES PARA EL DESARROLLO DEL SISTEMA DE INFORMACIÓN PARA EL CONTROL Y SEGUIMIENTO A LAS EMISIONES Y CONCENTRACIÓN DE GEI EN BOGOTÁ (SIGEI) CORRESPONDIENTE AL MÓDULO ASUS - AGRICULTURA Y OTROS USOS DEL SUELO EN EL MARCO DEL PROYECTO 574 DE LA SECRETARIA DISTRITAL DE AMBIENTE."/>
        <s v="PRESTAR SUS SERVICIOS PROFESIONALES PARA ELABORAR LA ACTUALIZACIÓN DEL INVENTARIO DE EMISIONES GEI  EN EL DISTRITO CAPITAL 2012 PARA EL MÓDULO DE ENERGÍA  DE ACUERDO A LA METODOLOGÍA IPCC 2006. "/>
        <s v="PRESTAR SUS SERVICIOS PROFESIONALES PARA EL DESARROLLO DEL SISTEMA DE INFORMACIÓN PARA EL CONTROL Y SEGUIMIENTO A LAS EMISIONES Y CONCENTRACIÓN DE GEI EN BOGOTÁ (SIGEI) CORRESPONDIENTE AL MÓDULO DE RESIDUOS  EN EL MARCO DEL PROYECTO 574 DE LA SECRETARIA DISTRITAL DE AMBIENTE"/>
        <s v="PRESTAR SUS SERVICIOS PROFESIONALES PARA APOYAR LAS ACCIONES ORIENTADAS AL DISEÑO Y DESARROLLO DE LOS COMPONENTES INFORMATICO Y ESPACIAL DEL SISTEMA DE INFORMACIÓN PARA EL CONTROL Y SEGUIMIENTO A LAS EMISIONES Y CONCENTRACIÓN DE GASES EFECTO INVERNADERO EN BOGOTÁ -SIGEI-."/>
        <s v="PRESTAR SUS SERVICIOS PROFESIONALES PARA APOYAR EL ANÁLISIS DE INFORMACIÓN EN LOS COMPONENTES DEL SISTEMA DE INFORMACIÓN, Y EN LA CONSTRUCCIÓN, IMPLEMENTACIÓN Y OPERACIÓN DEL MODULO DE ENERGÍA EN EL MARCO DEL DESARROLLO DEL SISTEMA DE INFORMACIÓN PARA EL CONTROL Y SEGUIMIENTO A LAS EMISIONES Y CONCENTRACIÓN DE GASES EFECTO INVERNADERO GEI–SIGEI"/>
        <s v="DESARROLLO DE CONVENIO INTERADMINISTRATIVO  PARA AUNAR  ESFUERZOS TÉCNICOS, LOGÍSTICOS Y ECONÓMICOS PARA LA DETERMINACIÓN DE LA FIJACIÓN DE CO2 EFECTUADA POR LAS ESPECIES IDENTIFICADAS EN EL CENSO DEL ARBOLADO URBANO COMO APTAS A PLANTAR EN EL ÁREA URBANA DE BOGOTÁ D.C."/>
        <s v="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
        <s v="PRESTAR SUS SERVICIOS PROFESIONALES  PARA REALIZAR LAS ACTIVIDADES TÉCNICAS Y OPERATIVAS NECESARIAS EN EL MARCO DEL SISTEMA UNIFICADO DISTRITAL DE INSPECCIÓN, VIGILANCIA Y CONTROL - IVC"/>
        <s v="PRESTAR SUS SERVICIOS PROFESIONALES PARA ADELANTAR LAS ACCIONES TÉCNICAS PARA LA APROPIADA IMPLEMENTACIÓN, SEGUIMIENTO Y EVALUACIÓN DEL PLAN DE ASCENSO TECNOLÓGICO, PARA EL ADECUADO CUMPLIMIENTO DE LAS REGULACIONES AMBIENTALES"/>
        <s v="PRESTAR SUS SERVICIOS PROFESIONALES PARA APOYAR EN EL DESARROLLO DE LAS ACCIONES DE SEGUIMIENTO A LA IMPLEMENTACIÓN DEL PLAN DE ASCENSO TECNOLÓGICO, ASÍ COMO DE DIVULGACIÓN DE SUS AVANCES PARA EL ADECUADO CUMPLIMIENTO DE LAS REGULACIONES AMBIENTALES"/>
        <s v="PRESTAR EL SERVICIO DE REALIZACIÓN DE EVENTOS Y ACTIVIDADES LOGISTICAS DE LA SECRETARIA DISTRITAL DE AMBIENTE PARA LA SOCIALIZACIÓN Y DIVULGACIÓN A LA CIUDADANIA DE LA GESTIÓN REALIZADA EN EL DISTRITO CAPITAL"/>
        <s v="CONTRATAR EL SUMINISTRO DE MATERIAL IMPRESO , EDITORIAL DIVULGATIVO Y PIEZAS DE COMUNICACIÓN INSTITUCIONAES REQUERIDAS POR LA SECRETARIA DISTRITAL DE AMBINETE PARA SOCIALIZAR Y TRASMITAR A LA CIUDADANIA INFORMACIÓN RELACIONADA CON LOS PROGRAMAS, , PLANES , EVENTOS , TRAMITES , Y PORYECTOS LIDERADOS POR LA AUTORIDAD AMBIENTAL EN EL DISTRITO CAPITAL"/>
        <s v="ADQUIRIR EQUIPOS DE HARDWARE Y SOFTWARE QUE FACILITEN EL DESARROLLO DE LOS PROYECTOS DE INVERISÓN Y LOS PROCESOS MISIONALES DE LA SDA"/>
        <s v="CONTRATAR LA PRESTACIÓN DEL SERVICIO PÚBLICO DE TRANSPORTE TERRESTRE AUTOMOTOR ESPECIAL EN VEHÍCULOS TIPO CAMIONETA DOBLE CABINA, CON EL FIN DE APOYAR LAS ACTIVIDADES QUE DESARROLLA LA SECRETARIA DISTRITAL DE AMBIENTE DE ACUERDO CON LAS CARACTERÍSTICAS TÉCNICAS DEFINIDAS ."/>
        <s v="PRESTAR SUS SERVICIOS PROFESIONALES PARA BRINDAR LINEAMIENTOS JURIDICOS EN LA REVISION Y  APROBACION DE LAS ACTUACIONES ADMINISTRATIVAS NECESARIAS PARA EL CUMPLIMIENTO DE LAS REGULACIONES AMBIENTALES DERIVADAS DEL CONTROL DEL DETERIORO AMBIENTAL.  "/>
        <s v="PRESTAR SUS SERVICIOS PROFESIONALES PARA APOYAR ORIENTAR Y CONCEPTUAR JURIDICAMENTE SOBRE LOS TRAMITES Y ACTUACIONES ADMINISTRATIVAS DE IMPULSO PROCESAL ASI COMO EN LA ESTANDARIZACIÓN JURIDICA DE LOS ACTOS ADMINSTRATIVOS Y MANEJO DE EXPEDIENTES Y NOTIFICACIÓN"/>
        <s v="PRESTAR SUS SERVICIOS PROFESIONALES PARA REALIZAR LA REVISIÓN Y APROBACIÓN JURIDICA EN LAS ACTUACIONES ADMINISTRATIVAS PARA EL CUMPLIMIENTO DE LAS REGULACIONES QUE EN MATERIA AMBIENTAL SEAN APLICABLES PARA EL DISTRITO CAPITAL."/>
        <s v="PRESTAR SUS SERVICIOS PROFESIONALES PARA REALIZAR LA REVISIÓN Y APORBACIÓN JURIDICA SOBRE LOS TRAMITES Y ACTUACIONES ADMINISTRATIVAS DE IMPULSO PORCESAL PARA EL CUMPLIMIENTO DE LAS REGULACIONES QUE EN MATERIA AMBIENTAL SEAN APLICABLES PARA EL DISTRITO CAP"/>
        <s v=" PRESTAR SUS SERVICIOS PROFESIONALES PARA REALIZAR ACTIVIDADES DE APOYO EN LOS PROCESOS JURÍDICOS NECESARIOS PARA EL CUMPLIMIENTO DE LAS REGULACIONES QUE  EN MATERIA AMBIENTAL SEAN APLICABLES PARA EL DISTRITO CAPITAL"/>
        <s v="PRESTAR SUS SERVICIOS PROFESIONALES PARA APOYAR JURIDICAMENTE LOS PROCESOS ADMINISTRATIVOS NECESARIOS PARA EL CUMPLIMIENTO DE LAS REGULACIONES QUE  EN MATERIA AMBIENTAL SEAN APLICABLES PARA EL DISTRITO"/>
        <s v="PRESTAR SUS SERVICIOS PROFESIONALES PARAREALIZAR LA  REVISIÓN Y APROBACIÓN JURIDICA EN LAS ACTUACIONES ADMINISTRATIVAS PARA EL CUMPLIMIENTO DE LAS REGULACIONAES QUE EN MATERIA AMBIENTAL SEAN APLICABLES PARA EL DISTRITO CAPITAL"/>
        <s v="PRESTAR SUS SERVICIOS PROFESIONALES EN LAS ACTIVIDADES DE REVISIÓN Y APROBACIÓN DE LAS ACTUACIONES ADMINISTRATIVAS NECESARIAS PARA EL CUMPLIMIENTO DE LAS REGULACIONES AMBIENTALES DERIVADAS DEL CONTROL DE DETERIORO AMBIENTAL"/>
        <s v="PRESTAR SUS SERVICIOS DE APOYO PARA REALIZAR ACTIVIDADES ASOCIADAS AL MANEJO DE DOCUMENTOS EN EL TRAMITE DE LAS ACTUACIONES ADMINISTRATIVAS EN EL MARCO DEL CUMPLIMIENTO DE LAS REGULACIONES AMBIENTALES"/>
        <s v="PRESTAR LOS SERVICIOS DE APOYO TÉCNICO JURÍDICO PARA DESARROLLAR ACTIVIDADES ENCAMINADAS AL REGISTRO ÚNICO DE INFRACTORES AMBIENTALES – RUIA EN EL APLICATIVO WEB DISEÑADO POR LA AUTORIDAD NACIONAL DE LICENCIAS AMBIENTALES - ANLA Y APOYO AL PROCESO DE NOTIFICACIÓN DE EXPEDIENTES."/>
        <s v="PRESTAR SUS SERVICIOS DE APOYO EN EL MANEJO Y CONTROL DE LA GESTION DOCUMENTAL DE LOS EXPEDIENTES Y NOTIFICACIONES DERIVADAS DE LOS ACTOS ADMINISTRATIVOS GENERADOS COMO PARTE DEL MONITOREO PARA EL CUMPLIMIENTO A REGULACIONES AMBIENTALES"/>
        <s v="PRESTAR SUS SERVICIOS DE APOYO EN EL MANEJO DE LA GESTIÓN DOCUMENTAL DE LAS ACTUACIONES TECNICO JURIDICAS DERIVADAS DE LOS ACTOS ADMINISTRATIVOS GENERADOS PARA DAR CUMPLIMIENTO A LAS REGULACIONES AMBIENTALES"/>
        <s v="PRESTAR SUS SERVICIOS DE APOYO PARA REALIZAR LAS ACTIVIDADES RELACIONADAS CON LAS NOTIFICACIONES Y EL IMPULSO PROCESAL A LOS ACTOS ADMINISTRATIVOS ASÍ COMO EL MANEJO Y CONTROL DE LA GESTIÓN DOCUMENTAL QUE SE GENERE PARA EL CUMPLIMIENTO DE LAS REGULACIONES AMBIENTALES DERIVADAS DEL CONTROL DEL DETERIORO AMBIENTAL"/>
        <s v="PRESTAR SUS SERVICIOS DE APOYO EN EL MANEJO DE LAS NOTIFICACIONES Y DAR IMPULSO PROCE SAL A LOS TRAMITES PERMISIVOS Y SANCIONATORIOS PARA EL CUMPLIMIENTO DE LAS REGULACIONES AMBIENTALES DERIVADAS DEL CONTROL DEL DETERIORO AMBIENTAL"/>
        <s v="PRESTAR LOS SERVICIOS DE APOYO PARA LA ATENCION, DEPURACION, MANEJO Y GESTION DEL FLUJO DE LOS ACTOS ADMINISTRATIVOS DE IMPULSO PROCESAL EN CUMPLIMIENTO DE LAS REGULACIONES AMBIENTALES"/>
        <s v="PRESTAR LOS SERVICIOS DE APOYO PARA LA ATENCIÓN, DEPURACIÓN, MANEJO Y GESTIÓN DEL FLUJO DE LOS ACTOS ADMINISTRATIVOS DE IMPULSO PROCESAL EN CUMPLIMIENTO DE LAS REGULACIONES AMBIENTALES"/>
        <s v="PRESTAR SUS SERVICIOS PROFESIONALES PARA DAR SOPORTE TÉCNICO EN LA IMPOSICIÓN DE SANCIONES EN LOS PROCESOS SANCIONATORIOS DE CARARCTER AMBIENTAL Y LA EVALUACIÓN , CONTROL , MONITOREO Y SEGUIMNIENTO DE LAS REGULACIONES AMBINETALES EN EL PERIMETRO URBANO DEL DISTRITO CAPITAL"/>
        <s v="PRESTAR LOS SERVICIOS PROFESIONALES PARA REALIZAR ACTIVIDADES DE SOPORTE A LOS PROCESOS ADMINISTRATIVOS Y ENTES DE CONTROL EN EL MARCO DEL CUMPLIMIENTO DE LAS REGULACIONES AMBIENTALES EN EL DISTRITO CAPITAL"/>
        <s v="PRESTAR SUS SERVICIOS PROFESIONALES PARA REALIZAR ACTIVIDADES DE SOPORTE A LOS PROCESOS DE PLANEACIÓN Y TÉCNICO EN EL MARCO DE LA EVALUACIÓN, CONTROL, MONITOREO Y SEGUIMIENTO PARA EL ADECUADO CUMPLIMIENTO DE LAS REGULACIONES AMBIENTALES EN EL PERÍMETRO URBANO DEL DISTRITO CAPITAL"/>
        <s v="PRESTAR LOS SERVICIOS PROFESIONALES PARA BRINDAR APOYO TÉCNICO AMBIENTAL Y OPERATIVO PARA  ASEGURAR EL CUMPLIMIENTO DE LA REGULACIÓN AMBIENTAL, DESDE LA GESTIÓN DE PROYECTOS DE MEJORAMIENTO TECNOLOGÍCO Y/O PROCEDIMENTAL.  "/>
        <s v="PRESTAR SUS SERVICIOS PARA APOYAR EN LOS TRÁMITES ASOCIADOS A LA GENERACIÓN Y MANEJO DE LOS ACTOS ADMINISTRATIVOS EN CUMPLIMIENTO DE LAS REGULACIONES AMBIENTALES."/>
        <s v="PRESTAR SUS SERVICIOS PARA APOYAR EL PROCESO ADMINISTRATIVO EN RELACIÓN AL SEGUIMIENTO DE LA EJECUCIÓN FINANCIERA Y PRESUPUESTAL EN EL MARCO DEL CUMPLIMIENTO DE LAS REGULACIONES AMBIENTALES."/>
        <s v="PRESTAR LOS SERVICIOS DE APOYO PARA LA ATENCIÓN, DEPURACIÓN, MANEJO Y GESTIÓN DEL FLUJO DE LOS ACTOS ADMINISTRATIVOS DE IMPULSO PROCESAL EN CUMPLIMIENTO DE LAS REGULACIONES AMBIENTALES  "/>
        <s v="PRESTAR LOS SERVICIOS  DE APOYO PARA REALIZAR LA VIGILANCIA DE TÉRMINOS DE LOS PROCESOS JUDICIALES Y EXTRAJUDICIALES, EN CUMPLIMIENTO DE LAS REGULACIONES  AMBIENTALES.  "/>
        <s v="PRESTAR SUS SERVICIOS PROFESIONALES PARA REALIZAR LAS ACTIVIDADES DE SEGUIMIENTO A LOS PROCESOS PERMISIVOS Y SANCIONATORIOS NECESARIOS PARA EL CUMPLIMIENTO DE LAS REGULACIONES QUE EN MATERIA AMBIENTAL SEAN APLICABLES PARA EL DISTRITO CAPITAL."/>
        <s v="PRESTAR LOS SERVICIOS PROFESIONALES PARA EVALUAR, CONCEPTUAR Y ORIENTAR  LAS ACTUACIONES ADMINISTRATIVAS Y JURIDICAS PARA EL CUMPLIMIENTO DE LAS REGULACIONES AMBIENTALES  EN EL DISTRITO CAPITAL."/>
        <s v="PRESTAR SUS SERVICIOS PROFESIONALES PARA REALIZAR LA REVISIÓN Y APORBACIÓN JURIDICA SOBRE LOS TRAMITES Y ACTUACIONES ADMINISTRATIVAS DE IMPULSO PORCESAL PARA EL CUMPLIMIENTO DE LAS REGULACIONES QUE EN MATERIA AMBIENTAL SEAN APLICABLES PARA EL DISTRITO CAPITAL"/>
        <s v="PRESTAR SUS SERVICIOS PROFESIONALES PARA ADELANTAR Y PROYECTAR LAS ACTUACIONES ADMINISTRATIVAS DE LOS PROCESOS JURIDICOS NECESARIOS PARA LA ACTUALIZACION DE LOS EXPEDIENTES  PERMISIVOS Y SANSIONATORIOS"/>
        <s v="PRESTAR LOS SERVICIOS PROFESIONALES PARA DAR IMPULSO JURÍDICO A LAS ACTUACIONES ADMINISTRATIVAS Y A LOS TRÁMITES SANCIONATORIOS  EN EL MARCO DEL  CUMPLIMIENTO DE LAS REGULACIONES QUE EN MATERIA AMBIENTAL SEAN APLICABLES PARA EL DISTRITO CAPITAL."/>
        <s v="PRESTAR LOS SERVICIOS DE APOYO REQUERIDOS PARA DESARROLLAR LAS ACTUACIONES ADMINISTRATIVAS Y LOS TRÁMITES SANCIONATORIOS  EN EL MARCO DEL  CUMPLIMIENTO DE LAS REGULACIONES QUE EN MATERIA AMBIENTAL SEAN APLICABLES PARA EL DISTRITO CAPITAL."/>
        <s v="PRESTAR SUS SERVICIOS PROFESIONALES PARA REALIZAR EL ANALISIS, SEGUIMIENTO Y REPORTE DE LOS PROCESOS DE PLANEACIÓN EN LOS COMPONENTES FISICOS Y PRESUPUESTAL QUE SE REQUIERA PARA EL CUMPLIMIENTO DE LAS ACCIONES DE CONTROL DEL DETERIORO AMBIENTAL. "/>
        <s v="PRESTAR LOS SERVICIOS PROFESIONALES PARA APOYAR LAS ACTIVIDADES DE SEGUIMIENTO A LOS DOCUMENTOS TECNICOS, PROCESOS Y PROCEDIMIENTOS PARA EL ADECUADO CUMPLIMIENTO DE LAS REGULACIONES AMBIENTALES."/>
        <s v="PRESTAR SERVICIOS PROFESIONALES PARA REALIZAR LAS ACTIVIDADES RELACIONADAS CON LA EJECUCION Y SEGUIMIENTO PRESUPUESTAL RELACIONADO CON LAS ACTIVIDADES PARA EL ADECUADO CUMPLIMIENTO DE LAS REGULACIONES AMBIENTALES."/>
        <s v="PRESTAR SUS SERVICIOS PERSONALES PARA REALIZAR EL PROCESO DE CLASIFICACIÓN MANEJO TRAMITE Y ADMINISTRACION DE LOS DOCUMENTOS GENERADOS DE LAS ACTUACIONES TÉCNICAS Y DEMAS ACTIVIDADES RELACIONADAS CON LOS TRÁMITES DE RUIDO"/>
        <s v="PRESTAR SUS SERVICIOS PARA  REALIZAR ACTIVIDADES TÉCNICAS DE MONITOREO, SEGUIMIENTO Y CONTROL A FUENTES FIJAS GENERADORAS DE RUIDO"/>
        <s v="PRESTAR SUS SERVICIOS PROFESIONALES PARA APOYAR EL SEGUIMIENTO  DE LAS ACTUACIONES TECNICAS SOBRE FUENTES FIJAS GENERADORAS DE RUIDO"/>
        <s v="PRESTAR SUS SERVICIOS PROFESIONALES APOYANDO TÉCNICAMENTE AL GRUPO DE RUIDO, EN  LO RELACIONADO CON ATENCIÓN Y SEGUIMIENTO DE QUEJAS AL IGUAL QUE LAS ACTUACIONES TÉCNICAS RESULTANTES DEL CONTROL A LAS FUENTES EMISORAS DE RUIDO EVALUADAS"/>
        <s v="PRESTAR SUS SERVICIOS PROFESIONALES PARA DESARROLLAR LAS ACTIVIDADES CORRESPONDIENTES A LA OPERACIÓN TÉCNICA DE LA UNIDAD MÓVIL DE MONITOREO DE RUIDO Y LAS ACTIVIDADES DE MONITOREO, SEGUIMIENTO Y CONTROL A FUENTES FIJAS GENERADORAS DE RUIDO"/>
        <s v="PRESTAR SUS SERVICIOS PROFESIONALES PARA DESARROLLAR ACTIVIDADES RELACIONADAS CON EL MONITOREO, SEGUIMIENTO Y CONTROL A FUENTES FIJAS GENERADORAS DE RUIDO"/>
        <s v="PRESTAR SUS SERVICIOS PROFESIONALES PARA PROYECTAR LAS ACTUACIONES ADMINISTRATIVAS QUE ADELANTEN LOS PROCESOS PERMISIVOS O SANCIONATORIOS QUE SE ASIGNEN EN EL GRUPO DE RUIDO"/>
        <s v="PRESTAR SUS SERVICIOS PROFESIONALES PARA REALIZAR TODAS LAS ACTIVIDADES RELACIONADAS CON EL SEGUIMIENTO Y CONTROL A FUENTES FIJAS GENERADORAS DE RUIDO."/>
        <s v="PRESTAR SUS SERVICIOS PROFESIONALES PARA APOYAR TÉCNICAMENTE  LAS ACTIVIDADES DESARROLLADAS POR EL GRUPO DE RUIDO"/>
        <s v="PRESTAR SUS SERVICIOS DE APOYO PARA REALIZAR ACTIVIDADES ASOCIADAS AL MANEJO DE DOCUMENTOS EN EL TRAMITE DE LAS  ACTUACIONES ADMINISTRATIVAS  DEL GRUPO DE RUIDO"/>
        <s v="PRESTAR SUS SERVICIOS DE APOYO PARA REALIZAR ACTIVIDADES ASOCIADAS AL MANEJO DE DOCUMENTOS EN EL TRAMITE DE LAS  ACTUACIONES ADMINISTRATIVAS  DEL GRUPO DE RUIDO."/>
        <s v="PRESTAR SUS SERVICIOS PERSONALES  PARA REALIZAR EL SEGUIMIENTO Y VERIFICACION DE LOS TRAMITES DE SOLICITUDES ALLEGADAS A LA SDA EN MATERIA DE RUIDO."/>
        <s v="PRESTAR LOS SERVICIOS PARA APOYAR  LA ADMINISTRACION Y SEGUIMIENTO DE LA INFORMACION Y DOCUMENTACION QUE SE GENERAN POR FUENTES EMISORAS DE RUIDO_x000a_ _x000a_ "/>
        <s v="PRESTAR SUS SERVICIOS PROFESIONALES PARA APOYAR, ORIENTAR Y CONCEPTUAR JURÍDICAMENTE LOS TRAMITES Y ACTUACIONES ADMINISTRATIVAS DE IMPULSO PROCESAL EN LO PERMISIVO Y/O SANCIONATORIO EN EL GRUPO DE RUIDO.”"/>
        <s v="PRESTAR LOS SERVICIOS PROFESIONALES PARA REALIZAR LA REVISIÓN JURÍDICA A LAS ACTUACIONES ADMINISTRATIVAS REQUERIDAS  PARA DAR IMPULSO JURÍDICO A LOS TRÁMITES SANCIONATORIOS EN EL GRUPO DE RUIDO"/>
        <s v="PRESTAR SUS SERVICIOS PROFESIONALES PARA DESARROLLAR ACTIVIDADES RELACIONADAS CON EL MONITOREO, SEGUIMIENTO Y CONTROL A FUENTES FIJAS GENERADORAS DE RUIDO PARA EL CUMPLIMIENTO DEL PLAN LOCAL DE RECUPERACIÓN AUDITIVA EN LAS LOCALIDADES CONTEMPLADAS EN LA RESOLUCIÓN 6919 DE 2010 DE LA SDA"/>
        <s v="PRESTAR SUS SERVICIOS PROFESIONALES PARA APOYAR TECNICAMENTE EN LA REVISION DE LAS ACTIVIDADES DE CONTROL, Y SEGUIMIENTO DE LAS ACTUACIONES  EMITIDAS POR EL GRUPO DE RUIDO"/>
        <s v="PRESTAR SUS SERVICIOS PROFESIONALES PARA DESARROLLAR ACTIVIDADES RELACIONADAS CON EL MONITOREO, SEGUIMIENTO Y CONTROL A FUENTES FIJAS GENERADORAS DE RUIDO Y ASISTIR A REUNIONES DE PUESTO DE MANDO UNIFICADO"/>
        <s v="PRESTAR SUS SERVICIOS PROFESIONALES PARA DESARROLLAR ACTIVIDADES RELACIONADAS CON EL MONITOREO, SEGUIMIENTO Y CONTROL A FUENTES FIJAS GENERADORAS DE RUIDO Y APOYAR LA ACTUALIZACION DE MAPAS"/>
        <s v="PRESTAR SUS SERVICIOS PROFESIONALES PARA DESARROLLAR ACTIVIDADES RELACIONADAS CON EL MONITOREO, SEGUIMIENTO Y CONTROL A FUENTES FIJAS GENERADORAS DE RUIDO Y LLEVAR EL CONTROL DE LOS EQUIPOS UTILIZADOS PARA TAL FIN"/>
        <s v="PRESTAR SUS SERVICIOS PROFESIONALES PARA PROYECTAR LAS ACTUACIONES ADMINISTRATIVAS Y ADELANTAR LOS PROCESOS PERMISIVOS O SANCIONATORIOS Y DEMÁS TRAMITES QUE SE LE ASIGNEN DEL GRUPO DEL RUIDO."/>
        <s v="PRESTAR SUS SERVICIOS PROFESIONALES APOYANDO TÉCNICAMENTE AL GRUPO DE RUIDO, EN  LO RELACIONADO CON LA PROYECCIÓN DE CONCEPTOS TÉNICOS SANCIONATORIOS PROCEDENTE DE LAS  ACTUACIONES TÉCNICAS RESULTANTES DEL CONTROL A LAS FUENTES EMISORAS DE RUIDO EVALUADAS"/>
        <s v="PRESTAR SUS SERVICIOS PROFESIONALES PARA APOYAR EL SEGUIMIENTO DE LAS ACTUACIONES TECNICAS SOBRE FUENTES FIJAS GENERADORAS DE RUIDO"/>
        <s v="PRESTAR SUS SERVICIOS PROFESIONALES PARA  REVISAR  LAS ACTUACIONES ADMINISTRATIVAS Y LOS EXPEDIENTES  QUE ADELANTEN LOS PROCESOS PERMISIVOS O SANCIONATORIOS QUE SE ASIGNEN EN EL GRUPO DE RUIDO."/>
        <s v="PRESTAR SUS SERVICIOS PROFESIONALES PARA REALIZAR CONSULTAR Y ESTUDIAR JURIDICAMENTE LAS ACTUACIONES ADMINISTRATIVAS GENERADAS POR EL GRUPO DE RUIDO"/>
        <s v="REALIZAR EL MANTENIMIENTO PREVENTIVO, CORRECTIVO Y CALIBRACIÓN DE SONOMETROS UTILIZADOS EN CAMPO"/>
        <s v="PRESTAR SUS SERVICIOS PROFESIONALES PARA APOYAR LAS ACTIVIDADES TECNICAS  RELACIONADAS CON LA INFORMACIÓN SUMINISTRADA POR LA RED DE MONITOREO DE RUIDO PARA EL AEROPUERTO INTERNACIONAL EL DORADO."/>
        <s v="PRESTAR SUS SERVICIOS PROFESIONALES PARA DESARROLLAR LAS ACTIVIDADES DE MANIPULACIÓN DE LOS DATOS QUE SUMINISTRA LA RED DE MONITOREO DE RUIDO PARA EL AEROPUERTO INTERNACIONAL ELDORADO Y LA MOVIL DEL GRUPO, ADEMÁS DEL MANTENIMIENTO PREVENTIVO DE LAS ESTACIONES DE LA RED DE RUIDO"/>
        <s v="PRESTAR SUS SERVICIOS DE APOYO PARA REALIZAR EL PROCESO DE CLASIFICACIÓN DE LOS DOCUMENTOS GENERADOS DE LAS ACTUACIONES TÉCNICAS Y DEMÁS ACTIVIDADES RELACIONADAS CON LOS TRÁMITES  DE PUBLICIDAD EXTERIOR VISUAL"/>
        <s v="PRESTAR SUS SERVICIOS PERSONALES PARA REALIZAR EL PROCESO DE CLASIFICACIÓN, MANEJO Y ADMINISTRACIÓN DE LOS DOCUMENTOS GENERADOS DE LAS ACTUACIONES TÉCNICAS Y DEMAS ACTIVIDADES RELACIONADAS CON LOS TRÁMITES DE PUBLICIDAD EXTERIOR VISUAL.  "/>
        <s v="PRESTAR SUS SERVICIOS PERSONALES PARA APOYAR LAS ACCIONES DE  CONTROL Y SEGUIMIENTO  A LOS ELEMENTOS DE PUBLICIDAD EXTERIOR VISUAL ILEGAL"/>
        <s v="AUNAR RECURSOS FÍSICOS, TÉCNICOS, FINANCIEROS Y HUMANOS PARA REALIZAR ACTIVIDADES DE CONTROL A LA CONTAMINACIÓN VISUAL CON EL APOYO DE LA POBLACIÓN VULNERABLE ATENDIDA POR IDIPRON"/>
        <s v="PRESTAR SUS SERVICIOS PROFESIONALES PARA EFECTUAR LA REVISIÓN DE CONCEPTOS TÉCNICOS, REGISTROS, REQUERIMIENTOS Y DEMÁS PRODUCTOS DEL GRUPO DE PUBLICIDAD EXTERIOR VISUAL."/>
        <s v="PRESTAR SUS SERVICIOS PROFESIONALES PARA DIRIGIR Y ORIENTAR LAS ACTIVIDADES RELACIONADAS CON EL GRUPO DE PUBLICIDAD EXTERIOR VISUAL."/>
        <s v="PRESTAR SUS SERVICIOS PROFESIONALES PARA REVISAR LAS ACTUACIONES ADMINISTRATIVAS EN LOS PROCESOS PERMISIVOS Y/O SANCIONATORIOS Y DEMAS ASUNTOS JURIDICOS QUE EL SEAN ENCOMENDADOS, EN MATERIA DE PUBLICIDAD EXTERIOR VISUAL"/>
        <s v="PRESTAR LOS SERVICIOS PROFESIONALES PARA REALIZAR LA EVALUACIÓN, CONTROL, SEGUIMIENTO Y APOYO A LA REVISION DE LOS TRAMITES RELACIONADOS CON  PUBLICIDAD EXTERIOR VISUAL"/>
        <s v="PRESTAR SUS SERVICIOS PROFESIONALES PARA REALIZAR LAS ACTIVIDADES DE EVALUACIÓN TECNICA A LAS SOLIICITUDES DE REGISTRO, CONTROL Y SEGUIMIENTO A LOS ELEMENTOS DE PUBLICIDAD EXTERIOR VISUAL."/>
        <s v="PRESTAR SUS SERVICIOS PERSONALES PARA REALIZAR VISITAS DE CONTROL Y SEGUIMIENTO A ESTABLECIMIENTOS COMERCIALES, CON EL FIN DE LEGALIZAR LOS ELEMENTOS DE PUBLICIDAD EXTERIOR VISUAL."/>
        <s v="PRESTAR SUS SERVICIOS PROFESIONALES PARA REALIZAR LAS ACTIVIDADES DE EVALUACIÓN TÉCNICA A LAS SOLICITUDES DE REGISTRO, CONTROL Y SEGUIMIENTO A LOS ELEMENTOS DE PUBLICIDAD EXTERIOR VISUAL."/>
        <s v="PRESTAR SUS SERVICIOS PROFESIONALES PARA REALIZAR LA EVALUACIÓN TÉCNICA, ESTRUCTURAL Y URBANISTICA DE LAS SOLICITUDES DE REGISTRO DE VALLAS COMERCIALES Y DEMAS ELEMENTOS DE PUBLICIDAD EXTERIOR VISUAL"/>
        <s v="PRESTAR SUS SERVICIOS PROFESIONALES PARA APOYAR LA GEOREFERENCIACIÓN Y SEGUIMIENTO DE VALLAS COMERCIALES Y DEMÁS ELEMENTOS DE PUBLICIDAD EXTERIOR VISUAL, EN EL DISTRITO CAPITAL."/>
        <s v="PRESTAR SUS SERVICIOS PROFESIONALES PARA PROYECTAR LOS ACTOS ADMINISTRATIVOS QUE LE SEAN ENCOMENDADOS EN EL TEMA  PUBLICIDAD EXTERIOR VISUAL"/>
        <s v="PRESTAR SUS SERVICIOS PROFESIONALES PARA PROYECTAR LAS ACTUACIONES JURIDICAS QUE LE SEAN ENCOMENDADAS, EN MATERIA DE LEGALIZACIÓN  DE PUBLICIDAD EXTERIOR VISUAL"/>
        <s v="PRESTAR SUS SERVICIOS PROFESIONALES PARA ORIENTAR Y MONITOREAR LOS CONCEPTOS TÉCNICOS REFERENTES A VALLAS TUBULARES DEL GRUPO DE PUBLICIDAD EXTERIOR VISUAL"/>
        <s v="PRESTAR SUS SERVICIOS PROFESIONALES PARA ORIENTAR Y REVISAR LAS ACTUACIONES JURIDICO ADMINISTRATIVAS EN LOS PROCESOS PERMISIVOS Y/O SANCIONATORIOS Y DEMÁS ASUNTOS, EN MATERIA DE PUBLICIDAD EXTERIOR VISUAL."/>
        <s v="PRESTAR SUS SERVICIOS PROFESIONALES PARA ADELANTAR ACTIVIDADES RELACIONADAS CON EL IMPULSO PROCESAL A LOS TRAMITES ADMINISTRATIVOS, PERMISIVOS Y SANCIONATORIOS EN MATERIA DE PUBLICIDAD EXTERIOR VISUAL"/>
        <s v="PRESTAR SUS SERVICIOS PROFESIONALES  PARA REALIZAR LA EVALUACIÓN TECNICA REGISTRO A LAS SOLICITUDES DE REGISTRO, CONTROL Y SEGUIMIENTO A LOS ELEMENTOS DE PUBLICIDAD EXTERIOR VISUAL."/>
        <s v="PRESTAR LOS SERVICIOS PROFESIONALES PARA REALIZAR LA EVALUACION TÉCNICA, ESTRUCTURAL Y URBANISTICA DE LAS SOLICITUDES DE REGISTRO DE VALLAS COMERCIALES Y DEMAS ELEMENTOS DE PUBLICIDAD EXTERIOR VISUAL"/>
        <s v="PRESTAR SUS SERVICIOS PROFESIONALES PARA REALIZAR CONTROL, SEGUIMIENTO Y APOYO A LA INFORMACIÓN GENERADA EN LOS TRÁMITES RELACIONADOS CON PUBLICIDAD EXTERIOR VISUAL"/>
        <s v="PRESTAR SUS SERVICIOS PROFESIONALES PARA REALIZAR EVALUACION, CONTROL Y SEGUIMIENTO TECNICO ESTRUCTURAL Y URBANISTICO A LAS VALLAS COMERCIALES Y DEMAS ELEMENTOS DE PUBLICIDAD EXTERIOR VISUAL"/>
        <s v="PRESTAR SUS SERVICIOS PROFESIONALES PARA REALIZAR LA EVALUACIÓN TÉCNICA,  ESTRUCTURAL Y URBANISTICA DE LAS SOLICITUDES DE REGISTRO DE VALLAS COMERCIALES Y DEMAS ELEMNETOS DE PUBLICIDAD EXTERIOR VISUAL"/>
        <s v="PRESTAR SUS SERVICIOS PROFESIONALES PARA APOYAR  TECNICAMENTE LAS LABORES DE CONTROL Y SEGUIMIENTO EN MATERIA DE PUBLICIDAD EXTERIOR VISUAL"/>
        <s v="PRESTAR SUS SERVICIOS PROFESIONALES PARA REALIZAR LA EVALUACIÓN TÉCNICA RESPECTO A LAS SOLICITUDES DE REGISTRO, CONTROL Y SEGUIMIENTO  A LOS ELEMENTOS DE PUBLICIDAD EXTERIOR VISUAL"/>
        <s v="PRESTAR SUS SERVICIOS PROFESIONALES PARA APOYAR LA REVISIÓN DE CONCEPTOS TECNICOS Y REQUERIMIENTOS ENMARCADOS DENTRO DE LA REALIZACIÓN DE CONVENIOS Y CONTRATOS  RELACIONADOS CON PUBLICIDAD EXTERIOR VISUAL"/>
        <s v="PRESTAR SUS SERVICIOS PROFESIONALES PARA REALIZAR LAS ACTIVIDADES DE EVALUACION TECNICA A LAS SOLICITUDES DE REGISTRO, CONTROL Y SEGUIMIENTO A LOS ELEMENTOS DE PUBLICIDAD EXTERIOR VISUAL"/>
        <s v="PRESTAR SUS SERVICIOS PROFESIONALES PARA EFECTUAR LA RE VISIÓN DE CONCEPTOS TECNICOS , RE QUE RIMEINTOS Y DEMAS PRODUC TOS RELA CIONADOS CONTRAMITES DE VALLAS TUBULARES "/>
        <s v="PRESTAR SUS SERVICIOS PROFESIONALES PARA ADELANTAR ACTIVIDADES RELACIONADAS CON EL IMPULSO PROCESAL A LOS TRAMITES ADMINISTRATIVOS, PERMISIVOS Y SANCIONATORIOS EN MATERIA DE PUBLICIDAD EXTERIOR VISUAL&quot;."/>
        <s v="PRESTAR SUS SERVICIOS PERSONALES PARA REALIZAR LA EVALUACION DE TRAMITES RELACIONADOS CON PUBLICIDAD EXTERIOR VISUAL, POR MEDIO DE VISITAS DE CONTROL Y SEGUIMIENTO."/>
        <s v="PRESTAR SUS SERVICIOS PROFESIONALES PARA PROYECTAR LOS ACTOS ADMINISTRATIVOS  EN LOS PROCESOS PERMISIVOS Y/O SANCIONATORIOS Y DEMAS ASUNTOS JURIDICOS QUE LE SEAN ENCOMENDADOS, EN MATERIA DE LEGALIZAR LOS ELEMENTOS DE PUBLICIDAD EXTERIOR VISUAL"/>
        <s v="PRESTAR SUS SERVICIOS PROFESIONALES PARA REALIZAR LAS ACTIVIDADES DE EVALUACIÓN TECNICA A LAS SOLICITUDES DE REGISTRO , CONTROL Y SEGUIMIENTO A LOS ELEMNETOS DE PUBLICIDAD EXTERIOR VISUAL"/>
        <s v="PRESTAR  SUS SERVICIOS PROFESIONALES PARA PROYECTAR LOS ACTUACIONES JURIDICAS QUE  LE SEAN ENCOMENDADS , EN MATERIA DE LEGALIZACIÓN DE PUBLICIDAD EXTERIOR VISUAL"/>
        <s v="“PRESTAR SUS SERVICIOS PROFESIONALES PARA ADELANTAR ACTIVIDADES RELACIONADAS CON EL IMPULSO PROCESAL A LOS TRÁMITES ADMINISTRATIVOS, PERMISIVOS Y SANCIONATORIOS EN MATERIA DE PUBLICIDAD EXTERIOR VISUAL"/>
        <s v="PRESTAR  SUS SERVICIOS PERSONALES PARA REALIZAR  EL PROCESO DE CLASIFICACIÓN MANEJO Y ADMINISTRACIÓN DE LOS DOCUMENTOS GENERADOS DE LAS ACTUACIONES TECNICAS Y DEMAS ACTIVIDADES RELACIONADAS CON LOS TRAMITES DE PUBLICIDAD EXTERIOR VISUAL"/>
        <s v="PRESTAR SUS SERVICIOS PROFESIONALES PARA REVISAR LAS ACTUACIONES  ADMINISTRATIVAS EN LOS PROCESOS PERMISIVOS Y/O SANCIONATORIOS Y DEMÁS ASUNTOS JURIDICOS QUE LE SEA ENCOMENDADOS EN MATERIA DE PUBLICIDAD EXTERIOR VISUAL."/>
        <s v="PRESTAR SUS SERVICIOS PERSONALES PARA REALIZAR EL PROCESO DE CLASIFICACIÓN MANEJO TRAMITE Y ADMINISTRACIÓN DE LOS DOCUMENTOS GENERADOS DE LAS ACTUACIONES TÉCNICAS Y JURIDICAS  Y DEMAS ACTIVIDADES  RELACIONADAS CON LOS TRÁMITES DE PUBLICIDAD EXTERIOR VISUAL."/>
        <s v="PRESTAR SUS SERVICIOS PERSONALES PARA REALIZAR ACTIVIDADES ASOCIADAS AL MANEJO Y CLASIFICACION DE LOS DOCUMENTOS EN EL TRAMITE DE LAS  ACTUACIONES ADMINISTRATIVAS  DEL GRUPO DE PUBLICIDAD EXTERIOR VISUAL"/>
        <s v="PRESTAR SUS SERVICIOS PERSONALES PARA REALIZAR ACTIVIDADES ASOCIADAS AL MANEJO Y CLASIFICACION DE LOS DOCUMENTOS EN EL TRAMITE DE LAS  ACTUACIONES ADMINISTRATIVAS  DEL GRUPO DE PUBLICIDAD EXTERIOR VISUAL"/>
        <s v="PRESTAR SUS SERVICIOS PROFESIONALES PARA REVISAR LAS ACTUACIONES ADMINISTRATIVAS EN LOS PROCESOS PERMISIVOS Y DEMAS ASUNTOS JURIDICOS QUE LE SEAN ENCOMENDADOS, EN MATERIA DE PUBLICIDAD EXTERIOR VISUAL"/>
        <s v="PRESTAR SUS SERVICIOS PROFESIONALES PARA PROYECTAR LOS AC TOS ADMINISTRATIVOS QUE LE SEAN ENCOMENDADOS EN EL TEMA PUBLICIDAD EXTERIOR VISUAL"/>
        <s v="PRESTAR SUS SERVICIOS PROFESIONALES PARA PROYECTAR LOS ACTOS ADMINISTRATIVOS QUE LE SEAN ENCOMENDADOS EN EL TEMA PUBLICIDAD EXTERIOR VISUAL"/>
        <s v="PRESTAR SUS SERVICIOS PROFESIONALES PARA REALIZAR LA EVALUACIÓN TECNICA,ESTRUCTURAL Y URBANISTICA DE LAS SOLICITUDES DE REGISTRO DE VALLAS COMERCIALES Y DEMAS ELEMENTOS DE PUBLICIDAD EXTERIOR VISUAL"/>
        <s v="PRESTAR SUS SERVICIOS PROFESIONALES PARA REALZIAR LA EVALUACION TECNICA RESPECTO A LAS SOLICITUDES DE REGISTRO, CONTROL Y SEGUIMIENTO A LOS ELEMENTOS DE PUBLICIDAD EXTERIOR VISUAL"/>
        <s v="ESTUDIO PEV"/>
        <s v="SIIPEV"/>
        <s v="PAGO DE SERVICIOS PUBLICOS OFICINA AEROPUERTO &quot;GASTOS REEMBOLSABLES&quot; DE LOS INMUEBLES QUE ESTAN A CARGO DE LA SECRETARIA BAJO LA FIGURA DE COMODATO - CONTRATO N°. 0050 DEL 23 DE DICIEMBRE DE 2011, SUSCRITO ENTRE OTCA S.A.S. Y LA SECRETARIA DISTRITAL DE AMBIENTE."/>
        <s v="ARRIENDO DE CUATRO BODEGAS CON UN ÁREA TOTAL DE 110 M3 PARA LA GUARDA Y CUSTODIA DE LOS PRODUCTOS O SUBPRODUCTOS APREHENDIDOS Y DECOMISADOS DE FLORA Y FAUNA SILVESTRE, POR LA SECRETARÍA DISTRITAL DE AMBIENTE EN EL D.C"/>
        <s v="CONTRATAR LA OPERACION DE LAS OFICINAS DE ENLACE DE LA SECRETARIA DISTRITAL DE AMBIENTE EN LOS TERMINALES TERRESTRES Y AEREO, PARA EL CONTROL AL APROVECHAMIENTO LEGAL E ILEGAL DE FLORA Y FAUNA SILVESTRE."/>
        <s v="PRESTAR SUS SERVICIOS PROFESIONALES PARA DIRIGIR Y ORIENTAR TODAS LAS ACTIVIDADES RELACIONADAS CON LAS ACTUACIONES ADMINISTRATIVAS DE CARÁCTER LEGAL"/>
        <s v="PRESTAR SUS SERVICIOS PROFESIONALES PARA REALIZAR ACTIVIDADES RELACIONADAS CON LA ATENCION DE SOLICITUDES AMBIENTALES RADICADAS ANTE LA ENTIDAD MEDIANTE QUEJAS, DERECHOS DE PETICION, TUTELAS, ACCIONES POPULARES, QUERELLAS, SOLICITUDES DE ENTES DE CONTROL Y OTRAS SOLICITUDES DE PARTE  RELACIONADAS CON LAS EMPRESAS  FORESTALES QUE ADELANTAN ACTIVIDADES DENTRO DE LA JURISDICCION DE LA SDA."/>
        <s v="PRESTAR SUS SERVICIOS PROFESIONALES PARA REALIZAR LA EVALUACIÓN_x000a_A LAS SOLICITUDES DE OTORGAMIENTO, MODIFICACIÓN Y RENOVACIÓN DE PERMISOS DE_x000a_APROVECHAMIENTO LEGAL DEL RECURSO FAUNA SILVESTRE EN EL DISTRITO CAPITAL"/>
        <s v="PRESTAR SUS SERVICIOS DE APOYO PARA REALIZAR ACTIVIDADES DE TRAMITE Y CONTRL AL FLUJO DOCUMENTAL QUE SOPORTEN LAS DIVERSAS ACCIONES QUE SE ADELANTAN DE LA EVALUACIÓN,  CONTROL SEGUIMIENTO Y_x000a_CONSERVACION DE LA FLORA, FAUNA SILVESTRE Y ARBOLADO URBANO"/>
        <s v="PRESTAR SUS SERVICIOS PROFESIONALES PARA REALIZAR LAS ACTUACIONES JURIDICAS EN LOS PROCESOS DE CARACTER SANCIONATORIO Y PERMISIVO QUE LE SEAN ASIGNADOS PARA EL APROVECHAMIENTO, CONSERVACION Y PROTECCION DE LA FLORA Y FAUNA SILVESTRE"/>
        <s v="sALDO PARA PAGO PASIVO EXIGIBLE"/>
        <s v="PRESTAR SUS SERVICIOS PROFESIONALES PARA ADELANTAR ACTIVIDADES RELACIONADAS CON LA PLANEACION Y MONITOREO DE LOS PROCESOS DE EVALUACION, SEGUIMIENTO, CONTROL Y CONSERVACION DE LA FLORA Y FAUNA SILVESTRE EN EL DISTRITO CAPITAL"/>
        <s v="PRESTAR SUS SERVICIOS PROFESIONALES PARA REALIZAR ACTIVIDADES DE PREVENCION, VERIFICACION Y CONTROL DE ESPECIMENES DE LA FLORA ASI COMO REALIZAR LA EVALUACION Y SEGUIMIENTO A INDUSTRIAS FORESTALES DENTRO DE LA JURISDICCION DE LA SECRETARIA DISTRITAL DE AMBIENTE."/>
        <s v="PRESTAR SUS SERVICIOS PROFESIONALES PARA REALIZAR LAS ACTUACIONES JURÍDICAS EN LOS PROCESOS DE CARÁCTER SANCIONATORIO Y PERMISIVO QUE LE SEAN ASIGNADOS PARA EL APROVECHAMIENTO, CONSERVACIÓN Y PROTECCIÓN DE LA FLORA Y FAUNA SILVESTRE"/>
        <s v="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
        <s v="PRESTAR SUS SERVICIOS PROFESIONALES COMO APOYO A LA COORDINACIÓN EN LA REVISIÓN DE LAS ACTUACIONES JURÍDICAS EN LOS PROCESOS DE CARÁCTER SANCIONATORIO Y PERMISIVO QUE LE SEAN ASIGNADOS PARA EL APROVECHAMIENTO, CONSERVACIÓN Y PROTECCIÓN DE LA FLORA Y FAUNA SILVESTRE"/>
        <s v="PRESTAR SUS SERVICIOS PROFESIONALES PARA ADELANTAR ACTIVIDADES DE PREVENCION AL APROVECHAMIENTO ILEGAL DEL RECURSO FAUNA SILVESTRE EN EL DISTRITO CAPITAL."/>
        <s v="PRESTAR SUS SERVICIOS PROFESIONALES PARA REALIZAR EL SEGUIMIENTO A LAS ACTIVIDADES DE APROVECHAMIENTO LEGAL DEL RECURSO FAUNA SILVESTRE EL DISTRITO CAPITAL"/>
        <s v="PRESTAR SUS SERVICIOS DE APOYO A LA GESTION PARA REALIZAR ACTIVIDADES RELACIONADAS  CON EL MANEJO Y ADMINISTRACION DE INFORMACION DE INDUSTRIAS FORESTALES EN EL DISTRITO CAPITAL."/>
        <s v="PRESTAR SUS SERVICIOS PARA APOYAR LAS ACTIVIDADES RELACIONADAS CON LA PLANEACION DE LAS ACCIONES TECNICAS Y JURIDICAS PARA EL APROVECHAMIENTO, CONSERVACION Y PROTECCION DE LA FLORA Y FAUNA SILVESTRE"/>
        <s v="ADELANTAR LAS ACTIVIDADES DE CONTROL Y SEGUIMIENTO A REQUERIMENTOS EN EL TEMA AMBIENTAL DE LAS EMPRESAS FORESTALES CON REGISTRO DEL LIBRO DE OPERACIONES."/>
        <s v="PRESTAR SUS SERVICIOS PARA APOYAR LAS ACTIVIDADES DE MANEJO Y SEGUIMIENTO DOCUMENTAL DE LA INFORMACION RELACIONADA CON EL APROVECHAMIENTO, CONSERVACION Y PROTECCION DE LA FLORA Y FAUNA SILVESTRE"/>
        <s v="APOYAR LAS ACTIVIDADES DE SEGUIMIENTO Y CONTROL A LAS INDUSTRIAS FORESTALES UBICADAS EN LA JURISDICCION DE LA SECRETARIA DISTRITAL DE AMBIENTE"/>
        <s v="ADELANTAR LAS ACTIVIDADES DE CONTROL Y SEGUIMIENTO A LOS REQUERIMENTOS A LAS EMPRESAS FORESTALES NUEVAS  Y CON EXPEDIENTE JURIDICO EN EL TEMA AMBIENTAL QUE DESARROLLAN ACTIVIDADES EN LA JURISDICCION DE LA SECRETARIA DISTRITAL DE AMBIENTE."/>
        <s v="PRESTAR SUS SERVICIOS PROFESIONALES PARA REALIZAR EL MANEJO TECNICO INTEGRAL DELO SANIMALES SILVESTERS RECUPERADOS EN ACTIVIDADES DE RESCATE DENTRO DEL DISTRITO CAPITAL"/>
        <s v="PRESTAR SUS SERVICIOS PROFESIONALES PARA ADELANTAR ACTIVIDADES DE CONTROL A LA TENENCIA, COMERCIALIZACION Y TRAFICO ILEGAL DE FAUNA SILVESTRE EN EL DISTRITO CAPITAL."/>
        <s v="REALIZAR ACTIVIDADES DE  PREVENCIÓN, EVALUACION, SEGUIMIENTO Y CONTROL  A LA MOVILIZACIÓN, TRANSFORMACIÓN Y COMERCIALIZACIÓN DE PRODUCTOS DE LA FLORA, UTILIZADOS POR LAS INDUSTRIAS FORESTALES QUE ADELANTAN ACTIVIDADES EN LA JURISDICCIÓN DE LA SECRETARIA DISTRITAL DE AMBIENTE"/>
        <s v="PRESTAR EL SERVICIO DE COMUNICACIÓN INMEDIATA Y TELEFONIA CON TECNOLOGIA IDEN PARA LA SECRETARIA DISTRITAL DE AMBIENTE SDA Y RENOVAR LOS EQUIPOS REQUERIDOS."/>
        <s v="PRESTAR SUS SERVICIOS PROFESIONALES REALIZAR Y ORIENTAR LAS ACTIVIDADES RELACIONADAS CON LA EVALUACION TECNICA DEL ARBOLADO URBANO EN EL DISTRITO CAPITAL"/>
        <s v="PRESTAR SUS SERVICIOS PROFESIONALES PARA REALIZAR TODAS LAS ACTIVIDADES RELACIONADAS CON LA EVALUACIÓN, CONTROL Y SEGUIMIENTO AL MANEJO SILVICULTURAL DEL ARBOLADO URBANO DENTRO DE LA JURISDICCIÓN DE LA SECRETARÍA DISTRITAL DE AMBIENTE"/>
        <s v="PRESTAR SUS SERVICIOS PROFESIONALES PARA REALIZAR Y ORIENTAR LAS ACTIVIDADES TECNICAS EN LA ATENCION Y PREVENCION DE EMERGENCIAS RELACIONADAS CON EL ARBOLADO URBANO DE BOGOTA"/>
        <s v="PRESTAR SUS SERVICIOS PROFESIONALES PARA REALIZAR ACTIVIDADES RELACIONADAS CON LA EVALUACION, CONTROL Y SEGUIMIENTO AL MANEJO SILVICULTURAL DEL ARBOLADO URBANO DENTRO DE LA JURISDICCION DE LA SECRETARIA DITRITAL DE AMBIENTE."/>
        <s v="PRESTAR SUS SERVICIOS PROFESIONALES PARA REALIZAR ACTIVIDADES RELACIONADAS CON LA EVALUACIÓN, CONTROL Y SEGUIMIENTO AL MANEJO SILVICULTURAL DEL ARBOLADO URBANO DENTRO DE LA JURISDICCIÓN DE LA SECRETARÍA DISTRITAL DE AMBIENTE"/>
        <s v="PRESTAR SUS SERVICIOS PROFESIONALES PARA REALIZAR EL SEGUIMIENTO A LAS ACTIVIDADES SILVICULTURALES AUTORIZADAS DENTRO DE LA JURISDICCIÓN DE LA SECRETARIA DISTRITAL DE AMBIENTE, ASÍ COMO A LAS PODAS EJECUTADAS POR LAS ENTIDADES DESCRITAS EN EL DECRETO 531 DE 2010."/>
        <s v="PRESTAR SUS SERVICIOS PROFESIONALES EN LOS ASUNTOS JUDICIALES Y EXTRAJUDICIALES EN LOS PROCESOS QUE SE LE ASIGNEN Y REALIZAR SEGUIMIENTO A LAS ACTUACIONES ADMINISTRATIVAS DERIVADAS DEL CONTROL Y SEGUIMIENTO DEL ARBOLADO URBANO"/>
        <s v="PRESTAR SUS SERVICIOS PROFESIONALES PARA ORIENTAR Y GENERAR DIRECTRICES JURÍDICAS EN LAS ACTIVIDADES RELACIONADAS CON ACTUACIONES ADMINSTRATIVAS AMBIENTALES DE CARÁCTER SANCIONATORIO Y DE LAS ACTUACIONES ADMINSTRATIVAS GENERADAS POR LOS SEGUIMIENTOS A LOS CONCEPTOS TECNICOS DE MANEJO Y EMERGENCIA, EN EL MARCO DEL PROYECTO 819"/>
        <s v="REALIZAR LAS ACTIVIDADES RELACIONADAS CON EL MANEJO DE LA INFORMACION DE BASES DE DATOS PERMITIENDO EL SEGUIMIENTO A LOS ACTOS ADMINISTRATIVOS Y CONCEPTOS RECNICOS SILVICULTURALES NOTIFICADOS POR LA SDA."/>
        <s v="PRESTAR SUS SERVICIOS PROFESIONALES PARA APOYAR LOS PROCESOS_x000a_DE SEGUIMIENTO A LAS ACTIVIDADES RELACIONADAS CON EL MANEJO DEL ARBOLADO URBANO_x000a_EN LA JURISDICCION DEL DISTRITO CAPITAL"/>
        <s v="PRESTAR SUS SERVICIOS PROFESIONALES PARA ADELANTAR EL ESTUDIO JURIDICO DE LOS TRAMITES QUE SE LE ASIGNEN EN ESPECIAL PETICIONES Y PROYECTAR LAS ACTUACIONES ADMINISTRATIVAS PERMISIVA Y SANCIONATORIAS, PARA LA EVALUACION, CONTROL, SEGUIMIENTO DEL ARBOLADO URBANO"/>
        <s v="PRESTAR LOS SERVICIOS DE  APOYO A LA  GESTIÓN PARA ATENDER Y GESTIONAR  EL FLUJO DE LOS EXPEDIENTES Y NOTIFICACIONES SILVICULTURALES"/>
        <s v="&quot;PRESTAR SUS SERVICIOS PROFESIONALES PARA SUSTANCIAR LOS PROCESOS DE CARÁCTER SANCIONATORIO Y PERMISIVO, QUE LE SEAN ASIGNADOS, EN MATERIA DE EVALUACION, CONTROL, SEGUIMIENTO Y CONSERVACION DEL ARBOLADO URBANO.&quot;"/>
        <s v="PRESTAR SUS SERVICIOS PROFESIONALES PARA REALIZAR LAS ACTIVIDADES DE SEGUIMIENTO TECNICO A LAS RESOLUCIONES Y CONCEPTOS EMITIDOS POR LA SECRETARIA DISTRITAL DE AMBIENTE"/>
        <s v="PRESTAR SUS SERVICIOS PROFESIONALES PARA DIRIGIR Y ORIENTAR JURIDICAMENTE TODAS LAS ACTIVIDADES RELACIONADAS CON LOS ACTOS ADMINISTRATIVOS AMBIENTALES DE CARACTER PERMISIVO Y SANCIONATORIO EN EL MARCO DEL PROYECTO 819"/>
        <s v="PRESTAR SUS SERVICIOS PROFESIONALES PARA REALIZAR EL SEGUIMIENTO Y LA ATENCION OPORTUNA A LOS REQUERIMIETNOS DERIVADOS DE LA EVALUACION, SEGUIMIENTO Y CONTROL DEL ARBOLADO URBANO"/>
        <s v="PRESTAR SUS SERVICIOS PARA APOYAR Y REALIZAR EL MANEJO DE LA INFORMACIÓN EN BASES DE DATOS Y ADELANTAR ACTIVIDADES DE GESTIÓN DOCUMENTAL, DE LOS DOCUMENTOS RELACIONADOS CON LOS ACTOS ADMINISTRATIVOS Y CONCEPTOS TÉCNICOS SILVICULTURALES"/>
        <s v="ADICIÓN Y PRORROGA # 2 DEL CONTRATO  No 1135 DE 2015 CUYO OBJETO ES CONTRATAR LA ADMINISTRACIÓN  Y OPERACIÓN DEL CENTRO DE RECEPCIÓN Y REHABILITACIÓN DE FLORA Y FAUNA SIILVESTRE DE LA SECRETARIA DISTRITAL DE AMBIENTE - SDA "/>
        <s v="CONTRATAR LA ADMINISTRACION Y OPERACION DEL CENTRO DE RECEPCION Y REHABILITACION DE FLORA Y FAUNA SILVESTRE DE LA SECRETARIA DISTRITAL DE AMBIENTE - SDA"/>
        <s v="&quo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quot;"/>
        <s v="ADICION1 PRORROGA 1 AL CONTRATAO QUE TIENE POR OBJETO &quot;PRESTAR SUS SERVICIOS PROFESIONALES PARA ADELANTAR ACTIVIDADES RELACIONADAS CON LA PLANEACION Y MONITOREO DE LOS PROCESOS DE EVALUACION, SEGUIMIENTO, CONTROL Y CONSERVACION DE LA FLORA Y FAUNA SILVESTRE EN EL DISTRITO CAPITAL&quot;"/>
        <s v="REALIZAR SUS SERVICIOS DE APOYO A LA GESTION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
        <s v="REALIZAR SUS SERVICIOS PROFESIONALES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
        <s v="ADQUIRIR EQUIPOS DE HARDWARE Y SOFTWARE QUE FACILITEN EL DESARROLLO DE LOS PROYECTOS DE INVERSION Y LOS PROCESOS MISIONALES DE LA SDA "/>
        <s v="ADQUIRIR MATERIAL IMPRESO PARA LAS ACTUACIONES DE FLORA Y FAUNA"/>
        <s v="PAGO DE PASIVOS EXIGIBLES"/>
        <s v="PRESTAR SUS SERVICIOS PROFESIONALES PARA APOYAR LOS TRAMITES DE TIPO JURIDICO EN LA GESTION INTEGRAL A LA FAUNA DOMESTICA EN EL DISTRITO CAPITAL"/>
        <s v="“PRESTAR SUS SERVICIOS PROFESIONALES PARA REALIZAR EL SEGUIMIENTO  Y LA ATENCION OPORTUNA A LOS REQUERIMIENTOS DERIVADOS DE LA ATENCION INTEGRAL A EQUINOS Y TEMAS DE ANIMALES DOMÉSTICOS."/>
        <s v="PRESTAR SUS SERVICIOS PROFESIONALES PARA REALIZAR ACTIVIDADES RELACIONADAS CON LA GESTION INTEGRAL DE LA FAUNA DOMESTICA  EN EL DISTRITO CAPITAL"/>
        <s v="LOGISTICA"/>
        <s v="MATERIAL IMPRESO"/>
        <s v="PRESTAR SUS SERVICIOS PROFESIONALES A LA SECRETARIA DISTRITAL DE AMBIENTE EN LA ATENCIÓN INTEGRAL A EQUINOS Y DEMAS ANIMALES DOMESTICOS"/>
        <s v="CONSTRUCCION CENTRO DE RECEPCIÓN DE FAUNA DOMESTICA &quot; CASA DE LOS ANIMALES &quot;"/>
        <s v="ANALIZAR Y SISTEMATIZAR LA INFORMACIÓN GENERADA EN LOS PROCESOS DE PARTICIPACIÓN CIUDADANA Y PLANEACIÓN PARTICIPATIVA, DESARROLLADOS EN LAS LOCALIDADES DEL DISTRITO CAPITAL EN EL MARCO DEL PROYECTO 817 &quot;PLANEACIÓN AMBIENTAL PARTICIPATIVA, COMUNICACIÓN ESTRATÉGICA Y FORTALECIMIENTO DE PROCESOS DE FORMACIÓN PARA LA PARTICIPACIÓN, CON ÉNFASIS EN ADAPTACIÓN AL CAMBIO CLIMÁTICO&quot;."/>
        <s v="EJECUTAR ACTIVIDADES LOGISTICAS Y OPERATIVAS QUE SE GENEREN EN EL MARCO DE LOS RPOCESOS LOCALES Y DE PRESUPUESTOS PARTICIPATIVOS"/>
        <s v="REALIZAR EL DISEÑO DEL MATERIAL PEDAGIGICO DE A CUERDO A LOS RPOCESOS DE PARTICIPACIÓN CIUDADANA Y EDUCACIÓN AMBIENTAL"/>
        <s v="PRESTAR SUS SERVICIOS PROFESIONALES PARA GESTIONAR LA CREACIÓN DE UNA RED DE COMUNIDADES DE APRENDIZAJE PARA LA ADAPTABILIDAD AL CAMBIO CLIMÁTICO"/>
        <s v="PRESTAR LOS SERVICIOS PARA DESARROLLAR TRES (3) PROCESOS DE FORMACIÓN CIUDADANA DEL DISTRITO CAPITAL, EN TEMAS DE GOBERNANZA DEL AGUA, CAMBIO CLIMÁTICO Y RURALIDAD EN EL DISTRITO, PARA LA INCLUSIÓN SOCIAL ARTICULADA A LA SUPERACIÓN DE LA SEGREGACIÓN; LA ADAPTACIÓN AL CAMBIO CLIMÁTICO Y LA DEFENSA Y FORTALECIMIENTO DE LO PÚBLICO"/>
        <s v="CONTRATAR EL SERVICIO DE MONITOREO DE MEDIOS PARA REALIZAR EL SEGUIMIENTO A LOS REGISTROS NOTICIOSOS DE LA SECRETARÍA DISTRITAL DE AMBIENTE EN LOS DIFERENTES MEDIOS DE COMUNICACIÓN."/>
        <s v="ADQUISICIÓN DE EQUIPOS DE COMUNICACIONES Y EDICION, CON EL FIN DE APOYAR EL CUBRIMIENTO DE EVENTOS INTERNOS Y EXTERNOS, ACTIVIDADES , CAMPAÑAS INSTITUCIONALES, EVENTOS AMBIENTALES Y CELEBRACIONES DEL CALENDARIO ECOLOGICO DE LA SDA"/>
        <s v="ADQUISICIÓN DE STAND INSTITUCIONAL "/>
        <s v="CONTRATAR EL PLAN DE MEDIOS PARA DIVULGAR LOS PLANES, PROYECTOS,  CAMPAÑAS, EVENTOS Y ACTIVIDADES DE LA SDA"/>
        <s v="REALIZAR LA PREPRODUCCIÓN, PRODUCCIÓN Y EDICIÓN AUDIOVISUAL DEL MATERIAL DIVULGATIVO QUE SE REQUIERE PARA LA IMPLEMENTACIÓN DEL PLAN DE COMUNICACIONES DE LA SECRETARIA DISTRITAL DE AMBIENTE"/>
        <s v="EJECUTAR LAS ACTIVIDADES REQUERIDAS PARA LA IMPLEMENTACIÓN DE ACCIONES CANALES Y HERRAMIENTAS ESTABLECIDAS EN EL PLAN DE COMUNICACIÓN ESTRATEGICA INTERNA DE LA SDA"/>
        <s v="PROPONER Y DESARROLLAR LINEAMIENTOS Y ACCIONES DE COMUNICACIÓN GRÁFICA, VISUAL, AUDIOVISUAL Y DIGITAL RELACIONADOS CON EL DISEÑO Y LA DIAGRAMACIÓN DE PIEZAS O ELEMENTOS DE COMUNICACIÓN QUE REQUIERA LA SECRETARÍA DISTRITAL DE AMBIENTE"/>
        <s v="DESARROLLAR ACTIVIDADES DE COMUNICACIÓN EXTERNA RELACIONADAS CON LOS PROPÓSITOS MISIONALES DE LA SECRETARÍA DISTRITAL DE AMBIENTE, QUE REQUIERAN SER DIVULGADOS EN LOS DIFERENTES PÚBLICOS DE INTERÉS DE LA ENTIDAD"/>
        <s v="APOYAR LAS TAREAS DE DISEÑO Y DIAGRAMACIÓN PARA ATENDER LAS NECESIDADES DE COMUNICACIÓN Y DIVULGACIÓN DE LA SECRETARÍA DISTRITAL DE AMBIENTE, ESPECIALMENTE EN LO RELACIONADO CON LOS CONTENIDOS PEDAGÓGICOS Y FORMATIVOS A TRAVÉS DE LOS CANALES VIRTUALES DE LA ENTIDAD"/>
        <s v="REALIZAR LA ILUSTRACIÓN , ANIMACIÓN Y COMPOSICIÓN DIGITAL DE LAS HERRAMIENTAS COMUNICATIVAS QUE SE REQUIEREN EN LA SECRETARIA  DISTRITAL DE AMBIENTE EN EL MARCO DE LA IMPLEMENTACIÓN DEL PLAN DE COMUNICA CIONES"/>
        <s v="DESARROLLAR ACCIONES DE COMUNICACIÓN INTERNA Y EXTERNA QUE PERMITAN IMPLEMENTAR LOS PLANES Y ESTRATEGIAS DEL PLAN DE COMUNICACIÓN DE LA SECRETARÍA DISTRITAL DE AMBIENTE"/>
        <s v="ELABORAR DISEÑOS Y ESTABLECER CONTENIDOS PARA EL SITIO WEB DE LA SECRETARÍA DISTRITAL DE AMBIENTE ASÍ COMO OTRAS PIEZAS O ELEMENTOS DE COMUNICACIÓN VISUAL Y GRÁFICA QUE REQUIERE LA ENTIDAD"/>
        <s v="APOYAR LA IMPLEMENTACIÓN DE LAS CAMPAÑAS, INTERNAS Y EXTERNAS QUE REQUIERAN EL DESARROLLO DE ACTIVIDADES A TRAVÉS DE MEDIOS MASIVOS O DE PÚBLICOS ESPECÍFICOS"/>
        <s v="DESARROLLAR ACTIVIDADES DE COMUNICACIÓN DIGITAL Y REDES SOCIALES, PARA PROMOVER EN LOS DIFERENTES PÚBLICOS LAS ACCIONES DE LA SECRETARÍA DISTRITAL DE AMBIENTE QUE REQUIERAN DIVULGACIÓN A TRAVÉS DE DICHOS CANALES"/>
        <s v="DESARROLLAR ACTIVIDADES DE COMUNICACIÓN INTERNA Y EXTERNA RELACIONADAS CON LOS PROPÓSITOS MISIONALES DE LA SECRETARÍA DISTRITAL DE AMBIENTE QUE REQUIERAN SER DIVULGADAS, ASÍ COMO REALIZAR ACTIVIDADES DE SEGUIMIENTO Y MONITOREO DE LOS MISMOS"/>
        <s v="APOYAR LAS TAREAS DE DISEÑO Y DIAGRAMACIÓN PARA ATENDER LAS NECESIDADES DE COMUNICACIÓN Y DIVULGACIÓN DE LA SECRETARÍA DISTRITAL DE AMBIENTE"/>
        <s v="PRESTAR LOS SERVICIOS PARA EL DESARROLLO DE LAS ACTIVIDADES DE TRÁMITE Y SEGUIMIENTO DE LA INFORMACIÓN Y DOCUMENTACIÓN GENERADA EN EL MARCO DE LA EJECUCIÓN E IMPLEMENTACIÓN DEL PLAN DE COMUNICACIONES DE LA SECRETARÍA DISTRITAL DE AMBIENTE”"/>
        <s v="ORIENTAR Y ASISTIR A LA SDA DESDE EL ÁMBITO JURÍDICO LA POLÍTICA PÚBLICA Y EL PROCESO DE DIRECCIONAMIENTO ESTRATÉGICO."/>
        <s v="PRESTAR LOS SERVICIOS PROFESIONALES PARA ASESORAR A LA SECRETARÍA DISTRITAL DE AMBIENTE EN……"/>
        <s v="ORIENTAR, ASISTIR Y REVISAR DESDE EL ÁMBITO TECNCO LOS PROCESOS EN SUS DIFERENTES COMPONENTES AMBIENTALES  EN EL MARCO DEL CUMPLIMIENTO DEL DIRECCIONAMIENTO ESTRATÉGICO DE LA SECRETARIA DISTRITAL DE AMBIENTE."/>
        <s v="ORIENTAR ESTRATEGICAMENTE LA IMPLEMENTACIÓN DE LAS POLITICAS  DISTRITALES ENMARCADAS EN EL PROCESO DE DIRECCIONAMIENTO ESTRATEGICO DE LA SDA"/>
        <s v="APOYAR, ASISTIR Y ORIENTAR A LA SDA, EN EL CUMPLIMIENTO DEL DIRECCIONAMIENTO ESTRATÉGICO Y LA COORDINACIÓN EN EL ÁMBITO JURÍDICO Y CONTRACTUAL NECESARIO APRA EL CUMPLIMEINTO DE LA META "/>
        <s v="APOYAR LAS DIRECTRICES DE LA SDA PARA LA RELACION ATENCION Y SEGUINMIENTO DE LOS ASUNTOS CON EL CONCRESO DE LA RESPUBLICA, EL CONCEJO DE BOGOTA Y LOS ORGANISSMOS DE CONTROL QUE ESTEN RELACIONADOS DE CONFORMIDAD CON EL AMBITO DE COMPETENCIA DE LA ENTIDAD"/>
        <s v="APOYAR LA COORDINACIÓN, ATENCIÓN Y SEGUIMIENTO DE LOS ASUNTOS CON EL CONGRESO DE LA REPÚBLICA, EL CONCEJO DE BOGOTÁ Y LOS ORGANISMOS DE CONTROL QUE ESTEN RELACIONADOS DE CONFORMIDAD CON EL ÁMBITO DE COMPETENCIA DE LA ENTIDAD."/>
        <s v="BRINDAR APOYO JURÍDICO A LA SECRETARÍA DISTRITAL DE AMBIENTE EN EL IMPULSO Y SUSTANCIACIÓN DE LAS ACTUACIONES DISCIPLINARIAS QUE SE ADELANTAN EN LA MISMA, COMO ESTRATEGIA PARA EL FORTALECIMIENTO DE LA GESTIÓN INSTITUCIONAL."/>
        <s v="APOYAR LA GESTIÓN JURÍDICA DISCIPLINARIA  DE LA SECRETARÍA DISTRITAL DE AMBIENTE”"/>
        <s v="APOYAR EL SEGUIMIENTO Y DESARROLLO DE LOS PROYECTOS DE DIRECCIONAMIENTO ESTRATEGICO DE LA ENTIDAD CON MIRAS AL CUMPLIMIENTO DE LAS METAS ESTABLECIDADAS EN EL PLAN DE DESARROLLO 2012-2016 &quot;BOGOTA HUMANA&quot;."/>
        <s v="REALIZAR LAS ACTIVIDADES TECNICAS A LOS PROCESOS DE CONTRATACIÓN PLANEACIÓN Y EJECUCIÓN PRESUPUESTAL DE LOS DIFERENTES PROCESOS DE DIRECCIONAMIENTO ESTRATÉGICO Y DESARROLLO INSTITUCIONAL."/>
        <s v="REALIZAR LAS ACTIVIDADES DE APOYO EN LA CONTRATACION Y SEGUIMIENTO FINANCIERO A LOS PROCESOS DE DIRECCIONAMIENTO ESTRATÉGICO EN SUS DIFERENTES COMPONENTES"/>
        <s v="REALIZAR ACTIVIDADES DE REGISTRO, TRÁMITE Y SEGUIMIENTO DE LA INFORMACIÓN Y DOCUMENTACIÓN GENERADOS EN EL MARCO DEL PROCESO DE DIRECCIONAMIENTO ESTRATÉGICO DE LA SECRETARÍA DISTRITAL DE AMBIENTE"/>
        <s v="PRESTAR SERVICIOS DE APOYO A LA GESTION PARA REALIZAR ACTIVIDADES RELACIONADAS CON EL MANEJO Y CUSTODIA DE LA INFORMACION DERIVADOS DEL DIRECCIONAMIENTO ESTRATEGICO EN LA SDA"/>
        <s v="PRESTAR LOS SERVICIOS PROFESIONALES EN EL DESARROLLO DE LAS ACTIVIDADES RELACIONADAS CON LA FORMULACIÓN, PROGRAMACIÓN, ACTUALIZACIÓN Y SEGUIMIENTO DE LOS INDICADORES DE LA SDA Y GARANTIZAR LA PUBLICACIÓN ACTUALIZADA DE SU PLAN DE ACCIÓN "/>
        <s v="PRESTAR LOS SERVICIOS PROFESIONALES  EN EL SEGUIMIENTO AL PLAN DE ADQUISICIONES Y CONTRATACIÓN, PLANEACIÓN Y EJECUCIÓN PRESUPUESTAL DE LOS PROYECTOS DE INVERSIÓN QUE EJECUTA LA SECRETARÍA DISTRITAL DE AMBIENTE "/>
        <s v="PRESTAR SUS SERVICIOS PROFESIONALES PARA REALIZAR ACTIVIDADES  RELACIONADAS CON LA TERRITORIALIZACIÓN,_x000a_GEOREFERENCIACIÓN Y TÉCNICAS GEOESPACIALES DE LOS PROYECTOS DE INVERSIÓN QUE EJECUTA LA SECRETARÍA DISTRITAL DE AMBIENTE "/>
        <s v="REALIZAR ACTIVIDADES  PROFESIONALES  PARA REALIZAR LA ACTUALIZACIÓN, SEGUIMIENTO Y EVALUACIÓN DE LOS PROCESOS TRANSVERSALES ASOCIADOS A LOS PROYECTOS DE INVERSIÓN DE LA SECRETARIA DISTRITAL DE AMBIENTE"/>
        <s v="PRESTAR SERVICIOS PROFESIONALES PARA  APOYAR A LA COORDINACIÓN DEL PROGRAMA 17 DEL PLAN DE DESARROLLO DISTRITAL Y LOS PROCESOS  DE REPROGRAMACIÓN, ACTUALIZACIÓN, SEGUIMIENTO DE LOS PROYECTOS DE INVERSIÓN QUE EJECUTA LA SECRETARÍA DISTRITAL DE AMBIENTE"/>
        <s v="REALIZAR ACTIVIDADES  PROFESIONALES  PARA LA VERIFICACIÓN Y REGISTRO DE LA INFORMACIÓN CORRESPONDIENTE A LA REPROGRAMACIÓN, ACTUALIZACIÓN Y SEGUIMIENTO DE LOS PROYECTOS DE INVERSIÓN DE LA SECRETARIA DISTRITAL DE AMBIENTE"/>
        <s v="PRESTAR SERVICIOS PROFESIONALES PARA  APOYAR A LA COORDINACIÓN DEL EJE 2 DEL PLAN DE DESARROLLO DISTRITAL Y LOS PROCESOS  DE REPROGRAMACIÓN, ACTUALIZACIÓN, SEGUIMIENTO DE LOS PROYECTOS DE INVERSIÓN QUE EJECUTA LA SECRETARÍA DISTRITAL DE AMBIENTE"/>
        <s v="REALIZAR ACTIVIDADES DE REGISTRO, TRÁMITE Y SEGUIMIENTO DE LA INFORMACIÓN Y DOCUMENTACIÓN GENERADOS EN EL MARCO DEL PROCESO DEL DIRECCIONAMIENTO ESTRATÉGICO  DE LA SECRETARÍA DISTRITAL DE AMBIENTE"/>
        <s v="PRESTAR SERVICIOS PROFESIONALES PARA  GESTIONAR  LOS DIFERENTES PROCESOS  DE COOPERACIÓN Y LAS ALIANZAS  QUE REQUIERAN EN EL MARCO DE LA IMPLEMENTACIÓN DE LA ESTRATEGIA DE COOPERACIÓN  INTERNACIONAL DE LA  SECRETARÍA DISTRITAL DE AMBIENTE"/>
        <s v="PAGO DE LA MEMBRESIA DE LA VIGECIA 2014 DE LA CIUDAD DE BOGOTA COMO MIEMBRO DEL CONCEJO INTERNACIONAL PARA INICIATIVAS AMBIENTALES LOCALES.  ICLEI"/>
        <s v="CONCRETAR ALIANZA QUE APORTE AL CUMPLIMEINTO DE META, DE PROCESOS QUE EN LA GESTIÓN SE ENCUENTREN A PUNTO DE FORMALIZAR"/>
        <s v="PRESTAR LOS SERVICIOS PROFESIONALES PARA ADELANTAR UNA INTERVENCION SISTEMICA EN LOS EQUIPOS DE TRABAJO SELECCIONADOS, PARA INCENTIVAR LA MAYOR PRODUCTIVIDAD EN LA SDA"/>
        <s v="PRESTAR LOS SERVICIOS PROFESIONALES PARA COORDINAR EL MANTENIMIENTO Y MEJORAMIENTO DEL SISTEMA INTEGRADO DE GESTIÓN DE LA SDA."/>
        <s v="PRESTAR LOS SERVICIOS PROFESIONALES PARA EJECUTAR LAS ACTIVIDADES DE IMPLEMENTACIÓN, FORTALECIMIENTO, SOSTENIBILIDAD Y MEJORA DE LOS  SUBSISTEMAS DE RESPONSABILIDAD SOCIAL,  SEGURIDAD INDUSTRIAL Y SALUD OCUPCIONAL DEL SISTEMA INTEGRADO DE GESTIÓN EN LA SECRETARIA DISTRITAL DE AMBIENTE DE ACUERDO CON LA NORMA TÉCNICA DISTRITAL NTD SIG 001:2011"/>
        <s v="EJECUTAR LAS ACTIVIDADES PARA EL FORTALECIMIENTO, SOSTENIBILIDAD Y MEJORA DEL SISTEMA INTEGRADO DE GESTION DE LA SDA EN SUS SUBSISTEMAS DE CONTROL INTERNO (MECI), GESTIÓN AMBIENTAL Y GESTIÓN DE LA CALIDAD, EN CONCORDANCIA CON LA IMPLEMENTACIÓN, SOSTENIBILIDAD Y MANTENIMIENTO DE LA NORMA TÉCNICA DISTRITAL NTD SIG 001:2011"/>
        <s v="PRESTAR LOS SERVICIOS PROFESIONALES PARA EJECUTAR LAS ACTIVIDADES DE IMPLEMENTACIÓN, FORTALECIMIENTO, SOSTENIBILIDAD Y MEJORA DE LOS SUBSISTEMAS DE GESTIÓN DOCUMENTAL Y SEGURIDAD DE LA INFORACIÓN DEL SISTEMA INTEGRADO DE GESTIÓN  EN LA SECRETARIA DISTRITAL DE AMBIENTE DE ACUERDO CON LA NORMA TÉCNICA DISTRITAL NTD SIG 001:2011"/>
        <s v="APOYAR EL FORTALECIMIENTO, SOSTENIBILIDAD Y MEJORA DEL SISTEMA INTEGRADO DE GESTIÓN CONFORMADO POR LA NTCGP 1000, ISO 9001, MECI 1000:2005, ISO 14001:2004 Y LA IMPLEMENTACIÓN, SOSTENIBILIDAD  Y MANTENIMIENTO DE LA NORMA TÉCNICA DISTRITAL NTD EN LA SECRETARIA DISTRITAL DE AMBIENTE."/>
        <s v="EJECUTAR LAS ACTIVIDADES PARA LA ACTUALIZACIÓN Y ARMONIZACIÓN DE LOS PROCESOS Y PROCEDIMIENTOS DE LA ENTIDAD, EN EL MARCO DEL SISTEMA INTEGRADO DE GESTIÓN DE LA SDA"/>
        <s v="CONTRATAR LOS SERVICIOS PROFESIONALES ESPECIALIZADOS PARA REALIZAR LAS AUDITORIAS DE SEGUIMIENTO DEL SISTEMA DE GESTIÓN AMBIENTAL DE LA SECRETARIA DISTRITAL DE AMBIENTE DE ACUERDO CON LOS REQUISITOS ESTABLECIDOS EN LAS NORMAS "/>
        <s v="ADICIÓN Y PRÓRROGA N°. 1 DEL CONTRATO N° 1530 DE 2014, SUSCRITO CON ISOLUCION SISTEMAS INTEGRADOS DE GESTION S.A. SOPORTE Y MANTENIMIENTO EN LA HERRAMIENTA DE APOYO INTEGRAL EN LA PLANIFICAICON ADMINISTRACION Y MANTENIMEINTO DEL SISTEMA INTEGRADO DE LA SDA."/>
        <s v="FORTALECER COMPETENCIAS Y ENTRENAR A LOS SERVIDORES DE LA SDA EN LAS NORMAS QUE HACEN PARTE DEL SISTEMA INTEGRADO DE GESTIÓN DE LA ENTIDAD PARA SU IMPLEMENTACIÓN Y MANTENIMIENTO”. CAPACITACION SIG."/>
        <s v="“PRESTAR EL APOYO TECNICO PARA EJECUTAR LAS ACTIVIDADES PARA EL FORTALECIMIENTO, SOSTENIBILIDAD Y MEJORA DEL SISTEMA INTEGRADO DE GESTIÓN-SUBSISTEMA DE GESTIÓN AMBIENTAL-PIGA”."/>
        <s v="ACTUALIZACIÓN DE SOFTWARE PARA EL CONTROL DE IMPRESIONES "/>
        <s v="ACONDICIONAMIENTO DE UN ÁREA PARA ALMACENAMIENTO DE RESPEL EN SORATAMA Y JUAN REY"/>
        <s v="REALIZAR LA ENTREGA PARA LA DISPOSICIÓN ADECUADA DE LOS RESPEL QUE GENERE LA ENTIDAD CON LOS GESTORES AUTORIZADOS EN LA VIGENCIA 2015."/>
        <s v="COMPRA DE CARRETILLAS PARA EL TRASLADO Y TRANSPORTE DE RESIDUOS"/>
        <s v="COMPRA DE 6 BALANZAS ELECTRÓNICAS PARA LAS SEDES CON CONTROL OPERACIONAL"/>
        <s v="ACONDICIONAMIENTO DE LOS PUNTOS ECOLÓGICOS"/>
        <s v="COMPRA DE CONTENEDORES DE RESIDUOS PELIGROSOS"/>
        <s v="COMPRA DE KIT PARA MANEJO DE RESIDUOS PELIGROSOS SEDES CONTROL OPERACIONAL (PROTOCOLOS DE EMERGENCIAS) (30)"/>
        <s v="SIMULACIONES EN ECO-CONDUCCIÓN A LOS CONDUCTORES DE LA SDA"/>
        <s v="COMPRA DE BICICLETEROS"/>
        <s v="APOYAR LA COORDINACIÓN DE LA SECRETARÍA DISTRITAL DE AMBIENTE EN LOS PROCEDIMIENTOS RELACIONADOS CON EL MANEJO Y ADMINISTRACIÓN DE CORRESPONDENCIA Y DE LOS PUNTOS DE ATENCIÓN AL CIUDADANO QUEJAS Y SOLUCIONES A CARGO DE LA ENTIDAD."/>
        <s v="BRINDAR EL APOYO EN LA IMPLEMENTACIÓN LOS PROCEDIMIENTOS RELACIONADOS CON EL MANEJO Y ADMINISTRACIÓN DE CORRESPONDENCIA Y DE LOS PUNTOS DE ATENCIÓN AL CIUDADANO QUEJAS Y SOLUCIONES A CARGO DE LA ENTIDAD._x000a__x000a_BRINDAR APOYO A LAS ACTIVIDADES DE COORDINACIÓN QUE LA SECRETARÍA DISTRITAL DE AMBIENTE DEBE ADELANTAR, EN RELACIÓN CON LOS PROCEDIMIENTOS ESTABLECIDOS PARA FUNCIONAMIENTO DEL SISTEMA DE ATENCIÓN A LA CIUDADANÍA"/>
        <s v="REALIZAR ACTIVIDADES DE ORIENTACIÓN, INFORMACIÓN, REVISIÓN Y REGISTRO DE LOS REQUERIMIENTOS Y TRÁMITES COMPETENCIA DE LA SDA, QUE SON PRESENTADOS POR LA CIUDADANIA EN LOS PUNTOS DE ATENCIÓN DONDE HACE PRESENCIA LA ENTIDAD."/>
        <s v="REALIZAR ACTIVIDADES DE ORIENTACIÓN,INFORMACIÓN,REVISIÓN Y REGISTRO DE LOS REQUERIMIENTOS Y TRAMITES DE COMPETENCIA DE LA SDA, QUE SON PRESENTADOS POR CIUDADANIA EN LOS PUNTOS DE ATENCIÓN DONDE HACE PRESENCIA LA ENTIDAD"/>
        <s v="REALIZAR ACTIVIDADES DE ORIENTACIÓN,INFORMACIÓN,REVISIÓN Y REGISTRO DE LOS REQUERIMIENTOS Y TRAMITES DE COMPETENCIA DE LA SDA, QUE SON PRESENTADOS POR CIUDADANIA EN LOS PUNTOS DE ATENCIÓN DONDE HACE PRSENCIA LA ENTIDAD"/>
        <s v="REALIZAR ACTIVIDADES DE ORIENTACIÓN, INFORMACIÓN, REVISIÓN Y REGISTRO DE LOS REQUERIMIENTOS Y TRAMITES DE COMPETENCIA DE LA SDA, QUE SON PRESENTADOS POR CIUDADANIA EN LOS PUNTOS DE ATENCIÓN DONDE HACE PRESENCIA LA ENTIDAD."/>
        <s v="REALIZAR ACTIVIDADES DE ORIENTACIÓN, INFORMACIÓN,REVISIÓN Y REGISTRO DE LOS REQUERIMIENTOS Y TRAMITES DE COMPETENCIA DE LA SDA, QUE SON PRESENTADOS POR CIUDADANIA EN LOS PUNTOS DE ATENCIÓN DONDE HACE PRESENCIA LA ENTIDAD."/>
        <s v="REALIZAR ACTIVIDADES DE ORIENTACIÓN, INFORMACIÓN, REVISIÓN Y REGISTRO DE LOS REQUERIMIENTOS Y TRÁMITES COMPETENCIA DE LA SDA, QUE SON PRESENTADOS POR  CIUDADANIA EN LOS PUNTOS DE ATENCIÓN DONDE HACE PRESENCIA LA ENTIDAD."/>
        <s v="REALIZAR ACTIVIDADES DE ORIENTACIÓN, INFORMACIÓN, REVISIÓN Y REGISTRO DE LOS REQUERIMIENTOS Y TRAMITES DE COMPETENCIA DE LA SDA, QUE SON PRESENTADOS POR CIUDADANIA EN LOS PUNTOS DE ATENCIÓN DONDE HACE PRESENCIA LA ENTIDAD."/>
        <s v="APOYAR LA GESTIÓN DOCUMENTAL DE ATENCION AL CIUDADANO MEDIENTE LA INFORMACIÓN, REVISIÓN Y REGISTRO DE TRÁMITES DE COMPETENCIA DE LA SDA”"/>
        <s v="REALIZAR ACTIVIDADES DE ORIENTACIÓN, INFORMACIÓN, REVISIÓN Y REGISTRO DE LOS REQUERIMIENTOS Y TRÁMITES COMPETENCIA DE LA SDA, QUE SON PRESENTADOS POR CIUDADANIA EN LOS PUNTOS DE ATENCIÓN DONDE HACE PRESENCIA LA ENTIDAD"/>
        <s v="REALIZAR ACTIVIDADES DE ORIENTACIÓN, INFORMACIÓN, REVISIÓN Y REGISTRO DE LOS REQUERIMIENTOS Y TRÁMITES COMPETENCIA DE LA SDA, QUE SON PRESENTADOS POR CIUDADANIA EN LOS PUNTOS  DE ATENCIÓN DONDE HACE PRESENCIA LA ENTIDAD"/>
        <s v="ASISTIR TÉCNICAMENTE LOS PROCESOS DE CORRESPONDENCIA ENVIADA Y RECIBIDA GENERADA POR LOS TRÁMITES Y SERVICIOS MISIONALES DE LA SDA EN COORDINACION CON ATENCION AL CIUDADANO."/>
        <s v="ASISTIR TÉCNICAMENTE LOS TRÁMITES Y SERVICIOS MISIONALES DE LA SDA REFERIDOS A LOS REQUERIMIENTOS QUE PRESENTA LA CIUDADANÍA EN LOS PUNTOS DE SERVICIO AL CIUDADANO DE LA ENTIDAD"/>
        <s v="REALIZARA ACTIVIDADES DE CLASIFICACIÓN, ENVÍO, REPARTO, SEGUIMIENTO Y TRÁMITE DE LA CORRESPONDENCIA, COMO ESTRATEGIA PARA EL FORTALECIMIENTO DE ATENCIÓN AL SERVICIO AL CIUDADANO."/>
        <s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
        <s v="PRESTAR LOS SERVICIOS DE APOYO EN ATENCION AL CIUDADANO EN EL MANEJO DE REGISTROS, GESTIÓN, CREACIÓN, DEPURACIÓN Y/O UNIFICACIÓN DE BASES DE DATOS, SISTEMAS DE INFORMACIÓN AMBIENTAL Y DE GESTIÓN DOCUMENTAL DE LA SDA"/>
        <s v="ADQUIRIR EQUIPOS DE HARDWARE Y SOFTWARE QUE FACILITEN EL DESARROLLO DE LOS PROYECTOS DE INVERSIÓN Y LOS PROCESOS MISIONALES DE LA SDA"/>
        <s v="MANTIMIENTO, ADQUISICIÓN DE INSUMOS PROPIOS DE LA GESTIÓN DE CORRESPONDENCIA ENVIADA Y RECIBIDA."/>
        <s v="BOLSA LOGISTICA E IMPRESOS"/>
        <s v="PRESTAR EL SERVICIO DE COMUNICACION INMEDIATA  Y TELEFONIA CON TECNOLOGIA IDEN PARA LA SECRETARIA DISTRITAL DE AMBIENTE - SDA Y RENOVAR LOS EQUIPOS REQUERIDOS."/>
        <s v="REALIZAR LA PARAMETRIZACION DE LA TABLA DE RETENSION DOCUMENTAL EN EL SISTEMA DE INFORMACIÓN AMBIENTAL FOREST PERMITIENDO LA ACTUALIZACION, SEGUIMIENTO Y CONTROL FRENTE A LOS PROCEDIMEINTOS AUTOMATIZADOS EN LA SDA"/>
        <s v="“PRESTAR SUS SERVICIOS DE APOYO A LA GESTION PARA  ADELANTAR EL PROCESO DE ORGANIZACIÓN, MANEJO Y GESTIÓN DE LOS EXPEDIENTES DERIVADOS DE LA RESOLUCIONES AMBIENTALES DE LA SECRETARIA DISTRITAL DE AMBIENTE CONFORME A LA RESOLUCION 7572 DE 2010 DE LA SDA O AQUELLA QUE LO MODIFIQUE”"/>
        <s v="“PRESTAR SUS SERVICIOS DE APOYO TÉCNICO PARA EL MANEJO DE LOS DOCUMENTOS PERTENECIENTES A LAS  ACTUACIONES ADMINISTRATIVAS  EN EL MARCO DEL  CUMPLIMIENTO DE  LAS REGULACIONES AMBIENTALES Y DE LA RESOLUCION 7572 DE 2010 DE LA SDA O AQUELLA QUE LO MODIFIQUE”"/>
        <s v="PRESTAR LOS SERVICIOS PROFESIONALES PARA EL FORTALECIMIENTO DE LA CULTURA DE LA TRANSPARENCIA, LA ÉTICA PÚBLICA Y LA PROBIDAD "/>
        <s v="APOYAR A LA SECRETARIA DISTRITAL DE AMBIENTE LIDERANDO LAS AUDITORIAS INTERNAS Y EL CUMPLIIENTO DE LA REGLAMENTACIÓN QUE DEBE DESARROLLAR LA ENTIDAD."/>
        <s v="APOYAR EL DESARROLLO DE LAS AUDITORÍAS QUE ADELANTA LA ENTIDAD EN EL MARCO DEL PROCESO DE CONTROL Y MEJORA"/>
        <s v="PRESTAR SUS SERVICIOS PROFESIONALES, EN LA CONSOLIDACIÓN DEL SUBSISTEMA DE CONTROL DE EVALUACIÓN, REALIZANDO ACTIVIDADES DE EVALUACIÓN INDEPENDIENTE DEL SISTEMA DE CONTROL INTERNO Y DE AUDITORÍA INTERNA"/>
        <s v="PRESTAR LOS SERVICIOS PROFESIONALES A LA SECRETARIA DISTRITAL DE AMBIENTE EN TEMAS RELACIONADOS CON DESARROLLO DE AUDITORÍAS INTERNAS Y SEGUIMIENTO A LOS PLANES ESTABLECIDOS PARA FORTALECER EL SISTEMA DE CONTROL INTERNO, MEDIANTE LA REALIZACIÓN DE ACTIVIDADES DE EVALUACIÓN, VERIFICACIÓN, CONTROL Y SEGUIMIENTO, ENMARCADAS EN LOS PROCEDIMIENTOS ADOPTADOS MEDIANTE EL SISTEMA INTEGRADO DE GESTIÓN."/>
        <s v="PRESTAR LOS SERVICIOS PROFESIONALES A LA SECRETARIA DISTRITAL DE AMBIENTE LIDERANDO LAS AUDITORIAS INTERNAS EN TEMAS MISIONALES  Y EL CUMPLIIENTO DE LA REGLAMENTACIÓN QUE DEBE DESARROLLAR LA ENTIDAD."/>
        <s v="PRESTAR LOS SERVICIOS PROFESIONALES PARA FORMULAR Y LIDERAR ESTRATEGIAS QUE CONTRIBUYAN AL  FORTALECIMIENTO DE LA ETICA PUBLICA Y LA CULTURA DE LA TRANSPARENCIA Y LA PROBIDAD EN LA SDA."/>
        <s v="PRESTAR LOS SERVICIOS PROFESIONALES PARA LA IMPLEMENTACIÓN DE HERRAMIENTAS DE GESTIÓN PÚBLICA PARA LA PREVENCIÓN DE LA CORRUPCIÓN CON ÉNFASIS EN LA IDENTIFICACIÓN Y GESTIÓN DE LOS RIESGOS DE CORRUPCIÓN DE LA SDA EN ARTICULACIÓN CON LA ESTRATEGIA ANTICORRUPCIÓN DE LA SDA"/>
        <s v="APOYAR LA ADMINISTRACIÓN DEL APLICATIVO SDQS Y LAS ACTIVIDADES RELACIONADAS CON EL MEJORAMIENTO CONTINUO DE LOS PROCEDIMIENTOS ASOCIADOS AL  SERVICIO AL CIUDADANO, EN EL MARCO DE ACCIONES DE PROBIDAD Y TRANSPARENCIA INSTITUCIONAL"/>
        <s v="APOYAR EL DESARROLLO  Y SEGUIMIENTO DE LAS ACTIVIDADES RELACIONADAS CON EL PROCEDIMIENTO DE QUEJAS Y RECLAMOS EN EL MARCO DE PROBIDAD Y TRANSPARENCIA&quot;."/>
        <s v="APOYAR EL DESARROLLO  Y SEGUIMIENTO DE LAS ACTIVIDADES RELACIONADAS CON EL PROCEDIMIENTO DE QUEJAS Y RECLAMOS EN EL MARCO DE PROBIDAD Y TRANSPARENCIA."/>
        <s v="APOYAR EL DESARROLLO DE LAS ACTIVIDADES RELACIONADAS CON EL PROCEDIMIENTO DE QUEJAS Y RECLAMOS EN EL MARCO DE PROBIDAD Y TRANSPARENCIA"/>
        <s v="FORTALECER LA CAPACIDAD DE GESTIÓN MEDIANTE EL FORTALECIMIENTO DE LA  ADMINISTRACIÓN DE RIESGOS Y METODOLOGÍA DE ANÁLISIS DE CAUSAS (CAPACITACION)"/>
        <s v="REALIZAR LA AUTOMATIZACIÓN Y/O MANTENIMIENTO DE LOS DIFERENTES PROCEDIMIENTOS SISTEMATIZADOS DEL SISTEMA FOREST"/>
        <s v="REALIZAR LA RECOLECCIÓN Y ANÁLISIS DE LOS REQUERIMIENTOS PARA LA IMPLEMENTACIÓN DE PROCEDIMIENTOS QUE PERMITA OFERTAR LOS TRAMITES EN LINEA EN EL SISTEMA DE INFORMACIÓN DOCUMENTAL FOREST"/>
        <s v="REALIZAR LAS CAPACITACIONES, EL ENTRENAMIENTO Y APOYAR EL SOPORTE A LOS USUARIOS EN EL SISTEMA FOREST, QUE FACILITE LA ADOPCIÓN DE LOS DIFERENTES PROCEDIMIENTOS MISIONALES"/>
        <s v="REALIZAR LA ADMINISTRACIÓN DEL SISTEMA DE INFORMACIÓN DOCUMENTAL FOREST® Y LAS CAPACITACIONES EN EL USO DEL SISTEMA Y EL SOPORTE TÉCNICO DEL MISMO A TRAVÉS DE LAS HERRAMIENTAS INFORMÁTICAS EXISTENTES EN LA ENTIDAD"/>
        <s v="REALIZAR EL LEVANTAMIENTO DE INFORMACIÓN PARA LA CREACIÓN Y MANTENIMIENTO DE REPORTES EN EL SISTEMA FOREST"/>
        <s v="PRESTAR LOS SERVICIOS DE SOPORTE TÉCNICO, MANTENIMIENTO Y ACTUALIZACIÓN,  DE LOS SISTEMAS DE INFORMACIÓN SIA, PROCESOS Y DOCUMENTOS FOREST©.” Y STORM, ASÍ COMO ADQUISICIÓN DE LOS PROCEDIMIENTOS AUTOMATIZADOS PARA LA ADMINISTRACIÓN DE TABLAS DE RETENCIÓN DOCUMENTAL - TRD,  GESTIÓN DE EXPEDIENTES Y ADMINISTRACIÓN DE ARCHIVO"/>
        <s v="REALIZAR LA RECOLECCIÓN DE REQUERIMIENTOS PARA LA IMPLEMENTACIÓN DE PROCEDIMIENTOS, ASI COMO REALIZAR LA PARAMETRIZACIÓN DE FORMULARIOS, FORMATOS, PLANTILLAS EN EL SISTEMA DE INFORMACIÓN DOCUMENTAL FOREST®."/>
        <s v="ASESORA EN LA AUTOMATIZACIÓN E IMPLANTAQCIÓN DE PORCESOS DE NEGOCIO QUE CONTRIBUYAN CON EL MEJORAMIENTO DEL SERVICIO AL CIUDADANO A TRAVÉS DE LA IMPLEMENTACIÓN DE TRÁMITES Y SERVICIOS EN LÍNEA E IMPLEMENTACIÓN DE INTERFACES DE SOFTWARE ENTRE LOS DIFERENTES SISTEMAS DE INFORMACIÓN DE LA SDA Y EL DISTRITO."/>
        <s v="APOYAR LAS FUNCIONES OPERACIONALES DEL APLICATIVO FOREST, ASI COMO LA PARAMETRIZACIÓN DE LOS PROCESOS DE INTEGRACIÓN CON OTROS APLICATIVOS "/>
        <s v="BOLSA DE HORAS PARA CONTROLES DE CAMBIO PARA LA PLATAFORMA ON TRACK"/>
        <s v="ADQUIRIR FIRMAS DIGITALES PARA EL PROCESO DE GESTION DOCUMENTAL FOREST"/>
        <s v="APOYAR LA COORDINACIÓN E IMPLEMENTACIÓN DE LAS TECNOLOGÍAS DE LA INFORMACIÓN Y LAS COMUNICACIONES EN LA SECRETARIA DISTRITAL DE AMBIENTE EN EL MARCO DEL CUMPLIMIENTO DE LAS NORMATIVIDADES VIGENTE PARA CONTAR CON HERRAMIENTAS DE MODERNIZACIÓN, ADOPCIÓN Y FORTALECIMIENTO DE SISTEMAS DE INFORMACIÓN, AUTOMATIZACIÓN Y RACIONALIZACIÓN DE PROCESOS Y PROCEDIMIENTOS TECNOLÓGICOS PROPIOS"/>
        <s v="REALIZAR  EL MANTENIMIENTO Y SOPORTE DE LAS APLICACIONES DE SI_CAPITAL EXISTENTES EN LA SDA COMO SON PERNO, SAE, SAI, ASÍ COMO APLICACIONES PROPIAS COMO SIA TECNICO, SI_PLANEACION Y ALMACEN Y DESARROLLAR LOS REPORTES REQUERIDOS"/>
        <s v="REALIZAR LA ACTUALIZACIÓN, MODIFICACIÓN Y HACER EL SEGUIMIENTO DE LOS TIEMPOS Y MOVIMIENTOS DE LOS PROCESOS QUE SE REQUIERAN EN EL SISTEMA DE INFORMACIÓN AMBIENTAL PROCESOS Y DOCUMENTOS FOREST©, ASÍ MISMO APOYAR LA IMPLEMENTACIÓN DE LAS TRD EN EL SISTEMA INFORMACIÓN FOREST"/>
        <s v="PRESTAR LOS SERVICIOS EN LA ADMINISTRACIÓN DE LAS BASES DE DATOS ORACLE (DBA) DE LA SDA, EN LOS DIFERENTES AMBIENTES Y SISTEMAS OPERATIVOS COMO LINUX Y WINDOWS"/>
        <s v="REALIZAR LA ADMINISTRACIÓN DE LAS BASES DE DATOS (DBA) SQLSERVER, MYSQL Y GENERAR LOS REPORTES REQUERIDOS PARA LOS SISTEMAS DE INFORMACIÓN DE LA SDA, ASI COMO APOYAR EN LA ADMINISTRACIÓN DEL SISTEMA STORM Y ONTRACK&quot;"/>
        <s v="PRESTAR LOS SERVICIOS PROFESIONALES COMO SOPORTE  EN LA COORDINACIÓN DE LOS PROYECTOS DEL PLAN ESTRATÉGICO DE  TECNOLOGÍA DE LA INFORMACIÓN Y COMUNICACIONES (PETIC)  Y  APOYAR EL SEGUIMIENTO Y CONTROL DEL PETIC  (2013-2016)."/>
        <s v="ADMINISTRAR EL PORTAL WEB DE LA SDA, SIGUIENDO LOS LINEAMIENTO DISPUESTOS PARA LOS SITIOS WEB DE ACUERDO A LA GUIA WEB DISTRITAL Y MANUAL DE GOBIERNO EN LINEA VIGENTE, ASI COMO PRESTAR APOYO PROFESIONAL NECESARIO EN LA IMPLEMENTACIÓN DEL SUBSISTEMA DE GESTION DE SEGURIDAD DE LA INFORMACIÓN EN LA ENTIDAD"/>
        <s v="PRESTAR SUS SERVICIOS PROFESIONALES DE APOYO PARA LA IMPLEMENTACIÓN DE ESTÁNDARES GEOGRÁFICOS Y SU MANTENIMIENTO DENTRO DE LAS POLÍTICAS PARA LA GESTIÓN DE INFORMACIÓN GEOGRÁFICA DEFINIDAS POR LA INFRAESTRUCTURA DE DATOS ESPACIALES PARA EL DISTRITO CAPITAL."/>
        <s v="REALIZAR LA IMPLEMENTACIÓN DE LINEAMIENTOS Y ESTÁNDARES EN EL DESARROLLO Y ADOPCIÓN DE LAS POLÍTICAS DE INFORMACIÓN GEOGRÁFICA, ASÍ COMO SU MANTENIMIENTO, DEFINIDAS_x000a_POR LA INFRAESTRUCTURA DE DATOS ESPACIALES DEL DISTRITO CAPITAL – IDECA”"/>
        <s v="PRESTAR LOS SERVICIOS PROFESIONALES PARA EL DESARROLLO DE LAS ACTIVIDADES DE LA TERCERA FASE CORRESPONDIENTES CON LA RECOLECCIÓN DE REQUISITOS, ANÁLISIS, DESARROLLO, PRUEBAS, Y PUESTA EN OPERACIÓN DEL VISOR GEOGRÁFICO DE LA SDA, DE ACUERDO A LAS NECESIDADES DEL CLIENTE INTERNO, ASÍ COMO LOS COMPONENTES WEB Y APLICATIVO MÓVIL PARA LA DIVULGACIÓN DE PUNTOS LIMPIOS OFERTADOS AL CIUDADANO”"/>
        <s v="REALIZAR LA ADMINISTRACIÓN DE LA INFRAESTRUCTURA Y PARTICIPAR EN LA IMPLEMENTACIÓN DE PROYECTOS DE TECNOLOGIAS DE LA INFORMACIÓN Y COMUNICACIONES TICS ALINEADOS CON LOS FUNDAMENTOS DE ITIL, ASI COMO PARTICIPAR EN PROYECTOS ENFOCADOS EN SEGURIDAD DE LA INFORMACIÓN"/>
        <s v="PRESTAR LOS SERVICIOS TÉCNICOS PARA REALIZAR LA ADMINISTRACIÓN DE INCIDENTES  REPORTADOS EN LA MESA DE SERVICIOS Y PARTICIPAR DE LAS ACTIVIDADES DE TECNOLOGÍA DE LA INFORMACIÓN DE LA PLATAFORMA TECNOLÓGICA DE LA SDA."/>
        <s v="REALIZAR EL APOYO A LA ADMINISTRACIÓN DE LA PLATAFORMA DE REDES, COMUNICACIONES, SOFTWARE DE LA ENTIDAD, ASÍ COMO PARTICIPAR EN LA GESTIÓN DE LA MESA DE AYUDA DE LA ENTIDAD"/>
        <s v=" PRESTAR LOS SERVICIOS PROFESIONALES EN LA EVALUACIÓN Y CONFIGURACIÓN DE LOS EQUIPOS ACTIVOS DE COMUNICACIÓN, INFRAESTRUCTURA DE REDES CON QUE CUENTA LA ENTIDAD, LIDERAR Y PARTICIPAR EN EL DESARROLLO E IMPLEMENTACIÓN DE PROYECTOS DE TECNOLOGÍAS DE LA INFORMACIÓN Y COMUNICACIONES TICS"/>
        <s v="FORTALECER LA PLATAFORMA DE BASES DE DATOS CON SISTEMA REDUNDANTE DE ALMACENAMIENTO"/>
        <s v="ADQUIRIR LA AMPLIACIÓN DEL SISTEMA DE ALMACENAMIENTO ACTUAL (STORWIZE V3700), TANTO PARA EL APLICATIVO MISIONAL (FOREST), COMO LAS NUEVOS DESARROLLOS ADQUIRIDOS POR LA SDA"/>
        <s v="PRESTAR LOS SERVICIOS PROFESIONALES PARA IMPLEMENTAR Y CONFIGURAR EL SISTEMA DE INFORMACIÓN PARA LA PROGRAMACIÓN , SEGUIMIENTO Y EVALUACIÓN DE LA GESTIÓN INSTITUCIONAL - SIPSE , ASI COMO DAR SOPORTE TECNICO Y MANTENIMINETO DE LOS MODULOS QUE IMPLEMENTE LA SECRETARIA DISTRITAL DE AMBIENTE"/>
        <s v="Consultoria  para la adaptación de ITIL como mejoramiento continuo  a la gestión de la infraestructura y servicios de Tecnologias de información"/>
        <s v="Consultoria para la implementación de la Arquitectura de la Información que deba adoptar la entidad"/>
        <s v="ADMINISTRAR LA HERRAMIENTA STORM PARA LA GESTIÓN DE LA INFORMACIÓN AMBIENTAL DE LOS INSTRUMENTOS DE PLANEACIÓN AMBIENTAL PIGA, PACA Y PAL ASÍ COMO REALIZAR EL MANTENIMIENTO DE LOS FORMULARIOS ELECTRÓNICOS A TRAVÉS DE LA HERRAMIENTA STORM ® Y PROVEER EL SOPORTE AL USUARIO FINAL"/>
        <s v="PRESTAR LOS SERVICIOS PROFESIONALES PARA ORIENTAR Y REVISAR LAS ACTUACIONES JURÍDICAS Y ADMINISTRATIVAS PROYECTADAS Y EMITIDAS A LOS PUNTOS DE CAPTACIÓN AGUA SUBTERRANEA  EN EL D.C."/>
        <s v="PRESTAR LOS SERVICIOS PROFESIONALES PARA  PROYECTAR, CONSULTAR Y ANALIZAR  LAS ACTUACIONES ADMINISTRATIVAS Y JURIDICAS DEL PROGRAMA DE CONTROL, EVALUACION Y SEGUIMIENTO A  PUNTOS DE AGUA DEL DISTRITO CAPITAL"/>
        <s v="PRESTAR LOS SERVICIOS DE APOYO PARA LA ORGANIZACIÓN Y ACTUALIZACIÓN DE EXPEDIENTES DE LOS PUNTOS DE CAPTACIÓN DE AGUA SUBTERRÁNEA  PERIMETRO URBANO DEL DISTRITO CAPITAL"/>
        <s v="PRESTAR LOS SERVICIOS PARA APOYAR LA  ACTUALIZACIÓN DE LAS BASES DE DATOS DE LA GESTIÓN AMBIENTAL EN EL PROGRAMA DE CONTROL EVALUACIÓN Y SEGUIMIENTO A PUNTOS DE AGUA"/>
        <s v="PRESTAR LOS SERVICIOS PROFESIONALES PARA GESTIONAR, REVISAR Y PROYECTAR LAS ACCIONES DE EVALUACIÓN, CONTROL Y SEGUIMIENTO A LOS PUNTOS DE CAPTACIÓN DE AGUAS SUBTERRÁNEAS UBICADOS EN EL PERIMETRO URBANO DEL DISTRITO CAPITAL"/>
        <s v="“PRESTAR LOS SERVICIOS PROFESIONALES PARA CONSOLIDAR INFORMACIÓN DE LOS MONTOS AUTOLIQUIDADOS REPORTADOS EN LOS TRÁMITES DE EVALUACIÓN Y SEGUIMIENTO A PUNTOS DE AGUA”.."/>
        <s v="PRESTAR LOS SERVICIOS PROFESIONALES PARA REALIZAR ACCIONES DE EVALUACIÓN, CONTROL Y SEGUIMIENTO A PUNTO DE AGUA EN EL ÁREA DE LA JURISDICCIÓN DE LA SDA"/>
        <s v="PRESTAR LOS SERVICIOS PROFESIONALES PARA REALIZAR, ACTUALIZAR Y MANTENER LA INFORMACIÓN  DEL PROGRAMA DE EVALUACIÓN, CONTROL Y SEGUIMIENTO A PUNTOS DE AGUA EN EL PERIMETRO URBANO DEL DISTRITO CAPITAL”."/>
        <s v="PRESTAR LOS SERVICIOS PROFESIONALES PARA REALIZAR ACTIVIDADES DE EVALUACIÓN, CONTROL Y SEGUIMIENTO A PUNTOS DE AGUA EN EL PERÍMETRO URBANO DEL DISTRITO CAPITAL Y APOYAR LAS ACTIVIDADES QUE PROFUNDICEN EL CONOCIMIENTO HIDROGEOLÓGICO"/>
        <s v="PRESTAR LOS SERVICIOS PROFESIONALES PARA REALIZAR ACCIONES DE EVALUACIÓN, CONTROL Y SEGUIMIENTO A PUNTOS DE CAPTACIÓN DE AGUAS SUBTERRÁNEAS EN EL ÁREA DE LA JURISDICCIÓN DE LA SDA"/>
        <s v="PRESTAR LOS SERVICIOS PROFESIONALES PARA REALIZAR ACCIONES DE EVALUACIÓN, CONTROL Y SEGUIMIENTO A PUNTOS DE AGUA EN  EL ÁREA DE LA JURISDICCIÓN DE LA SDA"/>
        <s v="PRESTAR LOS SERVICIOS PROFESIONALES PARA REALIZAR LAS ACTIVIDADES DE  EVALUACIÓN, CONTROL Y SEGUIMIENTO A PUNTOS DE CAPTACIÓN DE AGUAS SUBTERRÁNEAS EN EL ÁREA DE LA JURISDICCIÓN DE LA SDA"/>
        <s v="PRESTAR LOS SERVICIOS PARA APOYAR LA VERIFICACIÓN DEL VOLUMEN EXTRAÍDO DE AGUA DE LOS POZOS CONCESIONADOS DEL PROGRAMA DE EVALUACIÓN, CONTROL Y SEGUIMIENTO A PUNTOS DE AGUA"/>
        <s v="PRESTAR LOS SERVICIOS PROFESIONALES PARA EVALUAR, CONCEPTUAR Y ORIENTAR EN LOS ASPECTOS TÉCNICOS-HIDROGEOLOGICOS DE LOS ACUIFEROS DE BOGOTÁ"/>
        <s v="PRESTAR LOS SERVICIOS PROFESIONALES PARA REALIZAR EL SEGUIMIENTO TECNICO-JURIDICO A LOS PROCESOS Y ACCIONES QUE SE DERIVAN DEL CONTROL A LOS ESTABLECIEMIENTOS QUE GENERAN VERTIMIENTOS Y DEMÁS FACTORES QUE AFECTAN EL RECURSO HÍDRICO Y SUELO"/>
        <s v="PRESTAR LOS SERVICIOS PARA APOYAR EN LA ATENCIÓN AL PÚBLICO EN CONSULTAS RELACIONADAS CON LOS ESTABLECIMIENTOS QUE GENERAN VERTIMIENTOS EN DESARROLLO DEL CONTROL AMBIENTAL DE LOS RECURSOS HÍDRICOS Y SUELO EN EL D.C."/>
        <s v="PRESTAR LOS SERVICIOS DE APOYO PARA EL MANEJO, CLASIFICACION Y ACTUALIZACION DE LA DOCUMENTACION CONTENIDA EN LOS EXPEDIENTES DE LOS ESTABLECIMIENTOS QUE GENERAN VERTIMIENTOS EN EL DISTRITO CAPITAL”."/>
        <s v="PRESTAR LOS SERVICIOS DE APOYO PARA LA ATENCIÓN, MANEJO Y TRAMITE DE INFORMACION  DERIVADA DE LAS ACCIONES DEL CONTROL A LOS ESTABLECIMIENTOS QUE GENERAN VERTIMIENTOS EN EL DISTRITO CAPITAL"/>
        <s v=" PRESTAR LOS SERVICIOS PROFESIONALES PARA REALIZAR ACTIVIDADES DE SEGUIMIENTO CONTRACTIUAL A LOS PROCESO DERIVADOS DE LAS ACCIONES DE CONTROL A LOS ESTABLECIMEITNOS QUE GENERAN VERTIMIENTOS EN EL PERÍMETRO URBANO DEL D.C."/>
        <s v=" PRESTAR LOS SERVICIOS PROFESIONALES PARA REALIZAR EL SEGUIMIENTO PRESUPUESTAL A LOS PROCESOS Y ACCIONES QUE SE DERIVAN DEL CONTROL A LOS ESTABLECIEMIENTOS QUE GENERAN VERTIMIENTOS Y DEMÁS FACTORES QUE AFECTAN EL RECURSO HÍDRICO Y SUELO"/>
        <s v="PRESTAR LOS SERVICIOS PROFESIONALES PARA REALIZAR ACTIVIDADES DE  EVALUACIÓN, CONTROL Y SEGUIMIENTO A  LOS ESTABLECIMIENTOS QUE GENERAN   VERTIMIENTOS  Y QUE AFECTAN LA CALIDAD DE LOS RECURSOS HIDRICO Y SUELO EN EL  PERIMETRO URBANO DEL DISTRITO CAPITAL"/>
        <s v="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
        <s v="PRESTAR LOS SERVICIOS PROFESIONALES PARA REALIZAR LAS ACTIVIDADES DE EVALUACIÓN, CONRROL Y SEGUIMIENTO A LOS ESTABLECIMIENTOS QUE GENERAN VERTIMIENTOS EN EL PERÍMETRO URBANO DEL DISTRITO CAPITAL"/>
        <s v="“PRESTAR LOS SERVICIOS PROFESIONALES PARA ORIENTAR Y REVISAR LOS ASPECTOS JURÍDICO-AMBIENTALES EN LOS  TRÁMITES DE CARÁCTER PERMISIVO Y SANCIONATORIO DE ALTO IMPACTO ADELANTADOS POR LA SECRETARÍA Y QUE AFECTAN LA CALIDAD DE LOS RECURSOS HÍDRICO Y SUELO EN EL  PERÍMETRO URBANO DEL DISTRITO CAPITAL.”"/>
        <s v="PRESTAR LOS SERVICIOS PROFESIONALES PARA ORIENTAR Y REVISAR LOS ASPECTOS JURÍDICO-AMBIENTALES EN LOS  TRÁMITES ADELANTADOS POR LA SECRETARÍA Y QUE AFECTAN LA CALIDAD DE LOS RECURSOS HÍDRICO Y SUELO EN EL  PERÍMETRO URBANO DEL DISTRITO CAPITAL"/>
        <s v="IMPLEMENTACION DE HERRAMIENTAS PARA IDENTIFICACION DE CONTAMINACION MEDIANTE NUEVAS TECNOLOGIAS (DRON AEREO + SCANER DE IDENTIFICACION DE ESTRUCTURAS)"/>
        <s v="_x000a_ELEMENTOS DE PROTECCIÓN PERSONAL ,OVEROL, GORRA, CHAQUETAS, CAHLECO, BOTAS, GUANTES, CASCO, REPIRADOR, PROTECTORES AUDITIVOS, GAFAS _x000a_BEILERS_x000a_"/>
        <s v="EJECUTAR EL MONITOREO A LA CALIDAD DEL RECURSO HIDRICO DE LA CIUDAD DE BOGOTA Y DE LOS EFLUENTES DE SECTORES PRODUCTIVOS Y DE SERVICIOS"/>
        <s v="MONITOREO DE LOS EFLUENTES DIRECTOS A CUERPOS DE AGUA Y HUMEDALES, AL ALCANTARILLADO, CALIDAD DE CORRIENTES SECUNDARIAS Y POZOS SUBTERRANEOS"/>
        <s v="ASESORIA A LA SECRETARÍA DISTRITAL DE AMBIENTE, PARA LA CONSTRUCCION UNA METODOLOGIA PARA ESTABLECER LOS MODELOS DE CALIDAD EN SUBCUENCAS Y LA APLICACIÓN PARA LA ELABORACION DE UN PILOTO."/>
        <s v="PUBLICACION DE RESULTADOS RCHB 2013-2014"/>
        <s v="FACTIBILIDAD TECNICA Y ECONOMICA PARA LA IMPLEMENTACION DE UNA UNIDAD MOVIL DE MONITOREO IN SITU DE RECURSO HIDRICO DE LA CIUDAD DE BOGOTÁ."/>
        <s v="DESARROLLO DE HERRAMIENTAS DE SISTEMAS PARA EL MANEJO DE LA INFORMACION DE MONITOREO DEL RECURSO HIDRICO."/>
        <s v="PRESTAR EL SERVICIO PUBLICO DE TRANSPORTE TERRESTRE AUTOMOTOR ESPECIAL EN (15) CARROS_x000a_VEHICULOS TIPO CAMIONETA, DOBLE CABINA (4X4, 4X2) Y VAN (6 PX), CON EL FIN DE APOYAR LAS_x000a_ACTIVIDADES QUE DESARROLLA LA SECRETARIA DISTRITAL DE AMBIENTE"/>
        <s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
        <s v="PRESTAR LOS SERVICIOS PROFESIONALES PARA REALIZAR EL TRAMITE JURIDICO DE LOS PROCEDIMIENTOS QUE SE ADELANTEN FRENTE A LOS ESTABLECIMIENTOS QUE GENERAN VERTIMIENTOS Y OTRAS ACTIVIDADES CONTAMINANTES EN EL DISTRITO CAPITAL”."/>
        <s v="PRESTAR SERVICIOS PROFESIONALES PARA APOYAR EL TRAMITE JURIDICO DE LAS ACTUACIONES DERIVADAS EL CONTROL A LOS ESTABLECIMIENTOS QUE GENERAN VERTIMIENTOS Y OTRAS ACTIVIDAES CONTAMINANTES EN EL  DISTRITO CAPITAL”."/>
        <s v="“PRESTAR SUS SERVICIOS PROFESIONALES PARA  APOYAR Y ANALIZAR JURIDICAMENTE LAS ACTUACIONES DE EVALUACIÓN, CONTROL Y SEGUIMIENTO DE LAS ACTIVIDADES  CONTAMINANTES  QUE GENERAN VERTIMIENTOS  EN LA CUENCA DEL RIO FUCHA”"/>
        <s v="PRESTAR LOS SERVICIOS PARA APOYAR EL PROCESO DE MANEJO, REVISIÓN Y SEGUIMIENTO A LOS EXPEDIENTES Y BASES DE DATOS DE LOS ESTABLECIMIENTOS QUE GENERAN VERTIMIENTOS EN DESARROLLO DEL CONTROL AMBIENTAL DE LOS RECURSOS HÍDRICO Y DEL SUELO EN EL D.C."/>
        <s v="PRESTAR LOS SERVICIOS DE APOYO PARA LA ORGANIZACIÓN Y ACTUALIZACIÓN DE EXPEDIENTES DE LOS ESTABLECIMIENTOS QUE GENERAN VERTIMIENTOS Y QUE AFECTAN LA CALIDAD DE LOS RECURSOS HIDRICO Y SUELO EN EL  PERIMETRO URBANO DEL DISTRITO CAPITAL"/>
        <s v="PRESTAR LOS SERVICIOS PROFESIONALES PARA GESTIONAR, REVISAR Y PROYECTAR LAS ACCIONES DE EVALUACION, CONTROL Y SEGUIMIENTO A LOS ESTABLECIMIENTOS QUE GENERAN VERTIMIENTOS Y A LAS ACTIVIDADES CONTAMINANTES CAUSADAS EN EL PERIMETRO URBANO DEL DISTRITO CAPITAL"/>
        <s v="PRESTAR LOS SERVICIOS PARA APOYAR EL MANEJO Y SEGUIMIENTO A LA INFORMACION AMBIENTAL DE LOS ESTABLECIMIENTOS QUE GENERAN VERTIMIENTOS EN DESARROLLO DEL CONTROL AMBIENTAL DE LOS RECURSOS HIDRICO Y SUELO EN EL D.C"/>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s v="“PRESTAR LOS SERVICIOS PROFESIONALES PARA REALIZAR ACCIONES DE EVALUACIÓN, CONTROL Y SEGUIMIENTO A LOS ESTABLECIMIENTOS QUE GENERAN VERTIMIENTOS Y  EN EL PERIMETRO URBANO DEL DISTRITO CAPITAL”"/>
        <s v="“PRESTAR LOS SERVICIOS PROFESIONALES PARA  REALIZAR ACCIONES DE EVALUACIÓN, SEGUIMIENTO Y CONTROL A LAS ACTIVIDADES GENERADORAS DE VERTIMIENTOS Y CONTAMINACIÓN, ENCAMINADAS A LA PROTECCIÓN Y CONSERVACIÓN DEL RECURSO HÍDRICO Y DEL SUELO”"/>
        <s v="PRESTAR LOS SERVICIOS PROFESIONALES PARA  REALIZAR ACCIONES DE EVALUACIÓN, SEGUIMIENTO Y CONTROL A LAS ACTIVIDADES GENERADORAS DE VERTIMIENTOS, CONTAMINACIÓN, USO DEL RECURSO HÍDRICO SUPERFICIAL Y ACTIVIDADES RELACIONADAS CON EL LICENCIAMIENTO AMBIENTAL, ENCAMINADAS A LA PROTECCIÓN Y CONSERVACIÓN DEL RECURSO HÍDRICO”._x000a__x000a_"/>
        <s v="PRESTAR LOS SERVICIOS PROFESIONALES PARA REALIZAR EVALUACION, CONTROL, SEGUIMIENTO Y REVISION A LOS ESTABLECIMIENTOS QUE GENERAN VERTIMIENTOS Y ACTIVIDADES CONTAMINANTES EN EL PERIMETRO URBANO DEL DISTRITO CAPITAL”"/>
        <s v="PRESTAR LOS SERVICIOS PROFESIONALES PARA REALIZAR ACCIONES DE EVALUACIÓN, CONTROL Y SEGUIMIENTO AMBIENTAL A LOS ESTABLECIMIENTOS QUE GENERAN VERTIMIENTOS Y A PROYECTOS, OBRAS O ACTIVIDADES SUJETAS DE LICENCIAMIENTO AMBIENTAL._x000a__x000a_"/>
        <s v="PRESTAR LOS SERVICIOS DE APOYO PARA REALIZAR EL SEGUIMIENTO Y CONSOLIDACIÓN DE LA INFORMACIÓN TÉCNICO-JURÍDICA Y ADMINISTRATIVA GENERADA EN LAS ACTIVIDADES DE CONTROL AMBIENTAL A LOS  ESTABLECIMIENTOS QUE GENERAN  VERTIMIENTOS EN EL PERIMETRO URBANO DEL DISTRITO CAPITA"/>
        <s v="PRESTAR SERVICIOS PROFESIONALES PARA  EL TRAMITE JURIDICO DE LAS ACTUACIONES DE LOS ESTABLECIMIENTOS QUE GENERAN VERTIMIENTOS EN DESARROLLO DEL CONTROL AMBIENTAL DE LOS RECURSOS HÍDRICO Y DEL SUELO EN EL D.C."/>
        <s v="PRESTAR SUS SERVICIOS PROFESIONALES PARA APOYAR LA EVALUACIÓN JURÍDICA PARA LA TASACIÓN DE MULTAS Y DOSIMETRIA DE LA SANCIÓN POR INFRACCIÓN A LA NORMATIVIDAD AMBIENTAL VIGENTE, A LOS ESTABLECIMIENTOS QUE GENERAN VERTIMIENTOS AL RECURSO HIDRICO Y EL SUELO EN EL DISTRITO CAPITAL"/>
        <s v="“PRESTAR LOS SERVICIOS DE APOYO PARA EL  PROCESO DE MANEJO, REVISIÓN, SEGUIMIENTO Y ACTUALIZACION DE LA DOCUMENTACION CONTENIDA EN LOS EXPEDIENTES DE LOS ESTABLECIMIENTOS QUE GENERAN VERTIMIENTOS EN EL DISTRITO CAPITAL”._x000a__x000a_"/>
        <s v="PRESTAR LOS SERVICIOS PROFESIONALES PARA GESTIONAR LAS ACCIONES DE EVALUACIÓN, CONTROL Y SEGUIMIENTO A LOS ESTABLECIMIENTOS QUE GESTIONAN, ALMACENAN Y DISTRIBUYEN COMBUSTIBLE Y/O SUSTANCIAS AFINES EN EL PERIMETRO URBANO DEL DISTRITO CAPITAL.”"/>
        <s v="PRESTAR LOS SERVICIOS PROFESIONALES PARA EJECUTAR ACCIONES DE EVALUACIÓN, CONTROL, SEGUIMIENTO Y ANÁLISIS DE MONITOREO AMBIENTAL A LOS ESTABLECIMIENTOS QUE GESTIONAN ALMACENAN Y DISTRIBUYEN COMBUSTIBLE Y/O GESTIONAN ACEITE USADO  GENERADORES DE VERTIMIENTOS EN EL DISTRITO CAPITAL “."/>
        <s v="PRESTAR LOS SERVICIOS PROFESIONALES PARA  REALIZAR ACCIONES DE EVALUACIÓN, SEGUIMIENTO, CONTROL Y LICENCIAMIENTO AMBIENTAL A LOS ESTABLECIMIENTOS QUE GESTIONAN, ALMACENAN Y DISTRIBUYEN COMBUSTIBLE Y/O GESTIONAN ACEITE USADO GENERADORES DE VERTIMIENTOS  EN EL D.C”"/>
        <s v="PRESTAR LOS SERVICIOS PROFESIONALES PARA APOYAR LAS ACTUACIONES TÉCNICO ADMINISTRATIVAS PARA EL CONTROL Y VIGILANCIA EN MATERIA DE VERTIMIENTOS Y CONTAMINACIÓN A LOS ESTABLECIMIENTOS QUE GESTIONAN, ALMACENAN, DISTRIBUYEN COMBUSTIBLE Y/O GESTIONAN ACEITE USADO UBICADOS EN EL PERIMETRO URBANO DEL DISTRITO CAPITAL."/>
        <s v="PRESTAR LOS SERVICIOS PROFESIONALES PARA APOYAR LAS ACTUACIONES TÉCNICAS PARA EL CONTROL AMBIENTAL EN MATERIA DE VERTIMIENTOS Y CONTAMINACIÓN A LOS ESTABLECIMIENTOS QUE GESTIONAN, ALMACENAN, DISTRIBUYEN COMBUSTIBLE Y/O GESTIONAN ACEITE USADO UBICADOS EN EL PERIMETRO URBANO DEL DISTRITO CAPITAL."/>
        <s v="PRESTAR LOS SERVICIOS PROFESIONALES PARA EVALUAR, CONCEPTUAR Y ORIENTAR EN LAS ACTUACIONES ADMINISTRATIVAS Y JURIDICAS , DE LOS DE  LOS PREDIOS CON ACTIVIDAD MINERA, DE RECUPERACIÓN O RESTAURACIÓN MORFOLÓGICA Y AMBIENTAL DENTRO DEL PERÍMETRO URBANO DEL DISTRITO CAPITAL."/>
        <s v="PRESTAR LOS SERVICIOS PROFESIONALES PARA REVISAR, SUSTANCIAR, PROYECTAR, CONSULTAR Y ANALIZAR JURIDICAMENTE LOS DOCUMENTOS CORRESPONDIENTES A LA EVALUACIÓN, CONTROL Y SEGUIMIENTO A LAS ACTIVIDADES MINERAS GENERADAS EN EL PERÍMETRO URBANO DEL DISTRITO CAPITAL"/>
        <s v="PRESTAR LOS SERVICIOS PROFESIONALES JURIDICOS EN LA PROYECCION Y SUSTANCIACION DE ACTOS ADMON QUE SE RELACIONAN  CON LAS ACCIONES DE EVALUACION, CONTROL Y SEGUIMIENTO A   LAS ACTIVIDADES MINERAS GENERADAS EN EL PERÍMETRO URBANO DEL DISTRITO CAPITAL."/>
        <s v="PRESTAR LOS SERVICIOS PARA APOYAR EL MANEJO CLASIFICACIÓN Y ACTUALIZACIÓN  DE LA DOCUMENTACIÓN EMITIDA PARA EL CONTROL AMBIENTAL DE LOS  PREDIOS AFECTADOS POR LA ACTIVIDAD EXTRACTIVA DE MINERALES DEL PERÍMETRO URBANO DEL DISTRITO CAPITAL  DE BOGOTÁ."/>
        <s v="PRESTAR LOS SERVICIOS PROFESIONALES PARA REALIZAR ACTIVIDADES DE CONTROL Y SEGUIMIENTO A LOS SITIOS CON SOSPECHA Y/O CON CONTAMINACIÓN DE SUELOS  EN  EL PERIMETRO URBANO DEL DISTRITO CAPITAL"/>
        <s v="PRESTAR LOS SERVICIOS DE  APOYO EN LAS ACTIVIDADES NECESARIAS PARA REALIZAR LEVANTAMIENTOS TOPOGRAFICOS A LAS ORGANIZACIONES CON PREDIOS AFECTADOS POR ACTIVIDAD MINERA EN EL D. C"/>
        <s v="PRESTAR LOS SERVICIOS PROFESIONALES PARA REALIZAR LAS ACTIVIDADES DE EVALUACIÓN, CONTROL Y SEGUIMIENTO DEL COMPONENTE ECOSISTÉMICO EN LOS PREDIOS CON ACTIVIDAD MINERA, DE RECUPERACIÓN O RESTUARACION MORFOLÓGICA Y AMBIENTAL DENTRO DEL PERÍMETRO URBANO DEL DISTRITO CAPITAL"/>
        <s v="PRESTAR LOS SERVICIOS PROFESIONALES PARA REALIZAR LOS LEVANTAMIENTOS TOPOGRÁFICOS DE LAS ORGANIZACIONES CON PREDIOS AFECTADOS POR LA ACTIVIDAD DE EXTRACIÓN DE MINERALES EN EL PERÍMETRO URBANO DEL DISTRITO CAPITAL."/>
        <s v="“PRESTAR LOS SERVICIOS PROFESIONALES PARA GESTIONAR, PROYECTAR Y REALIZAR LA EVALUACION CONTROL Y SEGUIMIENTO A LOS TRAMITES AMBIENTALES DE PREDIOS CON ACTIVIDAD MINERA Y DE RECUPERACION MORFOLOGICA Y AMBIENTAL EN EL PERIMETRO URBANO DEL DISTRITO CAPITAL”."/>
        <s v="“PRESTAR LOS SERVICIOS PROFESIONALES PARA REALIZAR ACTIVIDADES DE CONTROL Y VIGILANCIA A LOS TRÁMITES AMBIENTALES Y DE RECUPERACIÓN MORFOLÓGICA DE PREDIOS MINEROS EN EL PERÍMETRO URBANO DEL DISTRITO CAPITAL”"/>
        <s v="PRESTAR LOS SERVICIOS PROFESIONALES PARA EVALUAR, CONCEPTUAR Y ORIENTAR EN LOS ASPECTOS TÉCNICOS DE  LOS PREDIOS CON ACTIVIDAD MINERA, DE RECUPERACIÓN O RESTAURACIÓN MORFOLÓGICA Y AMBIENTAL DENTRO DEL PERÍMETRO URBANO DEL DISTRITO CAPITAL."/>
        <s v="“PRESTAR LOS SERVICIOS PROFESIONALES PARA REALIZAR ACTIVIDADES DE CONTROL Y VIGILANCIA A LOS TRÁMITES AMBIENTALES Y DE RECUPERACIÓN MORFOLÓGICA Y AMBIENTAL DE PREDIOS MINEROS EN EL PERÍMETRO URBANO DEL DISTRITO CAPITAL"/>
        <s v="“PRESTAR LOS SERVICIOS PROFESIONALES PARA REALIZAR ACTIVIDADES DE CONTROL Y VIGILANCIA A LOS TRÁMITES AMBIENTALES Y DE RECUPERACIÓN MORFOLÓGICA Y AMBIENTAL DE PREDIOS MINEROS EN EL PERÍMETRO URBANO DEL DISTRITO CAPITAL”"/>
        <s v="PRESTAR LOS SERVICIOS PROFESIONALES PARA PROYECTAR. REVISAR Y REALIZAR LA EVALUACIÓN DEL COMPONENTE GEOTÉCNICO Y DE CUPERACIÓN MORFOLÓGICA DE PREDIOS MINEROS, EN EL PERÍMETRO URBANO DEL DISTRITO CAPITAL"/>
        <s v="PRESTAR LOS SERVICIOS DE APOYO PARA REALIZAR EL SEGUIMIENTO Y CONSOLIDACIÓN DE LA INFORMACIÓN TÉCNICO-JURÍDICA Y ADMINISTRATIVA GENERADAS EN  LOS PREDIOS CON ACTIVIDAD MINERA EN EL D. C.,"/>
        <s v="PRESTAR LOS SERVICIOS DE APOYO EN LA ATENCIÓN, MANEJO Y GESTION DEL FLUJO DE LAS NOTIFICACIONES PARA EL CONTROL A LOS ESTABLECIMIENTOS QUE GENERAN VERTIMIENTOS Y QUE AFECTAN LA CALIDAD DE LOS RECURSOS HIDRICO Y SUELO EN EL PERIMETRO URBANO DEL DISTRITO CAPITAL"/>
        <s v="“PRESTAR SUS SERVICIOS PROFESIONALES PARA GESTIONAR LA OPERACIÓN DE LA RED DE CALIDAD HÍDRICA DE BOGOTÁ Y LA FORMULACIÓN DE LOS ESTUDIOS DEL ESTADO DE LA CALIDAD Y DEL MANEJO DEL RECURSO HÍDRICO EN EL PERÍMETRO URBANO DEL DISTRITO CAPITAL”."/>
        <s v="PRESTAR LOS SERVICOS PROFESIONALES PARA REALIZAR LA ACTUALIZACION DEL SISTEMA DE INFORMACIÓN GEOGRAFICA DE LA RED DE CALIDAD HIDRICA DE BOGOTÁ"/>
        <s v="PRESTAR LOS SERVICIOS PROFESIONALES PARA APOYAR LA EJECUCION TECNICA DEL PROGRAMA DE TASAS RETRIBUTIVAS  DE LA SECRETARÍA DISTRITAL DE AMBIENTE”."/>
        <s v="PRESTAR LOS SERVICIOS PROFESIONALES PARA APOYAR LA EJECUCION DEL PROGRAMA DE TASAS RETRIBUTIVAS, EN LA JURISDICCIÓN DE LA SECRETARÍA DISTRITAL DE AMBIENTE”."/>
        <s v="PRESTAR LOS SERVICIOS PROFESIONALES PARA APOYAR LA GESTION DE LA INFORMACION GENERADA POR LA OPERACION DE RED DE CALIDAD HÍDRICA DE BOGOTÁ Y ELABORAR INFORMES DE LOS RESULTADOS DE MONITOREO DEL RECURSO HÍDRICO DEL DISTRITO CAPITAL"/>
        <s v="PRESTAR LOS SERVICIOS PROFESIONALES PARA APOYAR LA EJECUCION DEL PROGRAMA DE TASAS RETRIBUTIVAS  DE LA SECRETARÍA DISTRITAL DE AMBIENTE Y EL SEGUIMIENTO A LAS OBLIGACIONES DEL PLAN DE SANEAMIENTO DE LA CIUDAD”."/>
        <s v="PRESTAR LOS SERVICIOS PROFESIONALES PARA APOYAR LA EJECUCION DEL PROGRAMA DE MONITOREO A AFLUENTES Y EFLUENTES EN EL DISTRITO CAPITAL”."/>
        <s v="PRESTAR LOS SERVICIOS PROFESIONALES PARA APOYAR LA GESTION DE LA INFORMACION TECNICA GENERADA POR PROGRAMA DE MONITOREO A AFLUENTES Y EFLUENTES EN EL DISTRITO CAPITAL”."/>
        <s v="PRESTAR LOS SERVICIOS PROFESIONALES PARA APOYAR LA OPERACIÓN DE LA RED DE CALIDAD HÍDRICA DE BOGOTÁ Y REALIZAR EL ANALISIS ESTADISTICO DE LOS RESULTADOS DE MONITOREO DEL RECURSO HÍDRICO DEL DISTRITO CAPITAL”._x000a__x000a_"/>
        <s v="PRESTAR LOS SERVICIOS PROFESIONALES PARA APOYAR LA EJECUCION DEL PROGRAMA DE MONITOREO DE LA RED DE CALIDAD HÍDRICA DE BOGOTÁ"/>
        <s v="PRESTAR LOS SERVICIOS TÉCNICOS PARA APOYAR LA EJECUCION Y ACOMPAÑAMIENTO AL PROGRAMA DE MONITOREO DE LA RED DE CALIDAD HÍDRICA DE BOGOTÁ”."/>
        <s v="PRESTAR LOS SERVICIOS TECNICOS PARA APOYAR LA EJECUCION DEL PROGRAMA DE MONITOREO A AFLUENTES Y EFLUENTES EN EL DISTRITO CAPITAL"/>
        <s v="PRESTAR SUS SERVICIOS PROFESIONALES PARA  APOYAR Y ANALIZAR JURIDICAMENTE LAS ACTUACIONES DE EVALUACIÓN, CONTROL Y SEGUIMIENTO DE LAS ACTIVIDADES  CONTAMINANTES  QUE GENERAN VERTIMIENTOS  EN LA CUENCA DE LOS RIOS SALITRE Y TORCA”"/>
        <s v="PRESTAR LOS SERVICIOS PROFESIONALES PARA ANALIZAR Y APOYAR EN EL PROCESO DE EVALUACIÓN, CONTROL Y SEGUIMIENTO DE LOS DOCUMENTOS REFERENTES A LAS ACTUACIONES ADMINISTRATIVAS, TÉCNICAS Y JURÍDICAS CORRESPONDIENTES A LAS ACTIVIDADES CONTAMINANTES QUE GENEREN VERTIMIENTOS"/>
        <s v="PRESTAR LOS SERVICIOS DE APOYO PARA EL MANEJO, CLASIFICACIÓN Y ACTUALIZACIÓN DE LA DOCUMENTACIÓN CONTENIDA EN LOS EXPEDIENTES DE LOS ESTABLECIMIENTOS QUE GENERAN VERTIMIENTOS  EN EL D.C"/>
        <s v="PRESTAR LOS SERVICIOS PARA APOYAR EL ANALISIS DE LA INFORMACION GENERADA POR EVALUACIÓN, CONTROL Y SEGUIMIENTO A LOS ESTABLECIMIENTOS QUE GENERAN VERTIMIENTOS Y QUE AFECTAN LA CALIDAD DE LOS RECURSOS HÍDRICO Y SUELO"/>
        <s v="“PRESTAR LOS SERVICIOS PROFESIONALES PARA GESTIONAR LA CONSOLIDACION, DEPURACION Y ACTUALIZACION DEL SISTEMA DE INFORMACION GEOGRAFICA A LAS ACTIVIDADES DE  EVALUACION, CONTROL Y SEGUIMIENTO   DE LOS RECURSOS HIDRICO Y SUELO  DEL DISTRITO CAPITAL”._x000a__x000a_"/>
        <s v="PRESTAR LOS SERVICIOS PROFESIONALES PARA APOYAR  EN LA MEJORA DE PROCEDIMIENTOS TÉCNICOS, EN EL MARCO DEL CONTROL AMBIENTAL A LOS ESTABLECIMIENTOS QUE GENERAN VERTIMIENTOS Y OTRAS ACTIVIDADES CONTAMINANTES GENERADAS EN EL DISTRITO CAPITAL”. "/>
        <s v="PRESTAR LOS SERVICIOS DE APOYO PARA EL PROCESO DE MANEJO, REVISIÓN Y SEGUIMIENTO A LA INFORMACIÓN AMBIENTAL Y BASES DE DATOS DE LOS ESTABLECIMIENTOS QUE GENERAN AFECTACIÓN AL RECURSO SUELO EN DESARROLLO DEL CONTROL AMBIENTAL DE LOS RECURSOS HÍDRICO Y DEL SUELO EN EL D.C"/>
        <s v="PRESTAR LOS SERVICIOS PROFESIONALES PARA EVALUAR Y CONCEPTUAR INFORMACIÓN HIDROGEOLOGICA RELACIONADA CON SITIOS CON  SOSPECHA DE CONTAMINACIÓN DE SUELOS CON SUTANCIAS PELIGROSAS Y APOYAR LAS ACTIVIDADES QUE PROFUNDICEN EL CONOCIMIENTO HIDROGEOLOGICO EN EL PERÍMETRO URBANO DEL DISTRITO CAPITAL "/>
        <s v="DESARROLLO DE UN PILOTO EN OTRAS LOCALIDADES, PARA LA IDENTIFICACIÓN DE SITIOS CON SOSPECHA DE CONTAMINACIÓN.)"/>
        <s v="PRESTAR  LOS SERVICIOS PROFESIONALES PARA GESTIONAR, REVISAR Y PROYECTAR ACCIONES DE CONTROL Y VIGILANCIA A LOS SITIOS CON SUELOS, ESTRUCTURAS Y/O UNIDADES HIDROGEOLÓGICAS CON SOSPECHA DE CONTAMINACIÓN Y/O CONTAMINADAS CON SUSTANCIAS PELIGROSAS EN EL PERIMETRO URBANO DEL DISTRITO CAPITAL”."/>
        <s v="PRESTAR LOS SERVICIOS PROFESIONALES PARA REALIZAR CONTROL AL COMPONENTE GEOLOGICO DE LAS ACTIVIDADES  DE INVESTIGACIÓN QUE SE DESARROLLEN EN SITIOS CON SUELOS Y AGUAS SUBTERRÉNEAS CONTAMINADAS POR SUSTANCIAS PELIGROSAS EN  EL PERIMETRO URBANO DEL DISTRITO CAPITAL"/>
        <s v="PRESTAR SERVICIOS PROFESIONALES PARA  EL TRAMITE Y REVISIÓN JURIDICA DE LAS ACTUACIONES DE LOS ESTABLECIMIENTOS QUE GENERAN VERTIMIENTOS EN DESARROLLO DEL CONTROL AMBIENTAL DE LOS RECURSOS HÍDRICO Y DEL SUELO EN EL D.C."/>
        <s v="PRESTAR SUS SERVICIOS PROFESIONALES PARA REALIZAR Y REVISAR LA EVALUACIÓN TÉCNICA PARA LA TASACIÓN DE MULTAS Y DOSIMETRIA DE LA SANCIÓN POR INFRACCIÓN A LA NORMATIVIDAD AMBIENTAL VIGENTE, A LOS ESTABLECIMIENTOS QUE GENERAN VERTIMIENTOS AL RECURSO HIDRICO Y EL SUELO EN EL DISTRITO CAPITAL”."/>
        <s v="PRESTAR SUS SERVICIOS PROFESIONALES PARA APOYAR LA EVALUACIÓN TÉCNICA PARA LA TASACIÓN DE MULTAS A LOS ESTABLECIMIENTOS QUE GENERAN VERTIMIENTOS AL RECURSO HIDRICO Y EL SUELO EN EL DISTRITO CAPITAL”."/>
        <s v="PRESTAR SUS SERVICIOS PROFESIONALES PARA EVALUAR TÉCNICAMENTE LA TASACIÓN DE MULTAS A LOS ESTABLECIMIENTOS QUE GENERAN VERTIMIENTOS AL RECURSO HIDRICO Y EL SUELO EN EL DISTRITO CAPITAL”."/>
        <s v="PRESTAR LOS SERVICIOS PROFESIONALES PARA EVALUAR, CONCEPTUAR Y ORIENTAR LAS ACTIVIDADES DE EVALUACIÓN, CONTROL Y SEGUIMIENTO A ESTABLECIMIENTOS QUE GENERAN VERTIMIENTOS Y QUE AFECTAN LA CALIDAD DEL RECURSO HÍDRICO EN EL PERÍMETRO URBANO DEL DISTRITO CAPITAL”."/>
        <s v="PRESTAR SUS SERVICIOS PROFESIONALES PARA APOYAR LA  EVALUACIÓN TÉCNICA PARA LA TASACIÓN DE MULTAS  POR INFRACCIÓN A LA NORMATIVIDAD AMBIENTAL VIGENTE  A LOS  ESTABLECIMIENTOS QUE GENERAN VERTIMIENTOS AL RECURSO HÍDRICO Y EL  SUELO EN EL D.C."/>
        <s v="“PRESTAR SUS SERVICIOS PROFESIONALES PARA  APOYAR Y ANALIZAR JURIDICAMENTE LAS ACTUACIONES DE EVALUACIÓN, CONTROL Y SEGUIMIENTO DE LAS ACTIVIDADES  CONTAMINANTES  QUE GENERAN VERTIMIENTOS EN LA CUENCA DEL RIO TUNJUELO"/>
        <s v="ARTICULAR Y LIDERAR LA FORMULACIÓN DE LINEAMIENTOS PARA LA IDENTIFICACIÓN DE UN SISTEMA DE AUDITORÍA AMBIENTAL, EN EL MARCO DE LA ORDEN 4.68 DEL FALLO DEL CONSEJO DE ESTADO  - ACCIÓN POPULAR RÍO BOGOTÁ ORIENTADO A DETERMINAR LA EFECTIVIDAD DE LAS ACCIONES Y ACTIVIDADES SOBRE LA CALIDAD DEL RECURSO HÍDRICO EN EL PERÍMETRO URBANO DEL DISTRITO CAPITAL"/>
        <s v="IMPLEMENTACION DE HERRAMIENTAS PARA IDENTIFICACION DE USUARIOS GENERADORES DE VERTIMIENTOS DIRECTOS MEDIANTE NUEVAS TECNOLOGIAS (DRON AEREO + SCANER DE IDENTIFICACION DE ESTRUCTURAS)"/>
        <s v="MANTENIMIENTO, CALIBRACION Y ADQUISICION DE EQUIPOS E INSUMOS DE MONITOREO IN SITU CALIDAD DEL RECURSO HIDRICO."/>
        <s v="IMPRESORAS, PAPELERÍA Y PUBLICACIONES"/>
        <s v="REALIZAR LA PERFORACIÓN DE UN POZO DE AGUAS SUBTERRÁNEAS"/>
        <s v="PRESTAR LOS SERVICIOS PROFESIONALES PARA APOYAR LA EJECUCION TECNICA DEL PROGRAMA DE TASAS RETRIBUTIVAS  DE LA SECRETARÍA DISTRITAL DE AMBIENTE Y EL SEGUIMIENTO A LAS OBLIGACIONES DE SANEAMIENTO DE LA CIUDAD”."/>
        <s v="PRESTAR LOS SERVICIOS PROFESIONALES PARA REALIZAR LA ACTUALIZACIÓN DEL MODELO HIDROGEOLOGICO CONCEPTUAL  Y APOYAR LAS ACTIVIDADES QUE PROFUNDICEN EL CONOCIMIENTO HIDROGEOLÓGICO"/>
        <s v="DESARROLLO DE HERRAMIENTAS DE SISTEMAS PARA EL MANEJO DE LA INFORMACION DEL MODELO HIDROGEOLÓGICO"/>
        <s v="EQUIPOS DE MEDICIÓN EN CAMPO (SONDAS MULTIFASE, PID, GPS, HERRAMIENTAS DE PLOMERIA, BOMBA PERISTALTICA)"/>
        <s v="MANTENIMIENTO, CALIBRACION Y ADQUISICION DE EQUIPOS DE GEORREFERENCIACIÓN"/>
        <s v="MANTENIMIENTO, CALIBRACION Y ADQUISICION DE EQUIPOS DE TOPOGRAFIA"/>
      </sharedItems>
    </cacheField>
    <cacheField name="FECHA ESTIMADA INICIO PROCESO DE SELECCIÓN_x000a_(MES Y AÑO)" numFmtId="17">
      <sharedItems containsSemiMixedTypes="0" containsNonDate="0" containsDate="1" containsString="0" minDate="2016-01-01T00:00:00" maxDate="2016-08-02T00:00:00"/>
    </cacheField>
    <cacheField name="DURACIÓN ESTIMADA DEL CONTRATO_x000a_(MESES)" numFmtId="0">
      <sharedItems containsSemiMixedTypes="0" containsString="0" containsNumber="1" minValue="1" maxValue="12"/>
    </cacheField>
    <cacheField name="MODALIDAD DE SELECCIÓN " numFmtId="0">
      <sharedItems containsBlank="1" containsMixedTypes="1" containsNumber="1" containsInteger="1" minValue="42431" maxValue="42431"/>
    </cacheField>
    <cacheField name="FUENTE DE LOS RECURSOS" numFmtId="0">
      <sharedItems/>
    </cacheField>
    <cacheField name="VALOR TOTAL ESTIMADO" numFmtId="167">
      <sharedItems containsSemiMixedTypes="0" containsString="0" containsNumber="1" minValue="42382" maxValue="3576367000"/>
    </cacheField>
    <cacheField name="VALOR ESTIMADO EN LA VIGENCIA ACTUAL" numFmtId="167">
      <sharedItems containsSemiMixedTypes="0" containsString="0" containsNumber="1" minValue="42382" maxValue="3576367000"/>
    </cacheField>
    <cacheField name="¿SE REQUIEREN VIGENCIAS FUTURAS?" numFmtId="0">
      <sharedItems/>
    </cacheField>
    <cacheField name="ESTADO DE SOLICITUD DE VIGENCIAS FUTURAS" numFmtId="0">
      <sharedItems/>
    </cacheField>
    <cacheField name="DATOS DE CONTACTO DEL RESPONSABLE_x000a_(GERENTE DE PROYECTO O JEFE DE DEPENDENCIA)" numFmtId="0">
      <sharedItems/>
    </cacheField>
    <cacheField name="VALOR MENSUAL" numFmtId="0">
      <sharedItems containsString="0" containsBlank="1" containsNumber="1" minValue="42382" maxValue="1861000000"/>
    </cacheField>
    <cacheField name="EST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40">
  <r>
    <n v="1"/>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s v="REALIZAR LA PLANEACIÓN Y EJECUCIÓN DE  ACTIVIDADES EDUCATIVAS EN EL AULA AMBIENTAL ADMINISTRADA POR LA SDA."/>
    <d v="2016-01-01T00:00:00"/>
    <n v="10.5"/>
    <s v="CONTRATACIÓN DIRECTA "/>
    <s v="12-OTROS DISTRITO"/>
    <n v="33306915"/>
    <n v="33306915"/>
    <s v="N/A"/>
    <s v="N/A"/>
    <s v="MIGUEL ÁNGEL JULIO_x000a_miguel.julio@ambientebogota.gov.co_x000a_Tel  3778836"/>
    <n v="3172091"/>
  </r>
  <r>
    <n v="2"/>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s v="REALIZAR LA PLANEACIÓN Y EJECUCIÓN DE  ACTIVIDADES EDUCATIVAS EN EL AULA AMBIENTAL ADMINISTRADA POR LA SDA._x000a_"/>
    <d v="2016-01-01T00:00:00"/>
    <n v="10.5"/>
    <s v="CONTRATACIÓN DIRECTA "/>
    <s v="12-OTROS DISTRITO"/>
    <n v="33306955.5"/>
    <n v="33306955.5"/>
    <s v="N/A"/>
    <s v="N/A"/>
    <s v="MIGUEL ÁNGEL JULIO_x000a_miguel.julio@ambientebogota.gov.co_x000a_Tel  3778836"/>
    <n v="3172091"/>
  </r>
  <r>
    <n v="3"/>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s v="REALIZAR LA PLANEACIÓN Y EJECUCIÓN DE  ACTIVIDADES EDUCATIVAS EN EL AULA AMBIENTAL ADMINISTRADA POR LA SDA._x000a_"/>
    <d v="2016-01-01T00:00:00"/>
    <n v="10.5"/>
    <s v="CONTRATACIÓN DIRECTA "/>
    <s v="12-OTROS DISTRITO"/>
    <n v="33306955.5"/>
    <n v="33306955.5"/>
    <s v="N/A"/>
    <s v="N/A"/>
    <s v="MIGUEL ÁNGEL JULIO_x000a_miguel.julio@ambientebogota.gov.co_x000a_Tel  3778836"/>
    <n v="3172091"/>
  </r>
  <r>
    <n v="4"/>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s v="REALIZAR LA PLANEACIÓN Y EJECUCIÓN DE  ACTIVIDADES EDUCATIVAS EN EL AULA AMBIENTAL ADMINISTRADA POR LA SDA._x000a_"/>
    <d v="2016-01-01T00:00:00"/>
    <n v="10.5"/>
    <s v="CONTRATACIÓN DIRECTA "/>
    <s v="12-OTROS DISTRITO"/>
    <n v="33306955.5"/>
    <n v="33306955.5"/>
    <s v="N/A"/>
    <s v="N/A"/>
    <s v="MIGUEL ÁNGEL JULIO_x000a_miguel.julio@ambientebogota.gov.co_x000a_Tel  3778836"/>
    <n v="3172091"/>
  </r>
  <r>
    <n v="5"/>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s v="REALIZAR LA PLANEACIÓN Y EJECUCIÓN DE  ACTIVIDADES EDUCATIVAS EN EL AULA AMBIENTAL ADMINISTRADA POR LA SDA._x000a_"/>
    <d v="2016-01-01T00:00:00"/>
    <n v="10.5"/>
    <s v="CONTRATACIÓN DIRECTA "/>
    <s v="12-OTROS DISTRITO"/>
    <n v="33306955.5"/>
    <n v="33306955.5"/>
    <s v="N/A"/>
    <s v="N/A"/>
    <s v="MIGUEL ÁNGEL JULIO_x000a_miguel.julio@ambientebogota.gov.co_x000a_Tel  3778836"/>
    <n v="3172091"/>
  </r>
  <r>
    <n v="6"/>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7"/>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8"/>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9"/>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10"/>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11"/>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12"/>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13"/>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14"/>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s v="EJECUTAR ACCIONES PEDAGÓGICAS Y PROCESOS DE FORMACIÓN EN DESARROLLO DE LA ESTRATEGIA DE AULAS AMBIENTALES PREVISTA EN LA POLÍTICA PÚBLICA DISTRITAL DE EDUCACIÓN AMBIENTAL. "/>
    <d v="2016-01-01T00:00:00"/>
    <n v="10.5"/>
    <s v="CONTRATACIÓN DIRECTA "/>
    <s v="12-OTROS DISTRITO"/>
    <n v="18491487"/>
    <n v="18491487"/>
    <s v="N/A"/>
    <s v="N/A"/>
    <s v="MIGUEL ÁNGEL JULIO_x000a_miguel.julio@ambientebogota.gov.co_x000a_Tel  3778836"/>
    <n v="1761094"/>
  </r>
  <r>
    <n v="15"/>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16"/>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17"/>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18"/>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19"/>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20"/>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21"/>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22"/>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23"/>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24"/>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25"/>
    <x v="0"/>
    <s v="3-3-1-14-02-17-0131-182"/>
    <s v="IMPLEMENTACIÓN DE LA POLÍTICA PUBLICA DISTRITAL DE EDUCACIÓN AMBIENTAL"/>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26"/>
    <x v="0"/>
    <s v="3-3-1-14-02-17-0131-182"/>
    <s v="IMPLEMENTACIÓN DE LA POLÍTICA PUBLICA DISTRITAL DE EDUCACIÓN AMBIENTAL"/>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6-01-01T00:00:00"/>
    <n v="10"/>
    <s v="CONTRATACIÓN DIRECTA "/>
    <s v="12-OTROS DISTRITO"/>
    <n v="16337860"/>
    <n v="16337860"/>
    <s v="N/A"/>
    <s v="N/A"/>
    <s v="MIGUEL ÁNGEL JULIO_x000a_miguel.julio@ambientebogota.gov.co_x000a_Tel  3778836"/>
    <n v="1633786"/>
  </r>
  <r>
    <n v="27"/>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 REALIZAR ACCIONES QUE PERMITAN VISIBILIZAR LA DIVERSIDAD ÉTNICA EN LOS PROCESOS DE FORMACIÓN ADELANTADOS EN LOS ESPACIOS Y ESCENARIOS DONDE HACE PRESENCIA LA SDA."/>
    <d v="2016-01-01T00:00:00"/>
    <n v="10"/>
    <s v="CONTRATACIÓN DIRECTA "/>
    <s v="12-OTROS DISTRITO"/>
    <n v="12836890"/>
    <n v="12836890"/>
    <s v="N/A"/>
    <s v="N/A"/>
    <s v="MIGUEL ÁNGEL JULIO_x000a_miguel.julio@ambientebogota.gov.co_x000a_Tel  3778836"/>
    <n v="1283689"/>
  </r>
  <r>
    <n v="28"/>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REALIZAR ACCIONES QUE PERMITAN VISIBILIZAR LA DIVERSIDAD ETNICA EN LOS PROCESOS DE FORMACIÓN ADELNATADOS EN LOS ESPACIOS Y ESCENARIOS DONDE HACE PRESENCIA LA SDA"/>
    <d v="2016-01-01T00:00:00"/>
    <n v="10"/>
    <s v="CONTRATACIÓN DIRECTA "/>
    <s v="12-OTROS DISTRITO"/>
    <n v="12836890"/>
    <n v="12836890"/>
    <s v="N/A"/>
    <s v="N/A"/>
    <s v="MIGUEL ÁNGEL JULIO_x000a_miguel.julio@ambientebogota.gov.co_x000a_Tel  3778836"/>
    <n v="1283689"/>
  </r>
  <r>
    <n v="29"/>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 REALIZAR ACCIONES QUE PERMITAN VISIBILIZAR LA DIVERSIDAD ÉTNICA EN LOS PROCESOS DE FORMACIÓN ADELANTADOS EN LOS ESPACIOS Y ESCENARIOS DONDE HACE PRESENCIA LA SDA."/>
    <d v="2016-01-01T00:00:00"/>
    <n v="10"/>
    <s v="CONTRATACIÓN DIRECTA "/>
    <s v="12-OTROS DISTRITO"/>
    <n v="12836890"/>
    <n v="12836890"/>
    <s v="N/A"/>
    <s v="N/A"/>
    <s v="MIGUEL ÁNGEL JULIO_x000a_miguel.julio@ambientebogota.gov.co_x000a_Tel  3778836"/>
    <n v="1283689"/>
  </r>
  <r>
    <n v="30"/>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s v=" REALIZAR ACCIONES QUE PERMITAN VISIBILIZAR LA DIVERSIDAD ÉTNICA EN LOS PROCESOS DE FORMACIÓN ADELANTADOS EN LOS ESPACIOS Y ESCENARIOS DONDE HACE PRESENCIA LA SDA."/>
    <d v="2016-01-01T00:00:00"/>
    <n v="10"/>
    <s v="CONTRATACIÓN DIRECTA "/>
    <s v="12-OTROS DISTRITO"/>
    <n v="12836890"/>
    <n v="12836890"/>
    <s v="N/A"/>
    <s v="N/A"/>
    <s v="MIGUEL ÁNGEL JULIO_x000a_miguel.julio@ambientebogota.gov.co_x000a_Tel  3778836"/>
    <n v="1283689"/>
  </r>
  <r>
    <n v="31"/>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s v="APOYAR LA COORDINACIÓN DE ACCIONES REQUERIDAS PARA EL FUNCIONAMIENTO DE LA  COMISIÓN INTERSECTORIAL DE EDUCACIÓN AMBIENTAL Y DINAMIZAR LA GESTIÓN INTERINSTITUCIONAL EN EDUCACIÓN AMBIENTAL COMPLEMENTARIA A LA ENTIDAD."/>
    <d v="2016-01-01T00:00:00"/>
    <n v="10.5"/>
    <s v="CONTRATACIÓN DIRECTA "/>
    <s v="12-OTROS DISTRITO"/>
    <n v="43220981.5"/>
    <n v="43220981.5"/>
    <s v="N/A"/>
    <s v="N/A"/>
    <s v="MIGUEL ÁNGEL JULIO_x000a_miguel.julio@ambientebogota.gov.co_x000a_Tel  3778836"/>
    <n v="4116292"/>
  </r>
  <r>
    <n v="32"/>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s v="LLEVAR A CABO LA PLANEACIÓN Y EJECUCIÓN DE ACTIVIDADES RELACIONADAS A CAMINATAS ECOLÓGICAS, EN EL MARCO DE LA POLÍTICA PÚBLICA DISTRITAL DE EDUCACIÓN AMBIENTAL."/>
    <d v="2016-01-01T00:00:00"/>
    <n v="10"/>
    <s v="CONTRATACIÓN DIRECTA "/>
    <s v="12-OTROS DISTRITO"/>
    <n v="41162920"/>
    <n v="41162920"/>
    <s v="N/A"/>
    <s v="N/A"/>
    <s v="MIGUEL ÁNGEL JULIO_x000a_miguel.julio@ambientebogota.gov.co_x000a_Tel  3778836"/>
    <n v="4116292"/>
  </r>
  <r>
    <n v="33"/>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REALIZAR ACTIVIDADES DE APOYO A LOS PROCESOS LOCALES DE PLANEACIÓN Y PRESUPUESTOS PARTICIPATIVOS DE LA SDA, MEDIANTE LA ARTICULACIÓN DE MEDIOS ALTERNATIVOS Y COMUNITARIOS DE COMUNICACIÓN."/>
    <d v="2016-01-01T00:00:00"/>
    <n v="10.5"/>
    <s v="CONTRATACIÓN DIRECTA "/>
    <s v="12-OTROS DISTRITO"/>
    <n v="33306955.5"/>
    <n v="33306955.5"/>
    <s v="N/A"/>
    <s v="N/A"/>
    <s v="MIGUEL ÁNGEL JULIO_x000a_miguel.julio@ambientebogota.gov.co_x000a_Tel  3778836"/>
    <n v="3172091"/>
  </r>
  <r>
    <n v="34"/>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PRESTAR LOS SERVICIOS PROFE SIONALES PARA LA EJECUCIÓN DE LAS ESTRATEGIAS DE EDUCACIÓN AMBIENTAL, CON EL FIN DE ARTICULAR DINAMICAS SECTORIALES, GREMIALES EMPRESARIALES E INSTITUCIONALES"/>
    <d v="2016-01-01T00:00:00"/>
    <n v="10.5"/>
    <s v="CONTRATACIÓN DIRECTA "/>
    <s v="12-OTROS DISTRITO"/>
    <n v="25509340.5"/>
    <n v="25509340.5"/>
    <s v="N/A"/>
    <s v="N/A"/>
    <s v="MIGUEL ÁNGEL JULIO_x000a_miguel.julio@ambientebogota.gov.co_x000a_Tel  3778836"/>
    <n v="2429461"/>
  </r>
  <r>
    <n v="35"/>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PRESTAR SUS SERVICIOS PROFESIONALES PARA LA EJECUCIÓN DE ACTIVIDADES DE PLANEACIÓN Y EJECUCIÓN QUE PERMITAN LA IMPLEMNTACIÓN DEL COMPARENDO AMBIENTAL"/>
    <d v="2016-01-01T00:00:00"/>
    <n v="10.5"/>
    <s v="CONTRATACIÓN DIRECTA "/>
    <s v="12-OTROS DISTRITO"/>
    <n v="25509340.5"/>
    <n v="25509340.5"/>
    <s v="N/A"/>
    <s v="N/A"/>
    <s v="MIGUEL ÁNGEL JULIO_x000a_miguel.julio@ambientebogota.gov.co_x000a_Tel  3778836"/>
    <n v="2429461"/>
  </r>
  <r>
    <n v="36"/>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PRESTAR LOS SERVICIOS PROFESIONALES EN LA PLANEACIÓN, SEGUIMIENTO Y EJECUCIÓN DE ACTIVIDADES RELACIONADAS CON PARTICIPACIÓN Y EDUCACIÓN AMBIENTAL, A FIN DE FORTALECER LOS NIVELES DE RESPUESTA ANTE LOS FALLOS JUDICIALES."/>
    <d v="2016-01-01T00:00:00"/>
    <n v="10"/>
    <s v="CONTRATACIÓN DIRECTA "/>
    <s v="12-OTROS DISTRITO"/>
    <n v="24294610"/>
    <n v="24294610"/>
    <s v="N/A"/>
    <s v="N/A"/>
    <s v="MIGUEL ÁNGEL JULIO_x000a_miguel.julio@ambientebogota.gov.co_x000a_Tel  3778836"/>
    <n v="2429461"/>
  </r>
  <r>
    <n v="37"/>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38"/>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39"/>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40"/>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41"/>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42"/>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43"/>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44"/>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45"/>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6-01-01T00:00:00"/>
    <n v="10.5"/>
    <s v="CONTRATACIÓN DIRECTA "/>
    <s v="12-OTROS DISTRITO"/>
    <n v="33306955.5"/>
    <n v="33306955.5"/>
    <s v="N/A"/>
    <s v="N/A"/>
    <s v="MIGUEL ÁNGEL JULIO_x000a_miguel.julio@ambientebogota.gov.co_x000a_Tel  3778836"/>
    <n v="3172091"/>
  </r>
  <r>
    <n v="46"/>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s v="REALIZAR ACCIONES DE GESTIÓN, DINAMIZACIÓN E IMPLEMENTACIÓN DE LAS ACTIVIDADES REQUERIDAS PARA EL DESARROLLO DE LAS ACCIONES PEDAGÓGICAS Y PROCESOS DE FORMACIÓN AMBIENTAL LIDERADOS POR LA SDA."/>
    <d v="2016-01-01T00:00:00"/>
    <n v="10.5"/>
    <s v="CONTRATACIÓN DIRECTA "/>
    <s v="12-OTROS DISTRITO"/>
    <n v="25509340.5"/>
    <n v="25509340.5"/>
    <s v="N/A"/>
    <s v="N/A"/>
    <s v="MIGUEL ÁNGEL JULIO_x000a_miguel.julio@ambientebogota.gov.co_x000a_Tel  3778836"/>
    <n v="2429461"/>
  </r>
  <r>
    <n v="47"/>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s v="REALIZAR ACCIONES DE GESTIÓN, DINAMIZACIÓN E IMPLEMENTACIÓN DE LAS ACTIVIDADES REQUERIDAS PARA EL DESARROLLO DE LAS ACCIONES PEDAGÓGICAS Y PROCESOS DE FORMACIÓN AMBIENTAL LIDERADOS POR LA SDA."/>
    <d v="2016-01-01T00:00:00"/>
    <n v="10.5"/>
    <s v="CONTRATACIÓN DIRECTA "/>
    <s v="12-OTROS DISTRITO"/>
    <n v="25509340.5"/>
    <n v="25509340.5"/>
    <s v="N/A"/>
    <s v="N/A"/>
    <s v="MIGUEL ÁNGEL JULIO_x000a_miguel.julio@ambientebogota.gov.co_x000a_Tel  3778836"/>
    <n v="2429461"/>
  </r>
  <r>
    <n v="48"/>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s v="APOYAR LAS ACCIONES DE GESTIÓN, DINAMIZACIÓN E IMPLEMENTACIÓN DE LAS ACTIVIDADES REQUERIDAS PARA EL DESARROLLO DE LAS ACCIONES PEDAGÓGICAS Y PROCESOS DE FORMACIÓN AMBIENTAL LIDERADOS POR LA SDA."/>
    <d v="2016-01-01T00:00:00"/>
    <n v="10.5"/>
    <s v="CONTRATACIÓN DIRECTA "/>
    <s v="12-OTROS DISTRITO"/>
    <n v="23504239.5"/>
    <n v="23504239.5"/>
    <s v="N/A"/>
    <s v="N/A"/>
    <s v="MIGUEL ÁNGEL JULIO_x000a_miguel.julio@ambientebogota.gov.co_x000a_Tel  3778836"/>
    <n v="2238499"/>
  </r>
  <r>
    <n v="49"/>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0"/>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1"/>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2"/>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3"/>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4"/>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5"/>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6"/>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7"/>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8"/>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CIONES PEDAGÓGICAS Y PROCESOS DE FORMACIÓN PARA LA IMPLEMENTACIÓN DE LAS ESTRATEGIAS DE EDUCACIÓN AMBIENTAL,  EN LAS LOCALIDADES DEL DISTRITO CAPITAL."/>
    <d v="2016-01-01T00:00:00"/>
    <n v="10"/>
    <s v="CONTRATACIÓN DIRECTA "/>
    <s v="12-OTROS DISTRITO"/>
    <n v="16337860"/>
    <n v="16337860"/>
    <s v="N/A"/>
    <s v="N/A"/>
    <s v="MIGUEL ÁNGEL JULIO_x000a_miguel.julio@ambientebogota.gov.co_x000a_Tel  3778836"/>
    <n v="1633786"/>
  </r>
  <r>
    <n v="59"/>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TIVIDADES Y ACCIONES PEDAGÓGICAS, PARA EL DESARROLLO DE LA ESTRATEGIA DE AULAS AMBIENTALES, EN LAS DIFERENTES LOCALIDADES DEL DISTRITO CAPITAL."/>
    <d v="2016-01-01T00:00:00"/>
    <n v="10"/>
    <s v="CONTRATACIÓN DIRECTA "/>
    <s v="12-OTROS DISTRITO"/>
    <n v="16337860"/>
    <n v="16337860"/>
    <s v="N/A"/>
    <s v="N/A"/>
    <s v="MIGUEL ÁNGEL JULIO_x000a_miguel.julio@ambientebogota.gov.co_x000a_Tel  3778836"/>
    <n v="1633786"/>
  </r>
  <r>
    <n v="60"/>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TIVIDADES Y ACCIONES PEDAGÓGICAS, PARA EL DESARROLLO DE LA ESTRATEGIA DE AULAS AMBIENTALES, EN LAS DIFERENTES LOCALIDADES DEL DISTRITO CAPITAL."/>
    <d v="2016-01-01T00:00:00"/>
    <n v="10"/>
    <s v="CONTRATACIÓN DIRECTA "/>
    <s v="12-OTROS DISTRITO"/>
    <n v="16337860"/>
    <n v="16337860"/>
    <s v="N/A"/>
    <s v="N/A"/>
    <s v="MIGUEL ÁNGEL JULIO_x000a_miguel.julio@ambientebogota.gov.co_x000a_Tel  3778836"/>
    <n v="1633786"/>
  </r>
  <r>
    <n v="61"/>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TIVIDADES Y ACCIONES PEDAGÓGICAS, PARA EL DESARROLLO DE LA ESTRATEGIA DE AULAS AMBIENTALES, EN LAS DIFERENTES LOCALIDADES DEL DISTRITO CAPITAL."/>
    <d v="2016-01-01T00:00:00"/>
    <n v="10"/>
    <s v="CONTRATACIÓN DIRECTA "/>
    <s v="12-OTROS DISTRITO"/>
    <n v="16337860"/>
    <n v="16337860"/>
    <s v="N/A"/>
    <s v="N/A"/>
    <s v="MIGUEL ÁNGEL JULIO_x000a_miguel.julio@ambientebogota.gov.co_x000a_Tel  3778836"/>
    <n v="1633786"/>
  </r>
  <r>
    <n v="62"/>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TIVIDADES Y ACCIONES PEDAGÓGICAS, PARA EL DESARROLLO DE LA ESTRATEGIA DE AULAS AMBIENTALES, EN LAS DIFERENTES LOCALIDADES DEL DISTRITO CAPITAL."/>
    <d v="2016-01-01T00:00:00"/>
    <n v="10"/>
    <s v="CONTRATACIÓN DIRECTA "/>
    <s v="12-OTROS DISTRITO"/>
    <n v="17971646"/>
    <n v="17971646"/>
    <s v="N/A"/>
    <s v="N/A"/>
    <s v="MIGUEL ÁNGEL JULIO_x000a_miguel.julio@ambientebogota.gov.co_x000a_Tel  3778836"/>
    <n v="1633786"/>
  </r>
  <r>
    <n v="63"/>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TIVIDADES Y ACCIONES PEDAGÓGICAS, PARA EL DESARROLLO DE LA ESTRATEGIA DE AULAS AMBIENTALES, EN LAS DIFERENTES LOCALIDADES DEL DISTRITO CAPITAL."/>
    <d v="2016-01-01T00:00:00"/>
    <n v="10"/>
    <s v="CONTRATACIÓN DIRECTA "/>
    <s v="12-OTROS DISTRITO"/>
    <n v="17971646"/>
    <n v="17971646"/>
    <s v="N/A"/>
    <s v="N/A"/>
    <s v="MIGUEL ÁNGEL JULIO_x000a_miguel.julio@ambientebogota.gov.co_x000a_Tel  3778836"/>
    <n v="1633786"/>
  </r>
  <r>
    <n v="64"/>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s v="REALIZAR ACTIVIDADES Y ACCIONES PEDAGÓGICAS, PARA EL DESARROLLO DE LA ESTRATEGIA DE AULAS AMBIENTALES, EN LAS DIFERENTES LOCALIDADES DEL DISTRITO CAPITAL."/>
    <d v="2016-01-01T00:00:00"/>
    <n v="10"/>
    <s v="CONTRATACIÓN DIRECTA "/>
    <s v="12-OTROS DISTRITO"/>
    <n v="16337860"/>
    <n v="16337860"/>
    <s v="N/A"/>
    <s v="N/A"/>
    <s v="MIGUEL ÁNGEL JULIO_x000a_miguel.julio@ambientebogota.gov.co_x000a_Tel  3778836"/>
    <n v="1633786"/>
  </r>
  <r>
    <n v="65"/>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1"/>
    <s v="01 - ADQUISICIÓN Y/O PRODUCCIÓN DE EQUIPOS, MATERIALES, SUMINISTROS Y SERVICIOS PROPIOS DEL SECTOR"/>
    <s v="0517-ADQUISICIÓN DE EQUIPOS, MATERIALES, SUMINISTROS, SERVICIOS Y/O PRODUCCIÓN DE PIEZAS DIVULGATIVAS PARA LA GESTIÒN PARTICIPATIVA Y TERRITORIAL"/>
    <n v="82101500"/>
    <s v="CONTRATAR EL SUMINISTRO DE MATERIAL IMPRESO, EDITORIAL DIVULGATIVO Y PIEZAS DE COMUNICACIÓN INSTITUCIONAES REQUERIDAS POR LA SECRETARIA DISTRITAL DE AMBINETE PARA SOCIALIZAR Y TRASMITAR A LA CIUDADANIA INFORMACIÓN RELACIONADA CON LOS PROGRAMAS, PLANES, EVENTOS, TRAMITES, Y PORYECTOS LIDERADOS POR LA AUTORIDAD AMBIENTAL EN EL DISTRITO CAPITAL"/>
    <d v="2016-01-01T00:00:00"/>
    <n v="10"/>
    <s v="LICITACIÓN"/>
    <s v="12-OTROS DISTRITO"/>
    <n v="20000000"/>
    <n v="20000000"/>
    <s v="N/A"/>
    <s v="N/A"/>
    <s v="MIGUEL ÁNGEL JULIO_x000a_miguel.julio@ambientebogota.gov.co_x000a_Tel  3778836"/>
    <n v="20000000"/>
  </r>
  <r>
    <n v="66"/>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DIRIGIR LAS ESTRATEGIAS DE PARTICIPACIÓN, ADELANTADAS POR LA OPEL EN LAS VEINTE (20) LOCALIDADES DEL DISTRITO CAPITAL"/>
    <d v="2016-01-01T00:00:00"/>
    <n v="10.5"/>
    <s v="CONTRATACIÓN DIRECTA "/>
    <s v="12-OTROS DISTRITO"/>
    <n v="48901498.5"/>
    <n v="48901498.5"/>
    <s v="N/A"/>
    <s v="N/A"/>
    <s v="MIGUEL ÁNGEL JULIO_x000a_miguel.julio@ambientebogota.gov.co_x000a_Tel  3778836"/>
    <n v="4657351"/>
  </r>
  <r>
    <n v="67"/>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68"/>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69"/>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0"/>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1"/>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2"/>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3"/>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4"/>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5"/>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6"/>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7"/>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8"/>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79"/>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80"/>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81"/>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82"/>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83"/>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84"/>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85"/>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86"/>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
    <d v="2016-01-01T00:00:00"/>
    <n v="10.5"/>
    <s v="CONTRATACIÓN DIRECTA "/>
    <s v="12-OTROS DISTRITO"/>
    <n v="43221066"/>
    <n v="43221066"/>
    <s v="N/A"/>
    <s v="N/A"/>
    <s v="MIGUEL ÁNGEL JULIO_x000a_miguel.julio@ambientebogota.gov.co_x000a_Tel  3778836"/>
    <n v="4116292"/>
  </r>
  <r>
    <n v="87"/>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GESTIONAL LOS PROCESOS DE PARTICIPACIÓN CIUDADANA DIGITAL, ANALIZANDO Y PORCESANDO LA INFORMACIÓN QUE SE GENERE EN ESTE CONTEXTO"/>
    <d v="2016-01-01T00:00:00"/>
    <n v="10"/>
    <s v="CONTRATACIÓN DIRECTA "/>
    <s v="12-OTROS DISTRITO"/>
    <n v="31720910"/>
    <n v="31720910"/>
    <s v="N/A"/>
    <s v="N/A"/>
    <s v="MIGUEL ÁNGEL JULIO_x000a_miguel.julio@ambientebogota.gov.co_x000a_Tel  3778836"/>
    <n v="3172091"/>
  </r>
  <r>
    <n v="88"/>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REALIZAR ACTIVIDADES DE ACOMPAÑAMIENTO A LOS PROCESOS DE PARTICIPACIÓN CIUDADANA, DESARROLLADOS EN LAS LOCALIDADES DEL DISTRITO CAPITAL A FIN DE FORTALECER LOS NIVELES DE RESPUESTA ANTE LOS FALLOS JUDICIALES."/>
    <d v="2016-01-01T00:00:00"/>
    <n v="10"/>
    <s v="CONTRATACIÓN DIRECTA "/>
    <s v="12-OTROS DISTRITO"/>
    <n v="41162920"/>
    <n v="41162920"/>
    <s v="N/A"/>
    <s v="N/A"/>
    <s v="MIGUEL ÁNGEL JULIO_x000a_miguel.julio@ambientebogota.gov.co_x000a_Tel  3778836"/>
    <n v="4116292"/>
  </r>
  <r>
    <n v="89"/>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REALIZAR LA RECOLECCIÓN, PROCESAMIENTO, ANÁLISIS Y VALIDACIÓN DE LA INFORMACIÓN AMBIENTAL QUE COMPARTAN LAS COMUNIDADES Y LAS DEMÁS INSTITUCIONES, CON EL FIN CONTRIBUIR A LA CONSTRUCCIÓN DEL SISTEMA DE ESPACIALIZACIÓN AMBIENTAL PARTICIPATIVO."/>
    <d v="2016-01-01T00:00:00"/>
    <n v="10.5"/>
    <s v="CONTRATACIÓN DIRECTA "/>
    <s v="12-OTROS DISTRITO"/>
    <n v="37539946.5"/>
    <n v="37539946.5"/>
    <s v="N/A"/>
    <s v="N/A"/>
    <s v="MIGUEL ÁNGEL JULIO_x000a_miguel.julio@ambientebogota.gov.co_x000a_Tel  3778836"/>
    <n v="3575233"/>
  </r>
  <r>
    <n v="90"/>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REALIZAR EL ENLACE DE LAS ACTIVIDADES DE PARTICIPACIÓN EJERCIDAS POR LA SDA, CON EL FIN DE VINCULAR ORGANIZACIONES SECTORIALES, GREMIALES, EMPRESARIALES E INSTITUCIONALES DIRIGIDAS A LA PARTICIPACIÓN CIUDADANA."/>
    <d v="2016-01-01T00:00:00"/>
    <n v="10.5"/>
    <s v="CONTRATACIÓN DIRECTA "/>
    <s v="12-OTROS DISTRITO"/>
    <n v="33306955.5"/>
    <n v="33306955.5"/>
    <s v="N/A"/>
    <s v="N/A"/>
    <s v="MIGUEL ÁNGEL JULIO_x000a_miguel.julio@ambientebogota.gov.co_x000a_Tel  3778836"/>
    <n v="3172091"/>
  </r>
  <r>
    <n v="91"/>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REALIZAR ACTIVIDADES DE APOYO PARA EL SEGUIMIENTO PRESUPUESTAL DE LOS PROCESOS DE PARTICIPACIÓN Y EDUCACIÓN AMBIENTAL."/>
    <d v="2016-01-01T00:00:00"/>
    <n v="10.5"/>
    <s v="CONTRATACIÓN DIRECTA "/>
    <s v="12-OTROS DISTRITO"/>
    <n v="23504239.5"/>
    <n v="23504239.5"/>
    <s v="N/A"/>
    <s v="N/A"/>
    <s v="MIGUEL ÁNGEL JULIO_x000a_miguel.julio@ambientebogota.gov.co_x000a_Tel  3778836"/>
    <n v="2238499"/>
  </r>
  <r>
    <n v="92"/>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REALIZAR LAS ACTIVIDADES PARA LA EJECUCIÓN DEL PLAN ANUAL DE ADQUISICIONES EN EL MARCO DE LOS PROCESOS DE PARTICIPACIÓN Y EDUCACIÓN AMBIENTAL"/>
    <d v="2016-01-01T00:00:00"/>
    <n v="10.5"/>
    <s v="CONTRATACIÓN DIRECTA "/>
    <s v="12-OTROS DISTRITO"/>
    <n v="23504239.5"/>
    <n v="23504239.5"/>
    <s v="N/A"/>
    <s v="N/A"/>
    <s v="MIGUEL ÁNGEL JULIO_x000a_miguel.julio@ambientebogota.gov.co_x000a_Tel  3778836"/>
    <n v="2238499"/>
  </r>
  <r>
    <n v="93"/>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REALIZAR EL SEGUIMIENTO Y EL ANALISIS DE LA INFORMACIÓN GENERADA DE LOS PROCESOS DE PARTICIPACIÓN Y EDUCACIÓN AMBIENTA"/>
    <d v="2016-01-01T00:00:00"/>
    <n v="10.5"/>
    <s v="CONTRATACIÓN DIRECTA "/>
    <s v="12-OTROS DISTRITO"/>
    <n v="43221066"/>
    <n v="43221066"/>
    <s v="N/A"/>
    <s v="N/A"/>
    <s v="MIGUEL ÁNGEL JULIO_x000a_miguel.julio@ambientebogota.gov.co_x000a_Tel  3778836"/>
    <n v="4116292"/>
  </r>
  <r>
    <n v="94"/>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REALIZAR ACTIVIDADES RELACIONADAS CON LOS PROCESOS DE LA PLANEACIÓN, REQUERIDAS PARA EL CUMPLIMIENTO DE LOS PROCESOS DE PARTICIPACIÓN Y EDUCACIÓN AMBIENTAL."/>
    <d v="2016-01-01T00:00:00"/>
    <n v="10.5"/>
    <s v="CONTRATACIÓN DIRECTA "/>
    <s v="12-OTROS DISTRITO"/>
    <n v="23504239.5"/>
    <n v="23504239.5"/>
    <s v="N/A"/>
    <s v="N/A"/>
    <s v="MIGUEL ÁNGEL JULIO_x000a_miguel.julio@ambientebogota.gov.co_x000a_Tel  3778836"/>
    <n v="2238499"/>
  </r>
  <r>
    <n v="95"/>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DESARROLLAR ACCIONES DE MONITOREO Y SEGUIMIENTO A LAS ACTIVIDADES ASOCIADAS AL PROCESO DE PARTICIPACIÓN CIUDADANA Y EDUCACIÓN AMBIENTAL, QUE SE ADELANTAN EN LAS DIFERENTES LOCALIDADES DEL DISTRITO CAPITAL."/>
    <d v="2016-01-01T00:00:00"/>
    <n v="10.5"/>
    <s v="CONTRATACIÓN DIRECTA "/>
    <s v="12-OTROS DISTRITO"/>
    <n v="37539946.5"/>
    <n v="37539946.5"/>
    <s v="N/A"/>
    <s v="N/A"/>
    <s v="MIGUEL ÁNGEL JULIO_x000a_miguel.julio@ambientebogota.gov.co_x000a_Tel  3778836"/>
    <n v="3575233"/>
  </r>
  <r>
    <n v="96"/>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CONSOLIDAR Y HACER SEGUIMIENTO DE A LA INFORMACIÓN GENERADA EN LAS DIFERENTES INSTANCIAS DE PARTICIPACIÓN."/>
    <d v="2016-01-01T00:00:00"/>
    <n v="10.5"/>
    <s v="CONTRATACIÓN DIRECTA "/>
    <s v="12-OTROS DISTRITO"/>
    <n v="23504239.5"/>
    <n v="23504239.5"/>
    <s v="N/A"/>
    <s v="N/A"/>
    <s v="MIGUEL ÁNGEL JULIO_x000a_miguel.julio@ambientebogota.gov.co_x000a_Tel  3778836"/>
    <n v="2238499"/>
  </r>
  <r>
    <n v="97"/>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REALIZAR ACTIVIDADES DE APOYO A LA GESTIÓN,  DERIVADA DE LA EJECUCIÓN DE LOS PROCESOS DE PARTICIPACIÓN Y EDUCACIÓN AMBIENTAL."/>
    <d v="2016-01-01T00:00:00"/>
    <n v="10.5"/>
    <s v="CONTRATACIÓN DIRECTA "/>
    <s v="12-OTROS DISTRITO"/>
    <n v="23504239.5"/>
    <n v="23504239.5"/>
    <s v="N/A"/>
    <s v="N/A"/>
    <s v="MIGUEL ÁNGEL JULIO_x000a_miguel.julio@ambientebogota.gov.co_x000a_Tel  3778836"/>
    <n v="2238499"/>
  </r>
  <r>
    <n v="98"/>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s v="PRESTAR SUS SERVICIOS DE APOYO A LA GESTIÓN PARA REALIZAR ACTIVIDADES RELACIONADAS CON EL MANEJO Y ADMINISTRACIÓN DE LA INFORMACIÓN GENERADA DE LOS PROCESOS DE PARTICIPACIÓN Y EDUCACIÓN AMBIENTAL."/>
    <d v="2016-01-01T00:00:00"/>
    <n v="10.5"/>
    <s v="CONTRATACIÓN DIRECTA "/>
    <s v="12-OTROS DISTRITO"/>
    <n v="23504239.5"/>
    <n v="23504239.5"/>
    <s v="N/A"/>
    <s v="N/A"/>
    <s v="MIGUEL ÁNGEL JULIO_x000a_miguel.julio@ambientebogota.gov.co_x000a_Tel  3778836"/>
    <n v="2238499"/>
  </r>
  <r>
    <n v="99"/>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1"/>
    <s v="01 - ADQUISICIÓN Y/O PRODUCCIÓN DE EQUIPOS, MATERIALES, SUMINISTROS Y SERVICIOS PROPIOS DEL SECTOR"/>
    <s v="0517-ADQUISICIÓN DE EQUIPOS, MATERIALES, SUMINISTROS, SERVICIOS Y/O PRODUCCIÓN DE PIEZAS DIVULGATIVAS PARA LA GESTIÒN PARTICIPATIVA Y TERRITORIAL"/>
    <n v="80141600"/>
    <s v="PRESTAR EL SERVICIO DE REALIZACIÓN DE EVENTOS Y ACTIVIDADES LOGISTICAS DE LA SECRETARIA DISTRITAL DE AMBIENTE PARA LA SOCIALIZACIÓN Y DIVULGACIÓN A LA CIUDADANIA DE LA GESTIÓN REALIZADA EN EL DISTRITO CAPITAL "/>
    <d v="2016-01-01T00:00:00"/>
    <n v="10"/>
    <s v="LICITACIÓN"/>
    <s v="12-OTROS DISTRITO"/>
    <n v="30000000"/>
    <n v="30000000"/>
    <s v="N/A"/>
    <s v="N/A"/>
    <s v="MIGUEL ÁNGEL JULIO_x000a_miguel.julio@ambientebogota.gov.co_x000a_Tel  3778836"/>
    <m/>
  </r>
  <r>
    <n v="100"/>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1"/>
    <s v="06 - GASTOS OPERATIVOS"/>
    <s v="0037- GASTOS DE TRANSPORTE"/>
    <n v="78111800"/>
    <s v="CONTRATAR LA PRESTACIÓN DEL SERVICIO PÚBLICO DE TRANSPORTE TERRESTRE AUTOMOTOR ESPECIAL EN VEHÍCULOS TIPO CAMIONETA, DOBLE CABINA, CON EL FIN DE APOYAR LAS ACTIVIDADES QUE DESARROLLA LA SECRETARÍA DISTRITAL DE AMBIENTE DE ACUERDO CON LAS CARACTERÍSTICAS TÉCNICAS DEFINIDAS."/>
    <d v="2016-01-01T00:00:00"/>
    <n v="10"/>
    <s v="LICITACIÓN"/>
    <s v="12-OTROS DISTRITO"/>
    <n v="58837000"/>
    <n v="58837000"/>
    <s v="N/A"/>
    <s v="N/A"/>
    <s v="MIGUEL ÁNGEL JULIO_x000a_miguel.julio@ambientebogota.gov.co_x000a_Tel  3778836"/>
    <m/>
  </r>
  <r>
    <n v="101"/>
    <x v="1"/>
    <s v="3-3-1-14-02-17-0821-179"/>
    <s v="RECUPERACIÓN ECOLÓGICA Y PAISAJÍSTICA DE 57 KM. DE RONDAS Y ZMPA DE LAS MICROCUENCAS DE LOS RÍOS FUCHA, SALITRE, TUNJUELO Y TORCA"/>
    <s v="LÍNEA 1: GESTIÓN EN EL SISTEMA HÍDRICO DEL DISTRITO CAPITAL"/>
    <s v="APOYAR LA GESTIÓN EN 28 HECTÁREAS PARA LA ADQUISICIÓN Y/O SANEAMIENTO PREDIAL DE LAS RONDAS HIDRÁULICAS Y/O ZMPA DE TRAMOS DE SUBUNIDADES DE SUBCUENCAS URBANAS."/>
    <x v="2"/>
    <s v="03-Gastos de personal"/>
    <s v="090-PERSONAL CONTRATADO PARA LA RESTAURACIÓN, CONSERVACIÓN, MANEJO Y USO SOSTENIBLE DE LOS ECOSISTEMAS URBANOS, DE LAS ÁREAS RURALES Y PARA LA GESTIÓN DEL RIESGO EN EL DISTRITO CAPITAL."/>
    <m/>
    <s v="Apoyar los procesos de adquisición predial  en los  Espacios del Agua  del Distrito Capital"/>
    <d v="2016-01-01T00:00:00"/>
    <n v="12"/>
    <s v="CONTRATACIÓN DIRECTA "/>
    <s v="265-RECURSOS DE BALANCE PLUSVALÍA"/>
    <n v="43960200"/>
    <n v="43960200"/>
    <s v="N/A"/>
    <s v="N/A"/>
    <s v="SANDRA YOLIMA SGUERRA _x000a_DIRECTORA DE GESTIÓN CORPORATIVA_x000a_Sandra.sguerra@ambientebogota.gov.co_x000a_Tel 3778914"/>
    <n v="3996400"/>
  </r>
  <r>
    <n v="102"/>
    <x v="1"/>
    <s v="3-3-1-14-02-17-0821-179"/>
    <s v="RECUPERACIÓN ECOLÓGICA Y PAISAJÍSTICA DE 57 KM. DE RONDAS Y ZMPA DE LAS MICROCUENCAS DE LOS RÍOS FUCHA, SALITRE, TUNJUELO Y TORCA"/>
    <s v="LÍNEA 1: GESTIÓN EN EL SISTEMA HÍDRICO DEL DISTRITO CAPITAL"/>
    <s v="APOYAR LA GESTIÓN EN 28 HECTÁREAS PARA LA ADQUISICIÓN Y/O SANEAMIENTO PREDIAL DE LAS RONDAS HIDRÁULICAS Y/O ZMPA DE TRAMOS DE SUBUNIDADES DE SUBCUENCAS URBANAS."/>
    <x v="2"/>
    <s v="03-Gastos de personal"/>
    <s v="090-PERSONAL CONTRATADO PARA LA RESTAURACIÓN, CONSERVACIÓN, MANEJO Y USO SOSTENIBLE DE LOS ECOSISTEMAS URBANOS, DE LAS ÁREAS RURALES Y PARA LA GESTIÓN DEL RIESGO EN EL DISTRITO CAPITAL."/>
    <m/>
    <s v="Apoyar los procesos de adquisición predial  en los  Espacios del Agua  del Distrito Capital"/>
    <d v="2016-01-01T00:00:00"/>
    <n v="12"/>
    <s v="CONTRATACIÓN DIRECTA "/>
    <s v="265-RECURSOS DE BALANCE PLUSVALÍA"/>
    <n v="43960400"/>
    <n v="43960400"/>
    <s v="N/A"/>
    <s v="N/A"/>
    <s v="SANDRA YOLIMA SGUERRA _x000a_DIRECTORA DE GESTIÓN CORPORATIVA_x000a_Sandra.sguerra@ambientebogota.gov.co_x000a_Tel 3778914"/>
    <n v="3996400"/>
  </r>
  <r>
    <n v="103"/>
    <x v="1"/>
    <s v="3-3-1-14-02-17-0821-179"/>
    <s v="RECUPERACIÓN ECOLÓGICA Y PAISAJÍSTICA DE 57 KM. DE RONDAS Y ZMPA DE LAS MICROCUENCAS DE LOS RÍOS FUCHA, SALITRE, TUNJUELO Y TORCA"/>
    <s v="LÍNEA 1: GESTIÓN EN EL SISTEMA HÍDRICO DEL DISTRITO CAPITAL"/>
    <s v="APOYAR LA GESTIÓN EN 28 HECTÁREAS PARA LA ADQUISICIÓN Y/O SANEAMIENTO PREDIAL DE LAS RONDAS HIDRÁULICAS Y/O ZMPA DE TRAMOS DE SUBUNIDADES DE SUBCUENCAS URBANAS."/>
    <x v="2"/>
    <s v="03-Gastos de personal"/>
    <s v="090-PERSONAL CONTRATADO PARA LA RESTAURACIÓN, CONSERVACIÓN, MANEJO Y USO SOSTENIBLE DE LOS ECOSISTEMAS URBANOS, DE LAS ÁREAS RURALES Y PARA LA GESTIÓN DEL RIESGO EN EL DISTRITO CAPITAL."/>
    <m/>
    <s v="Apoyar los procesos de adquisición predial  en los  Espacios del Agua  del Distrito Capital"/>
    <d v="2016-01-01T00:00:00"/>
    <n v="12"/>
    <s v="CONTRATACIÓN DIRECTA "/>
    <s v="265-RECURSOS DE BALANCE PLUSVALÍA"/>
    <n v="43960400"/>
    <n v="43960400"/>
    <s v="N/A"/>
    <s v="N/A"/>
    <s v="SANDRA YOLIMA SGUERRA _x000a_DIRECTORA DE GESTIÓN CORPORATIVA_x000a_Sandra.sguerra@ambientebogota.gov.co_x000a_Tel 3778914"/>
    <n v="3996400"/>
  </r>
  <r>
    <n v="104"/>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 Desarrollar acciones para la recuperación integral de quebrada  en las Subcuencas de Torca, Salitre, Tunjuelo y Fucha, que incluye acciones de mantenimiento de áreas intervenidas en periiodos anteriiores."/>
    <d v="2016-01-01T00:00:00"/>
    <n v="12"/>
    <s v="CONTRATACIÓN DIRECTA "/>
    <s v="12-OTROS DISTRITO"/>
    <n v="200000000"/>
    <n v="200000000"/>
    <s v="N/A"/>
    <s v="N/A"/>
    <s v="SANDRA YOLIMA SGUERRA _x000a_DIRECTORA DE GESTIÓN CORPORATIVA_x000a_Sandra.sguerra@ambientebogota.gov.co_x000a_Tel 3778914"/>
    <m/>
  </r>
  <r>
    <n v="105"/>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61295500"/>
    <n v="61295500"/>
    <s v="N/A"/>
    <s v="N/A"/>
    <s v="SANDRA YOLIMA SGUERRA _x000a_DIRECTORA DE GESTIÓN CORPORATIVA_x000a_Sandra.sguerra@ambientebogota.gov.co_x000a_Tel 3778914"/>
    <n v="5572300"/>
  </r>
  <r>
    <n v="106"/>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55517000"/>
    <n v="55517000"/>
    <s v="N/A"/>
    <s v="N/A"/>
    <s v="SANDRA YOLIMA SGUERRA _x000a_DIRECTORA DE GESTIÓN CORPORATIVA_x000a_Sandra.sguerra@ambientebogota.gov.co_x000a_Tel 3778914"/>
    <n v="5047000"/>
  </r>
  <r>
    <n v="107"/>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25945700"/>
    <n v="25945700"/>
    <s v="N/A"/>
    <s v="N/A"/>
    <s v="SANDRA YOLIMA SGUERRA _x000a_DIRECTORA DE GESTIÓN CORPORATIVA_x000a_Sandra.sguerra@ambientebogota.gov.co_x000a_Tel 3778914"/>
    <n v="2358700"/>
  </r>
  <r>
    <n v="108"/>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49738700"/>
    <n v="49738700"/>
    <s v="N/A"/>
    <s v="N/A"/>
    <s v="SANDRA YOLIMA SGUERRA _x000a_DIRECTORA DE GESTIÓN CORPORATIVA_x000a_Sandra.sguerra@ambientebogota.gov.co_x000a_Tel 3778914"/>
    <n v="4521700"/>
  </r>
  <r>
    <n v="109"/>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m/>
    <s v="Implementar las acciones orientadas a la producción de material vegetal en los viveros de la SDA y los estudios para el mejoramiento del modelo de gestión actual"/>
    <d v="2016-01-01T00:00:00"/>
    <n v="12"/>
    <s v="CONTRATACIÓN DIRECTA "/>
    <s v="12-OTROS DISTRITO"/>
    <n v="43960700"/>
    <n v="43960700"/>
    <s v="N/A"/>
    <s v="N/A"/>
    <s v="SANDRA YOLIMA SGUERRA _x000a_DIRECTORA DE GESTIÓN CORPORATIVA_x000a_Sandra.sguerra@ambientebogota.gov.co_x000a_Tel 3778914"/>
    <n v="3996400"/>
  </r>
  <r>
    <n v="110"/>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30364400"/>
    <n v="30364400"/>
    <s v="N/A"/>
    <s v="N/A"/>
    <s v="SANDRA YOLIMA SGUERRA _x000a_DIRECTORA DE GESTIÓN CORPORATIVA_x000a_Sandra.sguerra@ambientebogota.gov.co_x000a_Tel 3778914"/>
    <n v="2760400"/>
  </r>
  <r>
    <n v="111"/>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25945700"/>
    <n v="25945700"/>
    <s v="N/A"/>
    <s v="N/A"/>
    <s v="SANDRA YOLIMA SGUERRA _x000a_DIRECTORA DE GESTIÓN CORPORATIVA_x000a_Sandra.sguerra@ambientebogota.gov.co_x000a_Tel 3778914"/>
    <n v="2358700"/>
  </r>
  <r>
    <n v="112"/>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25945700"/>
    <n v="25945700"/>
    <s v="N/A"/>
    <s v="N/A"/>
    <s v="SANDRA YOLIMA SGUERRA _x000a_DIRECTORA DE GESTIÓN CORPORATIVA_x000a_Sandra.sguerra@ambientebogota.gov.co_x000a_Tel 3778914"/>
    <n v="2358700"/>
  </r>
  <r>
    <n v="113"/>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43960400"/>
    <n v="43960400"/>
    <s v="N/A"/>
    <s v="N/A"/>
    <s v="SANDRA YOLIMA SGUERRA _x000a_DIRECTORA DE GESTIÓN CORPORATIVA_x000a_Sandra.sguerra@ambientebogota.gov.co_x000a_Tel 3778914"/>
    <n v="3996400"/>
  </r>
  <r>
    <n v="114"/>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33876700"/>
    <n v="33876700"/>
    <s v="N/A"/>
    <s v="N/A"/>
    <s v="SANDRA YOLIMA SGUERRA _x000a_DIRECTORA DE GESTIÓN CORPORATIVA_x000a_Sandra.sguerra@ambientebogota.gov.co_x000a_Tel 3778914"/>
    <n v="3079700"/>
  </r>
  <r>
    <n v="115"/>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2-MULTAS AMBIENTALES"/>
    <n v="61295500"/>
    <n v="61295500"/>
    <s v="N/A"/>
    <s v="N/A"/>
    <s v="SANDRA YOLIMA SGUERRA _x000a_DIRECTORA DE GESTIÓN CORPORATIVA_x000a_Sandra.sguerra@ambientebogota.gov.co_x000a_Tel 3778914"/>
    <n v="5572300"/>
  </r>
  <r>
    <n v="116"/>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2-MULTAS AMBIENTALES"/>
    <n v="22206800"/>
    <n v="22206800"/>
    <s v="N/A"/>
    <s v="N/A"/>
    <s v="SANDRA YOLIMA SGUERRA _x000a_DIRECTORA DE GESTIÓN CORPORATIVA_x000a_Sandra.sguerra@ambientebogota.gov.co_x000a_Tel 3778914"/>
    <n v="2018800"/>
  </r>
  <r>
    <n v="117"/>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2-MULTAS AMBIENTALES"/>
    <n v="49738700"/>
    <n v="49738700"/>
    <s v="N/A"/>
    <s v="N/A"/>
    <s v="SANDRA YOLIMA SGUERRA _x000a_DIRECTORA DE GESTIÓN CORPORATIVA_x000a_Sandra.sguerra@ambientebogota.gov.co_x000a_Tel 3778914"/>
    <n v="4521700"/>
  </r>
  <r>
    <n v="118"/>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2-MULTAS AMBIENTALES"/>
    <n v="61295300"/>
    <n v="61295300"/>
    <s v="N/A"/>
    <s v="N/A"/>
    <s v="SANDRA YOLIMA SGUERRA _x000a_DIRECTORA DE GESTIÓN CORPORATIVA_x000a_Sandra.sguerra@ambientebogota.gov.co_x000a_Tel 3778914"/>
    <n v="5572300"/>
  </r>
  <r>
    <n v="119"/>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3-TASA POR USO DE AGUAS SUBTERRANEAS"/>
    <n v="55518000"/>
    <n v="55518000"/>
    <s v="N/A"/>
    <s v="N/A"/>
    <s v="SANDRA YOLIMA SGUERRA _x000a_DIRECTORA DE GESTIÓN CORPORATIVA_x000a_Sandra.sguerra@ambientebogota.gov.co_x000a_Tel 3778914"/>
    <n v="5047000"/>
  </r>
  <r>
    <n v="120"/>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3-TASA POR USO DE AGUAS SUBTERRANEAS"/>
    <n v="33876700"/>
    <n v="33876700"/>
    <s v="N/A"/>
    <s v="N/A"/>
    <s v="SANDRA YOLIMA SGUERRA _x000a_DIRECTORA DE GESTIÓN CORPORATIVA_x000a_Sandra.sguerra@ambientebogota.gov.co_x000a_Tel 3778914"/>
    <n v="3079700"/>
  </r>
  <r>
    <n v="121"/>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Generar los conceptos e informes tecnicos relacionados con la recuperación y conservación de los espacios del agua en el D.C."/>
    <d v="2016-01-01T00:00:00"/>
    <n v="12"/>
    <s v="CONTRATACIÓN DIRECTA "/>
    <s v="493-TASA POR USO DE AGUAS SUBTERRANEAS"/>
    <n v="33876900"/>
    <n v="33876900"/>
    <s v="N/A"/>
    <s v="N/A"/>
    <s v="SANDRA YOLIMA SGUERRA _x000a_DIRECTORA DE GESTIÓN CORPORATIVA_x000a_Sandra.sguerra@ambientebogota.gov.co_x000a_Tel 3778914"/>
    <n v="3079700"/>
  </r>
  <r>
    <n v="122"/>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3-TASA POR USO DE AGUAS SUBTERRANEAS"/>
    <n v="25945700"/>
    <n v="25945700"/>
    <s v="N/A"/>
    <s v="N/A"/>
    <s v="SANDRA YOLIMA SGUERRA _x000a_DIRECTORA DE GESTIÓN CORPORATIVA_x000a_Sandra.sguerra@ambientebogota.gov.co_x000a_Tel 3778914"/>
    <n v="2358700"/>
  </r>
  <r>
    <n v="123"/>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Generar los conceptos e informes tecnicos relacionados con la recuperación y conservación de los espacios del agua en el D.C."/>
    <d v="2016-01-01T00:00:00"/>
    <n v="12"/>
    <s v="CONTRATACIÓN DIRECTA "/>
    <s v="493-TASA POR USO DE AGUAS SUBTERRANEAS"/>
    <n v="43921100"/>
    <n v="43921100"/>
    <s v="N/A"/>
    <s v="N/A"/>
    <s v="SANDRA YOLIMA SGUERRA _x000a_DIRECTORA DE GESTIÓN CORPORATIVA_x000a_Sandra.sguerra@ambientebogota.gov.co_x000a_Tel 3778914"/>
    <n v="3996400"/>
  </r>
  <r>
    <n v="124"/>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3-TASA POR USO DE AGUAS SUBTERRANEAS"/>
    <n v="55517000"/>
    <n v="55517000"/>
    <s v="N/A"/>
    <s v="N/A"/>
    <s v="SANDRA YOLIMA SGUERRA _x000a_DIRECTORA DE GESTIÓN CORPORATIVA_x000a_Sandra.sguerra@ambientebogota.gov.co_x000a_Tel 3778914"/>
    <n v="5047000"/>
  </r>
  <r>
    <n v="125"/>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m/>
    <s v="Adelantar la administración de los parques ecológicos distritales de humedal en el marco de las politicas establecidas, desarrollando acciones para promover el uso público y la gestión del conocimiento"/>
    <d v="2016-01-01T00:00:00"/>
    <n v="12"/>
    <s v="CONTRATACIÓN DIRECTA "/>
    <s v="493-TASA POR USO DE AGUAS SUBTERRANEAS"/>
    <n v="55517000"/>
    <n v="55517000"/>
    <s v="N/A"/>
    <s v="N/A"/>
    <s v="SANDRA YOLIMA SGUERRA _x000a_DIRECTORA DE GESTIÓN CORPORATIVA_x000a_Sandra.sguerra@ambientebogota.gov.co_x000a_Tel 3778914"/>
    <n v="5047000"/>
  </r>
  <r>
    <n v="126"/>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Generar los conceptos e informes tecnicos relacionados con la recuperación y conservación de los espacios del agua en el D.C."/>
    <d v="2016-01-01T00:00:00"/>
    <n v="12"/>
    <s v="CONTRATACIÓN DIRECTA "/>
    <s v="493-TASA POR USO DE AGUAS SUBTERRANEAS"/>
    <n v="55517000"/>
    <n v="55517000"/>
    <s v="N/A"/>
    <s v="N/A"/>
    <s v="SANDRA YOLIMA SGUERRA _x000a_DIRECTORA DE GESTIÓN CORPORATIVA_x000a_Sandra.sguerra@ambientebogota.gov.co_x000a_Tel 3778914"/>
    <n v="5047000"/>
  </r>
  <r>
    <n v="127"/>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m/>
    <s v=" Generar informes de gestión y tramites necesarios para el desarrollo de las acciones  en el suelo de protección. "/>
    <d v="2016-01-01T00:00:00"/>
    <n v="12"/>
    <s v="CONTRATACIÓN DIRECTA "/>
    <s v="493-TASA POR USO DE AGUAS SUBTERRANEAS"/>
    <n v="43960400"/>
    <n v="43960400"/>
    <s v="N/A"/>
    <s v="N/A"/>
    <s v="SANDRA YOLIMA SGUERRA _x000a_DIRECTORA DE GESTIÓN CORPORATIVA_x000a_Sandra.sguerra@ambientebogota.gov.co_x000a_Tel 3778914"/>
    <n v="3996400"/>
  </r>
  <r>
    <n v="128"/>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m/>
    <s v=" Generar informes de gestión y tramites necesarios para el desarrollo de las acciones  en el suelo de protección. "/>
    <d v="2016-01-01T00:00:00"/>
    <n v="12"/>
    <s v="CONTRATACIÓN DIRECTA "/>
    <s v="493-TASA POR USO DE AGUAS SUBTERRANEAS"/>
    <n v="38181600"/>
    <n v="38181600"/>
    <s v="N/A"/>
    <s v="N/A"/>
    <s v="SANDRA YOLIMA SGUERRA _x000a_DIRECTORA DE GESTIÓN CORPORATIVA_x000a_Sandra.sguerra@ambientebogota.gov.co_x000a_Tel 3778914"/>
    <n v="3471100"/>
  </r>
  <r>
    <n v="129"/>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Generar los conceptos e informes tecnicos relacionados con la recuperación y conservación de los espacios del agua en el D.C."/>
    <d v="2016-01-01T00:00:00"/>
    <n v="12"/>
    <s v="CONTRATACIÓN DIRECTA "/>
    <s v="27- FONDO CUENTA FINANCIACIÓN PGA"/>
    <n v="43960000"/>
    <n v="43960000"/>
    <s v="N/A"/>
    <s v="N/A"/>
    <s v="SANDRA YOLIMA SGUERRA _x000a_DIRECTORA DE GESTIÓN CORPORATIVA_x000a_Sandra.sguerra@ambientebogota.gov.co_x000a_Tel 3778914"/>
    <n v="3996400"/>
  </r>
  <r>
    <n v="130"/>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Generar los conceptos e informes tecnicos relacionados con la recuperación y conservación de los espacios del agua en el D.C."/>
    <d v="2016-01-01T00:00:00"/>
    <n v="12"/>
    <s v="CONTRATACIÓN DIRECTA "/>
    <s v="27- FONDO CUENTA FINANCIACIÓN PGA"/>
    <n v="35329000"/>
    <n v="35329000"/>
    <s v="N/A"/>
    <s v="N/A"/>
    <s v="SANDRA YOLIMA SGUERRA _x000a_DIRECTORA DE GESTIÓN CORPORATIVA_x000a_Sandra.sguerra@ambientebogota.gov.co_x000a_Tel 3778914"/>
    <n v="5047000"/>
  </r>
  <r>
    <n v="131"/>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82709000"/>
    <n v="82709000"/>
    <s v="N/A"/>
    <s v="N/A"/>
    <s v="SANDRA YOLIMA SGUERRA _x000a_DIRECTORA DE GESTIÓN CORPORATIVA_x000a_Sandra.sguerra@ambientebogota.gov.co_x000a_Tel 3778914"/>
    <n v="7519000"/>
  </r>
  <r>
    <n v="132"/>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49738700"/>
    <n v="49738700"/>
    <s v="N/A"/>
    <s v="N/A"/>
    <s v="SANDRA YOLIMA SGUERRA _x000a_DIRECTORA DE GESTIÓN CORPORATIVA_x000a_Sandra.sguerra@ambientebogota.gov.co_x000a_Tel 3778914"/>
    <n v="4521700"/>
  </r>
  <r>
    <n v="133"/>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49738700"/>
    <n v="49738700"/>
    <s v="N/A"/>
    <s v="N/A"/>
    <s v="SANDRA YOLIMA SGUERRA _x000a_DIRECTORA DE GESTIÓN CORPORATIVA_x000a_Sandra.sguerra@ambientebogota.gov.co_x000a_Tel 3778914"/>
    <n v="4521700"/>
  </r>
  <r>
    <n v="134"/>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4"/>
    <s v="06-Gastos operativos"/>
    <s v="0037 - GASTOS DE TRANSPORTE"/>
    <m/>
    <s v="Desarrollar acciones para la recuperación integral de quebrada  en las Subcuencas de Torca, Salitre, Tunjuelo y Fucha, que incluye acciones de mantenimiento de áreas intervenidas en periiodos anteriiores."/>
    <d v="2016-01-01T00:00:00"/>
    <n v="12"/>
    <s v="CONTRATACIÓN DIRECTA "/>
    <s v="12-OTROS DISTRITO"/>
    <n v="72000000"/>
    <n v="72000000"/>
    <s v="N/A"/>
    <s v="N/A"/>
    <s v="SANDRA YOLIMA SGUERRA _x000a_DIRECTORA DE GESTIÓN CORPORATIVA_x000a_Sandra.sguerra@ambientebogota.gov.co_x000a_Tel 3778914"/>
    <m/>
  </r>
  <r>
    <n v="135"/>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4"/>
    <s v="06-Gastos operativos"/>
    <s v="0037 - GASTOS DE TRANSPORTE"/>
    <m/>
    <s v="Desarrollar acciones para la recuperación integral de quebrada  en las Subcuencas de Torca, Salitre, Tunjuelo y Fucha, que incluye acciones de mantenimiento de áreas intervenidas en periiodos anteriiores."/>
    <d v="2016-01-01T00:00:00"/>
    <n v="12"/>
    <s v="CONTRATACIÓN DIRECTA "/>
    <s v="41-PLUSVALIA"/>
    <n v="66000000"/>
    <n v="66000000"/>
    <s v="N/A"/>
    <s v="N/A"/>
    <s v="SANDRA YOLIMA SGUERRA _x000a_DIRECTORA DE GESTIÓN CORPORATIVA_x000a_Sandra.sguerra@ambientebogota.gov.co_x000a_Tel 3778914"/>
    <m/>
  </r>
  <r>
    <n v="136"/>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4"/>
    <s v="06-Gastos operativos"/>
    <s v="0037 - GASTOS DE TRANSPORTE"/>
    <m/>
    <s v="Generar los conceptos e informes tecnicos relacionados con la recuperación y conservación de los espacios del agua en el D.C."/>
    <d v="2016-01-01T00:00:00"/>
    <n v="12"/>
    <s v="CONTRATACIÓN DIRECTA "/>
    <s v="270-RECURSOS DEL BALANCE REAFORO PLUSVALIA"/>
    <n v="78000000"/>
    <n v="78000000"/>
    <s v="N/A"/>
    <s v="N/A"/>
    <s v="SANDRA YOLIMA SGUERRA _x000a_DIRECTORA DE GESTIÓN CORPORATIVA_x000a_Sandra.sguerra@ambientebogota.gov.co_x000a_Tel 3778914"/>
    <m/>
  </r>
  <r>
    <n v="137"/>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4"/>
    <s v="06-Gastos operativos"/>
    <s v="0037 - GASTOS DE TRANSPORTE"/>
    <m/>
    <s v="Adelantar acciones integrales orientadas a la restauración, recuperación, rehabilitación o conservación en las zonas abastecedoras de acueductos veredales (incluye el mantenimiento de coberturas vegetales establecidas con anterioridad y la gestión social e institucional)"/>
    <d v="2016-01-01T00:00:00"/>
    <n v="12"/>
    <s v="CONTRATACIÓN DIRECTA "/>
    <s v="12-OTROS DISTRITO"/>
    <n v="72000000"/>
    <n v="72000000"/>
    <s v="N/A"/>
    <s v="N/A"/>
    <s v="SANDRA YOLIMA SGUERRA _x000a_DIRECTORA DE GESTIÓN CORPORATIVA_x000a_Sandra.sguerra@ambientebogota.gov.co_x000a_Tel 3778914"/>
    <m/>
  </r>
  <r>
    <n v="138"/>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4"/>
    <s v="06-Gastos operativos"/>
    <s v="0037 - GASTOS DE TRANSPORTE"/>
    <m/>
    <s v="Responder a las emergencias ambientales para las cuales se activa a la SDA, por parte de las entidades del SDGR-CC, el NUSE y la comunidad."/>
    <d v="2016-01-01T00:00:00"/>
    <n v="12"/>
    <s v="CONTRATACIÓN DIRECTA "/>
    <s v="27- FONDO CUENTA FINANCIACIÓN PGA"/>
    <n v="144000000"/>
    <n v="144000000"/>
    <s v="N/A"/>
    <s v="N/A"/>
    <s v="SANDRA YOLIMA SGUERRA _x000a_DIRECTORA DE GESTIÓN CORPORATIVA_x000a_Sandra.sguerra@ambientebogota.gov.co_x000a_Tel 3778914"/>
    <m/>
  </r>
  <r>
    <n v="139"/>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4"/>
    <s v="06-Gastos operativos"/>
    <s v="0037 - GASTOS DE TRANSPORTE"/>
    <m/>
    <s v="Implementar acciones de ordenamiento predial, restauración y reconversión de sistemas productivos afines a la conservación de los recursos naturales en los predios priorizados."/>
    <d v="2016-01-01T00:00:00"/>
    <n v="12"/>
    <s v="CONTRATACIÓN DIRECTA "/>
    <s v="12-OTROS DISTRITO"/>
    <n v="144000000"/>
    <n v="144000000"/>
    <s v="N/A"/>
    <s v="N/A"/>
    <s v="SANDRA YOLIMA SGUERRA _x000a_DIRECTORA DE GESTIÓN CORPORATIVA_x000a_Sandra.sguerra@ambientebogota.gov.co_x000a_Tel 3778914"/>
    <m/>
  </r>
  <r>
    <n v="140"/>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2"/>
    <s v="03-Gastos de personal"/>
    <s v="090-PERSONAL CONTRATADO PARA LA RESTAURACIÓN, CONSERVACIÓN, MANEJO Y USO SOSTENIBLE DE LOS ECOSISTEMAS URBANOS, DE LAS ÁREAS RURALES Y PARA LA GESTIÓN DEL RIESGO EN EL DISTRITO CAPITAL."/>
    <m/>
    <s v="Generar los insumos técnicos para aprobación y seguimiento de PMA, Alertas Ambientales, medidas de protección,identificación y ampliaciones en áreas de ecosistemas humedal."/>
    <d v="2016-01-01T00:00:00"/>
    <n v="12"/>
    <s v="CONTRATACIÓN DIRECTA"/>
    <s v="493-TASA POR USO DE AGUAS SUBTERRANEAS"/>
    <n v="55517000"/>
    <n v="55517000"/>
    <s v="N/A"/>
    <s v="N/A"/>
    <s v="SANDRA YOLIMA SGUERRA _x000a_DIRECTORA DE GESTIÓN CORPORATIVA_x000a_Sandra.sguerra@ambientebogota.gov.co_x000a_Tel 3778914"/>
    <n v="5047000"/>
  </r>
  <r>
    <n v="141"/>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2"/>
    <s v="03-Gastos de personal"/>
    <s v="090-PERSONAL CONTRATADO PARA LA RESTAURACIÓN, CONSERVACIÓN, MANEJO Y USO SOSTENIBLE DE LOS ECOSISTEMAS URBANOS, DE LAS ÁREAS RURALES Y PARA LA GESTIÓN DEL RIESGO EN EL DISTRITO CAPITAL."/>
    <n v="5047000"/>
    <s v="Generar los insumos técnicos para aprobación y seguimiento de PMA, Alertas Ambientales, medidas de protección,identificación y ampliaciones en áreas de ecosistemas humedal."/>
    <d v="2016-01-01T00:00:00"/>
    <n v="11"/>
    <s v="CONTRATACIÓN DIRECTA"/>
    <s v="493-TASA POR USO DE AGUAS SUBTERRANEAS"/>
    <n v="55517000"/>
    <n v="55517000"/>
    <s v="N/A"/>
    <s v="N/A"/>
    <s v="SANDRA YOLIMA SGUERRA _x000a_DIRECTORA DE GESTIÓN CORPORATIVA_x000a_Sandra.sguerra@ambientebogota.gov.co_x000a_Tel 3778914"/>
    <n v="5047000"/>
  </r>
  <r>
    <n v="142"/>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n v="5047000"/>
    <s v="Generar los conceptos e informes tecnicos relacionados con la recuperación y conservación de los espacios del agua en el D.C."/>
    <d v="2016-01-01T00:00:00"/>
    <n v="11"/>
    <s v="CONTRATACIÓN DIRECTA"/>
    <s v="493-TASA POR USO DE AGUAS SUBTERRANEAS"/>
    <n v="55517000"/>
    <n v="55517000"/>
    <s v="N/A"/>
    <s v="N/A"/>
    <s v="SANDRA YOLIMA SGUERRA _x000a_DIRECTORA DE GESTIÓN CORPORATIVA_x000a_Sandra.sguerra@ambientebogota.gov.co_x000a_Tel 3778914"/>
    <n v="5047000"/>
  </r>
  <r>
    <n v="143"/>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2"/>
    <s v="03-Gastos de personal"/>
    <s v="090-PERSONAL CONTRATADO PARA LA RESTAURACIÓN, CONSERVACIÓN, MANEJO Y USO SOSTENIBLE DE LOS ECOSISTEMAS URBANOS, DE LAS ÁREAS RURALES Y PARA LA GESTIÓN DEL RIESGO EN EL DISTRITO CAPITAL."/>
    <n v="3996400"/>
    <s v="Generar los insumos técnicos para aprobación y seguimiento de PMA, Alertas Ambientales, medidas de protección,identificación y ampliaciones en áreas de ecosistemas humedal."/>
    <d v="2016-01-01T00:00:00"/>
    <n v="11"/>
    <s v="CONTRATACIÓN DIRECTA"/>
    <s v="493-TASA POR USO DE AGUAS SUBTERRANEAS"/>
    <n v="43960200"/>
    <n v="43960200"/>
    <s v="N/A"/>
    <s v="N/A"/>
    <s v="SANDRA YOLIMA SGUERRA _x000a_DIRECTORA DE GESTIÓN CORPORATIVA_x000a_Sandra.sguerra@ambientebogota.gov.co_x000a_Tel 3778914"/>
    <n v="3996381.8181818184"/>
  </r>
  <r>
    <n v="144"/>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 Adelantar las acciones requeridas para la adecuación, mejoramiento y mantenimiento de los viveros administrados por la SDA."/>
    <d v="2016-01-01T00:00:00"/>
    <n v="12"/>
    <s v="CONTRATACIÓN DIRECTA "/>
    <s v="12-OTROS DISTRITO"/>
    <n v="200000000"/>
    <n v="200000000"/>
    <s v="N/A"/>
    <s v="N/A"/>
    <s v="SANDRA YOLIMA SGUERRA _x000a_DIRECTORA DE GESTIÓN CORPORATIVA_x000a_Sandra.sguerra@ambientebogota.gov.co_x000a_Tel 3778914"/>
    <m/>
  </r>
  <r>
    <n v="145"/>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n v="3996400"/>
    <s v="Desarrollar acciones para la recuperación integral de quebrada  en las Subcuencas de Torca, Salitre, Tunjuelo y Fucha, que incluye acciones de mantenimiento de áreas intervenidas en periiodos anteriiores."/>
    <d v="2016-01-01T00:00:00"/>
    <n v="11"/>
    <s v="CONTRATACIÓN DIRECTA"/>
    <s v="12-OTROS DISTRITO"/>
    <n v="43960400"/>
    <n v="43960400"/>
    <s v="N/A"/>
    <s v="N/A"/>
    <s v="SANDRA YOLIMA SGUERRA _x000a_DIRECTORA DE GESTIÓN CORPORATIVA_x000a_Sandra.sguerra@ambientebogota.gov.co_x000a_Tel 3778914"/>
    <n v="3996400"/>
  </r>
  <r>
    <n v="146"/>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n v="2173300"/>
    <s v="Implementar las acciones orientadas a la producción de material vegetal en los viveros de la SDA y los estudios para el mejoramiento del modelo de gestión actual"/>
    <d v="2016-01-01T00:00:00"/>
    <n v="11"/>
    <s v="CONTRATACIÓN DIRECTA"/>
    <s v="12-OTROS DISTRITO"/>
    <n v="23906300"/>
    <n v="23906300"/>
    <s v="N/A"/>
    <s v="N/A"/>
    <s v="SANDRA YOLIMA SGUERRA _x000a_DIRECTORA DE GESTIÓN CORPORATIVA_x000a_Sandra.sguerra@ambientebogota.gov.co_x000a_Tel 3778914"/>
    <n v="2173300"/>
  </r>
  <r>
    <n v="147"/>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n v="2018800"/>
    <s v="Implementar las acciones orientadas a la producción de material vegetal en los viveros de la SDA y los estudios para el mejoramiento del modelo de gestión actual"/>
    <d v="2016-01-01T00:00:00"/>
    <n v="11"/>
    <s v="CONTRATACIÓN DIRECTA"/>
    <s v="12-OTROS DISTRITO"/>
    <n v="22206800"/>
    <n v="22206800"/>
    <s v="N/A"/>
    <s v="N/A"/>
    <s v="SANDRA YOLIMA SGUERRA _x000a_DIRECTORA DE GESTIÓN CORPORATIVA_x000a_Sandra.sguerra@ambientebogota.gov.co_x000a_Tel 3778914"/>
    <n v="2018800"/>
  </r>
  <r>
    <n v="148"/>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n v="1586200"/>
    <s v="Implementar las acciones orientadas a la producción de material vegetal en los viveros de la SDA y los estudios para el mejoramiento del modelo de gestión actual"/>
    <d v="2016-01-01T00:00:00"/>
    <n v="11"/>
    <s v="CONTRATACIÓN DIRECTA"/>
    <s v="12-OTROS DISTRITO"/>
    <n v="17448200"/>
    <n v="17448200"/>
    <s v="N/A"/>
    <s v="N/A"/>
    <s v="SANDRA YOLIMA SGUERRA _x000a_DIRECTORA DE GESTIÓN CORPORATIVA_x000a_Sandra.sguerra@ambientebogota.gov.co_x000a_Tel 3778914"/>
    <n v="1586200"/>
  </r>
  <r>
    <n v="149"/>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n v="1586200"/>
    <s v="Implementar las acciones orientadas a la producción de material vegetal en los viveros de la SDA y los estudios para el mejoramiento del modelo de gestión actual"/>
    <d v="2016-01-01T00:00:00"/>
    <n v="11"/>
    <s v="CONTRATACIÓN DIRECTA"/>
    <s v="12-OTROS DISTRITO"/>
    <n v="17448200"/>
    <n v="17448200"/>
    <s v="N/A"/>
    <s v="N/A"/>
    <s v="SANDRA YOLIMA SGUERRA _x000a_DIRECTORA DE GESTIÓN CORPORATIVA_x000a_Sandra.sguerra@ambientebogota.gov.co_x000a_Tel 3778914"/>
    <n v="1586200"/>
  </r>
  <r>
    <n v="150"/>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n v="1586200"/>
    <s v="Implementar las acciones orientadas a la producción de material vegetal en los viveros de la SDA y los estudios para el mejoramiento del modelo de gestión actual"/>
    <d v="2016-01-01T00:00:00"/>
    <n v="11"/>
    <s v="CONTRATACIÓN DIRECTA"/>
    <s v="12-OTROS DISTRITO"/>
    <n v="17448200"/>
    <n v="17448200"/>
    <s v="N/A"/>
    <s v="N/A"/>
    <s v="SANDRA YOLIMA SGUERRA _x000a_DIRECTORA DE GESTIÓN CORPORATIVA_x000a_Sandra.sguerra@ambientebogota.gov.co_x000a_Tel 3778914"/>
    <n v="1586200"/>
  </r>
  <r>
    <n v="151"/>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n v="1586200"/>
    <s v="Implementar las acciones orientadas a la producción de material vegetal en los viveros de la SDA y los estudios para el mejoramiento del modelo de gestión actual"/>
    <d v="2016-01-01T00:00:00"/>
    <n v="11"/>
    <s v="CONTRATACIÓN DIRECTA"/>
    <s v="12-OTROS DISTRITO"/>
    <n v="17448200"/>
    <n v="17448200"/>
    <s v="N/A"/>
    <s v="N/A"/>
    <s v="SANDRA YOLIMA SGUERRA _x000a_DIRECTORA DE GESTIÓN CORPORATIVA_x000a_Sandra.sguerra@ambientebogota.gov.co_x000a_Tel 3778914"/>
    <n v="1586200"/>
  </r>
  <r>
    <n v="152"/>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n v="1586200"/>
    <s v="Implementar las acciones orientadas a la producción de material vegetal en los viveros de la SDA y los estudios para el mejoramiento del modelo de gestión actual"/>
    <d v="2016-01-01T00:00:00"/>
    <n v="11"/>
    <s v="CONTRATACIÓN DIRECTA"/>
    <s v="12-OTROS DISTRITO"/>
    <n v="17448200"/>
    <n v="17448200"/>
    <s v="N/A"/>
    <s v="N/A"/>
    <s v="SANDRA YOLIMA SGUERRA _x000a_DIRECTORA DE GESTIÓN CORPORATIVA_x000a_Sandra.sguerra@ambientebogota.gov.co_x000a_Tel 3778914"/>
    <n v="1586200"/>
  </r>
  <r>
    <n v="153"/>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2"/>
    <s v="03-Gastos de personal"/>
    <s v="090-PERSONAL CONTRATADO PARA LA RESTAURACIÓN, CONSERVACIÓN, MANEJO Y USO SOSTENIBLE DE LOS ECOSISTEMAS URBANOS, DE LAS ÁREAS RURALES Y PARA LA GESTIÓN DEL RIESGO EN EL DISTRITO CAPITAL."/>
    <n v="1586200"/>
    <s v="Implementar las acciones orientadas a la producción de material vegetal en los viveros de la SDA y los estudios para el mejoramiento del modelo de gestión actual"/>
    <d v="2016-01-01T00:00:00"/>
    <n v="11"/>
    <s v="CONTRATACIÓN DIRECTA"/>
    <s v="12-OTROS DISTRITO"/>
    <n v="17448200"/>
    <n v="17448200"/>
    <s v="N/A"/>
    <s v="N/A"/>
    <s v="SANDRA YOLIMA SGUERRA _x000a_DIRECTORA DE GESTIÓN CORPORATIVA_x000a_Sandra.sguerra@ambientebogota.gov.co_x000a_Tel 3778914"/>
    <n v="1586200"/>
  </r>
  <r>
    <n v="154"/>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los procesos de gestion predial en el suelo de protección para su adquisición a partir de los avaluos existentes y realizar la priorización y gestión para el avalúo de nuevos predios"/>
    <d v="2016-01-01T00:00:00"/>
    <n v="12"/>
    <s v="CONTRATACIÓN DIRECTA "/>
    <s v="41-PLUSVALIA"/>
    <n v="84000000"/>
    <n v="84000000"/>
    <s v="N/A"/>
    <s v="N/A"/>
    <s v="SANDRA YOLIMA SGUERRA _x000a_DIRECTORA DE GESTIÓN CORPORATIVA_x000a_Sandra.sguerra@ambientebogota.gov.co_x000a_Tel 3778914"/>
    <m/>
  </r>
  <r>
    <n v="155"/>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los procesos de gestion predial en el suelo de protección para su adquisición a partir de los avaluos existentes y realizar la priorización y gestión para el avalúo de nuevos predios"/>
    <d v="2016-01-01T00:00:00"/>
    <n v="12"/>
    <s v="CONTRATACIÓN DIRECTA "/>
    <s v="265-RECURSOS DE BALANCE PLUSVALÍA"/>
    <n v="296818000"/>
    <n v="296818000"/>
    <s v="N/A"/>
    <s v="N/A"/>
    <s v="SANDRA YOLIMA SGUERRA _x000a_DIRECTORA DE GESTIÓN CORPORATIVA_x000a_Sandra.sguerra@ambientebogota.gov.co_x000a_Tel 3778914"/>
    <m/>
  </r>
  <r>
    <n v="156"/>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los procesos de gestion predial en el suelo de protección para su adquisición a partir de los avaluos existentes y realizar la priorización y gestión para el avalúo de nuevos predios"/>
    <d v="2016-01-01T00:00:00"/>
    <n v="12"/>
    <s v="CONTRATACIÓN DIRECTA "/>
    <s v="270-RECURSOS DEL BALANCE REAFORO PLUSVALIA"/>
    <n v="27464000"/>
    <n v="27464000"/>
    <s v="N/A"/>
    <s v="N/A"/>
    <s v="SANDRA YOLIMA SGUERRA _x000a_DIRECTORA DE GESTIÓN CORPORATIVA_x000a_Sandra.sguerra@ambientebogota.gov.co_x000a_Tel 3778914"/>
    <m/>
  </r>
  <r>
    <n v="157"/>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los procesos de gestion predial en el suelo de protección para su adquisición a partir de los avaluos existentes y realizar la priorización y gestión para el avalúo de nuevos predios"/>
    <d v="2016-01-01T00:00:00"/>
    <n v="12"/>
    <s v="CONTRATACIÓN DIRECTA "/>
    <s v="41-PLUSVALIA"/>
    <n v="86347000"/>
    <n v="86347000"/>
    <s v="N/A"/>
    <s v="N/A"/>
    <s v="SANDRA YOLIMA SGUERRA _x000a_DIRECTORA DE GESTIÓN CORPORATIVA_x000a_Sandra.sguerra@ambientebogota.gov.co_x000a_Tel 3778914"/>
    <m/>
  </r>
  <r>
    <n v="158"/>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los procesos de gestion predial en el suelo de protección para su adquisición a partir de los avaluos existentes y realizar la priorización y gestión para el avalúo de nuevos predios"/>
    <d v="2016-01-01T00:00:00"/>
    <n v="12"/>
    <s v="CONTRATACIÓN DIRECTA "/>
    <s v="41-PLUSVALIA"/>
    <n v="200000000"/>
    <n v="200000000"/>
    <s v="N/A"/>
    <s v="N/A"/>
    <s v="SANDRA YOLIMA SGUERRA _x000a_DIRECTORA DE GESTIÓN CORPORATIVA_x000a_Sandra.sguerra@ambientebogota.gov.co_x000a_Tel 3778914"/>
    <m/>
  </r>
  <r>
    <n v="159"/>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los procesos de gestion predial en el suelo de protección para su adquisición a partir de los avaluos existentes y realizar la priorización y gestión para el avalúo de nuevos predios"/>
    <d v="2016-01-01T00:00:00"/>
    <n v="12"/>
    <s v="CONTRATACIÓN DIRECTA "/>
    <s v="41-PLUSVALIA"/>
    <n v="200000000"/>
    <n v="200000000"/>
    <s v="N/A"/>
    <s v="N/A"/>
    <s v="SANDRA YOLIMA SGUERRA _x000a_DIRECTORA DE GESTIÓN CORPORATIVA_x000a_Sandra.sguerra@ambientebogota.gov.co_x000a_Tel 3778914"/>
    <m/>
  </r>
  <r>
    <n v="160"/>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los procesos de gestion predial en el suelo de protección para su adquisición a partir de los avaluos existentes y realizar la priorización y gestión para el avalúo de nuevos predios"/>
    <d v="2016-01-01T00:00:00"/>
    <n v="12"/>
    <s v="CONTRATACIÓN DIRECTA "/>
    <s v="270-RECURSOS DEL BALANCE REAFORO PLUSVALIA"/>
    <n v="25000000"/>
    <n v="25000000"/>
    <s v="N/A"/>
    <s v="N/A"/>
    <s v="SANDRA YOLIMA SGUERRA _x000a_DIRECTORA DE GESTIÓN CORPORATIVA_x000a_Sandra.sguerra@ambientebogota.gov.co_x000a_Tel 3778914"/>
    <m/>
  </r>
  <r>
    <n v="161"/>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los procesos de gestion predial en el suelo de protección para su adquisición a partir de los avaluos existentes y realizar la priorización y gestión para el avalúo de nuevos predios"/>
    <d v="2016-01-01T00:00:00"/>
    <n v="12"/>
    <s v="CONTRATACIÓN DIRECTA "/>
    <s v="41-PLUSVALIA"/>
    <n v="400000000"/>
    <n v="400000000"/>
    <s v="N/A"/>
    <s v="N/A"/>
    <s v="SANDRA YOLIMA SGUERRA _x000a_DIRECTORA DE GESTIÓN CORPORATIVA_x000a_Sandra.sguerra@ambientebogota.gov.co_x000a_Tel 3778914"/>
    <m/>
  </r>
  <r>
    <n v="162"/>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Gastos de personal"/>
    <s v="090-PERSONAL CONTRATADO PARA LA RESTAURACIÓN, CONSERVACIÓN, MANEJO Y USO SOSTENIBLE DE LOS ECOSISTEMAS URBANOS, DE LAS ÁREAS RURALES Y PARA LA GESTIÓN DEL RIESGO EN EL DISTRITO CAPITAL."/>
    <n v="3996400"/>
    <s v="Desarrollar los procesos de gestion predial en el suelo de protección para su adquisición a partir de los avaluos existentes y realizar la priorización y gestión para el avalúo de nuevos predios"/>
    <d v="2016-01-01T00:00:00"/>
    <n v="11"/>
    <s v="CONTRATACIÓN DIRECTA"/>
    <s v="265-RECURSOS DE BALANCE PLUSVALÍA"/>
    <n v="35967600"/>
    <n v="35967600"/>
    <s v="N/A"/>
    <s v="N/A"/>
    <s v="SANDRA YOLIMA SGUERRA _x000a_DIRECTORA DE GESTIÓN CORPORATIVA_x000a_Sandra.sguerra@ambientebogota.gov.co_x000a_Tel 3778914"/>
    <n v="3269781.8181818184"/>
  </r>
  <r>
    <n v="163"/>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Gastos de personal"/>
    <s v="090-PERSONAL CONTRATADO PARA LA RESTAURACIÓN, CONSERVACIÓN, MANEJO Y USO SOSTENIBLE DE LOS ECOSISTEMAS URBANOS, DE LAS ÁREAS RURALES Y PARA LA GESTIÓN DEL RIESGO EN EL DISTRITO CAPITAL."/>
    <n v="5572300"/>
    <s v="Desarrollar los procesos de gestion predial en el suelo de protección para su adquisición a partir de los avaluos existentes y realizar la priorización y gestión para el avalúo de nuevos predios"/>
    <d v="2016-01-01T00:00:00"/>
    <n v="11"/>
    <s v="CONTRATACIÓN DIRECTA"/>
    <s v="265-RECURSOS DE BALANCE PLUSVALÍA"/>
    <n v="61295300"/>
    <n v="61295300"/>
    <s v="N/A"/>
    <s v="N/A"/>
    <s v="SANDRA YOLIMA SGUERRA _x000a_DIRECTORA DE GESTIÓN CORPORATIVA_x000a_Sandra.sguerra@ambientebogota.gov.co_x000a_Tel 3778914"/>
    <n v="5572300"/>
  </r>
  <r>
    <n v="164"/>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Gastos de personal"/>
    <s v="090-PERSONAL CONTRATADO PARA LA RESTAURACIÓN, CONSERVACIÓN, MANEJO Y USO SOSTENIBLE DE LOS ECOSISTEMAS URBANOS, DE LAS ÁREAS RURALES Y PARA LA GESTIÓN DEL RIESGO EN EL DISTRITO CAPITAL."/>
    <n v="6489000"/>
    <s v="Desarrollar los procesos de gestion predial en el suelo de protección para su adquisición a partir de los avaluos existentes y realizar la priorización y gestión para el avalúo de nuevos predios"/>
    <d v="2016-01-01T00:00:00"/>
    <n v="11"/>
    <s v="CONTRATACIÓN DIRECTA"/>
    <s v="265-RECURSOS DE BALANCE PLUSVALÍA"/>
    <n v="71379000"/>
    <n v="71379000"/>
    <s v="N/A"/>
    <s v="N/A"/>
    <s v="SANDRA YOLIMA SGUERRA _x000a_DIRECTORA DE GESTIÓN CORPORATIVA_x000a_Sandra.sguerra@ambientebogota.gov.co_x000a_Tel 3778914"/>
    <n v="6489000"/>
  </r>
  <r>
    <n v="165"/>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Gastos de personal"/>
    <s v="090-PERSONAL CONTRATADO PARA LA RESTAURACIÓN, CONSERVACIÓN, MANEJO Y USO SOSTENIBLE DE LOS ECOSISTEMAS URBANOS, DE LAS ÁREAS RURALES Y PARA LA GESTIÓN DEL RIESGO EN EL DISTRITO CAPITAL."/>
    <n v="2018800"/>
    <s v="Desarrollar los procesos de gestion predial en el suelo de protección para su adquisición a partir de los avaluos existentes y realizar la priorización y gestión para el avalúo de nuevos predios"/>
    <d v="2016-01-01T00:00:00"/>
    <n v="11"/>
    <s v="CONTRATACIÓN DIRECTA"/>
    <s v="265-RECURSOS DE BALANCE PLUSVALÍA"/>
    <n v="22206800"/>
    <n v="22206800"/>
    <s v="N/A"/>
    <s v="N/A"/>
    <s v="SANDRA YOLIMA SGUERRA _x000a_DIRECTORA DE GESTIÓN CORPORATIVA_x000a_Sandra.sguerra@ambientebogota.gov.co_x000a_Tel 3778914"/>
    <n v="2018800"/>
  </r>
  <r>
    <n v="166"/>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Gastos de personal"/>
    <s v="090-PERSONAL CONTRATADO PARA LA RESTAURACIÓN, CONSERVACIÓN, MANEJO Y USO SOSTENIBLE DE LOS ECOSISTEMAS URBANOS, DE LAS ÁREAS RURALES Y PARA LA GESTIÓN DEL RIESGO EN EL DISTRITO CAPITAL."/>
    <n v="5974000"/>
    <s v="Desarrollar los procesos de gestion predial en el suelo de protección para su adquisición a partir de los avaluos existentes y realizar la priorización y gestión para el avalúo de nuevos predios"/>
    <d v="2016-01-01T00:00:00"/>
    <n v="11"/>
    <s v="CONTRATACIÓN DIRECTA"/>
    <s v="265-RECURSOS DE BALANCE PLUSVALÍA"/>
    <n v="65714000"/>
    <n v="65714000"/>
    <s v="N/A"/>
    <s v="N/A"/>
    <s v="SANDRA YOLIMA SGUERRA _x000a_DIRECTORA DE GESTIÓN CORPORATIVA_x000a_Sandra.sguerra@ambientebogota.gov.co_x000a_Tel 3778914"/>
    <n v="5974000"/>
  </r>
  <r>
    <n v="167"/>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Gastos de personal"/>
    <s v="090-PERSONAL CONTRATADO PARA LA RESTAURACIÓN, CONSERVACIÓN, MANEJO Y USO SOSTENIBLE DE LOS ECOSISTEMAS URBANOS, DE LAS ÁREAS RURALES Y PARA LA GESTIÓN DEL RIESGO EN EL DISTRITO CAPITAL."/>
    <n v="3996400"/>
    <s v="Desarrollar los procesos de gestion predial en el suelo de protección para su adquisición a partir de los avaluos existentes y realizar la priorización y gestión para el avalúo de nuevos predios"/>
    <d v="2016-01-01T00:00:00"/>
    <n v="11"/>
    <s v="CONTRATACIÓN DIRECTA"/>
    <s v="265-RECURSOS DE BALANCE PLUSVALÍA"/>
    <n v="43960300"/>
    <n v="43960300"/>
    <s v="N/A"/>
    <s v="N/A"/>
    <s v="SANDRA YOLIMA SGUERRA _x000a_DIRECTORA DE GESTIÓN CORPORATIVA_x000a_Sandra.sguerra@ambientebogota.gov.co_x000a_Tel 3778914"/>
    <n v="3996390.9090909092"/>
  </r>
  <r>
    <n v="168"/>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 Realizar el mantenimiento, implementación y monitoreo de acciones para conservación , restauración, rehabilitación y/o recuperación en suelo de protección del Distrito Capital."/>
    <d v="2016-01-01T00:00:00"/>
    <n v="12"/>
    <m/>
    <s v="12-OTROS DISTRITO"/>
    <n v="300000000"/>
    <n v="300000000"/>
    <s v="N/A"/>
    <s v="N/A"/>
    <s v="SANDRA YOLIMA SGUERRA _x000a_DIRECTORA DE GESTIÓN CORPORATIVA_x000a_Sandra.sguerra@ambientebogota.gov.co_x000a_Tel 3778914"/>
    <m/>
  </r>
  <r>
    <n v="169"/>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Realizar las acciones de administración integral del PEDM Entrenubes, el Parque Mirador de los Nevados, el Pparque Soratama y otras áreas de interes ambietal, incluyendo aquellas para la promoción del uso público."/>
    <d v="2016-01-01T00:00:00"/>
    <n v="12"/>
    <m/>
    <s v="12-OTROS DISTRITO"/>
    <n v="800000000"/>
    <n v="800000000"/>
    <s v="N/A"/>
    <s v="N/A"/>
    <s v="SANDRA YOLIMA SGUERRA _x000a_DIRECTORA DE GESTIÓN CORPORATIVA_x000a_Sandra.sguerra@ambientebogota.gov.co_x000a_Tel 3778914"/>
    <m/>
  </r>
  <r>
    <n v="170"/>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Realizar las acciones de administración integral del PEDM Entrenubes, el Parque Mirador de los Nevados, el Pparque Soratama y otras áreas de interes ambietal, incluyendo aquellas para la promoción del uso público."/>
    <d v="2016-01-01T00:00:00"/>
    <n v="12"/>
    <m/>
    <s v="12-OTROS DISTRITO"/>
    <n v="132835000"/>
    <n v="132835000"/>
    <s v="N/A"/>
    <s v="N/A"/>
    <s v="SANDRA YOLIMA SGUERRA _x000a_DIRECTORA DE GESTIÓN CORPORATIVA_x000a_Sandra.sguerra@ambientebogota.gov.co_x000a_Tel 3778914"/>
    <m/>
  </r>
  <r>
    <n v="171"/>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Realizar las acciones de administración integral del PEDM Entrenubes, el Parque Mirador de los Nevados, el Pparque Soratama y otras áreas de interes ambietal, incluyendo aquellas para la promoción del uso público."/>
    <d v="2016-01-01T00:00:00"/>
    <n v="12"/>
    <m/>
    <s v="12-OTROS DISTRITO"/>
    <n v="50000000"/>
    <n v="50000000"/>
    <s v="N/A"/>
    <s v="N/A"/>
    <s v="SANDRA YOLIMA SGUERRA _x000a_DIRECTORA DE GESTIÓN CORPORATIVA_x000a_Sandra.sguerra@ambientebogota.gov.co_x000a_Tel 3778914"/>
    <m/>
  </r>
  <r>
    <n v="172"/>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5572300"/>
    <s v=" Generar informes de gestión y tramites necesarios para el desarrollo de las acciones  en el suelo de protección. "/>
    <d v="2016-01-01T00:00:00"/>
    <n v="11"/>
    <s v="CONTRATACIÓN DIRECTA"/>
    <s v="27- FONDO CUENTA FINANCIACIÓN PGA"/>
    <n v="61295100"/>
    <n v="61295100"/>
    <s v="N/A"/>
    <s v="N/A"/>
    <s v="SANDRA YOLIMA SGUERRA _x000a_DIRECTORA DE GESTIÓN CORPORATIVA_x000a_Sandra.sguerra@ambientebogota.gov.co_x000a_Tel 3778914"/>
    <n v="5572281.8181818184"/>
  </r>
  <r>
    <n v="173"/>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5572300"/>
    <s v=" Generar informes de gestión y tramites necesarios para el desarrollo de las acciones  en el suelo de protección. "/>
    <d v="2016-01-01T00:00:00"/>
    <n v="11"/>
    <s v="CONTRATACIÓN DIRECTA"/>
    <s v="27- FONDO CUENTA FINANCIACIÓN PGA"/>
    <n v="61295300"/>
    <n v="61295300"/>
    <s v="N/A"/>
    <s v="N/A"/>
    <s v="SANDRA YOLIMA SGUERRA _x000a_DIRECTORA DE GESTIÓN CORPORATIVA_x000a_Sandra.sguerra@ambientebogota.gov.co_x000a_Tel 3778914"/>
    <n v="5572300"/>
  </r>
  <r>
    <n v="174"/>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5572300"/>
    <s v=" Generar informes de gestión y tramites necesarios para el desarrollo de las acciones  en el suelo de protección. "/>
    <d v="2016-01-01T00:00:00"/>
    <n v="11"/>
    <s v="CONTRATACIÓN DIRECTA"/>
    <s v="27- FONDO CUENTA FINANCIACIÓN PGA"/>
    <n v="61295300"/>
    <n v="61295300"/>
    <s v="N/A"/>
    <s v="N/A"/>
    <s v="SANDRA YOLIMA SGUERRA _x000a_DIRECTORA DE GESTIÓN CORPORATIVA_x000a_Sandra.sguerra@ambientebogota.gov.co_x000a_Tel 3778914"/>
    <n v="5572300"/>
  </r>
  <r>
    <n v="175"/>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3996400"/>
    <s v=" Generar informes de gestión y tramites necesarios para el desarrollo de las acciones  en el suelo de protección. "/>
    <d v="2016-01-01T00:00:00"/>
    <n v="11"/>
    <s v="CONTRATACIÓN DIRECTA"/>
    <s v="27- FONDO CUENTA FINANCIACIÓN PGA"/>
    <n v="43960400"/>
    <n v="43960400"/>
    <s v="N/A"/>
    <s v="N/A"/>
    <s v="SANDRA YOLIMA SGUERRA _x000a_DIRECTORA DE GESTIÓN CORPORATIVA_x000a_Sandra.sguerra@ambientebogota.gov.co_x000a_Tel 3778914"/>
    <n v="3996400"/>
  </r>
  <r>
    <n v="176"/>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3079700"/>
    <s v=" Generar informes de gestión y tramites necesarios para el desarrollo de las acciones  en el suelo de protección. "/>
    <d v="2016-01-01T00:00:00"/>
    <n v="11"/>
    <s v="CONTRATACIÓN DIRECTA"/>
    <s v="27- FONDO CUENTA FINANCIACIÓN PGA"/>
    <n v="33876700"/>
    <n v="33876700"/>
    <s v="N/A"/>
    <s v="N/A"/>
    <s v="SANDRA YOLIMA SGUERRA _x000a_DIRECTORA DE GESTIÓN CORPORATIVA_x000a_Sandra.sguerra@ambientebogota.gov.co_x000a_Tel 3778914"/>
    <n v="3079700"/>
  </r>
  <r>
    <n v="177"/>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3996400"/>
    <s v=" Generar informes de gestión y tramites necesarios para el desarrollo de las acciones  en el suelo de protección. "/>
    <d v="2016-01-01T00:00:00"/>
    <n v="11"/>
    <s v="CONTRATACIÓN DIRECTA"/>
    <s v="27- FONDO CUENTA FINANCIACIÓN PGA"/>
    <n v="43960400"/>
    <n v="43960400"/>
    <s v="N/A"/>
    <s v="N/A"/>
    <s v="SANDRA YOLIMA SGUERRA _x000a_DIRECTORA DE GESTIÓN CORPORATIVA_x000a_Sandra.sguerra@ambientebogota.gov.co_x000a_Tel 3778914"/>
    <n v="3996400"/>
  </r>
  <r>
    <n v="178"/>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3996400"/>
    <s v=" Generar informes de gestión y tramites necesarios para el desarrollo de las acciones  en el suelo de protección. "/>
    <d v="2016-01-01T00:00:00"/>
    <n v="11"/>
    <s v="CONTRATACIÓN DIRECTA"/>
    <s v="27- FONDO CUENTA FINANCIACIÓN PGA"/>
    <n v="43960400"/>
    <n v="43960400"/>
    <s v="N/A"/>
    <s v="N/A"/>
    <s v="SANDRA YOLIMA SGUERRA _x000a_DIRECTORA DE GESTIÓN CORPORATIVA_x000a_Sandra.sguerra@ambientebogota.gov.co_x000a_Tel 3778914"/>
    <n v="3996400"/>
  </r>
  <r>
    <n v="179"/>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3996400"/>
    <s v=" Generar informes de gestión y tramites necesarios para el desarrollo de las acciones  en el suelo de protección. "/>
    <d v="2016-01-01T00:00:00"/>
    <n v="11"/>
    <s v="CONTRATACIÓN DIRECTA"/>
    <s v="27- FONDO CUENTA FINANCIACIÓN PGA"/>
    <n v="43960400"/>
    <n v="43960400"/>
    <s v="N/A"/>
    <s v="N/A"/>
    <s v="SANDRA YOLIMA SGUERRA _x000a_DIRECTORA DE GESTIÓN CORPORATIVA_x000a_Sandra.sguerra@ambientebogota.gov.co_x000a_Tel 3778914"/>
    <n v="3996400"/>
  </r>
  <r>
    <n v="180"/>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Adelantar acciones integrales orientadas a la restauración, recuperación, rehabilitación o conservación en las zonas abastecedoras de acueductos veredales (incluye el mantenimiento de coberturas vegetales establecidas con anterioridad y la gestión social e institucional)"/>
    <d v="2016-01-01T00:00:00"/>
    <n v="12"/>
    <s v="CONTRATACIÓN DIRECTA "/>
    <s v="12-OTROS DISTRITO"/>
    <n v="200000000"/>
    <n v="200000000"/>
    <s v="N/A"/>
    <s v="N/A"/>
    <s v="SANDRA YOLIMA SGUERRA _x000a_DIRECTORA DE GESTIÓN CORPORATIVA_x000a_Sandra.sguerra@ambientebogota.gov.co_x000a_Tel 3778914"/>
    <m/>
  </r>
  <r>
    <n v="181"/>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2"/>
    <s v="03-Gastos de personal"/>
    <s v="090-PERSONAL CONTRATADO PARA LA RESTAURACIÓN, CONSERVACIÓN, MANEJO Y USO SOSTENIBLE DE LOS ECOSISTEMAS URBANOS, DE LAS ÁREAS RURALES Y PARA LA GESTIÓN DEL RIESGO EN EL DISTRITO CAPITAL."/>
    <n v="3996400"/>
    <s v="Adelantar acciones integrales orientadas a la restauración, recuperación, rehabilitación o conservación en las zonas abastecedoras de acueductos veredales (incluye el mantenimiento de coberturas vegetales establecidas con anterioridad y la gestión social e institucional)"/>
    <d v="2016-01-01T00:00:00"/>
    <n v="11"/>
    <s v="CONTRATACIÓN DIRECTA"/>
    <s v="12-OTROS DISTRITO"/>
    <n v="43960400"/>
    <n v="43960400"/>
    <s v="N/A"/>
    <s v="N/A"/>
    <s v="SANDRA YOLIMA SGUERRA _x000a_DIRECTORA DE GESTIÓN CORPORATIVA_x000a_Sandra.sguerra@ambientebogota.gov.co_x000a_Tel 3778914"/>
    <n v="3996400"/>
  </r>
  <r>
    <n v="182"/>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2"/>
    <s v="03-Gastos de personal"/>
    <s v="090-PERSONAL CONTRATADO PARA LA RESTAURACIÓN, CONSERVACIÓN, MANEJO Y USO SOSTENIBLE DE LOS ECOSISTEMAS URBANOS, DE LAS ÁREAS RURALES Y PARA LA GESTIÓN DEL RIESGO EN EL DISTRITO CAPITAL."/>
    <n v="1586200"/>
    <s v="Adelantar acciones integrales orientadas a la restauración, recuperación, rehabilitación o conservación en las zonas abastecedoras de acueductos veredales (incluye el mantenimiento de coberturas vegetales establecidas con anterioridad y la gestión social e institucional)"/>
    <d v="2016-01-01T00:00:00"/>
    <n v="11"/>
    <s v="CONTRATACIÓN DIRECTA"/>
    <s v="12-OTROS DISTRITO"/>
    <n v="17448200"/>
    <n v="17448200"/>
    <s v="N/A"/>
    <s v="N/A"/>
    <s v="SANDRA YOLIMA SGUERRA _x000a_DIRECTORA DE GESTIÓN CORPORATIVA_x000a_Sandra.sguerra@ambientebogota.gov.co_x000a_Tel 3778914"/>
    <n v="1586200"/>
  </r>
  <r>
    <n v="183"/>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2"/>
    <s v="03-Gastos de personal"/>
    <s v="090-PERSONAL CONTRATADO PARA LA RESTAURACIÓN, CONSERVACIÓN, MANEJO Y USO SOSTENIBLE DE LOS ECOSISTEMAS URBANOS, DE LAS ÁREAS RURALES Y PARA LA GESTIÓN DEL RIESGO EN EL DISTRITO CAPITAL."/>
    <n v="2358700"/>
    <s v="Adelantar acciones integrales orientadas a la restauración, recuperación, rehabilitación o conservación en las zonas abastecedoras de acueductos veredales (incluye el mantenimiento de coberturas vegetales establecidas con anterioridad y la gestión social e institucional)"/>
    <d v="2016-01-01T00:00:00"/>
    <n v="11"/>
    <s v="CONTRATACIÓN DIRECTA"/>
    <s v="12-OTROS DISTRITO"/>
    <n v="25945700"/>
    <n v="25945700"/>
    <s v="N/A"/>
    <s v="N/A"/>
    <s v="SANDRA YOLIMA SGUERRA _x000a_DIRECTORA DE GESTIÓN CORPORATIVA_x000a_Sandra.sguerra@ambientebogota.gov.co_x000a_Tel 3778914"/>
    <n v="2358700"/>
  </r>
  <r>
    <n v="184"/>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2"/>
    <s v="03-Gastos de personal"/>
    <s v="090-PERSONAL CONTRATADO PARA LA RESTAURACIÓN, CONSERVACIÓN, MANEJO Y USO SOSTENIBLE DE LOS ECOSISTEMAS URBANOS, DE LAS ÁREAS RURALES Y PARA LA GESTIÓN DEL RIESGO EN EL DISTRITO CAPITAL."/>
    <n v="2358700"/>
    <s v="Adelantar acciones integrales orientadas a la restauración, recuperación, rehabilitación o conservación en las zonas abastecedoras de acueductos veredales (incluye el mantenimiento de coberturas vegetales establecidas con anterioridad y la gestión social e institucional)"/>
    <d v="2016-01-01T00:00:00"/>
    <n v="11"/>
    <s v="CONTRATACIÓN DIRECTA"/>
    <s v="12-OTROS DISTRITO"/>
    <n v="25945700"/>
    <n v="25945700"/>
    <s v="N/A"/>
    <s v="N/A"/>
    <s v="SANDRA YOLIMA SGUERRA _x000a_DIRECTORA DE GESTIÓN CORPORATIVA_x000a_Sandra.sguerra@ambientebogota.gov.co_x000a_Tel 3778914"/>
    <n v="2358700"/>
  </r>
  <r>
    <n v="185"/>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2"/>
    <s v="03-Gastos de personal"/>
    <s v="090-PERSONAL CONTRATADO PARA LA RESTAURACIÓN, CONSERVACIÓN, MANEJO Y USO SOSTENIBLE DE LOS ECOSISTEMAS URBANOS, DE LAS ÁREAS RURALES Y PARA LA GESTIÓN DEL RIESGO EN EL DISTRITO CAPITAL."/>
    <n v="5047000"/>
    <s v="Adelantar acciones integrales orientadas a la restauración, recuperación, rehabilitación o conservación en las zonas abastecedoras de acueductos veredales (incluye el mantenimiento de coberturas vegetales establecidas con anterioridad y la gestión social e institucional)"/>
    <d v="2016-01-01T00:00:00"/>
    <n v="11"/>
    <s v="CONTRATACIÓN DIRECTA"/>
    <s v="12-OTROS DISTRITO"/>
    <n v="55517000"/>
    <n v="55517000"/>
    <s v="N/A"/>
    <s v="N/A"/>
    <s v="SANDRA YOLIMA SGUERRA _x000a_DIRECTORA DE GESTIÓN CORPORATIVA_x000a_Sandra.sguerra@ambientebogota.gov.co_x000a_Tel 3778914"/>
    <n v="5047000"/>
  </r>
  <r>
    <n v="186"/>
    <x v="1"/>
    <s v="3-3-1-14-02-17-0821-180"/>
    <s v="DEFINICIÓN DE ALTERNATIVAS PARA ESTABLECER MECANISMOS DE GESTIÓN EN LAS ZONAS IDENTIFICADAS COMO ESTRATÉGICAS PARA LA CONECTIVIDAD DEL CORREDOR DE BORDE EN DE LA RESERVA FORESTAL “TOMAS VAN DER HAMMEN”."/>
    <s v="LÍNEA 2: GESTIÓN EN EL SISTEMA OROGRÁFICO DEL DISTRITO CAPITAL"/>
    <s v="GENERAR 2 ACCIONES INTEGRALES DE ORDENAMIENTO TERRITORIAL DE  BORDES URBANOS-RURALES EN EL SUELO DE PROTECCIÓN"/>
    <x v="2"/>
    <s v="03-Gastos de personal"/>
    <s v="090-PERSONAL CONTRATADO PARA LA RESTAURACIÓN, CONSERVACIÓN, MANEJO Y USO SOSTENIBLE DE LOS ECOSISTEMAS URBANOS, DE LAS ÁREAS RURALES Y PARA LA GESTIÓN DEL RIESGO EN EL DISTRITO CAPITAL."/>
    <n v="3996400"/>
    <s v="Participar en el diseño de la implementación – PMA – de la Reserva Forestal Regional Productora del Norte de Bogotá D.C., “Thomas Van der Hammen liderado por la CAR y desarrollar procesos de gestión relacionados con el tema."/>
    <d v="2016-01-01T00:00:00"/>
    <n v="11"/>
    <s v="CONTRATACIÓN DIRECTA"/>
    <s v="12-OTROS DISTRITO"/>
    <n v="43960000"/>
    <n v="43960000"/>
    <s v="N/A"/>
    <s v="N/A"/>
    <s v="SANDRA YOLIMA SGUERRA _x000a_DIRECTORA DE GESTIÓN CORPORATIVA_x000a_Sandra.sguerra@ambientebogota.gov.co_x000a_Tel 3778914"/>
    <n v="3996363.6363636362"/>
  </r>
  <r>
    <n v="187"/>
    <x v="1"/>
    <s v="3-3-1-14-02-17-0821-180"/>
    <s v="FORMULAR 4 MODELOS DE OCUPACIÓN EN LA FRANJA DE TRANSICIÓN."/>
    <s v="LÍNEA 2: GESTIÓN EN EL SISTEMA OROGRÁFICO DEL DISTRITO CAPITAL"/>
    <s v="GENERAR 1 MODELO DE OCUPACIÓN EN EL BORDE SUR DEL SUELO DE PROTECCIÓN"/>
    <x v="2"/>
    <s v="03-Gastos de personal"/>
    <s v="090-PERSONAL CONTRATADO PARA LA RESTAURACIÓN, CONSERVACIÓN, MANEJO Y USO SOSTENIBLE DE LOS ECOSISTEMAS URBANOS, DE LAS ÁREAS RURALES Y PARA LA GESTIÓN DEL RIESGO EN EL DISTRITO CAPITAL."/>
    <n v="2358700"/>
    <s v=" Adelantar acciones y gestión  ambiental para el fortalecimiento local y regional que permita el desarrollo piloto del  modelo de ocupación campesino del territorio borde sur, como estrategia para detener la expansión urbana sobre el suelo de protección y la ruralidad del D.C."/>
    <d v="2016-01-01T00:00:00"/>
    <n v="11"/>
    <s v="CONTRATACIÓN DIRECTA"/>
    <s v="12-OTROS DISTRITO"/>
    <n v="25945700"/>
    <n v="25945700"/>
    <s v="N/A"/>
    <s v="N/A"/>
    <s v="SANDRA YOLIMA SGUERRA _x000a_DIRECTORA DE GESTIÓN CORPORATIVA_x000a_Sandra.sguerra@ambientebogota.gov.co_x000a_Tel 3778914"/>
    <n v="2358700"/>
  </r>
  <r>
    <n v="188"/>
    <x v="1"/>
    <s v="3-3-1-14-02-17-0821-180"/>
    <s v="FORMULAR 4 MODELOS DE OCUPACIÓN EN LA FRANJA DE TRANSICIÓN."/>
    <s v="LÍNEA 2: GESTIÓN EN EL SISTEMA OROGRÁFICO DEL DISTRITO CAPITAL"/>
    <s v="GENERAR 1 MODELO DE OCUPACIÓN EN EL BORDE SUR DEL SUELO DE PROTECCIÓN"/>
    <x v="2"/>
    <s v="03-Gastos de personal"/>
    <s v="090-PERSONAL CONTRATADO PARA LA RESTAURACIÓN, CONSERVACIÓN, MANEJO Y USO SOSTENIBLE DE LOS ECOSISTEMAS URBANOS, DE LAS ÁREAS RURALES Y PARA LA GESTIÓN DEL RIESGO EN EL DISTRITO CAPITAL."/>
    <n v="2173300"/>
    <s v=" Adelantar acciones y gestión  ambiental para el fortalecimiento local y regional que permita el desarrollo piloto del  modelo de ocupación campesino del territorio borde sur, como estrategia para detener la expansión urbana sobre el suelo de protección y la ruralidad del D.C."/>
    <d v="2016-01-01T00:00:00"/>
    <n v="11"/>
    <s v="CONTRATACIÓN DIRECTA"/>
    <s v="12-OTROS DISTRITO"/>
    <n v="23906300"/>
    <n v="23906300"/>
    <s v="N/A"/>
    <s v="N/A"/>
    <s v="SANDRA YOLIMA SGUERRA _x000a_DIRECTORA DE GESTIÓN CORPORATIVA_x000a_Sandra.sguerra@ambientebogota.gov.co_x000a_Tel 3778914"/>
    <n v="2173300"/>
  </r>
  <r>
    <n v="189"/>
    <x v="1"/>
    <s v="3-3-1-14-02-17-0821-182"/>
    <s v="ADMINISTRACIÓN Y MANEJO INSTITUCIONAL DE 100 HA DE SUELO DE PROTECCIÓN DEL DISTRITO"/>
    <s v="LÍNEA 1: GESTIÓN EN EL SISTEMA HÍDRICO DEL DISTRITO CAPITAL"/>
    <s v="CONSERVAR  Y MANEJAR SOSTENIBLEMENTE 6 PARQUES ECOLÓGICOS DISTRITALES DE HUMEDAL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Adelantar la administración de los parques ecológicos distritales de humedal en el marco de las politicas establecidas, desarrollando acciones para promover el uso público y la gestión del conocimiento"/>
    <d v="2016-01-01T00:00:00"/>
    <n v="12"/>
    <s v="CONTRATACIÓN DIRECTA "/>
    <s v="12-OTROS DISTRITO"/>
    <n v="450000000"/>
    <n v="450000000"/>
    <s v="N/A"/>
    <s v="N/A"/>
    <s v="SANDRA YOLIMA SGUERRA _x000a_DIRECTORA DE GESTIÓN CORPORATIVA_x000a_Sandra.sguerra@ambientebogota.gov.co_x000a_Tel 3778914"/>
    <m/>
  </r>
  <r>
    <n v="190"/>
    <x v="1"/>
    <s v="3-3-1-14-02-17-0821-182"/>
    <s v="ADMINISTRACIÓN Y MANEJO INSTITUCIONAL DE 100 HA DE SUELO DE PROTECCIÓN DEL DISTRITO"/>
    <s v="LÍNEA 1: GESTIÓN EN EL SISTEMA HÍDRICO DEL DISTRITO CAPITAL"/>
    <s v="CONSERVAR  Y MANEJAR SOSTENIBLEMENTE 6 PARQUES ECOLÓGICOS DISTRITALES DE HUMEDAL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Desarrollar acciones operativas y de restauración ecológica dirigidas al manejo y mantenimiento de   los ecosistemas de humedal."/>
    <d v="2016-01-01T00:00:00"/>
    <n v="12"/>
    <s v="CONTRATACIÓN DIRECTA "/>
    <s v="493-TASA POR USO DE AGUAS SUBTERRANEAS"/>
    <n v="201089000"/>
    <n v="201089000"/>
    <s v="N/A"/>
    <s v="N/A"/>
    <s v="SANDRA YOLIMA SGUERRA _x000a_DIRECTORA DE GESTIÓN CORPORATIVA_x000a_Sandra.sguerra@ambientebogota.gov.co_x000a_Tel 3778914"/>
    <m/>
  </r>
  <r>
    <n v="191"/>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Realizar las acciones de administración integral del PEDM Entrenubes, el Parque Mirador de los Nevados, el Pparque Soratama y otras áreas de interes ambietal, incluyendo aquellas para la promoción del uso público."/>
    <d v="2016-01-01T00:00:00"/>
    <n v="12"/>
    <s v="CONTRATACIÓN DIRECTA "/>
    <s v="27- FONDO CUENTA FINANCIACIÓN PGA"/>
    <n v="328571000"/>
    <n v="328571000"/>
    <s v="N/A"/>
    <s v="N/A"/>
    <s v="SANDRA YOLIMA SGUERRA _x000a_DIRECTORA DE GESTIÓN CORPORATIVA_x000a_Sandra.sguerra@ambientebogota.gov.co_x000a_Tel 3778914"/>
    <m/>
  </r>
  <r>
    <n v="192"/>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Realizar las acciones de administración integral del PEDM Entrenubes, el Parque Mirador de los Nevados, el Pparque Soratama y otras áreas de interes ambietal, incluyendo aquellas para la promoción del uso público."/>
    <d v="2016-01-01T00:00:00"/>
    <n v="12"/>
    <s v="CONTRATACIÓN DIRECTA "/>
    <s v="494- RECURSOS DE BALANCE RENDIMIENTOS FINANCIEROS PGA"/>
    <n v="353000"/>
    <n v="353000"/>
    <s v="N/A"/>
    <s v="N/A"/>
    <s v="SANDRA YOLIMA SGUERRA _x000a_DIRECTORA DE GESTIÓN CORPORATIVA_x000a_Sandra.sguerra@ambientebogota.gov.co_x000a_Tel 3778914"/>
    <m/>
  </r>
  <r>
    <n v="193"/>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Realizar las acciones de administración integral del PEDM Entrenubes, el Parque Mirador de los Nevados, el Pparque Soratama y otras áreas de interes ambietal, incluyendo aquellas para la promoción del uso público."/>
    <d v="2016-01-01T00:00:00"/>
    <n v="12"/>
    <s v="CONTRATACIÓN DIRECTA "/>
    <s v="12-OTROS DISTRITO"/>
    <n v="802940000"/>
    <n v="802940000"/>
    <s v="N/A"/>
    <s v="N/A"/>
    <s v="SANDRA YOLIMA SGUERRA _x000a_DIRECTORA DE GESTIÓN CORPORATIVA_x000a_Sandra.sguerra@ambientebogota.gov.co_x000a_Tel 3778914"/>
    <m/>
  </r>
  <r>
    <n v="194"/>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Responder a las emergencias ambientales para las cuales se activa a la SDA, por parte de las entidades del SDGR-CC, el NUSE y la comunidad."/>
    <d v="2016-01-01T00:00:00"/>
    <n v="12"/>
    <s v="CONTRATACIÓN DIRECTA "/>
    <s v="12-OTROS DISTRITO"/>
    <n v="10000000"/>
    <n v="10000000"/>
    <s v="N/A"/>
    <s v="N/A"/>
    <s v="SANDRA YOLIMA SGUERRA _x000a_DIRECTORA DE GESTIÓN CORPORATIVA_x000a_Sandra.sguerra@ambientebogota.gov.co_x000a_Tel 3778914"/>
    <m/>
  </r>
  <r>
    <n v="195"/>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996400"/>
    <s v="Adelantar la administración de los parques ecológicos distritales de humedal en el marco de las politicas establecidas, desarrollando acciones para promover el uso público y la gestión del conocimiento"/>
    <d v="2016-01-01T00:00:00"/>
    <n v="11"/>
    <s v="CONTRATACIÓN DIRECTA"/>
    <s v="493-TASA POR USO DE AGUAS SUBTERRANEAS"/>
    <n v="43960600"/>
    <n v="43960600"/>
    <s v="N/A"/>
    <s v="N/A"/>
    <s v="SANDRA YOLIMA SGUERRA _x000a_DIRECTORA DE GESTIÓN CORPORATIVA_x000a_Sandra.sguerra@ambientebogota.gov.co_x000a_Tel 3778914"/>
    <n v="3996418.1818181816"/>
  </r>
  <r>
    <n v="19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3471100"/>
    <s v="Realizar las acciones de administración integral del PEDM Entrenubes, el Parque Mirador de los Nevados, el Pparque Soratama y otras áreas de interes ambietal, incluyendo aquellas para la promoción del uso público."/>
    <d v="2016-01-01T00:00:00"/>
    <n v="11"/>
    <s v="CONTRATACIÓN DIRECTA"/>
    <s v="12-OTROS DISTRITO"/>
    <n v="38182100"/>
    <n v="38182100"/>
    <s v="N/A"/>
    <s v="N/A"/>
    <s v="SANDRA YOLIMA SGUERRA _x000a_DIRECTORA DE GESTIÓN CORPORATIVA_x000a_Sandra.sguerra@ambientebogota.gov.co_x000a_Tel 3778914"/>
    <n v="3471100"/>
  </r>
  <r>
    <n v="197"/>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2"/>
    <s v="03-Gastos de personal"/>
    <s v="090-PERSONAL CONTRATADO PARA LA RESTAURACIÓN, CONSERVACIÓN, MANEJO Y USO SOSTENIBLE DE LOS ECOSISTEMAS URBANOS, DE LAS ÁREAS RURALES Y PARA LA GESTIÓN DEL RIESGO EN EL DISTRITO CAPITAL."/>
    <n v="3996400"/>
    <s v="Generar los insumos técnicos para aprobación y seguimiento de PMA, Alertas Ambientales, medidas de protección,identificación y ampliaciones en áreas de ecosistemas humedal."/>
    <d v="2016-01-01T00:00:00"/>
    <n v="11"/>
    <s v="CONTRATACIÓN DIRECTA"/>
    <s v="493-TASA POR USO DE AGUAS SUBTERRANEAS"/>
    <n v="43960400"/>
    <n v="43960400"/>
    <s v="N/A"/>
    <s v="N/A"/>
    <s v="SANDRA YOLIMA SGUERRA _x000a_DIRECTORA DE GESTIÓN CORPORATIVA_x000a_Sandra.sguerra@ambientebogota.gov.co_x000a_Tel 3778914"/>
    <n v="3996400"/>
  </r>
  <r>
    <n v="198"/>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1586200"/>
    <s v="Realizar las acciones de administración integral del PEDM Entrenubes, el Parque Mirador de los Nevados, el Pparque Soratama y otras áreas de interes ambietal, incluyendo aquellas para la promoción del uso público."/>
    <d v="2016-01-01T00:00:00"/>
    <n v="11"/>
    <s v="CONTRATACIÓN DIRECTA"/>
    <s v="12-OTROS DISTRITO"/>
    <n v="17448200"/>
    <n v="17448200"/>
    <s v="N/A"/>
    <s v="N/A"/>
    <s v="SANDRA YOLIMA SGUERRA _x000a_DIRECTORA DE GESTIÓN CORPORATIVA_x000a_Sandra.sguerra@ambientebogota.gov.co_x000a_Tel 3778914"/>
    <n v="1586200"/>
  </r>
  <r>
    <n v="199"/>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4521700"/>
    <s v="Adelantar la administración de los parques ecológicos distritales de humedal en el marco de las politicas establecidas, desarrollando acciones para promover el uso público y la gestión del conocimiento"/>
    <d v="2016-01-01T00:00:00"/>
    <n v="11"/>
    <s v="CONTRATACIÓN DIRECTA"/>
    <s v="492-MULTAS AMBIENTALES"/>
    <n v="49738700"/>
    <n v="49738700"/>
    <s v="N/A"/>
    <s v="N/A"/>
    <s v="SANDRA YOLIMA SGUERRA _x000a_DIRECTORA DE GESTIÓN CORPORATIVA_x000a_Sandra.sguerra@ambientebogota.gov.co_x000a_Tel 3778914"/>
    <n v="4521700"/>
  </r>
  <r>
    <n v="200"/>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3471100"/>
    <s v="Realizar las acciones de administración integral del PEDM Entrenubes, el Parque Mirador de los Nevados, el Pparque Soratama y otras áreas de interes ambietal, incluyendo aquellas para la promoción del uso público."/>
    <d v="2016-01-01T00:00:00"/>
    <n v="11"/>
    <s v="CONTRATACIÓN DIRECTA"/>
    <s v="12-OTROS DISTRITO"/>
    <n v="38182100"/>
    <n v="38182100"/>
    <s v="N/A"/>
    <s v="N/A"/>
    <s v="SANDRA YOLIMA SGUERRA _x000a_DIRECTORA DE GESTIÓN CORPORATIVA_x000a_Sandra.sguerra@ambientebogota.gov.co_x000a_Tel 3778914"/>
    <n v="3471100"/>
  </r>
  <r>
    <n v="201"/>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996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43959400"/>
    <n v="43959400"/>
    <s v="N/A"/>
    <s v="N/A"/>
    <s v="SANDRA YOLIMA SGUERRA _x000a_DIRECTORA DE GESTIÓN CORPORATIVA_x000a_Sandra.sguerra@ambientebogota.gov.co_x000a_Tel 3778914"/>
    <n v="3996309.0909090908"/>
  </r>
  <r>
    <n v="202"/>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996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43960400"/>
    <n v="43960400"/>
    <s v="N/A"/>
    <s v="N/A"/>
    <s v="SANDRA YOLIMA SGUERRA _x000a_DIRECTORA DE GESTIÓN CORPORATIVA_x000a_Sandra.sguerra@ambientebogota.gov.co_x000a_Tel 3778914"/>
    <n v="3996400"/>
  </r>
  <r>
    <n v="203"/>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3587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25945700"/>
    <n v="25945700"/>
    <s v="N/A"/>
    <s v="N/A"/>
    <s v="SANDRA YOLIMA SGUERRA _x000a_DIRECTORA DE GESTIÓN CORPORATIVA_x000a_Sandra.sguerra@ambientebogota.gov.co_x000a_Tel 3778914"/>
    <n v="2358700"/>
  </r>
  <r>
    <n v="204"/>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996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43960400"/>
    <n v="43960400"/>
    <s v="N/A"/>
    <s v="N/A"/>
    <s v="SANDRA YOLIMA SGUERRA _x000a_DIRECTORA DE GESTIÓN CORPORATIVA_x000a_Sandra.sguerra@ambientebogota.gov.co_x000a_Tel 3778914"/>
    <n v="3996400"/>
  </r>
  <r>
    <n v="205"/>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06"/>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07"/>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08"/>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09"/>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0"/>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1"/>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2"/>
    <s v="03-Gastos de personal"/>
    <s v="090-PERSONAL CONTRATADO PARA LA RESTAURACIÓN, CONSERVACIÓN, MANEJO Y USO SOSTENIBLE DE LOS ECOSISTEMAS URBANOS, DE LAS ÁREAS RURALES Y PARA LA GESTIÓN DEL RIESGO EN EL DISTRITO CAPITAL."/>
    <n v="2760400"/>
    <s v="Generar los insumos técnicos para aprobación y seguimiento de PMA, Alertas Ambientales, medidas de protección,identificación y ampliaciones en áreas de ecosistemas humedal."/>
    <d v="2016-01-01T00:00:00"/>
    <n v="11"/>
    <s v="CONTRATACIÓN DIRECTA"/>
    <s v="12-OTROS DISTRITO"/>
    <n v="30364600"/>
    <n v="30364600"/>
    <s v="N/A"/>
    <s v="N/A"/>
    <s v="SANDRA YOLIMA SGUERRA _x000a_DIRECTORA DE GESTIÓN CORPORATIVA_x000a_Sandra.sguerra@ambientebogota.gov.co_x000a_Tel 3778914"/>
    <n v="2760418.1818181816"/>
  </r>
  <r>
    <n v="212"/>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3"/>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4"/>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5"/>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6"/>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7"/>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8"/>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19"/>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20"/>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21"/>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22"/>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23"/>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24"/>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2"/>
    <s v="03-Gastos de personal"/>
    <s v="090-PERSONAL CONTRATADO PARA LA RESTAURACIÓN, CONSERVACIÓN, MANEJO Y USO SOSTENIBLE DE LOS ECOSISTEMAS URBANOS, DE LAS ÁREAS RURALES Y PARA LA GESTIÓN DEL RIESGO EN EL DISTRITO CAPITAL."/>
    <n v="2760400"/>
    <s v="Generar los insumos técnicos para aprobación y seguimiento de PMA, Alertas Ambientales, medidas de protección,identificación y ampliaciones en áreas de ecosistemas humedal."/>
    <d v="2016-01-01T00:00:00"/>
    <n v="11"/>
    <s v="CONTRATACIÓN DIRECTA"/>
    <s v="12-OTROS DISTRITO"/>
    <n v="30364400"/>
    <n v="30364400"/>
    <s v="N/A"/>
    <s v="N/A"/>
    <s v="SANDRA YOLIMA SGUERRA _x000a_DIRECTORA DE GESTIÓN CORPORATIVA_x000a_Sandra.sguerra@ambientebogota.gov.co_x000a_Tel 3778914"/>
    <n v="2760400"/>
  </r>
  <r>
    <n v="225"/>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2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2760400"/>
    <s v="Adelantar las gestiones técnicas  necesarias para desarrollar acciones de mejoramiento en las áreas administradas y consolidación de manejo ambiental en las nuevas áreas de interes ambiental "/>
    <d v="2016-01-01T00:00:00"/>
    <n v="11"/>
    <s v="CONTRATACIÓN DIRECTA"/>
    <s v="12-OTROS DISTRITO"/>
    <n v="30364400"/>
    <n v="30364400"/>
    <s v="N/A"/>
    <s v="N/A"/>
    <s v="SANDRA YOLIMA SGUERRA _x000a_DIRECTORA DE GESTIÓN CORPORATIVA_x000a_Sandra.sguerra@ambientebogota.gov.co_x000a_Tel 3778914"/>
    <n v="2760400"/>
  </r>
  <r>
    <n v="227"/>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28"/>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29"/>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30"/>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31"/>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27604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0364400"/>
    <n v="30364400"/>
    <s v="N/A"/>
    <s v="N/A"/>
    <s v="SANDRA YOLIMA SGUERRA _x000a_DIRECTORA DE GESTIÓN CORPORATIVA_x000a_Sandra.sguerra@ambientebogota.gov.co_x000a_Tel 3778914"/>
    <n v="2760400"/>
  </r>
  <r>
    <n v="232"/>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n v="2760400"/>
    <s v="Generar los conceptos e informes tecnicos relacionados con la recuperación y conservación de los espacios del agua en el D.C."/>
    <d v="2016-01-01T00:00:00"/>
    <n v="11"/>
    <s v="CONTRATACIÓN DIRECTA"/>
    <s v="12-OTROS DISTRITO"/>
    <n v="30364400"/>
    <n v="30364400"/>
    <s v="N/A"/>
    <s v="N/A"/>
    <s v="SANDRA YOLIMA SGUERRA _x000a_DIRECTORA DE GESTIÓN CORPORATIVA_x000a_Sandra.sguerra@ambientebogota.gov.co_x000a_Tel 3778914"/>
    <n v="2760400"/>
  </r>
  <r>
    <n v="233"/>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5572300"/>
    <s v="Adelantar las gestiones técnicas  necesarias para desarrollar acciones de mejoramiento en las áreas administradas y consolidación de manejo ambiental en las nuevas áreas de interes ambiental "/>
    <d v="2016-01-01T00:00:00"/>
    <n v="11"/>
    <s v="CONTRATACIÓN DIRECTA"/>
    <s v="27- FONDO CUENTA FINANCIACIÓN PGA"/>
    <n v="61295700"/>
    <n v="61295700"/>
    <s v="N/A"/>
    <s v="N/A"/>
    <s v="SANDRA YOLIMA SGUERRA _x000a_DIRECTORA DE GESTIÓN CORPORATIVA_x000a_Sandra.sguerra@ambientebogota.gov.co_x000a_Tel 3778914"/>
    <n v="5572336.3636363633"/>
  </r>
  <r>
    <n v="234"/>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3996400"/>
    <s v="Adelantar las gestiones técnicas  necesarias para desarrollar acciones de mejoramiento en las áreas administradas y consolidación de manejo ambiental en las nuevas áreas de interes ambiental "/>
    <d v="2016-01-01T00:00:00"/>
    <n v="11"/>
    <s v="CONTRATACIÓN DIRECTA"/>
    <s v="12-OTROS DISTRITO"/>
    <n v="43960400"/>
    <n v="43960400"/>
    <s v="N/A"/>
    <s v="N/A"/>
    <s v="SANDRA YOLIMA SGUERRA _x000a_DIRECTORA DE GESTIÓN CORPORATIVA_x000a_Sandra.sguerra@ambientebogota.gov.co_x000a_Tel 3778914"/>
    <n v="3996400"/>
  </r>
  <r>
    <n v="235"/>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5572300"/>
    <s v="Adelantar las gestiones técnicas  necesarias para desarrollar acciones de mejoramiento en las áreas administradas y consolidación de manejo ambiental en las nuevas áreas de interes ambiental "/>
    <d v="2016-01-01T00:00:00"/>
    <n v="11"/>
    <s v="CONTRATACIÓN DIRECTA"/>
    <s v="12-OTROS DISTRITO"/>
    <n v="61295300"/>
    <n v="61295300"/>
    <s v="N/A"/>
    <s v="N/A"/>
    <s v="SANDRA YOLIMA SGUERRA _x000a_DIRECTORA DE GESTIÓN CORPORATIVA_x000a_Sandra.sguerra@ambientebogota.gov.co_x000a_Tel 3778914"/>
    <n v="5572300"/>
  </r>
  <r>
    <n v="23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7004000"/>
    <s v="Adelantar las gestiones técnicas  necesarias para desarrollar acciones de mejoramiento en las áreas administradas y consolidación de manejo ambiental en las nuevas áreas de interes ambiental "/>
    <d v="2016-01-01T00:00:00"/>
    <n v="11"/>
    <s v="CONTRATACIÓN DIRECTA"/>
    <s v="12-OTROS DISTRITO"/>
    <n v="77044000"/>
    <n v="77044000"/>
    <s v="N/A"/>
    <s v="N/A"/>
    <s v="SANDRA YOLIMA SGUERRA _x000a_DIRECTORA DE GESTIÓN CORPORATIVA_x000a_Sandra.sguerra@ambientebogota.gov.co_x000a_Tel 3778914"/>
    <n v="7004000"/>
  </r>
  <r>
    <n v="237"/>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Gastos de personal"/>
    <s v="090-PERSONAL CONTRATADO PARA LA RESTAURACIÓN, CONSERVACIÓN, MANEJO Y USO SOSTENIBLE DE LOS ECOSISTEMAS URBANOS, DE LAS ÁREAS RURALES Y PARA LA GESTIÓN DEL RIESGO EN EL DISTRITO CAPITAL."/>
    <n v="5047000"/>
    <s v="Generar los conceptos e informes tecnicos relacionados con la recuperación y conservación de los espacios del agua en el D.C."/>
    <d v="2016-01-01T00:00:00"/>
    <n v="11"/>
    <s v="CONTRATACIÓN DIRECTA"/>
    <s v="493-TASA POR USO DE AGUAS SUBTERRANEAS"/>
    <n v="55517000"/>
    <n v="55517000"/>
    <s v="N/A"/>
    <s v="N/A"/>
    <s v="SANDRA YOLIMA SGUERRA _x000a_DIRECTORA DE GESTIÓN CORPORATIVA_x000a_Sandra.sguerra@ambientebogota.gov.co_x000a_Tel 3778914"/>
    <n v="5047000"/>
  </r>
  <r>
    <n v="238"/>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2"/>
    <s v="03-Gastos de personal"/>
    <s v="090-PERSONAL CONTRATADO PARA LA RESTAURACIÓN, CONSERVACIÓN, MANEJO Y USO SOSTENIBLE DE LOS ECOSISTEMAS URBANOS, DE LAS ÁREAS RURALES Y PARA LA GESTIÓN DEL RIESGO EN EL DISTRITO CAPITAL."/>
    <n v="3996400"/>
    <s v="Generar los insumos técnicos para aprobación y seguimiento de PMA, Alertas Ambientales, medidas de protección,identificación y ampliaciones en áreas de ecosistemas humedal."/>
    <d v="2016-01-01T00:00:00"/>
    <n v="11"/>
    <s v="CONTRATACIÓN DIRECTA"/>
    <s v="493-TASA POR USO DE AGUAS SUBTERRANEAS"/>
    <n v="43960400"/>
    <n v="43960400"/>
    <s v="N/A"/>
    <s v="N/A"/>
    <s v="SANDRA YOLIMA SGUERRA _x000a_DIRECTORA DE GESTIÓN CORPORATIVA_x000a_Sandra.sguerra@ambientebogota.gov.co_x000a_Tel 3778914"/>
    <n v="3996400"/>
  </r>
  <r>
    <n v="239"/>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3471100"/>
    <s v="Realizar las acciones de administración integral del PEDM Entrenubes, el Parque Mirador de los Nevados, el Pparque Soratama y otras áreas de interes ambietal, incluyendo aquellas para la promoción del uso público."/>
    <d v="2016-01-01T00:00:00"/>
    <n v="11"/>
    <s v="CONTRATACIÓN DIRECTA"/>
    <s v="493-TASA POR USO DE AGUAS SUBTERRANEAS"/>
    <n v="36461100"/>
    <n v="36461100"/>
    <s v="N/A"/>
    <s v="N/A"/>
    <s v="SANDRA YOLIMA SGUERRA _x000a_DIRECTORA DE GESTIÓN CORPORATIVA_x000a_Sandra.sguerra@ambientebogota.gov.co_x000a_Tel 3778914"/>
    <n v="3314645.4545454546"/>
  </r>
  <r>
    <n v="240"/>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3471100"/>
    <s v="Realizar las acciones de administración integral del PEDM Entrenubes, el Parque Mirador de los Nevados, el Pparque Soratama y otras áreas de interes ambietal, incluyendo aquellas para la promoción del uso público."/>
    <d v="2016-01-01T00:00:00"/>
    <n v="11"/>
    <s v="CONTRATACIÓN DIRECTA"/>
    <s v="12-OTROS DISTRITO"/>
    <n v="38182100"/>
    <n v="38182100"/>
    <s v="N/A"/>
    <s v="N/A"/>
    <s v="SANDRA YOLIMA SGUERRA _x000a_DIRECTORA DE GESTIÓN CORPORATIVA_x000a_Sandra.sguerra@ambientebogota.gov.co_x000a_Tel 3778914"/>
    <n v="3471100"/>
  </r>
  <r>
    <n v="241"/>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42"/>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43"/>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44"/>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45"/>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46"/>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47"/>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48"/>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Gastos de personal"/>
    <s v="090-PERSONAL CONTRATADO PARA LA RESTAURACIÓN, CONSERVACIÓN, MANEJO Y USO SOSTENIBLE DE LOS ECOSISTEMAS URBANOS, DE LAS ÁREAS RURALES Y PARA LA GESTIÓN DEL RIESGO EN EL DISTRITO CAPITAL."/>
    <n v="3471100"/>
    <s v=" Generar informes de gestión y tramites necesarios para el desarrollo de las acciones  en el suelo de protección. "/>
    <d v="2016-01-01T00:00:00"/>
    <n v="11"/>
    <s v="CONTRATACIÓN DIRECTA"/>
    <s v="12-OTROS DISTRITO"/>
    <n v="38182000"/>
    <n v="38182000"/>
    <s v="N/A"/>
    <s v="N/A"/>
    <s v="SANDRA YOLIMA SGUERRA _x000a_DIRECTORA DE GESTIÓN CORPORATIVA_x000a_Sandra.sguerra@ambientebogota.gov.co_x000a_Tel 3778914"/>
    <n v="3471090.9090909092"/>
  </r>
  <r>
    <n v="249"/>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50"/>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51"/>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52"/>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53"/>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54"/>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34711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38182100"/>
    <n v="38182100"/>
    <s v="N/A"/>
    <s v="N/A"/>
    <s v="SANDRA YOLIMA SGUERRA _x000a_DIRECTORA DE GESTIÓN CORPORATIVA_x000a_Sandra.sguerra@ambientebogota.gov.co_x000a_Tel 3778914"/>
    <n v="3471100"/>
  </r>
  <r>
    <n v="255"/>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2760400"/>
    <s v="Realizar las acciones de administración integral del PEDM Entrenubes, el Parque Mirador de los Nevados, el Pparque Soratama y otras áreas de interes ambietal, incluyendo aquellas para la promoción del uso público."/>
    <d v="2016-01-01T00:00:00"/>
    <n v="11"/>
    <s v="CONTRATACIÓN DIRECTA"/>
    <s v="12-OTROS DISTRITO"/>
    <n v="30364400"/>
    <n v="30364400"/>
    <s v="N/A"/>
    <s v="N/A"/>
    <s v="SANDRA YOLIMA SGUERRA _x000a_DIRECTORA DE GESTIÓN CORPORATIVA_x000a_Sandra.sguerra@ambientebogota.gov.co_x000a_Tel 3778914"/>
    <n v="2760400"/>
  </r>
  <r>
    <n v="25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2173300"/>
    <s v="Realizar las acciones de administración integral del PEDM Entrenubes, el Parque Mirador de los Nevados, el Pparque Soratama y otras áreas de interes ambietal, incluyendo aquellas para la promoción del uso público."/>
    <d v="2016-01-01T00:00:00"/>
    <n v="11"/>
    <s v="CONTRATACIÓN DIRECTA"/>
    <s v="12-OTROS DISTRITO"/>
    <n v="23906300"/>
    <n v="23906300"/>
    <s v="N/A"/>
    <s v="N/A"/>
    <s v="SANDRA YOLIMA SGUERRA _x000a_DIRECTORA DE GESTIÓN CORPORATIVA_x000a_Sandra.sguerra@ambientebogota.gov.co_x000a_Tel 3778914"/>
    <n v="2173300"/>
  </r>
  <r>
    <n v="257"/>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5572300"/>
    <s v="Adelantar las gestiones técnicas  necesarias para desarrollar acciones de mejoramiento en las áreas administradas y consolidación de manejo ambiental en las nuevas áreas de interes ambiental "/>
    <d v="2016-01-01T00:00:00"/>
    <n v="11"/>
    <s v="CONTRATACIÓN DIRECTA"/>
    <s v="27- FONDO CUENTA FINANCIACIÓN PGA"/>
    <n v="61295300"/>
    <n v="61295300"/>
    <s v="N/A"/>
    <s v="N/A"/>
    <s v="SANDRA YOLIMA SGUERRA _x000a_DIRECTORA DE GESTIÓN CORPORATIVA_x000a_Sandra.sguerra@ambientebogota.gov.co_x000a_Tel 3778914"/>
    <n v="5572300"/>
  </r>
  <r>
    <n v="258"/>
    <x v="1"/>
    <s v="3-3-1-14-02-17-0821-182"/>
    <s v="ADMINISTRACIÓN Y MANEJO INSTITUCIONAL DE 100 HA DE SUELO DE PROTECCIÓN DEL DISTRITO"/>
    <s v="LÍNEA 1: GESTIÓN EN EL SISTEMA HÍDRICO DEL DISTRITO CAPITAL"/>
    <s v="CONSERVAR  Y MANEJAR SOSTENIBLEMENTE 6 PARQUES ECOLÓGICOS DISTRITALES DE HUMEDAL "/>
    <x v="2"/>
    <s v="03-Gastos de personal"/>
    <s v="090-PERSONAL CONTRATADO PARA LA RESTAURACIÓN, CONSERVACIÓN, MANEJO Y USO SOSTENIBLE DE LOS ECOSISTEMAS URBANOS, DE LAS ÁREAS RURALES Y PARA LA GESTIÓN DEL RIESGO EN EL DISTRITO CAPITAL."/>
    <n v="5572300"/>
    <s v="Adelantar la administración de los parques ecológicos distritales de humedal en el marco de las politicas establecidas, desarrollando acciones para promover el uso público y la gestión del conocimiento"/>
    <d v="2016-01-01T00:00:00"/>
    <n v="11"/>
    <s v="CONTRATACIÓN DIRECTA"/>
    <s v="12-OTROS DISTRITO"/>
    <n v="61295200"/>
    <n v="61295200"/>
    <s v="N/A"/>
    <s v="N/A"/>
    <s v="SANDRA YOLIMA SGUERRA _x000a_DIRECTORA DE GESTIÓN CORPORATIVA_x000a_Sandra.sguerra@ambientebogota.gov.co_x000a_Tel 3778914"/>
    <n v="5572290.9090909092"/>
  </r>
  <r>
    <n v="259"/>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acciones socio ambientales para aportar en la recuperacdión ecológica  y manejo de zonas de alto riesgo no mitigable en las localidades de Rafael Uribe Uribe y Ciudad Bolívar."/>
    <d v="2016-01-01T00:00:00"/>
    <n v="12"/>
    <s v="CONTRATACIÓN DIRECTA "/>
    <s v="27- FONDO CUENTA FINANCIACIÓN PGA"/>
    <n v="800000000"/>
    <n v="800000000"/>
    <s v="N/A"/>
    <s v="N/A"/>
    <s v="SANDRA YOLIMA SGUERRA _x000a_DIRECTORA DE GESTIÓN CORPORATIVA_x000a_Sandra.sguerra@ambientebogota.gov.co_x000a_Tel 3778914"/>
    <m/>
  </r>
  <r>
    <n v="260"/>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2"/>
    <s v="03-Gastos de personal"/>
    <s v="090-PERSONAL CONTRATADO PARA LA RESTAURACIÓN, CONSERVACIÓN, MANEJO Y USO SOSTENIBLE DE LOS ECOSISTEMAS URBANOS, DE LAS ÁREAS RURALES Y PARA LA GESTIÓN DEL RIESGO EN EL DISTRITO CAPITAL."/>
    <n v="3079700"/>
    <s v="Desarrollar acciones socio ambientales para aportar en la recuperacdión ecológica  y manejo de zonas de alto riesgo no mitigable en las localidades de Rafael Uribe Uribe y Ciudad Bolívar."/>
    <d v="2016-01-01T00:00:00"/>
    <n v="11"/>
    <s v="CONTRATACIÓN DIRECTA"/>
    <s v="27- FONDO CUENTA FINANCIACIÓN PGA"/>
    <n v="33877000"/>
    <n v="33877000"/>
    <s v="N/A"/>
    <s v="N/A"/>
    <s v="SANDRA YOLIMA SGUERRA _x000a_DIRECTORA DE GESTIÓN CORPORATIVA_x000a_Sandra.sguerra@ambientebogota.gov.co_x000a_Tel 3778914"/>
    <n v="3079727.2727272729"/>
  </r>
  <r>
    <n v="261"/>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2"/>
    <s v="03-Gastos de personal"/>
    <s v="090-PERSONAL CONTRATADO PARA LA RESTAURACIÓN, CONSERVACIÓN, MANEJO Y USO SOSTENIBLE DE LOS ECOSISTEMAS URBANOS, DE LAS ÁREAS RURALES Y PARA LA GESTIÓN DEL RIESGO EN EL DISTRITO CAPITAL."/>
    <n v="4521700"/>
    <s v="Desarrollar acciones socio ambientales para aportar en la recuperacdión ecológica  y manejo de zonas de alto riesgo no mitigable en las localidades de Rafael Uribe Uribe y Ciudad Bolívar."/>
    <d v="2016-01-01T00:00:00"/>
    <n v="11"/>
    <s v="CONTRATACIÓN DIRECTA"/>
    <s v="27- FONDO CUENTA FINANCIACIÓN PGA"/>
    <n v="49738700"/>
    <n v="49738700"/>
    <s v="N/A"/>
    <s v="N/A"/>
    <s v="SANDRA YOLIMA SGUERRA _x000a_DIRECTORA DE GESTIÓN CORPORATIVA_x000a_Sandra.sguerra@ambientebogota.gov.co_x000a_Tel 3778914"/>
    <n v="4521700"/>
  </r>
  <r>
    <n v="262"/>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2"/>
    <s v="03-Gastos de personal"/>
    <s v="090-PERSONAL CONTRATADO PARA LA RESTAURACIÓN, CONSERVACIÓN, MANEJO Y USO SOSTENIBLE DE LOS ECOSISTEMAS URBANOS, DE LAS ÁREAS RURALES Y PARA LA GESTIÓN DEL RIESGO EN EL DISTRITO CAPITAL."/>
    <n v="3471100"/>
    <s v="Desarrollar acciones socio ambientales para aportar en la recuperacdión ecológica  y manejo de zonas de alto riesgo no mitigable en las localidades de Rafael Uribe Uribe y Ciudad Bolívar."/>
    <d v="2016-01-01T00:00:00"/>
    <n v="11"/>
    <s v="CONTRATACIÓN DIRECTA"/>
    <s v="27- FONDO CUENTA FINANCIACIÓN PGA"/>
    <n v="38182100"/>
    <n v="38182100"/>
    <s v="N/A"/>
    <s v="N/A"/>
    <s v="SANDRA YOLIMA SGUERRA _x000a_DIRECTORA DE GESTIÓN CORPORATIVA_x000a_Sandra.sguerra@ambientebogota.gov.co_x000a_Tel 3778914"/>
    <n v="3471100"/>
  </r>
  <r>
    <n v="263"/>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2"/>
    <s v="03-Gastos de personal"/>
    <s v="090-PERSONAL CONTRATADO PARA LA RESTAURACIÓN, CONSERVACIÓN, MANEJO Y USO SOSTENIBLE DE LOS ECOSISTEMAS URBANOS, DE LAS ÁREAS RURALES Y PARA LA GESTIÓN DEL RIESGO EN EL DISTRITO CAPITAL."/>
    <n v="6489000"/>
    <s v="Desarrollar acciones socio ambientales para aportar en la recuperacdión ecológica  y manejo de zonas de alto riesgo no mitigable en las localidades de Rafael Uribe Uribe y Ciudad Bolívar."/>
    <d v="2016-01-01T00:00:00"/>
    <n v="11"/>
    <s v="CONTRATACIÓN DIRECTA"/>
    <s v="27- FONDO CUENTA FINANCIACIÓN PGA"/>
    <n v="71379000"/>
    <n v="71379000"/>
    <s v="N/A"/>
    <s v="N/A"/>
    <s v="SANDRA YOLIMA SGUERRA _x000a_DIRECTORA DE GESTIÓN CORPORATIVA_x000a_Sandra.sguerra@ambientebogota.gov.co_x000a_Tel 3778914"/>
    <n v="6489000"/>
  </r>
  <r>
    <n v="264"/>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2"/>
    <s v="03-Gastos de personal"/>
    <s v="090-PERSONAL CONTRATADO PARA LA RESTAURACIÓN, CONSERVACIÓN, MANEJO Y USO SOSTENIBLE DE LOS ECOSISTEMAS URBANOS, DE LAS ÁREAS RURALES Y PARA LA GESTIÓN DEL RIESGO EN EL DISTRITO CAPITAL."/>
    <n v="3471100"/>
    <s v="Desarrollar acciones socio ambientales para aportar en la recuperacdión ecológica  y manejo de zonas de alto riesgo no mitigable en las localidades de Rafael Uribe Uribe y Ciudad Bolívar."/>
    <d v="2016-01-01T00:00:00"/>
    <n v="11"/>
    <s v="CONTRATACIÓN DIRECTA"/>
    <s v="27- FONDO CUENTA FINANCIACIÓN PGA"/>
    <n v="38182100"/>
    <n v="38182100"/>
    <s v="N/A"/>
    <s v="N/A"/>
    <s v="SANDRA YOLIMA SGUERRA _x000a_DIRECTORA DE GESTIÓN CORPORATIVA_x000a_Sandra.sguerra@ambientebogota.gov.co_x000a_Tel 3778914"/>
    <n v="3471100"/>
  </r>
  <r>
    <n v="265"/>
    <x v="1"/>
    <s v="3-3-1-14-02-17-0821-182"/>
    <s v="ADMINISTRACIÓN Y MANEJO INSTITUCIONAL DE 100 HA DE SUELO DE PROTECCIÓN DEL DISTRITO"/>
    <s v="LÍNEA 2: GESTIÓN EN EL SISTEMA OROGRÁFICO DEL DISTRITO CAPITAL"/>
    <s v="GENERAR 3 ACCIONES DE GESTIÓN PARA EL MANEJO INTEGRAL EN LA PREVENCIÓN Y MITIGACIÓN DE INCENDIOS FORESTALES."/>
    <x v="2"/>
    <s v="03-Gastos de personal"/>
    <s v="090-PERSONAL CONTRATADO PARA LA RESTAURACIÓN, CONSERVACIÓN, MANEJO Y USO SOSTENIBLE DE LOS ECOSISTEMAS URBANOS, DE LAS ÁREAS RURALES Y PARA LA GESTIÓN DEL RIESGO EN EL DISTRITO CAPITAL."/>
    <n v="4521700"/>
    <s v="Desarrollar acciones interinstitucionales, técnicas y sociales orientadas a la gesti ón de riesgo por incendio forestal."/>
    <d v="2016-01-01T00:00:00"/>
    <n v="11"/>
    <s v="CONTRATACIÓN DIRECTA"/>
    <s v="27- FONDO CUENTA FINANCIACIÓN PGA"/>
    <n v="49738700"/>
    <n v="49738700"/>
    <s v="N/A"/>
    <s v="N/A"/>
    <s v="SANDRA YOLIMA SGUERRA _x000a_DIRECTORA DE GESTIÓN CORPORATIVA_x000a_Sandra.sguerra@ambientebogota.gov.co_x000a_Tel 3778914"/>
    <n v="4521700"/>
  </r>
  <r>
    <n v="266"/>
    <x v="1"/>
    <s v="3-3-1-14-02-17-0821-182"/>
    <s v="ADMINISTRACIÓN Y MANEJO INSTITUCIONAL DE 100 HA DE SUELO DE PROTECCIÓN DEL DISTRITO"/>
    <s v="LÍNEA 2: GESTIÓN EN EL SISTEMA OROGRÁFICO DEL DISTRITO CAPITAL"/>
    <s v="GENERAR 3 ACCIONES DE GESTIÓN PARA EL MANEJO INTEGRAL EN LA PREVENCIÓN Y MITIGACIÓN DE INCENDIOS FORESTALES."/>
    <x v="2"/>
    <s v="03-Gastos de personal"/>
    <s v="090-PERSONAL CONTRATADO PARA LA RESTAURACIÓN, CONSERVACIÓN, MANEJO Y USO SOSTENIBLE DE LOS ECOSISTEMAS URBANOS, DE LAS ÁREAS RURALES Y PARA LA GESTIÓN DEL RIESGO EN EL DISTRITO CAPITAL."/>
    <n v="3471100"/>
    <s v="Desarrollar acciones interinstitucionales, técnicas y sociales orientadas a la gesti ón de riesgo por incendio forestal."/>
    <d v="2016-01-01T00:00:00"/>
    <n v="11"/>
    <s v="CONTRATACIÓN DIRECTA"/>
    <s v="27- FONDO CUENTA FINANCIACIÓN PGA"/>
    <n v="38182300"/>
    <n v="38182300"/>
    <s v="N/A"/>
    <s v="N/A"/>
    <s v="SANDRA YOLIMA SGUERRA _x000a_DIRECTORA DE GESTIÓN CORPORATIVA_x000a_Sandra.sguerra@ambientebogota.gov.co_x000a_Tel 3778914"/>
    <n v="3471118.1818181816"/>
  </r>
  <r>
    <n v="267"/>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Responder a las emergencias ambientales para las cuales se activa a la SDA, por parte de las entidades del SDGR-CC, el NUSE y la comunidad."/>
    <d v="2016-01-01T00:00:00"/>
    <n v="12"/>
    <s v="CONTRATACIÓN DIRECTA "/>
    <s v="12-OTROS DISTRITO"/>
    <n v="80000000"/>
    <n v="80000000"/>
    <s v="N/A"/>
    <s v="N/A"/>
    <s v="SANDRA YOLIMA SGUERRA _x000a_DIRECTORA DE GESTIÓN CORPORATIVA_x000a_Sandra.sguerra@ambientebogota.gov.co_x000a_Tel 3778914"/>
    <m/>
  </r>
  <r>
    <n v="268"/>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Responder a las emergencias ambientales para las cuales se activa a la SDA, por parte de las entidades del SDGR-CC, el NUSE y la comunidad."/>
    <d v="2016-01-01T00:00:00"/>
    <n v="12"/>
    <s v="CONTRATACIÓN DIRECTA "/>
    <s v="12-OTROS DISTRITO"/>
    <n v="11040000"/>
    <n v="11040000"/>
    <s v="N/A"/>
    <s v="N/A"/>
    <s v="SANDRA YOLIMA SGUERRA _x000a_DIRECTORA DE GESTIÓN CORPORATIVA_x000a_Sandra.sguerra@ambientebogota.gov.co_x000a_Tel 3778914"/>
    <m/>
  </r>
  <r>
    <n v="269"/>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2"/>
    <s v="03-Gastos de personal"/>
    <s v="090-PERSONAL CONTRATADO PARA LA RESTAURACIÓN, CONSERVACIÓN, MANEJO Y USO SOSTENIBLE DE LOS ECOSISTEMAS URBANOS, DE LAS ÁREAS RURALES Y PARA LA GESTIÓN DEL RIESGO EN EL DISTRITO CAPITAL."/>
    <n v="3471100"/>
    <s v="Responder a las emergencias ambientales para las cuales se activa a la SDA, por parte de las entidades del SDGR-CC, el NUSE y la comunidad."/>
    <d v="2016-01-01T00:00:00"/>
    <n v="11"/>
    <s v="CONTRATACIÓN DIRECTA"/>
    <s v="27- FONDO CUENTA FINANCIACIÓN PGA"/>
    <n v="38182400"/>
    <n v="38182400"/>
    <s v="N/A"/>
    <s v="N/A"/>
    <s v="SANDRA YOLIMA SGUERRA _x000a_DIRECTORA DE GESTIÓN CORPORATIVA_x000a_Sandra.sguerra@ambientebogota.gov.co_x000a_Tel 3778914"/>
    <n v="3471127.2727272729"/>
  </r>
  <r>
    <n v="270"/>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2"/>
    <s v="03-Gastos de personal"/>
    <s v="090-PERSONAL CONTRATADO PARA LA RESTAURACIÓN, CONSERVACIÓN, MANEJO Y USO SOSTENIBLE DE LOS ECOSISTEMAS URBANOS, DE LAS ÁREAS RURALES Y PARA LA GESTIÓN DEL RIESGO EN EL DISTRITO CAPITAL."/>
    <n v="1586200"/>
    <s v="Responder a las emergencias ambientales para las cuales se activa a la SDA, por parte de las entidades del SDGR-CC, el NUSE y la comunidad."/>
    <d v="2016-01-01T00:00:00"/>
    <n v="11"/>
    <s v="CONTRATACIÓN DIRECTA"/>
    <s v="27- FONDO CUENTA FINANCIACIÓN PGA"/>
    <n v="17448200"/>
    <n v="17448200"/>
    <s v="N/A"/>
    <s v="N/A"/>
    <s v="SANDRA YOLIMA SGUERRA _x000a_DIRECTORA DE GESTIÓN CORPORATIVA_x000a_Sandra.sguerra@ambientebogota.gov.co_x000a_Tel 3778914"/>
    <n v="1586200"/>
  </r>
  <r>
    <n v="271"/>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2"/>
    <s v="03-Gastos de personal"/>
    <s v="090-PERSONAL CONTRATADO PARA LA RESTAURACIÓN, CONSERVACIÓN, MANEJO Y USO SOSTENIBLE DE LOS ECOSISTEMAS URBANOS, DE LAS ÁREAS RURALES Y PARA LA GESTIÓN DEL RIESGO EN EL DISTRITO CAPITAL."/>
    <n v="1586200"/>
    <s v="Responder a las emergencias ambientales para las cuales se activa a la SDA, por parte de las entidades del SDGR-CC, el NUSE y la comunidad."/>
    <d v="2016-01-01T00:00:00"/>
    <n v="11"/>
    <s v="CONTRATACIÓN DIRECTA"/>
    <s v="27- FONDO CUENTA FINANCIACIÓN PGA"/>
    <n v="17448200"/>
    <n v="17448200"/>
    <s v="N/A"/>
    <s v="N/A"/>
    <s v="SANDRA YOLIMA SGUERRA _x000a_DIRECTORA DE GESTIÓN CORPORATIVA_x000a_Sandra.sguerra@ambientebogota.gov.co_x000a_Tel 3778914"/>
    <n v="1586200"/>
  </r>
  <r>
    <n v="272"/>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2"/>
    <s v="03-Gastos de personal"/>
    <s v="090-PERSONAL CONTRATADO PARA LA RESTAURACIÓN, CONSERVACIÓN, MANEJO Y USO SOSTENIBLE DE LOS ECOSISTEMAS URBANOS, DE LAS ÁREAS RURALES Y PARA LA GESTIÓN DEL RIESGO EN EL DISTRITO CAPITAL."/>
    <n v="1586200"/>
    <s v="Responder a las emergencias ambientales para las cuales se activa a la SDA, por parte de las entidades del SDGR-CC, el NUSE y la comunidad."/>
    <d v="2016-01-01T00:00:00"/>
    <n v="11"/>
    <s v="CONTRATACIÓN DIRECTA"/>
    <s v="27- FONDO CUENTA FINANCIACIÓN PGA"/>
    <n v="17448200"/>
    <n v="17448200"/>
    <s v="N/A"/>
    <s v="N/A"/>
    <s v="SANDRA YOLIMA SGUERRA _x000a_DIRECTORA DE GESTIÓN CORPORATIVA_x000a_Sandra.sguerra@ambientebogota.gov.co_x000a_Tel 3778914"/>
    <n v="1586200"/>
  </r>
  <r>
    <n v="273"/>
    <x v="1"/>
    <s v="3-3-1-14-02-17-0821-182"/>
    <s v="ADMINISTRACIÓN Y MANEJO INSTITUCIONAL DE 100 HA DE SUELO DE PROTECCIÓN DEL DISTRITO"/>
    <s v="LÍNEA 1: GESTIÓN EN EL SISTEMA HÍDRICO DEL DISTRITO CAPITAL"/>
    <s v="CONSERVAR  Y MANEJAR SOSTENIBLEMENTE 6 PARQUES ECOLÓGICOS DISTRITALES DE HUMEDAL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Desarrollar acciones operativas y de restauración ecológica dirigidas al manejo y mantenimiento de   los ecosistemas de humedal."/>
    <d v="2016-01-01T00:00:00"/>
    <n v="12"/>
    <s v="CONTRATACIÓN DIRECTA "/>
    <s v="12-OTROS DISTRITO"/>
    <n v="72945000"/>
    <n v="72945000"/>
    <s v="N/A"/>
    <s v="N/A"/>
    <s v="SANDRA YOLIMA SGUERRA _x000a_DIRECTORA DE GESTIÓN CORPORATIVA_x000a_Sandra.sguerra@ambientebogota.gov.co_x000a_Tel 3778914"/>
    <m/>
  </r>
  <r>
    <n v="274"/>
    <x v="1"/>
    <s v="3-3-1-14-02-17-0821-182"/>
    <s v="ADMINISTRACIÓN Y MANEJO INSTITUCIONAL DE 100 HA DE SUELO DE PROTECCIÓN DEL DISTRITO"/>
    <s v="LÍNEA 1: GESTIÓN EN EL SISTEMA HÍDRICO DEL DISTRITO CAPITAL"/>
    <s v="CONSERVAR  Y MANEJAR SOSTENIBLEMENTE 6 PARQUES ECOLÓGICOS DISTRITALES DE HUMEDAL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Adelantar la administración de los parques ecológicos distritales de humedal en el marco de las politicas establecidas, desarrollando acciones para promover el uso público y la gestión del conocimiento"/>
    <d v="2016-01-01T00:00:00"/>
    <n v="12"/>
    <s v="CONTRATACIÓN DIRECTA "/>
    <s v="492-MULTAS AMBIENTALES"/>
    <n v="10720000"/>
    <n v="10720000"/>
    <s v="N/A"/>
    <s v="N/A"/>
    <s v="SANDRA YOLIMA SGUERRA _x000a_DIRECTORA DE GESTIÓN CORPORATIVA_x000a_Sandra.sguerra@ambientebogota.gov.co_x000a_Tel 3778914"/>
    <m/>
  </r>
  <r>
    <n v="275"/>
    <x v="1"/>
    <s v="3-3-1-14-02-17-0821-182"/>
    <s v="ADMINISTRACIÓN Y MANEJO INSTITUCIONAL DE 100 HA DE SUELO DE PROTECCIÓN DEL DISTRITO"/>
    <s v="LÍNEA 1: GESTIÓN EN EL SISTEMA HÍDRICO DEL DISTRITO CAPITAL"/>
    <s v="CONSERVAR  Y MANEJAR SOSTENIBLEMENTE 6 PARQUES ECOLÓGICOS DISTRITALES DE HUMEDAL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Adelantar la administración de los parques ecológicos distritales de humedal en el marco de las politicas establecidas, desarrollando acciones para promover el uso público y la gestión del conocimiento"/>
    <d v="2016-01-01T00:00:00"/>
    <n v="12"/>
    <s v="CONTRATACIÓN DIRECTA "/>
    <s v="492-MULTAS AMBIENTALES"/>
    <n v="10000000"/>
    <n v="10000000"/>
    <s v="N/A"/>
    <s v="N/A"/>
    <s v="SANDRA YOLIMA SGUERRA _x000a_DIRECTORA DE GESTIÓN CORPORATIVA_x000a_Sandra.sguerra@ambientebogota.gov.co_x000a_Tel 3778914"/>
    <m/>
  </r>
  <r>
    <n v="276"/>
    <x v="1"/>
    <s v="3-3-1-14-02-17-0821-182"/>
    <s v="ADMINISTRACIÓN Y MANEJO INSTITUCIONAL DE 100 HA DE SUELO DE PROTECCIÓN DEL DISTRITO"/>
    <s v="LÍNEA 1: GESTIÓN EN EL SISTEMA HÍDRICO DEL DISTRITO CAPITAL"/>
    <s v="CONSERVAR  Y MANEJAR SOSTENIBLEMENTE 6 PARQUES ECOLÓGICOS DISTRITALES DE HUMEDAL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Desarrollar acciones operativas y de restauración ecológica dirigidas al manejo y mantenimiento de   los ecosistemas de humedal."/>
    <d v="2016-01-01T00:00:00"/>
    <n v="12"/>
    <s v="CONTRATACIÓN DIRECTA "/>
    <s v="12-OTROS DISTRITO"/>
    <n v="50000000"/>
    <n v="50000000"/>
    <s v="N/A"/>
    <s v="N/A"/>
    <s v="SANDRA YOLIMA SGUERRA _x000a_DIRECTORA DE GESTIÓN CORPORATIVA_x000a_Sandra.sguerra@ambientebogota.gov.co_x000a_Tel 3778914"/>
    <m/>
  </r>
  <r>
    <n v="277"/>
    <x v="1"/>
    <s v="3-3-1-14-02-17-0821-182"/>
    <s v="ADMINISTRACIÓN Y MANEJO INSTITUCIONAL DE 100 HA DE SUELO DE PROTECCIÓN DEL DISTRITO"/>
    <s v="LÍNEA 4. GESTIÓN E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x v="2"/>
    <s v="03-Gastos de personal"/>
    <s v="090-PERSONAL CONTRATADO PARA LA RESTAURACIÓN, CONSERVACIÓN, MANEJO Y USO SOSTENIBLE DE LOS ECOSISTEMAS URBANOS, DE LAS ÁREAS RURALES Y PARA LA GESTIÓN DEL RIESGO EN EL DISTRITO CAPITAL."/>
    <n v="5572300"/>
    <s v="Ejecución del esquema de seguimiento y evaluación a la implementación de los instrumentos de gestión priorizados"/>
    <d v="2016-01-01T00:00:00"/>
    <n v="11"/>
    <s v="CONTRATACIÓN DIRECTA"/>
    <s v="27- FONDO CUENTA FINANCIACIÓN PGA"/>
    <n v="61295300"/>
    <n v="61295300"/>
    <s v="N/A"/>
    <s v="N/A"/>
    <s v="SANDRA YOLIMA SGUERRA _x000a_DIRECTORA DE GESTIÓN CORPORATIVA_x000a_Sandra.sguerra@ambientebogota.gov.co_x000a_Tel 3778914"/>
    <n v="5572300"/>
  </r>
  <r>
    <n v="278"/>
    <x v="1"/>
    <s v="3-3-1-14-02-17-0821-182"/>
    <s v="ADMINISTRACIÓN Y MANEJO INSTITUCIONAL DE 100 HA DE SUELO DE PROTECCIÓN DEL DISTRITO"/>
    <s v="LÍNEA 4. GESTIÓN E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x v="2"/>
    <s v="03-Gastos de personal"/>
    <s v="090-PERSONAL CONTRATADO PARA LA RESTAURACIÓN, CONSERVACIÓN, MANEJO Y USO SOSTENIBLE DE LOS ECOSISTEMAS URBANOS, DE LAS ÁREAS RURALES Y PARA LA GESTIÓN DEL RIESGO EN EL DISTRITO CAPITAL."/>
    <n v="3079700"/>
    <s v="Implementación y seguimiento a la herramienta de registro (fichas descriptivas) de los instrumentos de gestión ambiental"/>
    <d v="2016-01-01T00:00:00"/>
    <n v="11"/>
    <s v="CONTRATACIÓN DIRECTA"/>
    <s v="27- FONDO CUENTA FINANCIACIÓN PGA"/>
    <n v="33876700"/>
    <n v="33876700"/>
    <s v="N/A"/>
    <s v="N/A"/>
    <s v="SANDRA YOLIMA SGUERRA _x000a_DIRECTORA DE GESTIÓN CORPORATIVA_x000a_Sandra.sguerra@ambientebogota.gov.co_x000a_Tel 3778914"/>
    <n v="3079700"/>
  </r>
  <r>
    <n v="279"/>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2"/>
    <s v="CONTRATACIÓN DIRECTA "/>
    <s v="12-OTROS DISTRITO"/>
    <n v="20000000"/>
    <n v="20000000"/>
    <s v="N/A"/>
    <s v="N/A"/>
    <s v="SANDRA YOLIMA SGUERRA _x000a_DIRECTORA DE GESTIÓN CORPORATIVA_x000a_Sandra.sguerra@ambientebogota.gov.co_x000a_Tel 3778914"/>
    <m/>
  </r>
  <r>
    <n v="280"/>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2"/>
    <s v="03-Gastos de personal"/>
    <s v="090-PERSONAL CONTRATADO PARA LA RESTAURACIÓN, CONSERVACIÓN, MANEJO Y USO SOSTENIBLE DE LOS ECOSISTEMAS URBANOS, DE LAS ÁREAS RURALES Y PARA LA GESTIÓN DEL RIESGO EN EL DISTRITO CAPITAL."/>
    <n v="4521700"/>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1"/>
    <s v="CONTRATACIÓN DIRECTA"/>
    <s v="27- FONDO CUENTA FINANCIACIÓN PGA"/>
    <n v="49738300"/>
    <n v="49738300"/>
    <s v="N/A"/>
    <s v="N/A"/>
    <s v="SANDRA YOLIMA SGUERRA _x000a_DIRECTORA DE GESTIÓN CORPORATIVA_x000a_Sandra.sguerra@ambientebogota.gov.co_x000a_Tel 3778914"/>
    <n v="4521663.6363636367"/>
  </r>
  <r>
    <n v="281"/>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2"/>
    <s v="03-Gastos de personal"/>
    <s v="090-PERSONAL CONTRATADO PARA LA RESTAURACIÓN, CONSERVACIÓN, MANEJO Y USO SOSTENIBLE DE LOS ECOSISTEMAS URBANOS, DE LAS ÁREAS RURALES Y PARA LA GESTIÓN DEL RIESGO EN EL DISTRITO CAPITAL."/>
    <n v="4521700"/>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1"/>
    <s v="CONTRATACIÓN DIRECTA"/>
    <s v="27- FONDO CUENTA FINANCIACIÓN PGA"/>
    <n v="49738700"/>
    <n v="49738700"/>
    <s v="N/A"/>
    <s v="N/A"/>
    <s v="SANDRA YOLIMA SGUERRA _x000a_DIRECTORA DE GESTIÓN CORPORATIVA_x000a_Sandra.sguerra@ambientebogota.gov.co_x000a_Tel 3778914"/>
    <n v="4521700"/>
  </r>
  <r>
    <n v="282"/>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2"/>
    <s v="03-Gastos de personal"/>
    <s v="090-PERSONAL CONTRATADO PARA LA RESTAURACIÓN, CONSERVACIÓN, MANEJO Y USO SOSTENIBLE DE LOS ECOSISTEMAS URBANOS, DE LAS ÁREAS RURALES Y PARA LA GESTIÓN DEL RIESGO EN EL DISTRITO CAPITAL."/>
    <n v="3996400"/>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1"/>
    <s v="CONTRATACIÓN DIRECTA"/>
    <s v="27- FONDO CUENTA FINANCIACIÓN PGA"/>
    <n v="43960400"/>
    <n v="43960400"/>
    <s v="N/A"/>
    <s v="N/A"/>
    <s v="SANDRA YOLIMA SGUERRA _x000a_DIRECTORA DE GESTIÓN CORPORATIVA_x000a_Sandra.sguerra@ambientebogota.gov.co_x000a_Tel 3778914"/>
    <n v="3996400"/>
  </r>
  <r>
    <n v="283"/>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2"/>
    <s v="03-Gastos de personal"/>
    <s v="090-PERSONAL CONTRATADO PARA LA RESTAURACIÓN, CONSERVACIÓN, MANEJO Y USO SOSTENIBLE DE LOS ECOSISTEMAS URBANOS, DE LAS ÁREAS RURALES Y PARA LA GESTIÓN DEL RIESGO EN EL DISTRITO CAPITAL."/>
    <n v="2358700"/>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1"/>
    <s v="CONTRATACIÓN DIRECTA"/>
    <s v="27- FONDO CUENTA FINANCIACIÓN PGA"/>
    <n v="25945700"/>
    <n v="25945700"/>
    <s v="N/A"/>
    <s v="N/A"/>
    <s v="SANDRA YOLIMA SGUERRA _x000a_DIRECTORA DE GESTIÓN CORPORATIVA_x000a_Sandra.sguerra@ambientebogota.gov.co_x000a_Tel 3778914"/>
    <n v="2358700"/>
  </r>
  <r>
    <n v="284"/>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2"/>
    <s v="03-Gastos de personal"/>
    <s v="090-PERSONAL CONTRATADO PARA LA RESTAURACIÓN, CONSERVACIÓN, MANEJO Y USO SOSTENIBLE DE LOS ECOSISTEMAS URBANOS, DE LAS ÁREAS RURALES Y PARA LA GESTIÓN DEL RIESGO EN EL DISTRITO CAPITAL."/>
    <n v="3996400"/>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1"/>
    <s v="CONTRATACIÓN DIRECTA"/>
    <s v="27- FONDO CUENTA FINANCIACIÓN PGA"/>
    <n v="43960400"/>
    <n v="43960400"/>
    <s v="N/A"/>
    <s v="N/A"/>
    <s v="SANDRA YOLIMA SGUERRA _x000a_DIRECTORA DE GESTIÓN CORPORATIVA_x000a_Sandra.sguerra@ambientebogota.gov.co_x000a_Tel 3778914"/>
    <n v="3996400"/>
  </r>
  <r>
    <n v="285"/>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2"/>
    <s v="03-Gastos de personal"/>
    <s v="090-PERSONAL CONTRATADO PARA LA RESTAURACIÓN, CONSERVACIÓN, MANEJO Y USO SOSTENIBLE DE LOS ECOSISTEMAS URBANOS, DE LAS ÁREAS RURALES Y PARA LA GESTIÓN DEL RIESGO EN EL DISTRITO CAPITAL."/>
    <n v="5572300"/>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1"/>
    <s v="CONTRATACIÓN DIRECTA"/>
    <s v="27- FONDO CUENTA FINANCIACIÓN PGA"/>
    <n v="61295300"/>
    <n v="61295300"/>
    <s v="N/A"/>
    <s v="N/A"/>
    <s v="SANDRA YOLIMA SGUERRA _x000a_DIRECTORA DE GESTIÓN CORPORATIVA_x000a_Sandra.sguerra@ambientebogota.gov.co_x000a_Tel 3778914"/>
    <n v="5572300"/>
  </r>
  <r>
    <n v="286"/>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2"/>
    <s v="03-Gastos de personal"/>
    <s v="090-PERSONAL CONTRATADO PARA LA RESTAURACIÓN, CONSERVACIÓN, MANEJO Y USO SOSTENIBLE DE LOS ECOSISTEMAS URBANOS, DE LAS ÁREAS RURALES Y PARA LA GESTIÓN DEL RIESGO EN EL DISTRITO CAPITAL."/>
    <n v="3471100"/>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1"/>
    <s v="CONTRATACIÓN DIRECTA"/>
    <s v="27- FONDO CUENTA FINANCIACIÓN PGA"/>
    <n v="38182100"/>
    <n v="38182100"/>
    <s v="N/A"/>
    <s v="N/A"/>
    <s v="SANDRA YOLIMA SGUERRA _x000a_DIRECTORA DE GESTIÓN CORPORATIVA_x000a_Sandra.sguerra@ambientebogota.gov.co_x000a_Tel 3778914"/>
    <n v="3471100"/>
  </r>
  <r>
    <n v="287"/>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2"/>
    <s v="03-Gastos de personal"/>
    <s v="090-PERSONAL CONTRATADO PARA LA RESTAURACIÓN, CONSERVACIÓN, MANEJO Y USO SOSTENIBLE DE LOS ECOSISTEMAS URBANOS, DE LAS ÁREAS RURALES Y PARA LA GESTIÓN DEL RIESGO EN EL DISTRITO CAPITAL."/>
    <n v="3471100"/>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1"/>
    <s v="CONTRATACIÓN DIRECTA"/>
    <s v="27- FONDO CUENTA FINANCIACIÓN PGA"/>
    <n v="38182100"/>
    <n v="38182100"/>
    <s v="N/A"/>
    <s v="N/A"/>
    <s v="SANDRA YOLIMA SGUERRA _x000a_DIRECTORA DE GESTIÓN CORPORATIVA_x000a_Sandra.sguerra@ambientebogota.gov.co_x000a_Tel 3778914"/>
    <n v="3471100"/>
  </r>
  <r>
    <n v="288"/>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2"/>
    <s v="03-Gastos de personal"/>
    <s v="090-PERSONAL CONTRATADO PARA LA RESTAURACIÓN, CONSERVACIÓN, MANEJO Y USO SOSTENIBLE DE LOS ECOSISTEMAS URBANOS, DE LAS ÁREAS RURALES Y PARA LA GESTIÓN DEL RIESGO EN EL DISTRITO CAPITAL."/>
    <n v="5572300"/>
    <s v="Implementar acciones de ordenamiento predial, restauración y reconversión de sistemas productivos afines a la conservación de los recursos naturales en los predios priorizados."/>
    <d v="2016-01-01T00:00:00"/>
    <n v="11"/>
    <s v="CONTRATACIÓN DIRECTA"/>
    <s v="12-OTROS DISTRITO"/>
    <n v="61295700"/>
    <n v="61295700"/>
    <s v="N/A"/>
    <s v="N/A"/>
    <s v="SANDRA YOLIMA SGUERRA _x000a_DIRECTORA DE GESTIÓN CORPORATIVA_x000a_Sandra.sguerra@ambientebogota.gov.co_x000a_Tel 3778914"/>
    <n v="5572336.3636363633"/>
  </r>
  <r>
    <n v="289"/>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2"/>
    <s v="03-Gastos de personal"/>
    <s v="090-PERSONAL CONTRATADO PARA LA RESTAURACIÓN, CONSERVACIÓN, MANEJO Y USO SOSTENIBLE DE LOS ECOSISTEMAS URBANOS, DE LAS ÁREAS RURALES Y PARA LA GESTIÓN DEL RIESGO EN EL DISTRITO CAPITAL."/>
    <n v="5047000"/>
    <s v="Implementar acciones de ordenamiento predial, restauración y reconversión de sistemas productivos afines a la conservación de los recursos naturales en los predios priorizados."/>
    <d v="2016-01-01T00:00:00"/>
    <n v="11"/>
    <s v="CONTRATACIÓN DIRECTA"/>
    <s v="12-OTROS DISTRITO"/>
    <n v="55517000"/>
    <n v="55517000"/>
    <s v="N/A"/>
    <s v="N/A"/>
    <s v="SANDRA YOLIMA SGUERRA _x000a_DIRECTORA DE GESTIÓN CORPORATIVA_x000a_Sandra.sguerra@ambientebogota.gov.co_x000a_Tel 3778914"/>
    <n v="5047000"/>
  </r>
  <r>
    <n v="290"/>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2"/>
    <s v="03-Gastos de personal"/>
    <s v="090-PERSONAL CONTRATADO PARA LA RESTAURACIÓN, CONSERVACIÓN, MANEJO Y USO SOSTENIBLE DE LOS ECOSISTEMAS URBANOS, DE LAS ÁREAS RURALES Y PARA LA GESTIÓN DEL RIESGO EN EL DISTRITO CAPITAL."/>
    <n v="3996400"/>
    <s v="Implementar acciones de ordenamiento predial, restauración y reconversión de sistemas productivos afines a la conservación de los recursos naturales en los predios priorizados."/>
    <d v="2016-01-01T00:00:00"/>
    <n v="11"/>
    <s v="CONTRATACIÓN DIRECTA"/>
    <s v="12-OTROS DISTRITO"/>
    <n v="43960400"/>
    <n v="43960400"/>
    <s v="N/A"/>
    <s v="N/A"/>
    <s v="SANDRA YOLIMA SGUERRA _x000a_DIRECTORA DE GESTIÓN CORPORATIVA_x000a_Sandra.sguerra@ambientebogota.gov.co_x000a_Tel 3778914"/>
    <n v="3996400"/>
  </r>
  <r>
    <n v="291"/>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2"/>
    <s v="03-Gastos de personal"/>
    <s v="090-PERSONAL CONTRATADO PARA LA RESTAURACIÓN, CONSERVACIÓN, MANEJO Y USO SOSTENIBLE DE LOS ECOSISTEMAS URBANOS, DE LAS ÁREAS RURALES Y PARA LA GESTIÓN DEL RIESGO EN EL DISTRITO CAPITAL."/>
    <n v="3996400"/>
    <s v="Implementar acciones de ordenamiento predial, restauración y reconversión de sistemas productivos afines a la conservación de los recursos naturales en los predios priorizados."/>
    <d v="2016-01-01T00:00:00"/>
    <n v="11"/>
    <s v="CONTRATACIÓN DIRECTA"/>
    <s v="12-OTROS DISTRITO"/>
    <n v="43960400"/>
    <n v="43960400"/>
    <s v="N/A"/>
    <s v="N/A"/>
    <s v="SANDRA YOLIMA SGUERRA _x000a_DIRECTORA DE GESTIÓN CORPORATIVA_x000a_Sandra.sguerra@ambientebogota.gov.co_x000a_Tel 3778914"/>
    <n v="3996400"/>
  </r>
  <r>
    <n v="292"/>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2"/>
    <s v="03-Gastos de personal"/>
    <s v="090-PERSONAL CONTRATADO PARA LA RESTAURACIÓN, CONSERVACIÓN, MANEJO Y USO SOSTENIBLE DE LOS ECOSISTEMAS URBANOS, DE LAS ÁREAS RURALES Y PARA LA GESTIÓN DEL RIESGO EN EL DISTRITO CAPITAL."/>
    <n v="3996400"/>
    <s v="Implementar acciones de ordenamiento predial, restauración y reconversión de sistemas productivos afines a la conservación de los recursos naturales en los predios priorizados."/>
    <d v="2016-01-01T00:00:00"/>
    <n v="11"/>
    <s v="CONTRATACIÓN DIRECTA"/>
    <s v="12-OTROS DISTRITO"/>
    <n v="43960400"/>
    <n v="43960400"/>
    <s v="N/A"/>
    <s v="N/A"/>
    <s v="SANDRA YOLIMA SGUERRA _x000a_DIRECTORA DE GESTIÓN CORPORATIVA_x000a_Sandra.sguerra@ambientebogota.gov.co_x000a_Tel 3778914"/>
    <n v="3996400"/>
  </r>
  <r>
    <n v="293"/>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2"/>
    <s v="03-Gastos de personal"/>
    <s v="090-PERSONAL CONTRATADO PARA LA RESTAURACIÓN, CONSERVACIÓN, MANEJO Y USO SOSTENIBLE DE LOS ECOSISTEMAS URBANOS, DE LAS ÁREAS RURALES Y PARA LA GESTIÓN DEL RIESGO EN EL DISTRITO CAPITAL."/>
    <n v="3996400"/>
    <s v="Implementar acciones de ordenamiento predial, restauración y reconversión de sistemas productivos afines a la conservación de los recursos naturales en los predios priorizados."/>
    <d v="2016-01-01T00:00:00"/>
    <n v="11"/>
    <s v="CONTRATACIÓN DIRECTA"/>
    <s v="12-OTROS DISTRITO"/>
    <n v="43960400"/>
    <n v="43960400"/>
    <s v="N/A"/>
    <s v="N/A"/>
    <s v="SANDRA YOLIMA SGUERRA _x000a_DIRECTORA DE GESTIÓN CORPORATIVA_x000a_Sandra.sguerra@ambientebogota.gov.co_x000a_Tel 3778914"/>
    <n v="3996400"/>
  </r>
  <r>
    <n v="294"/>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2"/>
    <s v="03-Gastos de personal"/>
    <s v="090-PERSONAL CONTRATADO PARA LA RESTAURACIÓN, CONSERVACIÓN, MANEJO Y USO SOSTENIBLE DE LOS ECOSISTEMAS URBANOS, DE LAS ÁREAS RURALES Y PARA LA GESTIÓN DEL RIESGO EN EL DISTRITO CAPITAL."/>
    <n v="2358700"/>
    <s v="Implementar acciones de ordenamiento predial, restauración y reconversión de sistemas productivos afines a la conservación de los recursos naturales en los predios priorizados."/>
    <d v="2016-01-01T00:00:00"/>
    <n v="11"/>
    <s v="CONTRATACIÓN DIRECTA"/>
    <s v="12-OTROS DISTRITO"/>
    <n v="25945700"/>
    <n v="25945700"/>
    <s v="N/A"/>
    <s v="N/A"/>
    <s v="SANDRA YOLIMA SGUERRA _x000a_DIRECTORA DE GESTIÓN CORPORATIVA_x000a_Sandra.sguerra@ambientebogota.gov.co_x000a_Tel 3778914"/>
    <n v="2358700"/>
  </r>
  <r>
    <n v="295"/>
    <x v="1"/>
    <s v="3-3-1-14-02-17-0821-182"/>
    <s v="ADMINISTRACIÓN Y MANEJO INSTITUCIONAL DE 100 HA DE SUELO DE PROTECCIÓN DEL DISTRITO"/>
    <s v="LÍNEA 4. GESTIÓN E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x v="2"/>
    <s v="03-Gastos de personal"/>
    <s v="090-PERSONAL CONTRATADO PARA LA RESTAURACIÓN, CONSERVACIÓN, MANEJO Y USO SOSTENIBLE DE LOS ECOSISTEMAS URBANOS, DE LAS ÁREAS RURALES Y PARA LA GESTIÓN DEL RIESGO EN EL DISTRITO CAPITAL."/>
    <n v="6489000"/>
    <s v="Ejecución del esquema de seguimiento y evaluación a la implementación de los instrumentos de gestión priorizados"/>
    <d v="2016-01-01T00:00:00"/>
    <n v="11"/>
    <s v="CONTRATACIÓN DIRECTA"/>
    <s v="27- FONDO CUENTA FINANCIACIÓN PGA"/>
    <n v="71379000"/>
    <n v="71379000"/>
    <s v="N/A"/>
    <s v="N/A"/>
    <s v="SANDRA YOLIMA SGUERRA _x000a_DIRECTORA DE GESTIÓN CORPORATIVA_x000a_Sandra.sguerra@ambientebogota.gov.co_x000a_Tel 3778914"/>
    <n v="6489000"/>
  </r>
  <r>
    <n v="29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2173300"/>
    <s v="Adelantar las gestiones técnicas  necesarias para desarrollar acciones de mejoramiento en las áreas administradas y consolidación de manejo ambiental en las nuevas áreas de interes ambiental "/>
    <d v="2016-01-01T00:00:00"/>
    <n v="11"/>
    <s v="CONTRATACIÓN DIRECTA"/>
    <s v="493-TASA POR USO DE AGUAS SUBTERRANEAS"/>
    <n v="23906300"/>
    <n v="23906300"/>
    <s v="N/A"/>
    <s v="N/A"/>
    <s v="SANDRA YOLIMA SGUERRA _x000a_DIRECTORA DE GESTIÓN CORPORATIVA_x000a_Sandra.sguerra@ambientebogota.gov.co_x000a_Tel 3778914"/>
    <n v="2173300"/>
  </r>
  <r>
    <n v="297"/>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1709800"/>
    <s v="Adelantar las gestiones técnicas  necesarias para desarrollar acciones de mejoramiento en las áreas administradas y consolidación de manejo ambiental en las nuevas áreas de interes ambiental "/>
    <d v="2016-01-01T00:00:00"/>
    <n v="11"/>
    <s v="CONTRATACIÓN DIRECTA"/>
    <s v="493-TASA POR USO DE AGUAS SUBTERRANEAS"/>
    <n v="18807800"/>
    <n v="18807800"/>
    <s v="N/A"/>
    <s v="N/A"/>
    <s v="SANDRA YOLIMA SGUERRA _x000a_DIRECTORA DE GESTIÓN CORPORATIVA_x000a_Sandra.sguerra@ambientebogota.gov.co_x000a_Tel 3778914"/>
    <n v="1709800"/>
  </r>
  <r>
    <n v="298"/>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1709800"/>
    <s v="Adelantar las gestiones técnicas  necesarias para desarrollar acciones de mejoramiento en las áreas administradas y consolidación de manejo ambiental en las nuevas áreas de interes ambiental "/>
    <d v="2016-01-01T00:00:00"/>
    <n v="11"/>
    <s v="CONTRATACIÓN DIRECTA"/>
    <s v="493-TASA POR USO DE AGUAS SUBTERRANEAS"/>
    <n v="18807800"/>
    <n v="18807800"/>
    <s v="N/A"/>
    <s v="N/A"/>
    <s v="SANDRA YOLIMA SGUERRA _x000a_DIRECTORA DE GESTIÓN CORPORATIVA_x000a_Sandra.sguerra@ambientebogota.gov.co_x000a_Tel 3778914"/>
    <n v="1709800"/>
  </r>
  <r>
    <n v="299"/>
    <x v="1"/>
    <s v="3-3-1-14-02-17-0821-182"/>
    <s v="ADMINISTRACIÓN Y MANEJO INSTITUCIONAL DE 100 HA DE SUELO DE PROTECCIÓN DEL DISTRITO"/>
    <s v="LÍNEA 1: GESTIÓN EN EL SISTEMA HÍDRICO DEL DISTRITO CAPITAL"/>
    <s v="CONSERVAR  Y MANEJAR SOSTENIBLEMENTE 6 PARQUES ECOLÓGICOS DISTRITALES DE HUMEDAL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Desarrollar acciones operativas y de restauración ecológica dirigidas al manejo y mantenimiento de   los ecosistemas de humedal."/>
    <d v="2016-01-01T00:00:00"/>
    <n v="12"/>
    <s v="CONTRATACIÓN DIRECTA "/>
    <s v="12-OTROS DISTRITO"/>
    <n v="100000000"/>
    <n v="100000000"/>
    <s v="N/A"/>
    <s v="N/A"/>
    <s v="SANDRA YOLIMA SGUERRA _x000a_DIRECTORA DE GESTIÓN CORPORATIVA_x000a_Sandra.sguerra@ambientebogota.gov.co_x000a_Tel 3778914"/>
    <m/>
  </r>
  <r>
    <n v="300"/>
    <x v="1"/>
    <s v="3-3-1-14-02-17-0821-182"/>
    <s v="ADMINISTRACIÓN Y MANEJO INSTITUCIONAL DE 100 HA DE SUELO DE PROTECCIÓN DEL DISTRITO"/>
    <s v="LÍNEA 2: GESTIÓN EN EL SISTEMA OROGRÁFICO DEL DISTRITO CAPITAL"/>
    <s v="GENERAR 3 ACCIONES DE GESTIÓN PARA EL MANEJO INTEGRAL EN LA PREVENCIÓN Y MITIGACIÓN DE INCENDIOS FORESTALES."/>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Desarrollar acciones interinstitucionales, técnicas y sociales orientadas a la gesti ón de riesgo por incendio forestal."/>
    <d v="2016-01-01T00:00:00"/>
    <n v="12"/>
    <s v="CONTRATACIÓN DIRECTA "/>
    <s v="27- FONDO CUENTA FINANCIACIÓN PGA"/>
    <n v="281680000"/>
    <n v="281680000"/>
    <s v="N/A"/>
    <s v="N/A"/>
    <s v="SANDRA YOLIMA SGUERRA _x000a_DIRECTORA DE GESTIÓN CORPORATIVA_x000a_Sandra.sguerra@ambientebogota.gov.co_x000a_Tel 3778914"/>
    <m/>
  </r>
  <r>
    <n v="301"/>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 Adelantar acciones de coordinación con las diferentes dependencias de la SDA para apoyar la formulación y la implementación de los diferentes instrumentos de gestión: 1) Departamentos de Gestión Ambiental, 2) Plan Distrital y Adaptación Cambio Climático, 3) Plan Distrital de silvicultura urbana, 4) Plan Decenal en fuentes moviles y fijas en desarrollo al Plan de Descontaminación de Aire, 5) Plan Institucional de Gestión Ambiental a nivel Distrital y 6) Plan de Accion Cuatrienal Ambiental PACA a nivel de la SDA y 7) Certificados del Estado de Conservación Ambiental"/>
    <d v="2016-01-01T00:00:00"/>
    <n v="12"/>
    <m/>
    <s v="27- FONDO CUENTA FINANCIACIÓN PGA"/>
    <n v="8000000"/>
    <n v="8000000"/>
    <s v="N/A"/>
    <s v="N/A"/>
    <s v="SANDRA YOLIMA SGUERRA _x000a_DIRECTORA DE GESTIÓN CORPORATIVA_x000a_Sandra.sguerra@ambientebogota.gov.co_x000a_Tel 3778914"/>
    <m/>
  </r>
  <r>
    <n v="302"/>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4"/>
    <s v="06-Gastos operativos"/>
    <s v="0037 - GASTOS DE TRANSPORTE"/>
    <m/>
    <s v="Realizar las acciones de administración integral del PEDM Entrenubes, el Parque Mirador de los Nevados, el Pparque Soratama y otras áreas de interes ambietal, incluyendo aquellas para la promoción del uso público."/>
    <d v="2016-01-01T00:00:00"/>
    <n v="12"/>
    <s v="CONTRATACIÓN DIRECTA "/>
    <s v="12-OTROS DISTRITO"/>
    <n v="72000000"/>
    <n v="72000000"/>
    <s v="N/A"/>
    <s v="N/A"/>
    <s v="SANDRA YOLIMA SGUERRA _x000a_DIRECTORA DE GESTIÓN CORPORATIVA_x000a_Sandra.sguerra@ambientebogota.gov.co_x000a_Tel 3778914"/>
    <m/>
  </r>
  <r>
    <n v="303"/>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3"/>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s v="Adelantar acciones integrales orientadas a la restauración, recuperación, rehabilitación o conservación en las zonas abastecedoras de acueductos veredales (incluye el mantenimiento de coberturas vegetales establecidas con anterioridad y la gestión social e institucional)"/>
    <d v="2016-01-01T00:00:00"/>
    <n v="12"/>
    <m/>
    <s v="12-OTROS DISTRITO"/>
    <n v="100000000"/>
    <n v="100000000"/>
    <s v="N/A"/>
    <s v="N/A"/>
    <s v="SANDRA YOLIMA SGUERRA _x000a_DIRECTORA DE GESTIÓN CORPORATIVA_x000a_Sandra.sguerra@ambientebogota.gov.co_x000a_Tel 3778914"/>
    <m/>
  </r>
  <r>
    <n v="304"/>
    <x v="1"/>
    <s v="3-3-1-14-02-17-0821-182"/>
    <s v="ADMINISTRACIÓN Y MANEJO INSTITUCIONAL DE 100 HA DE SUELO DE PROTECCIÓN DEL DISTRITO"/>
    <s v="LÍNEA 1: GESTIÓN EN EL SISTEMA HÍDRICO DEL DISTRITO CAPITAL"/>
    <s v="CONSERVAR  Y MANEJAR SOSTENIBLEMENTE 6 PARQUES ECOLÓGICOS DISTRITALES DE HUMEDAL "/>
    <x v="4"/>
    <s v="06-Gastos operativos"/>
    <s v="0037 - GASTOS DE TRANSPORTE"/>
    <m/>
    <s v=" Desarrollar acciones operativas y de restauración ecológica dirigidas al manejo y mantenimiento de   los ecosistemas de humedal."/>
    <d v="2016-01-01T00:00:00"/>
    <n v="12"/>
    <s v="CONTRATACIÓN DIRECTA "/>
    <s v="12-OTROS DISTRITO"/>
    <n v="144000000"/>
    <n v="144000000"/>
    <s v="N/A"/>
    <s v="N/A"/>
    <s v="SANDRA YOLIMA SGUERRA _x000a_DIRECTORA DE GESTIÓN CORPORATIVA_x000a_Sandra.sguerra@ambientebogota.gov.co_x000a_Tel 3778914"/>
    <m/>
  </r>
  <r>
    <n v="305"/>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2"/>
    <s v="03-Gastos de personal"/>
    <s v="090-PERSONAL CONTRATADO PARA LA RESTAURACIÓN, CONSERVACIÓN, MANEJO Y USO SOSTENIBLE DE LOS ECOSISTEMAS URBANOS, DE LAS ÁREAS RURALES Y PARA LA GESTIÓN DEL RIESGO EN EL DISTRITO CAPITAL."/>
    <n v="3996400"/>
    <s v="Desarrollar acciones socio ambientales para aportar en la recuperacdión ecológica  y manejo de zonas de alto riesgo no mitigable en las localidades de Rafael Uribe Uribe y Ciudad Bolívar."/>
    <d v="2016-01-01T00:00:00"/>
    <n v="11"/>
    <s v="CONTRATACIÓN DIRECTA"/>
    <s v="27- FONDO CUENTA FINANCIACIÓN PGA"/>
    <n v="43960400"/>
    <n v="43960400"/>
    <s v="N/A"/>
    <s v="N/A"/>
    <s v="SANDRA YOLIMA SGUERRA _x000a_DIRECTORA DE GESTIÓN CORPORATIVA_x000a_Sandra.sguerra@ambientebogota.gov.co_x000a_Tel 3778914"/>
    <n v="3996400"/>
  </r>
  <r>
    <n v="306"/>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2"/>
    <s v="03-Gastos de personal"/>
    <s v="090-PERSONAL CONTRATADO PARA LA RESTAURACIÓN, CONSERVACIÓN, MANEJO Y USO SOSTENIBLE DE LOS ECOSISTEMAS URBANOS, DE LAS ÁREAS RURALES Y PARA LA GESTIÓN DEL RIESGO EN EL DISTRITO CAPITAL."/>
    <n v="2358700"/>
    <s v="Desarrollar acciones socio ambientales para aportar en la recuperacdión ecológica  y manejo de zonas de alto riesgo no mitigable en las localidades de Rafael Uribe Uribe y Ciudad Bolívar."/>
    <d v="2016-01-01T00:00:00"/>
    <n v="11"/>
    <s v="CONTRATACIÓN DIRECTA"/>
    <s v="27- FONDO CUENTA FINANCIACIÓN PGA"/>
    <n v="25945700"/>
    <n v="25945700"/>
    <s v="N/A"/>
    <s v="N/A"/>
    <s v="SANDRA YOLIMA SGUERRA _x000a_DIRECTORA DE GESTIÓN CORPORATIVA_x000a_Sandra.sguerra@ambientebogota.gov.co_x000a_Tel 3778914"/>
    <n v="2358700"/>
  </r>
  <r>
    <n v="307"/>
    <x v="1"/>
    <s v="3-3-1-14-02-17-0821-182"/>
    <s v="ADMINISTRACIÓN Y MANEJO INSTITUCIONAL DE 100 HA DE SUELO DE PROTECCIÓN DEL DISTRITO"/>
    <s v="CONSERVAR Y MANEJAR SOSTENIBLEMENTE 5 SECTORES DE PARQUES ECOLÓGICOS DISTRITALES DE MONTAÑA Y ÁREAS DE INTERÉS AMBIENTAL DEL DISTRITO CAPITA"/>
    <s v="CONSERVAR Y MANEJAR SOSTENIBLEMENTE 5 SECTORES DE PARQUES ECOLÓGICOS DISTRITALES DE MONTAÑA Y ÁREAS DE INTERÉS AMBIENTAL DEL DISTRITO CAPITA"/>
    <x v="2"/>
    <s v="03-Gastos de personal"/>
    <s v="090-PERSONAL CONTRATADO PARA LA RESTAURACIÓN, CONSERVACIÓN, MANEJO Y USO SOSTENIBLE DE LOS ECOSISTEMAS URBANOS, DE LAS ÁREAS RURALES Y PARA LA GESTIÓN DEL RIESGO EN EL DISTRITO CAPITAL."/>
    <n v="3079700"/>
    <s v="Adelantar las gestiones técnicas  necesarias para desarrollar acciones de mejoramiento en las áreas administradas y consolidación de manejo ambiental en las nuevas áreas de interes ambiental "/>
    <d v="2016-01-01T00:00:00"/>
    <n v="11"/>
    <s v="CONTRATACIÓN DIRECTA"/>
    <s v="12-OTROS DISTRITO"/>
    <n v="33876700"/>
    <n v="33876700"/>
    <s v="N/A"/>
    <s v="N/A"/>
    <s v="SANDRA YOLIMA SGUERRA _x000a_DIRECTORA DE GESTIÓN CORPORATIVA_x000a_Sandra.sguerra@ambientebogota.gov.co_x000a_Tel 3778914"/>
    <n v="3079700"/>
  </r>
  <r>
    <n v="308"/>
    <x v="1"/>
    <s v="3-3-1-14-02-17-0821-183"/>
    <s v="500 FAMILIAS CAMPESINAS EN PROCESOS DE RECONVERSIÓN DE SISTEMAS PRODUCTIVOS AFINES A LA CONSERVACIÓN DE LA BIODIVERSIDAD, LOS SUELOS Y EL AGUA. "/>
    <s v="PROMOCIONAR  Y/O IMPLEMENTAR EN 500 FAMILIAS CAMPESINAS ACCIONES DE RECONVERSIÓN DE SISTEMAS PRODUCTIVOS AFINES A LA CONSERVACIÓN Y USO SOSTENIBLE DE LA BIODIVERSIDAD, LOS SUELOS Y EL AGUA. "/>
    <s v="PROMOCIONAR  Y/O IMPLEMENTAR EN 500 FAMILIAS CAMPESINAS ACCIONES DE RECONVERSIÓN DE SISTEMAS PRODUCTIVOS AFINES A LA CONSERVACIÓN Y USO SOSTENIBLE DE LA BIODIVERSIDAD, LOS SUELOS Y EL AGUA. "/>
    <x v="4"/>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s v="Implementar acciones de ordenamiento predial, restauración y reconversión de sistemas productivos afines a la conservación de los recursos naturales en los predios priorizados."/>
    <d v="2016-01-01T00:00:00"/>
    <n v="12"/>
    <s v="CONTRATACIÓN DIRECTA "/>
    <s v="12-OTROS DISTRITO"/>
    <n v="100000000"/>
    <n v="100000000"/>
    <s v="N/A"/>
    <s v="N/A"/>
    <s v="SANDRA YOLIMA SGUERRA _x000a_DIRECTORA DE GESTIÓN CORPORATIVA_x000a_Sandra.sguerra@ambientebogota.gov.co_x000a_Tel 3778914"/>
    <m/>
  </r>
  <r>
    <n v="309"/>
    <x v="2"/>
    <s v="3-3-1-14-02-18-0811-184"/>
    <s v="PONER EN MARCHA UN PLAN REGIONAL Y UN PLAN DISTRITAL FRENTE AL CAMBIO CLIMÁTICO"/>
    <s v="CAMBIO CLIMÁTICO"/>
    <s v="CONTRIBUIR 100% EN EL PROCESO DE FORMULACIÓN DEL PLAN REGIONAL DE ADAPTACIÓN Y MITIGACIÓN AL CAMBIO CLIMÁTICO Y LIDERAR LA EJECUCIÓN DE PROYECTOS  ASOCIADOS A ÉSTE, DENTRO DEL DISTRITO CAPITAL"/>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505"/>
    <s v=" COOPERAR EN EL DESARROLLO Y LA IMPLEMENTACIÓN DE MEDIDAS DE MITIGACIÓN Y DE ADAPTACIÓN FRENTE AL CAMBIO CLIMÁTICO, A TRAVÉS DEL SEGUIMIENTO Y LA GENERACIÓN DE INFORMES Y REPORTES RESULTANTES DE LA GESTIÓN DE DICHAS MEDIDAS Y DE LOS PROGRAMAS ESTRATÉGICOS DEL EJE DOS DEL PLAN DE DESARROLLO DISTRITAL CUYA COORDINACIÓN REPOSA EN LA SECRETARIA DISTRITAL DE AMBIENTE&quot;."/>
    <d v="2016-02-01T00:00:00"/>
    <n v="12"/>
    <s v="CONTRATACIÓN DIRECTA"/>
    <s v="12 - OTROS DISTRITOS"/>
    <n v="47956800"/>
    <n v="47956800"/>
    <s v="N/A"/>
    <s v="N/A"/>
    <s v="GUSTAVO ADOLFO CARRION BARRERO_x000a_Tel 3778913_x000a_gustavo.carrion@ambientebogota.gov.co"/>
    <n v="3996400"/>
  </r>
  <r>
    <n v="310"/>
    <x v="2"/>
    <s v="3-3-1-14-02-18-0811-184"/>
    <s v="PONER EN MARCHA UN PLAN REGIONAL Y UN PLAN DISTRITAL FRENTE AL CAMBIO CLIMÁTICO"/>
    <s v="CAMBIO CLIMÁTICO"/>
    <s v="CONTRIBUIR 100% EN EL PROCESO DE FORMULACIÓN DEL PLAN REGIONAL DE ADAPTACIÓN Y MITIGACIÓN AL CAMBIO CLIMÁTICO Y LIDERAR LA EJECUCIÓN DE PROYECTOS  ASOCIADOS A ÉSTE, DENTRO DEL DISTRITO CAPITAL"/>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PRESTAR SUS SERVICIOS DE APOYO PARA REALIZAR EL ANÁLISIS, SEGUIMIENTO Y REPORTE DE LAS ACCIONES, PRESUPUESTO Y EJECUCIÓN FINANCIERA QUE SE REQUIERAN EN EL MARCO DEL PROCESO DE FORMULACIÓN DEL PLAN REGIONAL DE ADAPTACIÓN Y MITIGACIÓN AL CAMBIO CLIMÁTICO"/>
    <d v="2016-01-01T00:00:00"/>
    <n v="12"/>
    <s v="CONTRATACIÓN DIRECTA"/>
    <s v="12 - OTROS DISTRITOS"/>
    <n v="26079200"/>
    <n v="26079200"/>
    <s v="N/A"/>
    <s v="N/A"/>
    <s v="GUSTAVO ADOLFO CARRION BARRERO_x000a_Tel 3778913_x000a_gustavo.carrion@ambientebogota.gov.co"/>
    <n v="2173300"/>
  </r>
  <r>
    <n v="311"/>
    <x v="2"/>
    <s v="3-3-1-14-02-18-0811-184"/>
    <s v="PONER EN MARCHA UN PLAN REGIONAL Y UN PLAN DISTRITAL FRENTE AL CAMBIO CLIMÁTICO"/>
    <s v="CAMBIO CLIMÁTICO"/>
    <s v="FORMULAR 100% EL PLAN DISTRITAL DE ADAPTACIÓN Y MITIGACIÓN AL CAMBIO CLIMÁTICO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2"/>
    <s v="PRESTAR SUS SERVICIOS PROFESIONALES ESPECIALIZADOS PARA ORIENTAR EL DESARROLLO Y PUESTA EN MARCHA DEL PLAN DE ACCIÓN DEL PLAN DISTRITAL DE ADAPTACIÓN Y  MITIGACIÓN A LA VARIABILIDAD Y AL CAMBIO CLIMÁTICO."/>
    <d v="2016-01-01T00:00:00"/>
    <n v="12"/>
    <s v="CONTRATACIÓN DIRECTA"/>
    <s v="12 - OTROS DISTRITOS"/>
    <n v="84048000"/>
    <n v="84048000"/>
    <s v="N/A"/>
    <s v="N/A"/>
    <s v="GUSTAVO ADOLFO CARRION BARRERO_x000a_Tel 3778913_x000a_gustavo.carrion@ambientebogota.gov.co"/>
    <n v="7004000"/>
  </r>
  <r>
    <n v="312"/>
    <x v="2"/>
    <s v="3-3-1-14-02-18-0811-184"/>
    <s v="PONER EN MARCHA UN PLAN REGIONAL Y UN PLAN DISTRITAL FRENTE AL CAMBIO CLIMÁTICO"/>
    <s v="CAMBIO CLIMÁTICO"/>
    <s v="FORMULAR 100% EL PLAN DISTRITAL DE ADAPTACIÓN Y MITIGACIÓN AL CAMBIO CLIMÁTICO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6"/>
    <s v="PRESTAR SUS SERVICIOS PROFESIONALES PARA LA ORIENTACIÓN JURÍDICA EN LA DEFINICIÓN DE POLÍTICAS, INSTRUMENTOS, DETERMINANTES AMBIENTALES Y EL CUMPLIMIENTO DE FALLOS JUDICIALES QUE ORDENAN LA RECUPERACIÓN DE ECOSISTEMAS DE LA ESTRUCTURA ECOLÓGICA PRINCIPAL DEL DISTRITO CAPITAL, EN EL MARCO DE LAS ACCIONES DEL CAMBIO CLIMÁTICO DEL EJE DOS DEL PLAN DE DESARROLLO 2012 - 2016 BOGOTÁ HUMANA."/>
    <d v="2016-01-01T00:00:00"/>
    <n v="12"/>
    <s v="CONTRATACIÓN DIRECTA"/>
    <s v="12 - OTROS DISTRITOS"/>
    <n v="90228000"/>
    <n v="90228000"/>
    <s v="N/A"/>
    <s v="N/A"/>
    <s v="GUSTAVO ADOLFO CARRION BARRERO_x000a_Tel 3778913_x000a_gustavo.carrion@ambientebogota.gov.co"/>
    <n v="7519000"/>
  </r>
  <r>
    <n v="313"/>
    <x v="2"/>
    <s v="3-3-1-14-02-18-0811-184"/>
    <s v="PONER EN MARCHA UN PLAN REGIONAL Y UN PLAN DISTRITAL FRENTE AL CAMBIO CLIMÁTICO"/>
    <s v="CAMBIO CLIMÁTICO"/>
    <s v="FORMULAR 100% EL PLAN DISTRITAL DE ADAPTACIÓN Y MITIGACIÓN AL CAMBIO CLIMÁTICO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POYAR LAS ACTIVIDADES DE ARTICULACIÓN EN LOS PROYECTOS QUE DEFINAN LAS ALCALDÍAS LOCALES Y LAS INSTITUCIONES DEL DISTRITO COMPETENTES, PARA EL CUMPLIMIENTO DE METAS EN EL PROGRAMA RECUPERACIÓN, REHABILITACIÓN Y RESTAURACIÓN DE LA ESTRUCTURA ECOLÓGICA PRINCIPAL Y DE LOS ESPACIOS DEL AGUA, EN EL MARCO DEL PLAN DISTRITAL DE ADAPTACIÓN Y MITIGACIÓN AL CAMBIO CLIMÁTICO"/>
    <d v="2016-01-01T00:00:00"/>
    <n v="12"/>
    <s v="CONTRATACIÓN DIRECTA"/>
    <s v="12 - OTROS DISTRITOS"/>
    <n v="28304400"/>
    <n v="28304400"/>
    <s v="N/A"/>
    <s v="N/A"/>
    <s v="GUSTAVO ADOLFO CARRION BARRERO_x000a_Tel 3778913_x000a_gustavo.carrion@ambientebogota.gov.co"/>
    <n v="2358700"/>
  </r>
  <r>
    <n v="314"/>
    <x v="2"/>
    <s v="3-3-1-14-02-18-0811-184"/>
    <s v="PONER EN MARCHA UN PLAN REGIONAL Y UN PLAN DISTRITAL FRENTE AL CAMBIO CLIMÁTICO"/>
    <s v="CAMBIO CLIMÁTICO"/>
    <s v="FORMULAR 100% EL PLAN DISTRITAL DE ADAPTACIÓN Y MITIGACIÓN AL CAMBIO CLIMÁTICO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715"/>
    <s v="PRESTAR SUS SERVICIOS PROFESIONALES PARA REALIZAR EL ANÁLISIS, SEGUIMIENTO Y REPORTE DE LOS PROCESOS DE PLANEACIÓN EN LOS COMPONENTES FÍSICOS Y PRESUPUESTALES QUE SE REQUIERAN PARA EL CUMPLIMIENTO DE LAS ACCIONES EN EL MARCO DE LA PLANIFICACIÓN TERRITORIAL DE LA ADAPTACIÓN Y LA MITIGACIÓN FRENTE AL CAMBIO CLIMÁTICO."/>
    <d v="2016-02-01T00:00:00"/>
    <n v="12"/>
    <s v="CONTRATACIÓN DIRECTA"/>
    <s v="12 - OTROS DISTRITOS"/>
    <n v="60564000"/>
    <n v="60564000"/>
    <s v="N/A"/>
    <s v="N/A"/>
    <s v="GUSTAVO ADOLFO CARRION BARRERO_x000a_Tel 3778913_x000a_gustavo.carrion@ambientebogota.gov.co"/>
    <n v="5047000"/>
  </r>
  <r>
    <n v="315"/>
    <x v="2"/>
    <s v="3-3-1-14-02-18-0811-184"/>
    <s v="PONER EN MARCHA UN PLAN REGIONAL Y UN PLAN DISTRITAL FRENTE AL CAMBIO CLIMÁTICO"/>
    <s v="CAMBIO CLIMÁTICO"/>
    <s v="FORMULAR 100% EL PLAN DISTRITAL DE ADAPTACIÓN Y MITIGACIÓN AL CAMBIO CLIMÁTICO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REALIZAR LABORES DE APOYO OPERATIVO EN LOS ENCUENTROS, FOROS, TALLERES, CONVERSATORIOS Y MESAS TÉCNICAS, DE INCIDENCIA DISTRITAL QUE SE DESARROLLEN EN EL MARCO DEL PLAN DISTRITAL DE ADAPTACIÓN Y MITIGACIÓN AL CAMBIO CLIMÁTICO."/>
    <d v="2016-01-01T00:00:00"/>
    <n v="12"/>
    <s v="CONTRATACIÓN DIRECTA"/>
    <s v="12 - OTROS DISTRITOS"/>
    <n v="19034400"/>
    <n v="19034400"/>
    <s v="N/A"/>
    <s v="N/A"/>
    <s v="GUSTAVO ADOLFO CARRION BARRERO_x000a_Tel 3778913_x000a_gustavo.carrion@ambientebogota.gov.co"/>
    <n v="1586200"/>
  </r>
  <r>
    <n v="316"/>
    <x v="2"/>
    <s v="3-3-1-14-02-18-0811-184"/>
    <s v="PONER EN MARCHA UN PLAN REGIONAL Y UN PLAN DISTRITAL FRENTE AL CAMBIO CLIMÁTICO"/>
    <s v="CAMBIO CLIMÁTICO"/>
    <s v="FORMULAR 100% EL PLAN DISTRITAL DE ADAPTACIÓN Y MITIGACIÓN AL CAMBIO CLIMÁTICO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APOYAR LA ELABORACIÓN Y DISEÑO CONCEPTUAL DE AGENDAS DE DIFUSIÓN Y COMUNICACIÓN ASOCIADAS A ACCIONES DE CAMBIO CLIMÁTICO PROPUESTAS EN EL MARCO DE LA PLANEACIÓN AMBIENTAL CON VISIÓN REGIONAL PARA LA ADAPTACIÓN Y MITIGACIÓN AL CAMBIO."/>
    <d v="2016-01-01T00:00:00"/>
    <n v="12"/>
    <s v="CONTRATACIÓN DIRECTA"/>
    <s v="12 - OTROS DISTRITOS"/>
    <n v="30528800"/>
    <n v="30528800"/>
    <s v="N/A"/>
    <s v="N/A"/>
    <s v="GUSTAVO ADOLFO CARRION BARRERO_x000a_Tel 3778913_x000a_gustavo.carrion@ambientebogota.gov.co"/>
    <n v="2544100"/>
  </r>
  <r>
    <n v="317"/>
    <x v="2"/>
    <s v="3-3-1-14-02-18-0811-184"/>
    <s v="PONER EN MARCHA UN PLAN REGIONAL Y UN PLAN DISTRITAL FRENTE AL CAMBIO CLIMÁTICO"/>
    <s v="CAMBIO CLIMÁTICO"/>
    <s v="FORMULAR 100% EL PLAN DISTRITAL DE ADAPTACIÓN Y MITIGACIÓN AL CAMBIO CLIMÁTICO Y COORDINAR SU PUESTA EN MARCHA."/>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s v="LOGÍSTICA PARA EVENTOS DE CIUDADES Y GOBIERNOS LOCALES UNIDOS -CGLU, HABITAT III Y BALANCE DEL MILENIO"/>
    <d v="2016-01-01T00:00:00"/>
    <n v="11"/>
    <s v="CONTRATACIÓN DIRECTA"/>
    <s v="12 - OTROS DISTRITOS"/>
    <n v="40000000"/>
    <n v="40000000"/>
    <s v="N/A"/>
    <s v="N/A"/>
    <s v="GUSTAVO ADOLFO CARRION BARRERO_x000a_Tel 3778913_x000a_gustavo.carrion@ambientebogota.gov.co"/>
    <n v="40000000"/>
  </r>
  <r>
    <n v="318"/>
    <x v="2"/>
    <s v="3-3-1-14-02-18-0811-184"/>
    <s v="PONER EN MARCHA UN PLAN REGIONAL Y UN PLAN DISTRITAL FRENTE AL CAMBIO CLIMÁTICO"/>
    <s v="CAMBIO CLIMÁTICO"/>
    <s v="FORMULAR 100% EL PLAN DISTRITAL DE ADAPTACIÓN Y MITIGACIÓN AL CAMBIO CLIMÁTICO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SUS SERVICIOS PROFESIONALESPARA APOYAR LA PUESTA EN MARCHA DEL PLAN DISTRITAL DE ADAPTACIÓN Y MITIGACIÓN A LA VARIABILIDAD Y AL CAMBIO CLIMÁTICO."/>
    <d v="2016-01-01T00:00:00"/>
    <n v="12"/>
    <s v="CONTRATACIÓN DIRECTA"/>
    <s v="12 - OTROS DISTRITOS"/>
    <n v="54260400"/>
    <n v="54260400"/>
    <s v="N/A"/>
    <s v="N/A"/>
    <s v="GUSTAVO ADOLFO CARRION BARRERO_x000a_Tel 3778913_x000a_gustavo.carrion@ambientebogota.gov.co"/>
    <n v="4521700"/>
  </r>
  <r>
    <n v="319"/>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61501"/>
    <s v="REALIZAR LAS ACTIVIDADES DE SEGUIMIENTO DE INFORMACIÓN, ARCHIVO Y TRÁMITE, EN APOYO A LA FORMULACIÓN DE POLÍTICAS E INSTRUMENTOS PLANEACIÓN AMBIENTAL."/>
    <d v="2016-01-01T00:00:00"/>
    <n v="12"/>
    <s v="CONTRATACIÓN DIRECTA"/>
    <s v="12 - OTROS DISTRITOS"/>
    <n v="24225600"/>
    <n v="24225600"/>
    <s v="N/A"/>
    <s v="N/A"/>
    <s v="GUSTAVO ADOLFO CARRION BARRERO_x000a_Tel 3778913_x000a_gustavo.carrion@ambientebogota.gov.co"/>
    <n v="2018800"/>
  </r>
  <r>
    <n v="320"/>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SUS SERVICIOS PROFESIONALES PARA LA FORMULACIÓN Y EL SEGUIMIENTO DE LINEAMIENTOS AMBIENTALES RELACIONADOS CON EL ORDENAMIENTO TERRITORIAL."/>
    <d v="2016-01-01T00:00:00"/>
    <n v="7.4110653012368664"/>
    <s v="CONTRATACIÓN DIRECTA"/>
    <s v="12 - OTROS DISTRITOS"/>
    <n v="55723800"/>
    <n v="55723800"/>
    <s v="N/A"/>
    <s v="N/A"/>
    <s v="GUSTAVO ADOLFO CARRION BARRERO_x000a_Tel 3778913_x000a_gustavo.carrion@ambientebogota.gov.co"/>
    <n v="7519000"/>
  </r>
  <r>
    <n v="321"/>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DESARROLLAR ACTIVIDADES TÉCNICAS PARA LA  FORMULACIÓN, AJUSTE Y SEGUIMIENTO A INSTRUMENTOS DE PLANEACIÓN AMBIENTAL Y ORDENAMIENTO AMBIENTAL DEL TERRITORIO"/>
    <d v="2016-01-01T00:00:00"/>
    <n v="12"/>
    <s v="CONTRATACIÓN DIRECTA"/>
    <s v="12 - OTROS DISTRITOS"/>
    <n v="66867600"/>
    <n v="66867600"/>
    <s v="N/A"/>
    <s v="N/A"/>
    <s v="GUSTAVO ADOLFO CARRION BARRERO_x000a_Tel 3778913_x000a_gustavo.carrion@ambientebogota.gov.co"/>
    <n v="5572300"/>
  </r>
  <r>
    <n v="322"/>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POYAR TÉCNICAMENTE, LOS PROCESOS DE FORMULACIÓN, AJUSTE Y SEGUIMIENTO A INSTRUMENTOS DE PLANEACIÓN Y DE ORDENAMIENTO AMBIENTAL DEL TERRITORIO."/>
    <d v="2016-01-01T00:00:00"/>
    <n v="12"/>
    <s v="CONTRATACIÓN DIRECTA"/>
    <s v="12 - OTROS DISTRITOS"/>
    <n v="54260400"/>
    <n v="54260400"/>
    <s v="N/A"/>
    <s v="N/A"/>
    <s v="GUSTAVO ADOLFO CARRION BARRERO_x000a_Tel 3778913_x000a_gustavo.carrion@ambientebogota.gov.co"/>
    <n v="4521700"/>
  </r>
  <r>
    <n v="323"/>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1"/>
    <s v="ACOMPAÑAR DESDE LA PERSPECTIVA  DE LA GESTIÓN DEL RIESGO, LA DEFINICIÓN TÉCNICA DE LINEAMIENTOS AMBIENTALES Y DE ORDENAMIENTO A SER INCORPORADOS EN LAS POLÍTICAS E INSTRUMENTOS DE PLANEACIÓN AMBIENTAL. "/>
    <d v="2016-01-01T00:00:00"/>
    <n v="12"/>
    <s v="CONTRATACIÓN DIRECTA"/>
    <s v="12 - OTROS DISTRITOS"/>
    <n v="90228000"/>
    <n v="90228000"/>
    <s v="N/A"/>
    <s v="N/A"/>
    <s v="GUSTAVO ADOLFO CARRION BARRERO_x000a_Tel 3778913_x000a_gustavo.carrion@ambientebogota.gov.co"/>
    <n v="7519000"/>
  </r>
  <r>
    <n v="324"/>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1"/>
    <s v="APOYAR TECNICAMENTE LA FORMULACIÓN DE INSTRUMENTOS DE PLANEACIÓN AMBIENTAL CON ENFOQUE EN LA GESTIÓN DE RIESGOS, DE ACUERDO A LAS FUNCIONES DELEGADAS A LA SECRETARIA DISTRITAL DE AMBIENTE"/>
    <d v="2016-01-01T00:00:00"/>
    <n v="12"/>
    <s v="CONTRATACIÓN DIRECTA"/>
    <s v="12 - OTROS DISTRITOS"/>
    <n v="60564000"/>
    <n v="60564000"/>
    <s v="N/A"/>
    <s v="N/A"/>
    <s v="GUSTAVO ADOLFO CARRION BARRERO_x000a_Tel 3778913_x000a_gustavo.carrion@ambientebogota.gov.co"/>
    <n v="5047000"/>
  </r>
  <r>
    <n v="325"/>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POYAR A NIVEL LOCAL EN EL DISTRITO CAPITAL, EL SEGUIMIENTO A LA IMPLEMENTACIÓN DE LOS PLANES AMBIENTALES LOCALES (PAL) Y OTROS INSTRUMENTOS DE PLANEACIÓN AMBIENTAL."/>
    <d v="2016-01-01T00:00:00"/>
    <n v="12"/>
    <s v="CONTRATACIÓN DIRECTA"/>
    <s v="12 - OTROS DISTRITOS"/>
    <n v="47956800"/>
    <n v="47956800"/>
    <s v="N/A"/>
    <s v="N/A"/>
    <s v="GUSTAVO ADOLFO CARRION BARRERO_x000a_Tel 3778913_x000a_gustavo.carrion@ambientebogota.gov.co"/>
    <n v="3996400"/>
  </r>
  <r>
    <n v="326"/>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4"/>
    <s v="PRESTAR SUS SERVICIOS PROFESIONALES PARA LA REVISIÓN, CONSOLIDACIÓN Y REPORTE DE LAS ACTIVIDADES RELACIONADAS CON LA FORMULACIÓN Y SEGUIMIENTO DE POLÍTICAS E INSTRUMENTOS DE PLANEACIÓN AMBIENTAL."/>
    <d v="2016-01-01T00:00:00"/>
    <n v="12"/>
    <s v="CONTRATACIÓN DIRECTA"/>
    <s v="12 - OTROS DISTRITOS"/>
    <n v="28304400"/>
    <n v="28304400"/>
    <s v="N/A"/>
    <s v="N/A"/>
    <s v="GUSTAVO ADOLFO CARRION BARRERO_x000a_Tel 3778913_x000a_gustavo.carrion@ambientebogota.gov.co"/>
    <n v="2358700"/>
  </r>
  <r>
    <n v="327"/>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APOYAR EL SEGUIMIENTO Y EVALUACIÓN DEL PLAN DE ACCIÓN CUATRIENAL AMBIENTAL -PACA DISTRITAL 2012-2016,  EN EL MARCO DEL PROCESO DE PLANEACIÓN AMBIENTAL DEL D.C."/>
    <d v="2016-01-01T00:00:00"/>
    <n v="12"/>
    <s v="CONTRATACIÓN DIRECTA"/>
    <s v="12 - OTROS DISTRITOS"/>
    <n v="36956400"/>
    <n v="36956400"/>
    <s v="N/A"/>
    <s v="N/A"/>
    <s v="GUSTAVO ADOLFO CARRION BARRERO_x000a_Tel 3778913_x000a_gustavo.carrion@ambientebogota.gov.co"/>
    <n v="3079700"/>
  </r>
  <r>
    <n v="328"/>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EL SEGUIMIENTO Y EVALUACIÓN DEL PLAN DE ACCIÓN CUATRIENAL AMBIENTAL - PACA DISTRITAL 2012-2016, EN EL MARCO DEL PROCESO DE PLANEACIÓN AMBIENTAL DEL D.C."/>
    <d v="2016-01-01T00:00:00"/>
    <n v="12"/>
    <s v="CONTRATACIÓN DIRECTA"/>
    <s v="12 - OTROS DISTRITOS"/>
    <n v="47956800"/>
    <n v="47956800"/>
    <s v="N/A"/>
    <s v="N/A"/>
    <s v="GUSTAVO ADOLFO CARRION BARRERO_x000a_Tel 3778913_x000a_gustavo.carrion@ambientebogota.gov.co"/>
    <n v="3996400"/>
  </r>
  <r>
    <n v="329"/>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4"/>
    <s v="APOYAR LA DEFINICIÓN Y SEGUIMIENTO DE INDICADORES DE ECOEFICIENCIA Y GESTIÓN AMBIENTAL, REQUERIDOS EN LA FORMULACIÓN Y SEGUIMIENTO DE LOS PLANES INSTITUCIONALES DE GESTIÓN AMBIENTAL – PIGA DE LAS ENTIDADES DISTRITALES."/>
    <d v="2016-01-01T00:00:00"/>
    <n v="12"/>
    <s v="CONTRATACIÓN DIRECTA"/>
    <s v="12 - OTROS DISTRITOS"/>
    <n v="36956400"/>
    <n v="36956400"/>
    <s v="N/A"/>
    <s v="N/A"/>
    <s v="GUSTAVO ADOLFO CARRION BARRERO_x000a_Tel 3778913_x000a_gustavo.carrion@ambientebogota.gov.co"/>
    <n v="3079700"/>
  </r>
  <r>
    <n v="330"/>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0"/>
    <s v="ACOMPAÑAR A LAS ENTIDADES DEL DISTRITO ASIGNADAS, EN LA FORMULACIÓN Y SEGUIMIENTO DEL PLAN INSTITUCIONAL DE GESTIÓN AMBIENTAL - PIGA."/>
    <d v="2016-01-01T00:00:00"/>
    <n v="12"/>
    <s v="CONTRATACIÓN DIRECTA"/>
    <s v="12 - OTROS DISTRITOS"/>
    <n v="36956400"/>
    <n v="36956400"/>
    <s v="N/A"/>
    <s v="N/A"/>
    <s v="GUSTAVO ADOLFO CARRION BARRERO_x000a_Tel 3778913_x000a_gustavo.carrion@ambientebogota.gov.co"/>
    <n v="3079700"/>
  </r>
  <r>
    <n v="331"/>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REALIZAR EL ANÁLISIS DE LA INFORMACIÓN RELACIONADA CON EL SEGUIMIENTO DE POLÍTICAS E INSTRUMENTOS DE PLANEACIÓN AMBIENTAL, ASÍ COMO LA ELABORACIÓN DE LOS REPORTES CORRESPONDIENTES"/>
    <d v="2016-01-01T00:00:00"/>
    <n v="12"/>
    <s v="CONTRATACIÓN DIRECTA"/>
    <s v="12 - OTROS DISTRITOS"/>
    <n v="36956400"/>
    <n v="36956400"/>
    <s v="N/A"/>
    <s v="N/A"/>
    <s v="GUSTAVO ADOLFO CARRION BARRERO_x000a_Tel 3778913_x000a_gustavo.carrion@ambientebogota.gov.co"/>
    <n v="3079700"/>
  </r>
  <r>
    <n v="332"/>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REALIZAR ACTIVIDADES DE APOYO PARA LA ESTRUCTURACIÓN Y SEGUIMIENTO DE POLÍTICAS E INSTRUMENTOS DE PLANEACIÓN AMBIENTAL._x000a_"/>
    <d v="2016-01-01T00:00:00"/>
    <n v="12"/>
    <s v="CONTRATACIÓN DIRECTA"/>
    <s v="12 - OTROS DISTRITOS"/>
    <n v="33124800"/>
    <n v="33124800"/>
    <s v="N/A"/>
    <s v="N/A"/>
    <s v="GUSTAVO ADOLFO CARRION BARRERO_x000a_Tel 3778913_x000a_gustavo.carrion@ambientebogota.gov.co"/>
    <n v="2760400"/>
  </r>
  <r>
    <n v="333"/>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ORIENTAR LA CONCEPTUALIZACIÓN, ORIENTACIÓN, ESTRUCTURACIÓN Y SEGUIMIENTO DE POLÍTICAS E INSTRUMENTOS DE PLANEACIÓN AMBIENTAL._x000a_"/>
    <d v="2016-01-01T00:00:00"/>
    <n v="12"/>
    <s v="CONTRATACIÓN DIRECTA"/>
    <s v="12 - OTROS DISTRITOS"/>
    <n v="41653200"/>
    <n v="41653200"/>
    <s v="N/A"/>
    <s v="N/A"/>
    <s v="GUSTAVO ADOLFO CARRION BARRERO_x000a_Tel 3778913_x000a_gustavo.carrion@ambientebogota.gov.co"/>
    <n v="3471100"/>
  </r>
  <r>
    <n v="334"/>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ESPECIALIZADOS PARA ORIENTAR DESDE EL ENFOQUE DE SALUD AMBIENTAL, EL PROCESO DE CONCEPTUALIZACIÓN Y SEGUIMIENTO DE LOS INSTRUMENTOS DE PLANEACIÓN AMBIENTAL PRIORIZADOS."/>
    <d v="2016-01-01T00:00:00"/>
    <n v="12"/>
    <s v="CONTRATACIÓN DIRECTA"/>
    <s v="12 - OTROS DISTRITOS"/>
    <n v="77868000"/>
    <n v="77868000"/>
    <s v="N/A"/>
    <s v="N/A"/>
    <s v="GUSTAVO ADOLFO CARRION BARRERO_x000a_Tel 3778913_x000a_gustavo.carrion@ambientebogota.gov.co"/>
    <n v="6489000"/>
  </r>
  <r>
    <n v="335"/>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5"/>
    <s v="01-INVESTIGACIÓN BÁSICA APLICADA Y ESTUDIOS PROPIOS DEL SECTOR"/>
    <s v="0130- INVESTIGACIÓN Y ESTUDIOS DE APOYO A LA GESTIÓN AMBIENTAL"/>
    <n v="77101604"/>
    <s v="FORMULACIÓN DE INSTRUMENTOS DE PLANEACIÓN AMBIENTAL PRIORIZADOS"/>
    <d v="2016-01-01T00:00:00"/>
    <n v="8"/>
    <s v="CONCURSO DE MÉRITOS"/>
    <s v="12 - OTROS DISTRITOS"/>
    <n v="100000000"/>
    <n v="100000000"/>
    <s v="N/A"/>
    <s v="N/A"/>
    <s v="GUSTAVO ADOLFO CARRION BARRERO_x000a_Tel 3778913_x000a_gustavo.carrion@ambientebogota.gov.co"/>
    <n v="100000000"/>
  </r>
  <r>
    <n v="336"/>
    <x v="2"/>
    <s v="3-3-1-14-02-18-0811-184"/>
    <s v="PONER EN MARCHA UN PLAN REGIONAL Y UN PLAN DISTRITAL FRENTE AL CAMBIO CLIMÁTICO"/>
    <s v="COORDINACIÓN INTERINSTITUCIONAL PARA LA GESTIÓN AMBIENTAL"/>
    <s v="FORTALECER EL 100% LAS INSTANCIAS DE COORDINACIÓN PARA LA GESTIÓN AMBIENTAL DISTRITAL"/>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COMPAÑAR LAS ACCIONES DE FORTALECIMIENTO Y COORDINACIÓN  INTERINSTITUCIONAL PARA EL DIRECIONAMIENTO, IMPLEMENTACIÓN Y SEGUIMIENTO DE LAS POLÍTICAS PÚBLICAS AMBIENTALES EN EL DISTRITO CAPITAL"/>
    <d v="2016-01-01T00:00:00"/>
    <n v="12"/>
    <s v="CONTRATACIÓN DIRECTA"/>
    <s v="12 - OTROS DISTRITOS"/>
    <n v="71688000"/>
    <n v="71688000"/>
    <s v="N/A"/>
    <s v="N/A"/>
    <s v="GUSTAVO ADOLFO CARRION BARRERO_x000a_Tel 3778913_x000a_gustavo.carrion@ambientebogota.gov.co"/>
    <n v="5974000"/>
  </r>
  <r>
    <n v="337"/>
    <x v="2"/>
    <s v="3-3-1-14-02-18-0811-184"/>
    <s v="PONER EN MARCHA UN PLAN REGIONAL Y UN PLAN DISTRITAL FRENTE AL CAMBIO CLIMÁTICO"/>
    <s v="COORDINACIÓN INTERINSTITUCIONAL PARA LA GESTIÓN AMBIENTAL"/>
    <s v="FORTALECER EL 100% LAS INSTANCIAS DE COORDINACIÓN PARA LA GESTIÓN AMBIENTAL DISTRITAL"/>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ERVICIOS PROFESIONALES PARA APOYAR LA GESTIÓN INTERSECTORIAL DEL D.C., EN EL MARCO DE LA COMISIÓN INTERSECTORIAL PARA LA SOSTENIBILIDAD, LA PROTECCIÓN AMBIENTAL, EL ECOURBANISMO Y LA RURALIDAD DEL D.C., JUNTO CON SUS RESPECTIVAS MESAS DE TRABAJO, LAS COMISIONES INTERSECTORIALES EN LAS CUALES PARTICIPA LA SDA Y SU ENLACE CON LAS DIFERENTES DEPENDENCIAS DE LA SECRETARÍA DISTRITAL DE AMBIENTE."/>
    <d v="2016-01-01T00:00:00"/>
    <n v="12"/>
    <s v="CONTRATACIÓN DIRECTA"/>
    <s v="12 - OTROS DISTRITOS"/>
    <n v="41653200"/>
    <n v="41653200"/>
    <s v="N/A"/>
    <s v="N/A"/>
    <s v="GUSTAVO ADOLFO CARRION BARRERO_x000a_Tel 3778913_x000a_gustavo.carrion@ambientebogota.gov.co"/>
    <n v="3471100"/>
  </r>
  <r>
    <n v="338"/>
    <x v="2"/>
    <s v="3-3-1-14-02-18-0811-184"/>
    <s v="PONER EN MARCHA UN PLAN REGIONAL Y UN PLAN DISTRITAL FRENTE AL CAMBIO CLIMÁTICO"/>
    <s v="COORDINACIÓN INTERINSTITUCIONAL PARA LA GESTIÓN AMBIENTAL"/>
    <s v="FORTALECER EL 100% LAS INSTANCIAS DE COORDINACIÓN PARA LA GESTIÓN AMBIENTAL DISTRITAL"/>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ORIENTAR LA DEFINICIÓN E IMPLEMENTACIÓN DE ESTRATEGIAS DE DIVULGACIÓN DE LAS POLÍTICAS Y PLANES AMBIENTALES DEL DISTRITO CAPITAL, EN LAS INSTANCIAS DE PARTICIPACIÓN Y COORDINACIÓN INTERINSTITUCIONAL."/>
    <d v="2016-01-01T00:00:00"/>
    <n v="12"/>
    <s v="CONTRATACIÓN DIRECTA"/>
    <s v="12 - OTROS DISTRITOS"/>
    <n v="77868000"/>
    <n v="77868000"/>
    <s v="N/A"/>
    <s v="N/A"/>
    <s v="GUSTAVO ADOLFO CARRION BARRERO_x000a_Tel 3778913_x000a_gustavo.carrion@ambientebogota.gov.co"/>
    <n v="6489000"/>
  </r>
  <r>
    <n v="339"/>
    <x v="2"/>
    <s v="3-3-1-14-02-18-0811-184"/>
    <s v="PONER EN MARCHA UN PLAN REGIONAL Y UN PLAN DISTRITAL FRENTE AL CAMBIO CLIMÁTICO"/>
    <s v="COORDINACIÓN INTERINSTITUCIONAL PARA LA GESTIÓN AMBIENTAL"/>
    <s v="FORTALECER EL 100% LAS INSTANCIAS DE COORDINACIÓN PARA LA GESTIÓN AMBIENTAL DISTRITAL"/>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ERVICIOS PROFESIONALES PARA FORTALECER LAS INSTANCIAS DE COORDINACIÓN A_x000a_TRAVÉS DE LOS PROCESOS DE ESTRUCTURACIÓN, CONSOLIDACIÓN Y SEGUIMIENTO DE LOS PRODUCTOS, INFORMACIÓN E INDICADORES PARA LA CONSTRUCCIÓN DE INFORMES DEL EJE 2 DEL PLAN DE DESARROLLO BOGOTÁ HUMANA"/>
    <d v="2016-01-01T00:00:00"/>
    <n v="12"/>
    <s v="CONTRATACIÓN DIRECTA"/>
    <s v="12 - OTROS DISTRITOS"/>
    <n v="77868000"/>
    <n v="77868000"/>
    <s v="N/A"/>
    <s v="N/A"/>
    <s v="GUSTAVO ADOLFO CARRION BARRERO_x000a_Tel 3778913_x000a_gustavo.carrion@ambientebogota.gov.co"/>
    <n v="6489000"/>
  </r>
  <r>
    <n v="340"/>
    <x v="2"/>
    <s v="3-3-1-14-02-18-0811-184"/>
    <s v="PONER EN MARCHA UN PLAN REGIONAL Y UN PLAN DISTRITAL FRENTE AL CAMBIO CLIMÁTICO"/>
    <s v="COORDINACIÓN INTERINSTITUCIONAL PARA LA GESTIÓN AMBIENTAL"/>
    <s v="FORTALECER EL 100% LAS INSTANCIAS DE COORDINACIÓN PARA LA GESTIÓN AMBIENTAL DISTRITAL"/>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PRESTAR ASISTENCIA TÉCNICA EN EL PROCESO DE FORTALECIMIENTO DE LAS INSTANCIAS DE COORDINACIÓN INTERINSTITUCIONALES PARA LA GESTIÓN AMBIENTAL DISTRITAL, A TRAVÉS DEL APOYO ORGANIZACIONAL A LAS COMISIONES INTERSECTORIALES, Y REALIZAR EL CONTROL Y SEGUIMIENTO A LOS PRODUCTOS Y/O INFORMES ENTREGABLES EN EL MARCO DE LA PLANIFICACIÓN TERRITORIAL DE LA ADAPTACIÓN Y LA MITIGACIÓN FRENTE AL CAMBIO CLIMÁTICO"/>
    <d v="2016-01-01T00:00:00"/>
    <n v="12"/>
    <s v="CONTRATACIÓN DIRECTA"/>
    <s v="12 - OTROS DISTRITOS"/>
    <n v="24225800"/>
    <n v="24225800"/>
    <s v="N/A"/>
    <s v="N/A"/>
    <s v="GUSTAVO ADOLFO CARRION BARRERO_x000a_Tel 3778913_x000a_gustavo.carrion@ambientebogota.gov.co"/>
    <n v="2018800"/>
  </r>
  <r>
    <n v="341"/>
    <x v="2"/>
    <s v="3-3-1-14-02-18-0811-184"/>
    <s v="PONER EN MARCHA UN PLAN REGIONAL Y UN PLAN DISTRITAL FRENTE AL CAMBIO CLIMÁTICO"/>
    <s v="POLÍTICAS E INSTRUMENTOS DE PLANEACIÓN AMBIENTAL"/>
    <s v="DESARROLLAR  4 ESTUDIOS PARA DETERMINAR INSTRUMENTOS ECONÓMICOS ORIENTADOS A LA PROTECCIÓN Y CONSERVACIÓN AMBIENTAL, Y APOYAR LA COORDINACIÓN PARA SU IMPLEMENTACIÓN"/>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3"/>
    <s v="PRESTAR SERVICIOS PROFESIONALES PARA LA GENERACIÓN DE LÍNEA BASE, FORMULACIÓN,_x000a_SEGUIMIENTO Y ANÁLISIS DE VIABILIDAD DE ESTUDIOS SOBRE INSTRUMENTOS ECONÓMICOS_x000a_AMBIENTALES EN EL DC."/>
    <d v="2016-01-01T00:00:00"/>
    <n v="12"/>
    <s v="CONTRATACIÓN DIRECTA"/>
    <s v="12 - OTROS DISTRITOS"/>
    <n v="66868000"/>
    <n v="66868000"/>
    <s v="N/A"/>
    <s v="N/A"/>
    <s v="GUSTAVO ADOLFO CARRION BARRERO_x000a_Tel 3778913_x000a_gustavo.carrion@ambientebogota.gov.co"/>
    <n v="5572300"/>
  </r>
  <r>
    <n v="342"/>
    <x v="2"/>
    <s v="3-3-1-14-02-18-0811-184"/>
    <s v="PONER EN MARCHA UN PLAN REGIONAL Y UN PLAN DISTRITAL FRENTE AL CAMBIO CLIMÁTICO"/>
    <s v="GESTIÓN DEL CONOCIMIENTO E INFORMACIÓN AMBIENTAL"/>
    <s v="DIFUNDIR A 2500 USUARIOS / PROMEDIO DÍA ANUAL  INFORMACIÓN, INDICADORES, ESTADÍSTICAS Y VARIABLES AMBIENTALES A TRAVÉS DEL OBSERVATORIOS AMBIENTAL. "/>
    <x v="1"/>
    <s v="01-ADQUISICIÓN Y/O PRODUCCIÓN DE EQUIPOS, MATERIALES, SUMINISTROS Y SERVICIOS PROPIOS DEL SECTOR"/>
    <s v="520-ADQUISICIÓN DE EQUIPOS, MATERIALES, SUMINISTROS, SERVICIOS Y/O PRODUCCIÓN DE MATERIAL TÉCNICO E INFORMACIÓN BASICA SECTORIAL  PLANEACIÓN Y GESTIÓN AMBIENTAL."/>
    <n v="77101701"/>
    <s v="AUNAR ESFUERZOS PARA DESARROLLAR, TRANSFERIR Y GESTIONAR CONOCIMIENTO Y TECNOLOGÍA A BOGOTÁ D.C. Y A LA COMUNIDAD, SOBRE EL PROCESO DE GESTIÓN DE INFORMACIÓN, ESTADÍSTICAS E INDICADORES AMBIENTALES; COMO PRODUCTO DE LA ADMINISTRACIÓN INTEGRAL DE LA PLATAFORMA TECNOLÓGICA, LA BASE DE DATOS Y LA GESTIÓN DE CONTENIDOS DEL OBSERVATORIO AMBIENTAL DE BOGOTÁ"/>
    <d v="2016-01-01T00:00:00"/>
    <n v="11"/>
    <s v="CONTRATACIÓN DIRECTA"/>
    <s v="12 - OTROS DISTRITOS"/>
    <n v="400000000"/>
    <n v="400000000"/>
    <s v="N/A"/>
    <s v="N/A"/>
    <s v="GUSTAVO ADOLFO CARRION BARRERO_x000a_Tel 3778913_x000a_gustavo.carrion@ambientebogota.gov.co"/>
    <n v="38628000"/>
  </r>
  <r>
    <n v="343"/>
    <x v="2"/>
    <s v="3-3-1-14-02-18-0811-184"/>
    <s v="PONER EN MARCHA UN PLAN REGIONAL Y UN PLAN DISTRITAL FRENTE AL CAMBIO CLIMÁTICO"/>
    <s v="GESTIÓN DEL CONOCIMIENTO E INFORMACIÓN AMBIENTAL"/>
    <s v="DIFUNDIR A 2500 USUARIOS / PROMEDIO DÍA ANUAL  INFORMACIÓN, INDICADORES, ESTADÍSTICAS Y VARIABLES AMBIENTALES A TRAVÉS DEL OBSERVATORIOS AMBIENTAL. "/>
    <x v="1"/>
    <s v="01-ADQUISICIÓN Y/O PRODUCCIÓN DE EQUIPOS, MATERIALES, SUMINISTROS Y SERVICIOS PROPIOS DEL SECTOR"/>
    <s v="520-ADQUISICIÓN DE EQUIPOS, MATERIALES, SUMINISTROS, SERVICIOS Y/O PRODUCCIÓN DE MATERIAL TÉCNICO E INFORMACIÓN BASICA SECTORIAL  PLANEACIÓN Y GESTIÓN AMBIENTAL."/>
    <n v="77101701"/>
    <s v="AUNAR ESFUERZOS PARA DESARROLLAR, TRANSFERIR Y GESTIONAR CONOCIMIENTO Y TECNOLOGÍA A BOGOTÁ D.C. Y A LA COMUNIDAD, SOBRE EL PROCESO DE GESTIÓN DE INFORMACIÓN, ESTADÍSTICAS E INDICADORES AMBIENTALES; COMO PRODUCTO DE LA ADMINISTRACIÓN INTEGRAL DE LA PLATAFORMA TECNOLÓGICA, LA BASE DE DATOS Y LA GESTIÓN DE CONTENIDOS DEL OBSERVATORIO AMBIENTAL DE BOGOTÁ"/>
    <d v="2016-01-01T00:00:00"/>
    <n v="11"/>
    <s v="DPSIA"/>
    <s v="12 - OTROS DISTRITOS"/>
    <n v="213150000"/>
    <n v="213150000"/>
    <s v="N/A"/>
    <s v="N/A"/>
    <s v="GUSTAVO ADOLFO CARRION BARRERO_x000a_Tel 3778913_x000a_gustavo.carrion@ambientebogota.gov.co"/>
    <n v="36758000"/>
  </r>
  <r>
    <n v="344"/>
    <x v="2"/>
    <s v="3-3-1-14-02-18-0811-184"/>
    <s v="PONER EN MARCHA UN PLAN REGIONAL Y UN PLAN DISTRITAL FRENTE AL CAMBIO CLIMÁTICO"/>
    <s v="GESTIÓN DEL CONOCIMIENTO E INFORMACIÓN AMBIENTAL"/>
    <s v="DIFUNDIR A 2500 USUARIOS / PROMEDIO DÍA ANUAL  INFORMACIÓN, INDICADORES, ESTADÍSTICAS Y VARIABLES AMBIENTALES A TRAVÉS DEL OBSERVATORIOS AMBIENTAL. "/>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ERVICIOS PROFESIONALES PARA EL PROCESO DE  CONSOLIDACIÓN, ESTRUCTURACIÓN, ALMACENAMIENTO Y DIFUSIÓN DE LOS PRODUCTOS, INDICADORES E INFORMACIÓN QUE GESTIONA  REGULARMENTE LA SECRETARÍA DISTRITAL DE AMBIENTE Y EN PARTICULAR LOS PRODUCTOS MISIONALES DE LA DIRECCIÓN DE PLANEACIÓN Y SISTEMAS DE INFORMACIÓN AMBIENTAL."/>
    <d v="2016-01-01T00:00:00"/>
    <n v="12"/>
    <s v="CONTRATACIÓN DIRECTA"/>
    <s v="12 - OTROS DISTRITOS"/>
    <n v="98880000"/>
    <n v="98880000"/>
    <s v="N/A"/>
    <s v="N/A"/>
    <s v="GUSTAVO ADOLFO CARRION BARRERO_x000a_Tel 3778913_x000a_gustavo.carrion@ambientebogota.gov.co"/>
    <n v="8240000"/>
  </r>
  <r>
    <n v="345"/>
    <x v="2"/>
    <s v="3-3-1-14-02-18-0811-184"/>
    <s v="PONER EN MARCHA UN PLAN REGIONAL Y UN PLAN DISTRITAL FRENTE AL CAMBIO CLIMÁTICO"/>
    <s v="GESTIÓN DEL CONOCIMIENTO E INFORMACIÓN AMBIENTAL"/>
    <s v="DIFUNDIR A 2500 USUARIOS / PROMEDIO DÍA ANUAL  INFORMACIÓN, INDICADORES, ESTADÍSTICAS Y VARIABLES AMBIENTALES A TRAVÉS DEL OBSERVATORIOS AMBIENTAL. "/>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ERVICIOS PROFESIONALES PARA APOYAR EL PROCESO DE  CONSOLIDACIÓN, ANÁLISIS Y REVISIÓN DE INDICADORES E INFORMACIÓN PARA EL OBSERVATORIO AMBIENTAL DE BOGOTÁ Y EL OBSERVATORIO REGIONAL Y DE DESARROLLO SOSTENIBLE DEL RIO BOGOTÁ"/>
    <d v="2016-01-01T00:00:00"/>
    <n v="12"/>
    <s v="CONTRATACIÓN DIRECTA"/>
    <s v="12 - OTROS DISTRITOS"/>
    <n v="60564000"/>
    <n v="60564000"/>
    <s v="N/A"/>
    <s v="N/A"/>
    <s v="GUSTAVO ADOLFO CARRION BARRERO_x000a_Tel 3778913_x000a_gustavo.carrion@ambientebogota.gov.co"/>
    <n v="5047000"/>
  </r>
  <r>
    <n v="346"/>
    <x v="2"/>
    <s v="3-3-1-14-02-18-0811-184"/>
    <s v="PONER EN MARCHA UN PLAN REGIONAL Y UN PLAN DISTRITAL FRENTE AL CAMBIO CLIMÁTICO"/>
    <s v="GESTIÓN DEL CONOCIMIENTO E INFORMACIÓN AMBIENTAL"/>
    <s v="FORMULAR Y PONER EN MARCHA 6 PROYECTOS DEL PLAN DE INVESTIGACIÓN AMBIENTAL  DE BOGOTÁ 2012-2019"/>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21"/>
    <s v="REALIZAR LAS ACTIVIDADES TECNICO ADMINISTRATIVAS QUE SOPORTAN LA IMPEMENTACIÓN DEL PLAN DE INVESTIGACIÓN AMBIENTAL DE BOGOTÁ D.C. 2012-2019"/>
    <d v="2016-01-01T00:00:00"/>
    <n v="12"/>
    <s v="CONTRATACIÓN DIRECTA"/>
    <s v="12 - OTROS DISTRITOS"/>
    <n v="26080000"/>
    <n v="26080000"/>
    <s v="N/A"/>
    <s v="N/A"/>
    <s v="GUSTAVO ADOLFO CARRION BARRERO_x000a_Tel 3778913_x000a_gustavo.carrion@ambientebogota.gov.co"/>
    <n v="2173300"/>
  </r>
  <r>
    <n v="347"/>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POYAR EL DESARROLLO E IMPLEMENTACIÓN, DE PROPUESTAS AMBIENTALES REGIONALES FORMULADAS DESDE LA CIUDAD Y LA REGIÓN, QUE AYUDEN A FORTALECER ACCIONES PARA EL ORDENAMIENTO Y PLANIFICACIÓN TERRITORIAL CON DIVERSOS ACTORES E INSTITUCIONES"/>
    <d v="2016-01-11T00:00:00"/>
    <n v="11"/>
    <s v="CONTRATACIÓN DIRECTA"/>
    <s v="12 - OTROS DISTRITOS"/>
    <n v="17448200"/>
    <n v="17448200"/>
    <s v="N/A"/>
    <s v="N/A"/>
    <s v="GUSTAVO ADOLFO CARRION BARRERO_x000a_Tel 3778913_x000a_gustavo.carrion@ambientebogota.gov.co"/>
    <n v="1586200"/>
  </r>
  <r>
    <n v="348"/>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0"/>
    <s v="PRESTAR LOS SERVICIOS PROFESINALES EN EL COMPONENETE BIOCLIMÁTICO Y URBANISTICO EN PROYECTOS DE VIVIENDA E INFRAESTRUCTURA PARA ADELANTAR ACTIVIDADES RELACIONADAS CON EL ESTABLECIMIENTO DE DETERMINANTES DE COURBANISMO Y CONSTRUCCION SOSTENIBLE"/>
    <d v="2016-01-11T00:00:00"/>
    <n v="11"/>
    <s v="CONTRATACIÓN DIRECTA"/>
    <s v="12 - OTROS DISTRITOS"/>
    <n v="61295300"/>
    <n v="61295300"/>
    <s v="N/A"/>
    <s v="N/A"/>
    <s v="GUSTAVO ADOLFO CARRION BARRERO_x000a_Tel 3778913_x000a_gustavo.carrion@ambientebogota.gov.co"/>
    <n v="5572300"/>
  </r>
  <r>
    <n v="349"/>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1"/>
    <s v="06-  GASTOS OPERATIVOS"/>
    <s v="0037-  GASTOS DE TRANSPORTE"/>
    <n v="78111800"/>
    <s v="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
    <d v="2016-01-01T00:00:00"/>
    <n v="1"/>
    <s v="LICITACIÓN"/>
    <s v="12 - OTROS DISTRITOS"/>
    <n v="150000000"/>
    <n v="150000000"/>
    <s v="N/A"/>
    <s v="N/A"/>
    <s v="GUSTAVO ADOLFO CARRION BARRERO_x000a_Tel 3778913_x000a_gustavo.carrion@ambientebogota.gov.co"/>
    <n v="150000000"/>
  </r>
  <r>
    <n v="350"/>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LOS SERVICIOS PROFESIONALES BRINDANDO APOYO EN LA CONSTRUCCIÓN DEL COMPONENTE AMBIENTAL PARA EL ESTABLECIMIENTO DE DETERMINANTES DE ECOURBANISMO Y CONSTRUCCIÓN SOSTENIBLE"/>
    <d v="2016-01-11T00:00:00"/>
    <n v="11"/>
    <s v="CONTRATACIÓN DIRECTA"/>
    <s v="12 - OTROS DISTRITOS"/>
    <n v="61295300"/>
    <n v="61295300"/>
    <s v="N/A"/>
    <s v="N/A"/>
    <s v="GUSTAVO ADOLFO CARRION BARRERO_x000a_Tel 3778913_x000a_gustavo.carrion@ambientebogota.gov.co"/>
    <n v="5572300"/>
  </r>
  <r>
    <n v="351"/>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LOS SERVICIOS PROFESIONALES BRINDANDO APOYO EN LA CONSTRUCCIÓN DEL COMPONENTE AMBIENTAL PARA EL ESTABLECIMIENTO DE DETERMINANTES DE ECOURBANISMO Y CONSTRUCCIÓN SOSTENIBLE EN EL MARCO PROYECTO DE PLANEACIÓN AMBIENTAL CON VISIÓN REGIONAL PARA LA ADAPTACIÓN Y MITIGACIÓN AL CAMBIO CLIMÁTICO EN EL D.C"/>
    <d v="2016-01-11T00:00:00"/>
    <n v="11"/>
    <s v="CONTRATACIÓN DIRECTA"/>
    <s v="12 - OTROS DISTRITOS"/>
    <n v="61295300"/>
    <n v="61295300"/>
    <s v="N/A"/>
    <s v="N/A"/>
    <s v="GUSTAVO ADOLFO CARRION BARRERO_x000a_Tel 3778913_x000a_gustavo.carrion@ambientebogota.gov.co"/>
    <n v="5572300"/>
  </r>
  <r>
    <n v="352"/>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LOS SERVICIOS PROFESIONALES BRINDANDO APOYO EN EL COMPONENTE FORESTAL Y PAISAJISTICO PARA EL ESTABLECIMIENTO DE DETERMINANTES DE ECOURBANISMO Y CONSTRUCCION SOSTENIBLE EN EL MARCO DEL PROYECTO DE PLANECIÓN AMBIENTAL CON VISIÓN REGIONAL PARA LA ADAPTACIÓN Y MITIGACIÓN AL CAMBIO CLIMÁTICO EN EL D.C."/>
    <d v="2016-01-11T00:00:00"/>
    <n v="11"/>
    <s v="CONTRATACIÓN DIRECTA"/>
    <s v="12 - OTROS DISTRITOS"/>
    <n v="61295300"/>
    <n v="61295300"/>
    <s v="N/A"/>
    <s v="N/A"/>
    <s v="GUSTAVO ADOLFO CARRION BARRERO_x000a_Tel 3778913_x000a_gustavo.carrion@ambientebogota.gov.co"/>
    <n v="5572300"/>
  </r>
  <r>
    <n v="353"/>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POYAR  EL COMPONENTE BIOCLIMÁTICO DEL URBANISMO Y LAS EDIFICACIONES PARA EL ESTABLECIMIENTO DE DETERMINANTES DE ECOURBANISMO Y CONSTRUCCIÓN SOSTENIBLE, EN EL MARCO DEL PROYECTO PLANEACIÓN AMBIENTAL CON VISIÓN REGIONAL PARA LA ADAPTACIÓN Y MITIGACIÓN AL CAMBIO CLIMÁTICO EN EL D.C.  "/>
    <d v="2016-01-11T00:00:00"/>
    <n v="11"/>
    <s v="CONTRATACIÓN DIRECTA"/>
    <s v="12 - OTROS DISTRITOS"/>
    <n v="38182100"/>
    <n v="38182100"/>
    <s v="N/A"/>
    <s v="N/A"/>
    <s v="GUSTAVO ADOLFO CARRION BARRERO_x000a_Tel 3778913_x000a_gustavo.carrion@ambientebogota.gov.co"/>
    <n v="3471100"/>
  </r>
  <r>
    <n v="354"/>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0"/>
    <s v="PRESTAR LOS SERVICIOS PROFESIONALES BRINDADO APOYO EN LA CONSTRUCCIÓN DE CRITERIOS DE ECOURBANISMO Y EDIFICACIOENS PARA EL ESTABLECIMIENTO DE DETERMINANTES DE ECOURBANISMO Y CONSTRUCCIÓN SOSTENIBLE EN EL MARCO DEL PROYECTO PLANEACIÓN AMBIENTAL CON VISIÓN REGIONAL PARA LA ADAPTACIÓN AL CAMBIO CLIMÁTICO EN EL D.C..  "/>
    <d v="2016-01-11T00:00:00"/>
    <n v="11"/>
    <s v="CONTRATACIÓN DIRECTA"/>
    <s v="12 - OTROS DISTRITOS"/>
    <n v="33876700"/>
    <n v="33876700"/>
    <s v="N/A"/>
    <s v="N/A"/>
    <s v="GUSTAVO ADOLFO CARRION BARRERO_x000a_Tel 3778913_x000a_gustavo.carrion@ambientebogota.gov.co"/>
    <n v="3079700"/>
  </r>
  <r>
    <n v="355"/>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SERVICIOS PROFESIONALES EN LA ARTICULACIÓN Y CUMPLIMIENTO DE LAS ACTIVIDADES RELACIONADAS CON EL ESTABLECIMIENTO DEL 100% DE LOS CRITERIOS DE ECOURBANISMO Y COSNTRUCCIÓN"/>
    <d v="2016-01-11T00:00:00"/>
    <n v="11"/>
    <s v="CONTRATACIÓN DIRECTA"/>
    <s v="12 - OTROS DISTRITOS"/>
    <n v="71379000"/>
    <n v="71379000"/>
    <s v="N/A"/>
    <s v="N/A"/>
    <s v="GUSTAVO ADOLFO CARRION BARRERO_x000a_Tel 3778913_x000a_gustavo.carrion@ambientebogota.gov.co"/>
    <n v="6489000"/>
  </r>
  <r>
    <n v="356"/>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s v="CEREMONIA PREAD "/>
    <d v="2016-01-01T00:00:00"/>
    <n v="1"/>
    <s v="LICITACIÓN"/>
    <s v="12 - OTROS DISTRITOS"/>
    <n v="30000000"/>
    <n v="30000000"/>
    <s v="N/A"/>
    <s v="N/A"/>
    <s v="GUSTAVO ADOLFO CARRION BARRERO_x000a_Tel 3778913_x000a_gustavo.carrion@ambientebogota.gov.co"/>
    <n v="30000000"/>
  </r>
  <r>
    <n v="357"/>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s v="PRESTAR SUS SERVICIOS PROFESIONALES PARA REALIZAR AUDITORIAS AMBIENTALES DE LAS EMPRESAS PARTICIPES EN LA DECIMA  CUARTA CONVOCATORIA DEL NIVEL IV DEL PROGRAMA DE EXCELENCIA AMBIENTAL DISTRITAL PREAD"/>
    <d v="2016-01-11T00:00:00"/>
    <n v="11"/>
    <s v="CONTRATACIÓN DIRECTA"/>
    <s v="12 - OTROS DISTRITOS"/>
    <n v="25945500"/>
    <n v="25945500"/>
    <s v="N/A"/>
    <s v="N/A"/>
    <s v="GUSTAVO ADOLFO CARRION BARRERO_x000a_Tel 3778913_x000a_gustavo.carrion@ambientebogota.gov.co"/>
    <n v="2358681.8181818184"/>
  </r>
  <r>
    <n v="358"/>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s v="DESARROLLAR LAS ACTIVIDADES DE APOYO Y ACOMPAÑAMIENTO PARA LA IMPLEMENTACION DE SISTEMAS DE GESTION AMBIENTAL EN LAS EMPRESAS DEL NIVEL III DEL PROGRAMA DE GESTION AMBIENTAL EMPRESARIAL"/>
    <d v="2016-01-11T00:00:00"/>
    <n v="11"/>
    <s v="CONTRATACIÓN DIRECTA"/>
    <s v="12 - OTROS DISTRITOS"/>
    <n v="38182100"/>
    <n v="38182100"/>
    <s v="N/A"/>
    <s v="N/A"/>
    <s v="GUSTAVO ADOLFO CARRION BARRERO_x000a_Tel 3778913_x000a_gustavo.carrion@ambientebogota.gov.co"/>
    <n v="3471100"/>
  </r>
  <r>
    <n v="359"/>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s v="PRESTAR SUS SERVICIOS_x000a_PROFESIONALES PARA REALIZAR_x000a_AUDITORIAS AMBIENTALES DE LAS_x000a_EMPRESAS PARTICIPES EN LA DECIMA CUARTA CONVOCATORIA DEL NIVEL IV DEL PROGRAMA DE EXCELENCIA AMBIENTAL DISTRITAL PREAD"/>
    <d v="2016-01-03T12:00:00"/>
    <n v="3.5"/>
    <s v="CONTRATACIÓN DIRECTA"/>
    <s v="12 - OTROS DISTRITOS"/>
    <n v="17664500"/>
    <n v="17664500"/>
    <s v="N/A"/>
    <s v="N/A"/>
    <s v="GUSTAVO ADOLFO CARRION BARRERO_x000a_Tel 3778913_x000a_gustavo.carrion@ambientebogota.gov.co"/>
    <n v="5047000"/>
  </r>
  <r>
    <n v="360"/>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s v="PRESTAR SUS SERVICIOS_x000a_PROFESIONALES PARA REALIZAR_x000a_AUDITORIAS AMBIENTALES DE LAS_x000a_EMPRESAS PARTICIPES EN LA DECIMA  CUARTA CONVOCATORIA DEL NIVEL IV DEL PROGRAMA DE EXCELENCIA AMBIENTAL DISTRITAL PREAD"/>
    <d v="2016-01-03T12:00:00"/>
    <n v="3.5"/>
    <s v="CONTRATACIÓN DIRECTA"/>
    <s v="12 - OTROS DISTRITOS"/>
    <n v="17664500"/>
    <n v="17664500"/>
    <s v="N/A"/>
    <s v="N/A"/>
    <s v="GUSTAVO ADOLFO CARRION BARRERO_x000a_Tel 3778913_x000a_gustavo.carrion@ambientebogota.gov.co"/>
    <n v="5047000"/>
  </r>
  <r>
    <n v="361"/>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 PRESTAR SUS SERVICIOS PROFESIONALES PARA ARTICULAR LA OPERACIÓN, DESARROLLO E IMPLEMENTACIÓN DE ACTIVIDADES RELACIONADAS CON LOS PROCESOS DE AUTOGESTIÓN Y AUTORREGULACIÓN EMPRESARIAL DEL NIVEL 1 ACERCAR, EN EL MARCO DEL PROYECTO DE PLANEACIÓN AMBIENTAL CON VISIÓN REGIONAL PARA LA ADAPTACIÓN Y MITIGACIÓN AL CAMBIO CLIMÁTICO DEL DISTRITO CAPITAL."/>
    <d v="2016-01-03T12:00:00"/>
    <n v="3.5"/>
    <s v="CONTRATACIÓN DIRECTA"/>
    <s v="12 - OTROS DISTRITOS"/>
    <n v="17664500"/>
    <n v="17664500"/>
    <s v="N/A"/>
    <s v="N/A"/>
    <s v="GUSTAVO ADOLFO CARRION BARRERO_x000a_Tel 3778913_x000a_gustavo.carrion@ambientebogota.gov.co"/>
    <n v="5047000"/>
  </r>
  <r>
    <n v="362"/>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COORDINAR Y PLANEAR LA OPERACIÓN, DESARROLLO E IMPLEMENTACIÓN DE ACTIVIDADES RELACIONADAS CON LOS PROCESOS DE VINCULACIÓN, DIAGNÓSTICO Y ACOMPAÑAMIENTO A LAS EMPRESAS DEL PROGRAMA GAE - NIVEL I ACERCAR”."/>
    <d v="2016-01-11T00:00:00"/>
    <n v="11"/>
    <s v="CONTRATACIÓN DIRECTA"/>
    <s v="12 - OTROS DISTRITOS"/>
    <n v="65714000"/>
    <n v="65714000"/>
    <s v="N/A"/>
    <s v="N/A"/>
    <s v="GUSTAVO ADOLFO CARRION BARRERO_x000a_Tel 3778913_x000a_gustavo.carrion@ambientebogota.gov.co"/>
    <n v="5974000"/>
  </r>
  <r>
    <n v="363"/>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Y ARTICULAR LA OPERACION, DESARROLLO E IMPLEMENTACION DE ACTIVIDADES RELACIONADAS CON LOS PROCESOS DE VINCULACION, DIAGNOSTICO Y ACOMPAÑAMIENTO A LAS EMPRESAS DEL PROGRAMA GAE - NIVEL I ACERCAR."/>
    <d v="2016-01-11T00:00:00"/>
    <n v="11"/>
    <s v="CONTRATACIÓN DIRECTA"/>
    <s v="12 - OTROS DISTRITOS"/>
    <n v="49738700"/>
    <n v="49738700"/>
    <s v="N/A"/>
    <s v="N/A"/>
    <s v="GUSTAVO ADOLFO CARRION BARRERO_x000a_Tel 3778913_x000a_gustavo.carrion@ambientebogota.gov.co"/>
    <n v="4521700"/>
  </r>
  <r>
    <n v="364"/>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BRINDAR APOYO Y SEGUIMIENTO A LAS EMPRESAS VINCULADAS AL NIVEL II – PRODUCCIÓN SOSTENIBLE, LÍNEA DE AUTOGESTIÓN Y AUTORREGULACIÓN AMBIENTAL EMPRESARIAL”"/>
    <d v="2016-01-11T00:00:00"/>
    <n v="11"/>
    <s v="CONTRATACIÓN DIRECTA"/>
    <s v="12 - OTROS DISTRITOS"/>
    <n v="43960400"/>
    <n v="43960400"/>
    <s v="N/A"/>
    <s v="N/A"/>
    <s v="GUSTAVO ADOLFO CARRION BARRERO_x000a_Tel 3778913_x000a_gustavo.carrion@ambientebogota.gov.co"/>
    <n v="3996400"/>
  </r>
  <r>
    <n v="365"/>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Y REALIZAR LAS ACTIVIDADES DE VINCULACION, DIAGNOSTICO Y ACOMPAÑAMIENTO A LAS EMPRESAS DEL PROGRAMA GAE - NIVEL I ACERCAR."/>
    <d v="2016-01-11T00:00:00"/>
    <n v="11"/>
    <s v="CONTRATACIÓN DIRECTA"/>
    <s v="12 - OTROS DISTRITOS"/>
    <n v="43960400"/>
    <n v="43960400"/>
    <s v="N/A"/>
    <s v="N/A"/>
    <s v="GUSTAVO ADOLFO CARRION BARRERO_x000a_Tel 3778913_x000a_gustavo.carrion@ambientebogota.gov.co"/>
    <n v="3996400"/>
  </r>
  <r>
    <n v="366"/>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REALIZAR LAS ACTIVIDADES DE VINCULACIÓN, DIAGNÓSTICO Y ACOMPAÑAMIENTO A LAS EMPRESAS DEL PROGRAMA GAE - NIVEL I ACERCAR"/>
    <d v="2016-01-11T00:00:00"/>
    <n v="11"/>
    <s v="CONTRATACIÓN DIRECTA"/>
    <s v="12 - OTROS DISTRITOS"/>
    <n v="33876700"/>
    <n v="33876700"/>
    <s v="N/A"/>
    <s v="N/A"/>
    <s v="GUSTAVO ADOLFO CARRION BARRERO_x000a_Tel 3778913_x000a_gustavo.carrion@ambientebogota.gov.co"/>
    <n v="3079700"/>
  </r>
  <r>
    <n v="367"/>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COORDINAR EL DESARROLLO Y OPERACIÓN DEL NIVEL IV PROGRAMA DE EXCELENCIA AMBIENTAL DISTRITAL (PREAD) DEL PROGRAMA GAE, PARA EL RECONOCIMIENTO Y APOYO A LA AUTOGESTION AMBIENTAL DEL SECTOR EMPRESARIAL."/>
    <d v="2016-01-11T00:00:00"/>
    <n v="11"/>
    <s v="CONTRATACIÓN DIRECTA"/>
    <s v="12 - OTROS DISTRITOS"/>
    <n v="65714000"/>
    <n v="65714000"/>
    <s v="N/A"/>
    <s v="N/A"/>
    <s v="GUSTAVO ADOLFO CARRION BARRERO_x000a_Tel 3778913_x000a_gustavo.carrion@ambientebogota.gov.co"/>
    <n v="5974000"/>
  </r>
  <r>
    <n v="368"/>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DESARROLLAR LAS ACTIVIDADES ENMARCADAS EN EL NIVEL III SISTEMAS DE GESTIÓN AMBIENTAL RELACIONADAS CON LOS PROCESOS DE AUTOGESTIÓN Y AUTORREGULACIÓN EMPRESARIAL"/>
    <d v="2016-01-11T00:00:00"/>
    <n v="11"/>
    <s v="CONTRATACIÓN DIRECTA"/>
    <s v="12 - OTROS DISTRITOS"/>
    <n v="43960400"/>
    <n v="43960400"/>
    <s v="N/A"/>
    <s v="N/A"/>
    <s v="GUSTAVO ADOLFO CARRION BARRERO_x000a_Tel 3778913_x000a_gustavo.carrion@ambientebogota.gov.co"/>
    <n v="3996400"/>
  </r>
  <r>
    <n v="369"/>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EL SEGUIMIENTO A LAS ACTIVIDADES DEL NIVEL II PRODUCCIÓN SOSTENIBLE RELACIONADAS CON LOS PROCESOS DE AUTOGESTIÓN Y AUTORREGULACIÓN EMPRESARIAL."/>
    <d v="2016-01-11T00:00:00"/>
    <n v="11"/>
    <s v="CONTRATACIÓN DIRECTA"/>
    <s v="12 - OTROS DISTRITOS"/>
    <n v="49738700"/>
    <n v="49738700"/>
    <s v="N/A"/>
    <s v="N/A"/>
    <s v="GUSTAVO ADOLFO CARRION BARRERO_x000a_Tel 3778913_x000a_gustavo.carrion@ambientebogota.gov.co"/>
    <n v="4521700"/>
  </r>
  <r>
    <n v="370"/>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LA EJECUCIÓN DE ACTIVIDADES RELACIONADAS CON EL DIAGNÓSTICO Y ACOMPAÑAMIENTO A LAS EMPRESAS DEL NIVEL II PRODUCCIÓN SOSTENIBLE RELACIONADAS CON LOS PROCESOS DE AUTOGESTIÓN Y AUTORREGULACIÓN EMPRESARIAL"/>
    <d v="2016-01-11T00:00:00"/>
    <n v="11"/>
    <s v="CONTRATACIÓN DIRECTA"/>
    <s v="12 - OTROS DISTRITOS"/>
    <n v="33876700"/>
    <n v="33876700"/>
    <s v="N/A"/>
    <s v="N/A"/>
    <s v="GUSTAVO ADOLFO CARRION BARRERO_x000a_Tel 3778913_x000a_gustavo.carrion@ambientebogota.gov.co"/>
    <n v="3079700"/>
  </r>
  <r>
    <n v="371"/>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PROMOVER PROYECTOS AMBIENTALES EN MOVILIDAD SOSTENIBLE, HUELLA DE CARBONO Y PRODUCCIÓN LIMPIA, EN EL MARCO DEL NIVEL V RED DE EMPRESAS AMBIENTALMENTE SOSTENIBLES RELACIONADAS CON LOS PROCESOS DE AUTOGESTIÓN Y AUTORREGULACIÓN EMPRESARIAL”."/>
    <d v="2016-01-11T00:00:00"/>
    <n v="11"/>
    <s v="CONTRATACIÓN DIRECTA"/>
    <s v="12 - OTROS DISTRITOS"/>
    <n v="65714000"/>
    <n v="65714000"/>
    <s v="N/A"/>
    <s v="N/A"/>
    <s v="GUSTAVO ADOLFO CARRION BARRERO_x000a_Tel 3778913_x000a_gustavo.carrion@ambientebogota.gov.co"/>
    <n v="5974000"/>
  </r>
  <r>
    <n v="372"/>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RTICULAR LA OPERACIÓN, DESARROLLO E IMPLEMENTACIÓN DE ACTIVIDADES RELACIONADAS CON LOS PROCESOS DE AUTOGESTIÓN Y AUTORREGULACIÓN EMPRESARIAL DEL NIVEL III SISTEMAS DE GESTIÓN AMBIENTAL."/>
    <d v="2016-01-11T00:00:00"/>
    <n v="11"/>
    <s v="CONTRATACIÓN DIRECTA"/>
    <s v="12 - OTROS DISTRITOS"/>
    <n v="55517000"/>
    <n v="55517000"/>
    <s v="N/A"/>
    <s v="N/A"/>
    <s v="GUSTAVO ADOLFO CARRION BARRERO_x000a_Tel 3778913_x000a_gustavo.carrion@ambientebogota.gov.co"/>
    <n v="5047000"/>
  </r>
  <r>
    <n v="373"/>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REALIZAR EL SEGUIMIENTO A LAS ACTIVIDADES DEL NIVEL III SISTEMAS DE GESTIÓN AMBIENTAL RELACIONADAS CON LOS PROCESOS DE AUTOGESTIÓN Y AUTORREGULACIÓN EMPRESARIAL"/>
    <d v="2016-01-11T00:00:00"/>
    <n v="11"/>
    <s v="CONTRATACIÓN DIRECTA"/>
    <s v="12 - OTROS DISTRITOS"/>
    <n v="43960400"/>
    <n v="43960400"/>
    <s v="N/A"/>
    <s v="N/A"/>
    <s v="GUSTAVO ADOLFO CARRION BARRERO_x000a_Tel 3778913_x000a_gustavo.carrion@ambientebogota.gov.co"/>
    <n v="3996400"/>
  </r>
  <r>
    <n v="374"/>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PRESTAR SUS SERVICIOS PROFESIONALES PARA ARTICULAR LA OPERACIÓN, DESARROLLO E IMPLEMENTACIÓN DE ACTIVIDADES RELACIONADAS CON LOS PROCESOS DE AUTOGESTIÓN Y AUTORREGULACIÓN EMPRESARIAL DEL NIVEL II -  PRODUCCIÓN SOSTENIBLE”."/>
    <d v="2016-01-11T00:00:00"/>
    <n v="11"/>
    <s v="CONTRATACIÓN DIRECTA"/>
    <s v="12 - OTROS DISTRITOS"/>
    <n v="65714000"/>
    <n v="65714000"/>
    <s v="N/A"/>
    <s v="N/A"/>
    <s v="GUSTAVO ADOLFO CARRION BARRERO_x000a_Tel 3778913_x000a_gustavo.carrion@ambientebogota.gov.co"/>
    <n v="5974000"/>
  </r>
  <r>
    <n v="375"/>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s v="PRESTAR SUS SERVICIOS TÉCNICOS PARA APOYAR LA GESTIÓN Y SEGUIMIENTO CONTRACTUAL EN EL PROCESO DE AUTOGESTIÓN Y AUTORREGULACIÓN AMBIENTAL EMPRESARIAL ADELANTADO POR LA SDA"/>
    <d v="2016-01-11T00:00:00"/>
    <n v="11"/>
    <s v="CONTRATACIÓN DIRECTA"/>
    <s v="12 - OTROS DISTRITOS"/>
    <n v="18807800"/>
    <n v="18807800"/>
    <s v="N/A"/>
    <s v="N/A"/>
    <s v="GUSTAVO ADOLFO CARRION BARRERO_x000a_Tel 3778913_x000a_gustavo.carrion@ambientebogota.gov.co"/>
    <n v="1709800"/>
  </r>
  <r>
    <n v="376"/>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REALIZAR Y APOYAR LAS ACTIVIDADES TÉCNICAS EN EL DESARROLLO DEL PROGRAMA GESTIÓN AMBIENTAL EMPRESARIAL GAE - NIVEL I ACERCAR”. "/>
    <d v="2016-01-11T00:00:00"/>
    <n v="11"/>
    <s v="CONTRATACIÓN DIRECTA"/>
    <s v="12 - OTROS DISTRITOS"/>
    <n v="25945700"/>
    <n v="25945700"/>
    <s v="N/A"/>
    <s v="N/A"/>
    <s v="GUSTAVO ADOLFO CARRION BARRERO_x000a_Tel 3778913_x000a_gustavo.carrion@ambientebogota.gov.co"/>
    <n v="2358700"/>
  </r>
  <r>
    <n v="377"/>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Y REALIZAR LAS ACTIVIDADES DE VINCULACIÓN, DIAGNÓSTICO Y ACOMPAÑAMIENTO A LAS EMPRESAS DEL PROGRAMA GAE - NIVEL I ACERCAR."/>
    <d v="2016-01-11T00:00:00"/>
    <n v="11"/>
    <s v="CONTRATACIÓN DIRECTA"/>
    <s v="12 - OTROS DISTRITOS"/>
    <n v="43960400"/>
    <n v="43960400"/>
    <s v="N/A"/>
    <s v="N/A"/>
    <s v="GUSTAVO ADOLFO CARRION BARRERO_x000a_Tel 3778913_x000a_gustavo.carrion@ambientebogota.gov.co"/>
    <n v="3996400"/>
  </r>
  <r>
    <n v="378"/>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s v="CEREMONIA PREAD (LOGISTICA)"/>
    <d v="2016-01-01T00:00:00"/>
    <n v="1"/>
    <s v="LICITACIÓN"/>
    <s v="12 - OTROS DISTRITOS"/>
    <n v="30000000"/>
    <n v="30000000"/>
    <s v="N/A"/>
    <s v="N/A"/>
    <s v="GUSTAVO ADOLFO CARRION BARRERO_x000a_Tel 3778913_x000a_gustavo.carrion@ambientebogota.gov.co"/>
    <n v="30000000"/>
  </r>
  <r>
    <n v="379"/>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LA COORDINACIÓN E IMPLEMENTACION DE PROYECTOS AMBIENTALES EN PRODUCCIÓN MÁS LIMPIA EN EL MARCO DE LA SENTENCIA DEL RÍO BOGOTÁ RELACIONADOS CON LOS PROCESOS DE AUTOGESTIÓN Y AUTORREGULACIÓN EMPRESARIAL"/>
    <d v="2016-01-11T00:00:00"/>
    <n v="11"/>
    <s v="CONTRATACIÓN DIRECTA"/>
    <s v="12 - OTROS DISTRITOS"/>
    <n v="43960400"/>
    <n v="43960400"/>
    <s v="N/A"/>
    <s v="N/A"/>
    <s v="GUSTAVO ADOLFO CARRION BARRERO_x000a_Tel 3778913_x000a_gustavo.carrion@ambientebogota.gov.co"/>
    <n v="3996400"/>
  </r>
  <r>
    <n v="380"/>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LA COORDINACIÓN E IMPLEMENTACION DE PROYECTOS AMBIENTALES EN PRODUCCIÓN MÁS LIMPIA EN EL MARCO DE LA SENTENCIA DEL RÍO BOGOTÁ, RELACIONADOS CON LOS PROCESOS DE AUTOGESTIÓN Y AUTORREGULACIÓN EMPRESARIAL"/>
    <d v="2016-01-11T00:00:00"/>
    <n v="11"/>
    <s v="CONTRATACIÓN DIRECTA"/>
    <s v="12 - OTROS DISTRITOS"/>
    <n v="61295300"/>
    <n v="61295300"/>
    <s v="N/A"/>
    <s v="N/A"/>
    <s v="GUSTAVO ADOLFO CARRION BARRERO_x000a_Tel 3778913_x000a_gustavo.carrion@ambientebogota.gov.co"/>
    <n v="5572300"/>
  </r>
  <r>
    <n v="381"/>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LA OPERACIÓN, DESARROLLO E IMPLEMENTACIÓN DE ACTIVIDADES RELACIONADAS CON LA VINCULACIÓN, DIAGNÓSTICO Y ACOMPAÑAMIENTO A LAS EMPRESAS DEL PROGRAMA GAE - NIVEL I ACERCAR Y LOS DEPARTAMENTOS DE GESTIÓN AMBIENTAL"/>
    <d v="2016-01-11T00:00:00"/>
    <n v="11"/>
    <s v="CONTRATACIÓN DIRECTA"/>
    <s v="12 - OTROS DISTRITOS"/>
    <n v="55517000"/>
    <n v="55517000"/>
    <s v="N/A"/>
    <s v="N/A"/>
    <s v="GUSTAVO ADOLFO CARRION BARRERO_x000a_Tel 3778913_x000a_gustavo.carrion@ambientebogota.gov.co"/>
    <n v="5047000"/>
  </r>
  <r>
    <n v="382"/>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LA PROMOCIÓN DE PROYECTOS AMBIENTALES EN MOVILIDAD SOSTENIBLE, HUELLA DE CARBONO Y PRODUCCIÓN LIMPIA, EN EL MARCO DEL NIVEL V -RED DE EMPRESAS AMBIENTALMENTE SOSTENIBLES- RELACIONADAS CON LOS PROCESOS DE AUTOGESTIÓN Y AUTORREGULACIÓN EMPRESARIAL."/>
    <d v="2016-01-11T00:00:00"/>
    <n v="11"/>
    <s v="CONTRATACIÓN DIRECTA"/>
    <s v="12 - OTROS DISTRITOS"/>
    <n v="27985100"/>
    <n v="27985100"/>
    <s v="N/A"/>
    <s v="N/A"/>
    <s v="GUSTAVO ADOLFO CARRION BARRERO_x000a_Tel 3778913_x000a_gustavo.carrion@ambientebogota.gov.co"/>
    <n v="2544100"/>
  </r>
  <r>
    <n v="383"/>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s v="“PRESTAR SUS SERVICIOS PARA DESARROLLAR LAS ACTIVIDADES LOGÍSTICAS Y DE MANEJO DE INFORMACIÓN DEL PROGRAMA GAE NIVEL I – ACERCAR Y DEPARTAMENTOS DE GESTIÓN AMBIENTAL.”"/>
    <d v="2016-01-11T00:00:00"/>
    <n v="11"/>
    <s v="CONTRATACIÓN DIRECTA"/>
    <s v="12 - OTROS DISTRITOS"/>
    <n v="17448200"/>
    <n v="17448200"/>
    <s v="N/A"/>
    <s v="N/A"/>
    <s v="GUSTAVO ADOLFO CARRION BARRERO_x000a_Tel 3778913_x000a_gustavo.carrion@ambientebogota.gov.co"/>
    <n v="1586200"/>
  </r>
  <r>
    <n v="384"/>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s v="PRESTAR SUS SERVICIOS PROFESIONALES PARA REALIZAR LA IDENTIFICACIÓN, EVALUACIÓN Y SEGUIMIENTO A LAS EMPRESAS INSCRITAS EN EL PROGRAMA GAE - NIVEL I ACERCAR."/>
    <d v="2016-01-11T00:00:00"/>
    <n v="11"/>
    <s v="CONTRATACIÓN DIRECTA"/>
    <s v="12 - OTROS DISTRITOS"/>
    <n v="27985100"/>
    <n v="27985100"/>
    <s v="N/A"/>
    <s v="N/A"/>
    <s v="GUSTAVO ADOLFO CARRION BARRERO_x000a_Tel 3778913_x000a_gustavo.carrion@ambientebogota.gov.co"/>
    <n v="2544100"/>
  </r>
  <r>
    <n v="385"/>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DESARROLLAR LAS ACTIVIDADES TÉCNICAS QUE SE REQUIERAN EN EL PROCESO CONSOLIDACIÓN Y ADMINISTRACIÓN DE LA INFORMACIÓN AMBIENTAL QUE SE GENERA EN EL MARCO DEL PROGRAMA DE GESTIÓN AMBIENTAL EMPRESARIAL ¿ GAE- DE LA SDA"/>
    <d v="2016-01-11T00:00:00"/>
    <n v="11"/>
    <s v="CONTRATACIÓN DIRECTA"/>
    <s v="12 - OTROS DISTRITOS"/>
    <n v="23906300"/>
    <n v="23906300"/>
    <s v="N/A"/>
    <s v="N/A"/>
    <s v="GUSTAVO ADOLFO CARRION BARRERO_x000a_Tel 3778913_x000a_gustavo.carrion@ambientebogota.gov.co"/>
    <n v="2173300"/>
  </r>
  <r>
    <n v="386"/>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s v="MATERIAL PUBLICITARIO Y RECONOCIMIENTO PROGRAMA BOGOTA CONSTRUCCIÓN SOSTENIBLE (AGENDAS, TRIPTICOS, LAPICEROS, ESTATUILLAS Y PLACA DE RECONOCIMIENTOS)"/>
    <d v="2016-01-01T00:00:00"/>
    <n v="1"/>
    <s v="LICITACIÓN"/>
    <s v="12 - OTROS DISTRITOS"/>
    <n v="18500000"/>
    <n v="18500000"/>
    <s v="N/A"/>
    <s v="N/A"/>
    <s v="GUSTAVO ADOLFO CARRION BARRERO_x000a_Tel 3778913_x000a_gustavo.carrion@ambientebogota.gov.co"/>
    <n v="18500000"/>
  </r>
  <r>
    <n v="387"/>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s v="IMPRESIÓN GUIA DE MANEJO AMBIENTAL DE FRANJAS DE CONTROL AMBIENTAL"/>
    <d v="2016-01-01T00:00:00"/>
    <n v="1"/>
    <s v="LICITACIÓN"/>
    <s v="12 - OTROS DISTRITOS"/>
    <n v="20000000"/>
    <n v="20000000"/>
    <s v="N/A"/>
    <s v="N/A"/>
    <s v="GUSTAVO ADOLFO CARRION BARRERO_x000a_Tel 3778913_x000a_gustavo.carrion@ambientebogota.gov.co"/>
    <n v="20000000"/>
  </r>
  <r>
    <n v="388"/>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1"/>
    <s v="01-ADQUISICIÓN Y/O PRODUCCIÓN DE EQUIPOS, MATERIALES, SUMINISTROS Y SERVICIOS PROPIOS DEL SECTOR"/>
    <s v="520-ADQUISICIÓN DE EQUIPOS, MATERIALES, SUMINISTROS, SERVICIOS Y/O PRODUCCIÓN DE MATERIAL TÉCNICO E INFORMACIÓN BASICA SECTORIAL  PLANEACIÓN Y GESTIÓN AMBIENTAL."/>
    <n v="81111504"/>
    <s v="DESARROLLO DE UN APLICACIÓN PARA LA EVALUACION DE PROYECTOS POSTULADOS AL PROGRAMA BOGOTA CONSTRUCCIÓN SOSTENIBLE"/>
    <d v="2016-01-01T00:00:00"/>
    <n v="1"/>
    <s v="LICITACIÓN"/>
    <s v="12 - OTROS DISTRITOS"/>
    <n v="20000000"/>
    <n v="20000000"/>
    <s v="N/A"/>
    <s v="N/A"/>
    <s v="GUSTAVO ADOLFO CARRION BARRERO_x000a_Tel 3778913_x000a_gustavo.carrion@ambientebogota.gov.co"/>
    <n v="20000000"/>
  </r>
  <r>
    <n v="389"/>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LA ARTICULACIÓN, GESTIÓN, SEGUIMIENTO Y EVALUACIÓN DEL PROCESO DE CONFORMACIÓN Y PUESTA EN MARCHA DEL PARQUE INDUSTRIAL ECOEFICIENTE DE SAN BENITO, DE ACUERDO CON LAS OBLIGACIONES ESTABLECIDAS EN LA SENTENCIA DEL RÍO BOGOTÁ."/>
    <d v="2016-01-11T00:00:00"/>
    <n v="11"/>
    <s v="CONTRATACIÓN DIRECTA"/>
    <s v="12 - OTROS DISTRITOS"/>
    <n v="71379000"/>
    <n v="71379000"/>
    <s v="N/A"/>
    <s v="N/A"/>
    <s v="GUSTAVO ADOLFO CARRION BARRERO_x000a_Tel 3778913_x000a_gustavo.carrion@ambientebogota.gov.co"/>
    <n v="6489000"/>
  </r>
  <r>
    <n v="390"/>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5"/>
    <s v="01-INVESTIGACIÓN BÁSICA APLICADA Y ESTUDIOS PROPIOS DEL SECTOR"/>
    <s v="0130- INVESTIGACIÓN Y ESTUDIOS DE APOYO A LA GESTIÓN AMBIENTAL"/>
    <n v="77101604"/>
    <s v="ADELANTAR ACTIVIDADES PARA EL DISEÑO, CONSTRUCCIÓN Y PUESTA EN MARCHA, DEL PARQUE INDUSTRIAL ECOEFICIENTE DE SAN BENITO-PIESB, CON BASE EN LOS REQUISITOS ESTABLECIDOS EN EL DECRETO 389 DE 2003. NO. 4,63 SENTENCIA RÍO BOGOTÁ E INCORPORAR ESTRATEGIAS DE PRODUCCIÓN MÁS LIMPIA EN TRES SECTORES PRODUCTIVOS NO. 4,70 SENTENCIA RÍO BOGOTÁ."/>
    <d v="2016-01-01T00:00:00"/>
    <n v="1"/>
    <s v="LICITACIÓN"/>
    <s v="12 - OTROS DISTRITOS"/>
    <n v="100000000"/>
    <n v="100000000"/>
    <s v="N/A"/>
    <s v="N/A"/>
    <s v="GUSTAVO ADOLFO CARRION BARRERO_x000a_Tel 3778913_x000a_gustavo.carrion@ambientebogota.gov.co"/>
    <n v="100000000"/>
  </r>
  <r>
    <n v="391"/>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s v="MATERIAL PUBLICITARIO PROGRAMA GESTION AMBIENTAL EMPRESARIAL"/>
    <d v="2016-01-01T00:00:00"/>
    <n v="1"/>
    <s v="LICITACIÓN"/>
    <s v="12 - OTROS DISTRITOS"/>
    <n v="35000000"/>
    <n v="35000000"/>
    <s v="N/A"/>
    <s v="N/A"/>
    <s v="GUSTAVO ADOLFO CARRION BARRERO_x000a_Tel 3778913_x000a_gustavo.carrion@ambientebogota.gov.co"/>
    <n v="35000000"/>
  </r>
  <r>
    <n v="392"/>
    <x v="2"/>
    <s v="3-3-1-14-02-18-0811-184"/>
    <s v="DISEÑAR E IMPLEMENTAR UNA POLÍTICA PÚBLICA PARA FOMENTAR PROCESOS DE ECOURBANISMO Y CONSTRUCCIÓN SOSTENIBLE EN BOGOTÁ QUE INCLUYA ESTÁNDARES DE CONSTRUCCIÓN SOSTENIBLE, UN SISTEMA DE CERTIFICACIÓN DE CONSTRUCCIONES SOSTENIBLES Y LA ACTUALIZACIÓN DEL CÓDIGO DE CONSTRUCCIÓN DE BOGOTÁ CON PERSPECTIVA DE SOSTENIBILIDAD"/>
    <s v="ECOURBANISMO Y CONSTRUCCIÓN SOSTENIBLE"/>
    <s v="DISEÑAR E IMPLEMENTAR 100.00 % LA POLÍTICA PÚBLICA PARA FOMENTAR PROCESOS DE ECOURBANISMO Y CONSTRUCCIÓN, CON ÉNFASIS EN SOSTENIBILIDAD MEDIOAMBIENTAL Y ECONÓMIC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LA IMPLEMENTACION DEL PLAN DE ACCIÓN DE LA POLITICA PUBLICA DE ECOURBANISMO Y CONSTRUCCIÓN SOSTENIBLE"/>
    <d v="2016-01-11T00:00:00"/>
    <n v="11"/>
    <s v="CONTRATACIÓN DIRECTA"/>
    <s v="12 - OTROS DISTRITOS"/>
    <n v="43960000"/>
    <n v="43960000"/>
    <s v="N/A"/>
    <s v="N/A"/>
    <s v="GUSTAVO ADOLFO CARRION BARRERO_x000a_Tel 3778913_x000a_gustavo.carrion@ambientebogota.gov.co"/>
    <n v="3996363.6363636362"/>
  </r>
  <r>
    <n v="393"/>
    <x v="2"/>
    <s v="3-3-1-14-02-18-0811-185"/>
    <s v="CONCERTAR Y CONSOLIDAR 1 ACUERDO REGIONAL ECONÓMICO Y SOCIAL EN TORNO A LOS BIENES Y SERVICIOS AMBIENTALES Y LA GOBERNANZA DEL AGUA, EN CERROS ORIENTALES Y PÁRAMOS DE SUMAPAZ, GUERRERO, CHINGAZA Y GUACHENEQUE"/>
    <s v="CIUDAD REGIÓN AMBIENTAL"/>
    <s v="FORMULAR 4 PROYECTOS AMBIENTALES REGIONALES APROBADOS POR LAS ENTIDADES COMPETENTES DE LA REGIÓN,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CONTRIBUIR A LA FORMULACIÓN E IMPLEMENTACIÓN DE PROPUESTAS AMBIENTALES, CON VISIÓN REGIONAL DE ADAPTACIÓN Y MITIGACIÓN AL CAMBIO CLIMÁTICO EN EL DISTRITO CAPITAL, QUE FORTALEZCAN LOS PROCESOS DE ORDENAMIENTO Y PLANIFICACIÓN TERRITORIAL CON DIVERSOS ACTORES E INSTITUCIONES DE CARÁCTER REGIONAL"/>
    <d v="2016-01-01T00:00:00"/>
    <n v="12"/>
    <s v="CONTRATACIÓN DIRECTA"/>
    <s v="12 - OTROS DISTRITOS"/>
    <n v="54260000"/>
    <n v="54260000"/>
    <s v="N/A"/>
    <s v="N/A"/>
    <s v="GUSTAVO ADOLFO CARRION BARRERO_x000a_Tel 3778913_x000a_gustavo.carrion@ambientebogota.gov.co"/>
    <n v="4521700"/>
  </r>
  <r>
    <n v="394"/>
    <x v="2"/>
    <s v="3-3-1-14-02-18-0811-185"/>
    <s v="CONCERTAR Y CONSOLIDAR 1 ACUERDO REGIONAL ECONÓMICO Y SOCIAL EN TORNO A LOS BIENES Y SERVICIOS AMBIENTALES Y LA GOBERNANZA DEL AGUA, EN CERROS ORIENTALES Y PÁRAMOS DE SUMAPAZ, GUERRERO, CHINGAZA Y GUACHENEQUE"/>
    <s v="CIUDAD REGIÓN AMBIENTAL"/>
    <s v="FORMULAR 4 PROYECTOS AMBIENTALES REGIONALES APROBADOS POR LAS ENTIDADES COMPETENTES DE LA REGIÓN, Y COORDINAR SU PUESTA EN MARCHA"/>
    <x v="2"/>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ORIENTAR Y ARTICULAR LAS PROPUESTAS AMBIENTALES REGIONALES FORMULADAS DESDE LA CIUDAD Y LA REGIÓN, ENFOCADAS A LA RECUPERACIÓN Y CONSERVACIÓN DEL AMBIENTE, DESDE LA NOCIÓN DE ESTRUCTURA ECOLÓGICA REGIONAL, TENIENDO EL AGUA Y SU CICLO COMO ELEMENTO FUNDAMENTAL, INCLUYENDO LA  DENOMINADA EVALUACIÓN REGIONAL DEL AGUA."/>
    <d v="2016-01-01T00:00:00"/>
    <n v="12"/>
    <s v="CONTRATACIÓN DIRECTA"/>
    <s v="12 - OTROS DISTRITOS"/>
    <n v="84048000"/>
    <n v="84048000"/>
    <s v="N/A"/>
    <s v="N/A"/>
    <s v="GUSTAVO ADOLFO CARRION BARRERO_x000a_Tel 3778913_x000a_gustavo.carrion@ambientebogota.gov.co"/>
    <n v="7004000"/>
  </r>
  <r>
    <n v="39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Y  ORIENTAR LAS ACTIVIDADES DE EVALUACIÓN, CONTROL Y SEGUIMIENTO AL INADECUADO MANEJO Y DISPOSICIÓN DE ESCOMBROS Y DEMÁS RESIDUOS GENERADOS EN EL DISTRITO CAPITAL CUENCA FUCHA"/>
    <d v="2016-01-01T00:00:00"/>
    <n v="10"/>
    <s v="CONTRATACIÓN DIRECTA"/>
    <s v="12- OTROS DISTRITO"/>
    <n v="46573910"/>
    <n v="46573910"/>
    <s v="N/A"/>
    <s v="N/A"/>
    <s v="SANDRA PATRICIA MONTOYA VILLARREAL SANDRA.MONTOYA@AMBIENTEBOGOTA.GOV.CO  TELÉFONO: 3778957"/>
    <n v="4657351"/>
  </r>
  <r>
    <n v="39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 LA GENERACIÓN DE ESCOMBROS Y DEMÁS RESIDUOS EN EL DISTRITO CAPITAL"/>
    <d v="2016-01-01T00:00:00"/>
    <n v="10"/>
    <s v="CONTRATACIÓN DIRECTA"/>
    <s v="12- OTROS DISTRITO"/>
    <n v="35752330"/>
    <n v="35752330"/>
    <s v="N/A"/>
    <s v="N/A"/>
    <s v="SANDRA PATRICIA MONTOYA VILLARREAL SANDRA.MONTOYA@AMBIENTEBOGOTA.GOV.CO  TELÉFONO: 3778957"/>
    <n v="3575233"/>
  </r>
  <r>
    <n v="39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 LA GENERACIÓN DE ESCOMBROS Y DEMÁS RESIDUOS EN EL DISTRITO CAPITAL"/>
    <d v="2016-01-01T00:00:00"/>
    <n v="10"/>
    <s v="CONTRATACIÓN DIRECTA"/>
    <s v="12- OTROS DISTRITO"/>
    <n v="28432120"/>
    <n v="28432120"/>
    <s v="N/A"/>
    <s v="N/A"/>
    <s v="SANDRA PATRICIA MONTOYA VILLARREAL SANDRA.MONTOYA@AMBIENTEBOGOTA.GOV.CO  TELÉFONO: 3778957"/>
    <n v="2843212"/>
  </r>
  <r>
    <n v="39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Y  ORIENTAR LAS ACTIVIDADES DE EVALUACIÓN, CONTROL Y SEGUIMIENTO AL INADECUADO MANEJO Y DISPOSICIÓN DE ESCOMBROS Y DEMÁS RESIDUOS GENERADOS EN EL DISTRITO CAPITAL."/>
    <d v="2016-01-01T00:00:00"/>
    <n v="10"/>
    <s v="CONTRATACIÓN DIRECTA"/>
    <s v="12- OTROS DISTRITO"/>
    <n v="46573510"/>
    <n v="46573510"/>
    <s v="N/A"/>
    <s v="N/A"/>
    <s v="SANDRA PATRICIA MONTOYA VILLARREAL SANDRA.MONTOYA@AMBIENTEBOGOTA.GOV.CO  TELÉFONO: 3778957"/>
    <n v="4657351"/>
  </r>
  <r>
    <n v="39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230"/>
    <n v="26204230"/>
    <s v="N/A"/>
    <s v="N/A"/>
    <s v="SANDRA PATRICIA MONTOYA VILLARREAL SANDRA.MONTOYA@AMBIENTEBOGOTA.GOV.CO  TELÉFONO: 3778957"/>
    <n v="2620423"/>
  </r>
  <r>
    <n v="40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LAS ACCIONES DE SENSIBILIZACIÓN, EVALUACIÓN, CONTROL Y SEGUIMIENTO A LA DISPOSICIÓN INADECUADA DE RESIDUOS DE CONSTRUCCIÓN Y DEMOLICIÓN- RCD´S, EN EL DISTRITO CAPITAL"/>
    <d v="2016-01-01T00:00:00"/>
    <n v="10"/>
    <s v="CONTRATACIÓN DIRECTA"/>
    <s v="12- OTROS DISTRITO"/>
    <n v="31720910"/>
    <n v="31720910"/>
    <s v="N/A"/>
    <s v="N/A"/>
    <s v="SANDRA PATRICIA MONTOYA VILLARREAL SANDRA.MONTOYA@AMBIENTEBOGOTA.GOV.CO  TELÉFONO: 3778957"/>
    <n v="3172091"/>
  </r>
  <r>
    <n v="40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230"/>
    <n v="26204230"/>
    <s v="N/A"/>
    <s v="N/A"/>
    <s v="SANDRA PATRICIA MONTOYA VILLARREAL SANDRA.MONTOYA@AMBIENTEBOGOTA.GOV.CO  TELÉFONO: 3778957"/>
    <n v="2620423"/>
  </r>
  <r>
    <n v="40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Y  ORIENTAR LAS ACTIVIDADES DE EVALUACIÓN, CONTROL Y SEGUIMIENTO AL INADECUADO MANEJO Y DISPOSICIÓN DE ESCOMBROS Y DEMÁS RESIDUOS GENERADOS EN EL DISTRITO CAPITAL."/>
    <d v="2016-01-01T00:00:00"/>
    <n v="10"/>
    <s v="CONTRATACIÓN DIRECTA"/>
    <s v="12- OTROS DISTRITO"/>
    <n v="46573510"/>
    <n v="46573510"/>
    <s v="N/A"/>
    <s v="N/A"/>
    <s v="SANDRA PATRICIA MONTOYA VILLARREAL SANDRA.MONTOYA@AMBIENTEBOGOTA.GOV.CO  TELÉFONO: 3778957"/>
    <n v="4657351"/>
  </r>
  <r>
    <n v="40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 LA GENERACIÓN DE ESCOMBROS Y DEMÁS RESIDUOS EN EL DISTRITO CAPITAL"/>
    <d v="2016-01-01T00:00:00"/>
    <n v="10"/>
    <s v="CONTRATACIÓN DIRECTA"/>
    <s v="12- OTROS DISTRITO"/>
    <n v="35752330"/>
    <n v="35752330"/>
    <s v="N/A"/>
    <s v="N/A"/>
    <s v="SANDRA PATRICIA MONTOYA VILLARREAL SANDRA.MONTOYA@AMBIENTEBOGOTA.GOV.CO  TELÉFONO: 3778957"/>
    <n v="3575233"/>
  </r>
  <r>
    <n v="40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230"/>
    <n v="26204230"/>
    <s v="N/A"/>
    <s v="N/A"/>
    <s v="SANDRA PATRICIA MONTOYA VILLARREAL SANDRA.MONTOYA@AMBIENTEBOGOTA.GOV.CO  TELÉFONO: 3778957"/>
    <n v="2620423"/>
  </r>
  <r>
    <n v="40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Y  ORIENTAR LAS ACTIVIDADES DE EVALUACIÓN, CONTROL Y SEGUIMIENTO AL INADECUADO MANEJO Y DISPOSICIÓN DE ESCOMBROS Y DEMÁS RESIDUOS GENERADOS EN EL DISTRITO CAPITAL"/>
    <d v="2016-01-01T00:00:00"/>
    <n v="10"/>
    <s v="CONTRATACIÓN DIRECTA"/>
    <s v="12- OTROS DISTRITO"/>
    <n v="46573510"/>
    <n v="46573510"/>
    <s v="N/A"/>
    <s v="N/A"/>
    <s v="SANDRA PATRICIA MONTOYA VILLARREAL SANDRA.MONTOYA@AMBIENTEBOGOTA.GOV.CO  TELÉFONO: 3778957"/>
    <n v="4657351"/>
  </r>
  <r>
    <n v="40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230"/>
    <n v="26204230"/>
    <s v="N/A"/>
    <s v="N/A"/>
    <s v="SANDRA PATRICIA MONTOYA VILLARREAL SANDRA.MONTOYA@AMBIENTEBOGOTA.GOV.CO  TELÉFONO: 3778957"/>
    <n v="2620423"/>
  </r>
  <r>
    <n v="40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EN LA ORIENTACIÓN DE LAS ACTIVIDADES DE CONTROL INTEGRAL A LA INDEBIDA DISPOSICIÓN DE ESCOMBROS EN LA ESTRUCTURA ECOLÓGICA PRINCIPAL - EEP DE BOGOTÁ"/>
    <d v="2016-01-01T00:00:00"/>
    <n v="10"/>
    <s v="CONTRATACIÓN DIRECTA"/>
    <s v="12- OTROS DISTRITO"/>
    <n v="46573510"/>
    <n v="46573510"/>
    <s v="N/A"/>
    <s v="N/A"/>
    <s v="SANDRA PATRICIA MONTOYA VILLARREAL SANDRA.MONTOYA@AMBIENTEBOGOTA.GOV.CO  TELÉFONO: 3778957"/>
    <n v="4657351"/>
  </r>
  <r>
    <n v="40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APOYO PROFESIONAL PARA LAS ACTIVIDADES DE CONTROL A LA INDEBIDA  DISPOSICIÓN DE ESCOMBROS EN LA ESTRUCTURA ECOLÓGICA PRINCIPAL PARA EL FORTALECIMIENTO DEL CONTROL A LA GESTIÓN INTEGRAL DE ESCOMBROS EN BOGOTÁ"/>
    <d v="2016-01-01T00:00:00"/>
    <n v="10"/>
    <s v="CONTRATACIÓN DIRECTA"/>
    <s v="12- OTROS DISTRITO"/>
    <n v="28432120"/>
    <n v="28432120"/>
    <s v="N/A"/>
    <s v="N/A"/>
    <s v="SANDRA PATRICIA MONTOYA VILLARREAL SANDRA.MONTOYA@AMBIENTEBOGOTA.GOV.CO  TELÉFONO: 3778957"/>
    <n v="2843212"/>
  </r>
  <r>
    <n v="40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APOYO PROFESIONAL PARA LAS ACTIVIDADES DE CONTROL A LA INDEBIDA  DISPOSICIÓN DE ESCOMBROS EN LA ESTRUCTURA ECOLÓGICA PRINCIPAL PARA EL FORTALECIMIENTO DEL CONTROL A LA GESTIÓN INTEGRAL DE ESCOMBROS EN BOGOTÁ"/>
    <d v="2016-01-01T00:00:00"/>
    <n v="10"/>
    <s v="CONTRATACIÓN DIRECTA"/>
    <s v="12- OTROS DISTRITO"/>
    <n v="26204230"/>
    <n v="26204230"/>
    <s v="N/A"/>
    <s v="N/A"/>
    <s v="SANDRA PATRICIA MONTOYA VILLARREAL SANDRA.MONTOYA@AMBIENTEBOGOTA.GOV.CO  TELÉFONO: 3778957"/>
    <n v="2620423"/>
  </r>
  <r>
    <n v="41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APOYO PROFESIONAL PARA LAS ACTIVIDADES DE CONTROL A LA INDEBIDA  DISPOSICIÓN DE ESCOMBROS EN LA ESTRUCTURA ECOLÓGICA PRINCIPAL PARA EL FORTALECIMIENTO DEL CONTROL A LA GESTIÓN INTEGRAL DE ESCOMBROS EN BOGOTÁ"/>
    <d v="2016-01-01T00:00:00"/>
    <n v="10"/>
    <s v="CONTRATACIÓN DIRECTA"/>
    <s v="12- OTROS DISTRITO"/>
    <n v="24294610"/>
    <n v="24294610"/>
    <s v="N/A"/>
    <s v="N/A"/>
    <s v="SANDRA PATRICIA MONTOYA VILLARREAL SANDRA.MONTOYA@AMBIENTEBOGOTA.GOV.CO  TELÉFONO: 3778957"/>
    <n v="2429461"/>
  </r>
  <r>
    <n v="41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EL SERVICIO DE APOYO PARA EL TRÁMITE Y SEGUIMIENTO DE LA INFORMACIÓN QUE SE GENERE  EN CUMPLIMIENTO DEL CONTROL Y SEGUIMIENTO A LA DISPOSICIÓN DE ESCOMBROS Y OTROS RESIDUOS EN EL DISTRITO CAPITAL"/>
    <d v="2016-01-01T00:00:00"/>
    <n v="10"/>
    <s v="CONTRATACIÓN DIRECTA"/>
    <s v="12- OTROS DISTRITO"/>
    <n v="20793640"/>
    <n v="20793640"/>
    <s v="N/A"/>
    <s v="N/A"/>
    <s v="SANDRA PATRICIA MONTOYA VILLARREAL SANDRA.MONTOYA@AMBIENTEBOGOTA.GOV.CO  TELÉFONO: 3778957"/>
    <n v="2079364"/>
  </r>
  <r>
    <n v="41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DE APOYO PARA TRAMITAR LAS NOTIFICACIONES Y DEMÁS ACTUACIONES ADMINISTRATIVAS DERIVADAS DEL CONTROL INTEGRAL A LA GENERACIÓN DE ESCOMBROS Y DEMÁS RESIDUOS EN EL DISTRITO CAPITAL"/>
    <d v="2016-01-01T00:00:00"/>
    <n v="10"/>
    <s v="CONTRATACIÓN DIRECTA"/>
    <s v="12- OTROS DISTRITO"/>
    <n v="16337860"/>
    <n v="16337860"/>
    <s v="N/A"/>
    <s v="N/A"/>
    <s v="SANDRA PATRICIA MONTOYA VILLARREAL SANDRA.MONTOYA@AMBIENTEBOGOTA.GOV.CO  TELÉFONO: 3778957"/>
    <n v="1633786"/>
  </r>
  <r>
    <n v="41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APOYO EN LAS ACTIVIDADES RELACIONADAS CON EL TRAMITE, SEGUIMIENTO Y CONTROL DE LOS EXPEDIENTES DERIVADOS POR LA DISPOSICIÓN ILEGAL DE ESCOMBROS Y OTROS RESIDUOS GENERADOS EN BOGOTÁ D.C"/>
    <d v="2016-01-01T00:00:00"/>
    <n v="10"/>
    <s v="CONTRATACIÓN DIRECTA"/>
    <s v="12- OTROS DISTRITO"/>
    <n v="16337860"/>
    <n v="16337860"/>
    <s v="N/A"/>
    <s v="N/A"/>
    <s v="SANDRA PATRICIA MONTOYA VILLARREAL SANDRA.MONTOYA@AMBIENTEBOGOTA.GOV.CO  TELÉFONO: 3778957"/>
    <n v="1633786"/>
  </r>
  <r>
    <n v="41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APOYO EN LAS ACTIVIDADES RELACIONADAS CON EL TRAMITE, SEGUIMIENTO Y CONTROL DE LOS EXPEDIENTES DERIVADOS POR LA DISPOSICIÓN ILEGAL DE ESCOMBROS Y OTROS RESIDUOS GENERADOS EN BOGOTÁ D.C"/>
    <d v="2016-01-01T00:00:00"/>
    <n v="10"/>
    <s v="CONTRATACIÓN DIRECTA"/>
    <s v="12- OTROS DISTRITO"/>
    <n v="16337860"/>
    <n v="16337860"/>
    <s v="N/A"/>
    <s v="N/A"/>
    <s v="SANDRA PATRICIA MONTOYA VILLARREAL SANDRA.MONTOYA@AMBIENTEBOGOTA.GOV.CO  TELÉFONO: 3778957"/>
    <n v="1633786"/>
  </r>
  <r>
    <n v="41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APOYO EN LAS ACTIVIDADES RELACIONADAS CON EL TRAMITE, SEGUIMIENTO Y CONTROL DE LOS EXPEDIENTES DERIVADOS POR LA DISPOSICIÓN ILEGAL DE ESCOMBROS Y OTROS RESIDUOS GENERADOS EN BOGOTÁ D.C"/>
    <d v="2016-01-01T00:00:00"/>
    <n v="10"/>
    <s v="CONTRATACIÓN DIRECTA"/>
    <s v="12- OTROS DISTRITO"/>
    <n v="16337860"/>
    <n v="16337860"/>
    <s v="N/A"/>
    <s v="N/A"/>
    <s v="SANDRA PATRICIA MONTOYA VILLARREAL SANDRA.MONTOYA@AMBIENTEBOGOTA.GOV.CO  TELÉFONO: 3778957"/>
    <n v="1633786"/>
  </r>
  <r>
    <n v="41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REALIZAR EL ANÁLISIS, SEGUIMIENTO Y REPORTE DE LOS PROCESOS DE PLANEACIÓN EN LOS COMPONENTES FÍSICOS Y PRESUPUESTALES, PARA EL CUMPLIMIENTO DE LAS ACCIONES ADELANTADAS PARA EL CONTROL Y SEGUIMIENTO A ESCOMBROS Y DEMÁS RESIDUOS GENERADOS EN EL DISTRITO CAPITAL"/>
    <d v="2016-01-01T00:00:00"/>
    <n v="10"/>
    <s v="CONTRATACIÓN DIRECTA"/>
    <s v="12- OTROS DISTRITO"/>
    <n v="46573510"/>
    <n v="46573510"/>
    <s v="N/A"/>
    <s v="N/A"/>
    <s v="SANDRA PATRICIA MONTOYA VILLARREAL SANDRA.MONTOYA@AMBIENTEBOGOTA.GOV.CO  TELÉFONO: 3778957"/>
    <n v="4657351"/>
  </r>
  <r>
    <n v="41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REALIZAR ACTIVIDADES DE APOYO AL SEGUIMIENTO FINANCIERO QUE GARANTICEN EL CUMPLIMIENTO DE LOS PROCESOS QUE SE ADELANTEN POR EL INADECUADO MANEJO Y DISPOSICIÓN DE LOS ESCOMBROS GENERADOS EN BOGOTÁ"/>
    <d v="2016-01-01T00:00:00"/>
    <n v="10"/>
    <s v="CONTRATACIÓN DIRECTA"/>
    <s v="12- OTROS DISTRITO"/>
    <n v="28432120"/>
    <n v="28432120"/>
    <s v="N/A"/>
    <s v="N/A"/>
    <s v="SANDRA PATRICIA MONTOYA VILLARREAL SANDRA.MONTOYA@AMBIENTEBOGOTA.GOV.CO  TELÉFONO: 3778957"/>
    <n v="2843212"/>
  </r>
  <r>
    <n v="41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EJECUTAR  ACCIONES DE COMANDO Y CONTROL PARA LA IDENTIFICACIÓN Y ERRADICACIÓN DE  PUNTOS CRÍTICOS POR ARROJO CLANDESTINO DE RESIDUOS DE CONSTRUCCIÓN Y DEMOLICIÓN – RCD EN LAS LOCALIDADES DEL DISTRITO CAPITAL"/>
    <d v="2016-01-01T00:00:00"/>
    <n v="10"/>
    <s v="CONTRATACIÓN DIRECTA"/>
    <s v="12- OTROS DISTRITO"/>
    <n v="46573510"/>
    <n v="46573510"/>
    <s v="N/A"/>
    <s v="N/A"/>
    <s v="SANDRA PATRICIA MONTOYA VILLARREAL SANDRA.MONTOYA@AMBIENTEBOGOTA.GOV.CO  TELÉFONO: 3778957"/>
    <n v="4657351"/>
  </r>
  <r>
    <n v="41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LAS ACCIONES DE SENSIBILIZACIÓN, EVALUACIÓN, CONTROL Y SEGUIMIENTO A LA DISPOSICIÓN INADECUADA DE RESIDUOS DE CONSTRUCCIÓN Y DEMOLICIÓN- RCD´S, EN EL DISTRITO CAPITAL"/>
    <d v="2016-01-01T00:00:00"/>
    <n v="10"/>
    <s v="CONTRATACIÓN DIRECTA"/>
    <s v="12- OTROS DISTRITO"/>
    <n v="31720910"/>
    <n v="31720910"/>
    <s v="N/A"/>
    <s v="N/A"/>
    <s v="SANDRA PATRICIA MONTOYA VILLARREAL SANDRA.MONTOYA@AMBIENTEBOGOTA.GOV.CO  TELÉFONO: 3778957"/>
    <n v="3172091"/>
  </r>
  <r>
    <n v="42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LAS  ACCIONES DE SENSIBILIZACIÓN, EVALUACIÓN, CONTROL Y SEGUIMIENTO A LA DISPOSICIÓN INADECUADA DE RESIDUOS DE CONSTRUCCIÓN Y DEMOLICIÓN- RCD´S, EN EL DISTRITO CAPITAL"/>
    <d v="2016-01-01T00:00:00"/>
    <n v="10"/>
    <s v="CONTRATACIÓN DIRECTA"/>
    <s v="12- OTROS DISTRITO"/>
    <n v="28432120"/>
    <n v="28432120"/>
    <s v="N/A"/>
    <s v="N/A"/>
    <s v="SANDRA PATRICIA MONTOYA VILLARREAL SANDRA.MONTOYA@AMBIENTEBOGOTA.GOV.CO  TELÉFONO: 3778957"/>
    <n v="2843212"/>
  </r>
  <r>
    <n v="42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Y EJECUTAR ACCIONES DE SENSIBILIZACIÓN, EVALUACIÓN, CONTROL Y SEGUIMIENTO A LA DISPOSICIÓN INADECUADA DE RESIDUOS DE CONSTRUCCIÓN Y DEMOLICIÓN- RCD´S, EN EL DISTRITO CAPITAL"/>
    <d v="2016-01-01T00:00:00"/>
    <n v="10"/>
    <s v="CONTRATACIÓN DIRECTA"/>
    <s v="12- OTROS DISTRITO"/>
    <n v="24294610"/>
    <n v="24294610"/>
    <s v="N/A"/>
    <s v="N/A"/>
    <s v="SANDRA PATRICIA MONTOYA VILLARREAL SANDRA.MONTOYA@AMBIENTEBOGOTA.GOV.CO  TELÉFONO: 3778957"/>
    <n v="2429461"/>
  </r>
  <r>
    <n v="42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Y EJECUTAR ACCIONES DE SENSIBILIZACIÓN, EVALUACIÓN, CONTROL Y SEGUIMIENTO A LA DISPOSICIÓN INADECUADA DE RESIDUOS DE CONSTRUCCIÓN Y DEMOLICIÓN- RCD´S, EN EL DISTRITO CAPITAL"/>
    <d v="2016-01-01T00:00:00"/>
    <n v="10"/>
    <s v="CONTRATACIÓN DIRECTA"/>
    <s v="12- OTROS DISTRITO"/>
    <n v="24294610"/>
    <n v="24294610"/>
    <s v="N/A"/>
    <s v="N/A"/>
    <s v="SANDRA PATRICIA MONTOYA VILLARREAL SANDRA.MONTOYA@AMBIENTEBOGOTA.GOV.CO  TELÉFONO: 3778957"/>
    <n v="2429461"/>
  </r>
  <r>
    <n v="42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Y EJECUTAR ACCIONES DE SENSIBILIZACIÓN, EVALUACIÓN, CONTROL Y SEGUIMIENTO A LA DISPOSICIÓN INADECUADA DE RESIDUOS DE CONSTRUCCIÓN Y DEMOLICIÓN- RCD´S, EN EL DISTRITO CAPITAL"/>
    <d v="2016-01-01T00:00:00"/>
    <n v="10"/>
    <s v="CONTRATACIÓN DIRECTA"/>
    <s v="12- OTROS DISTRITO"/>
    <n v="24294610"/>
    <n v="24294610"/>
    <s v="N/A"/>
    <s v="N/A"/>
    <s v="SANDRA PATRICIA MONTOYA VILLARREAL SANDRA.MONTOYA@AMBIENTEBOGOTA.GOV.CO  TELÉFONO: 3778957"/>
    <n v="2429461"/>
  </r>
  <r>
    <n v="42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DE APOYO PARA EJECUTAR ACCIONES DE COMANDO Y CONTROL FRENTE A LA DISPOSICIÓN INADECUADA DE RESIDUOS DE CONSTRUCCIÓN Y DEMOLICIÓN- RCD´S, EN EL DISTRITO CAPITAL"/>
    <d v="2016-01-01T00:00:00"/>
    <n v="10"/>
    <s v="CONTRATACIÓN DIRECTA"/>
    <s v="12- OTROS DISTRITO"/>
    <n v="22384990"/>
    <n v="22384990"/>
    <s v="N/A"/>
    <s v="N/A"/>
    <s v="SANDRA PATRICIA MONTOYA VILLARREAL SANDRA.MONTOYA@AMBIENTEBOGOTA.GOV.CO  TELÉFONO: 3778957"/>
    <n v="2238499"/>
  </r>
  <r>
    <n v="42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DE APOYO PARA EJECUTAR ACCIONES DE COMANDO Y CONTROL FRENTE A LA DISPOSICIÓN INADECUADA DE RESIDUOS DE CONSTRUCCIÓN Y DEMOLICIÓN- RCD´S, EN EL DISTRITO CAPITAL"/>
    <d v="2016-01-01T00:00:00"/>
    <n v="10"/>
    <s v="CONTRATACIÓN DIRECTA"/>
    <s v="12- OTROS DISTRITO"/>
    <n v="20793640"/>
    <n v="20793640"/>
    <s v="N/A"/>
    <s v="N/A"/>
    <s v="SANDRA PATRICIA MONTOYA VILLARREAL SANDRA.MONTOYA@AMBIENTEBOGOTA.GOV.CO  TELÉFONO: 3778957"/>
    <n v="2079364"/>
  </r>
  <r>
    <n v="42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DE APOYO PARA EJECUTAR ACCIONES DE COMANDO Y CONTROL FRENTE A LA DISPOSICIÓN INADECUADA DE RESIDUOS DE CONSTRUCCIÓN Y DEMOLICIÓN- RCD´S, EN EL DISTRITO CAPITAL"/>
    <d v="2016-01-01T00:00:00"/>
    <n v="10"/>
    <s v="CONTRATACIÓN DIRECTA"/>
    <s v="12- OTROS DISTRITO"/>
    <n v="20793640"/>
    <n v="20793640"/>
    <s v="N/A"/>
    <s v="N/A"/>
    <s v="SANDRA PATRICIA MONTOYA VILLARREAL SANDRA.MONTOYA@AMBIENTEBOGOTA.GOV.CO  TELÉFONO: 3778957"/>
    <n v="2079364"/>
  </r>
  <r>
    <n v="42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DE APOYO PARA EJECUTAR ACCIONES DE COMANDO Y CONTROL FRENTE A LA DISPOSICIÓN INADECUADA DE RESIDUOS DE CONSTRUCCIÓN Y DEMOLICIÓN- RCD´S, EN EL DISTRITO CAPITAL"/>
    <d v="2016-01-01T00:00:00"/>
    <n v="10"/>
    <s v="CONTRATACIÓN DIRECTA"/>
    <s v="12- OTROS DISTRITO"/>
    <n v="20793640"/>
    <n v="20793640"/>
    <s v="N/A"/>
    <s v="N/A"/>
    <s v="SANDRA PATRICIA MONTOYA VILLARREAL SANDRA.MONTOYA@AMBIENTEBOGOTA.GOV.CO  TELÉFONO: 3778957"/>
    <n v="2079364"/>
  </r>
  <r>
    <n v="42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ARA APOYAR Y EJECUTAR ACCIONES DE SENSIBILIZACIÓN, EVALUACIÓN, CONTROL Y SEGUIMIENTO A LA DISPOSICIÓN INADECUADA DE RESIDUOS DE CONSTRUCCIÓN Y DEMOLICIÓN- RCD´S, EN EL DISTRITO CAPITAL"/>
    <d v="2016-01-01T00:00:00"/>
    <n v="10"/>
    <s v="CONTRATACIÓN DIRECTA"/>
    <s v="12- OTROS DISTRITO"/>
    <n v="17610940"/>
    <n v="17610940"/>
    <s v="N/A"/>
    <s v="N/A"/>
    <s v="SANDRA PATRICIA MONTOYA VILLARREAL SANDRA.MONTOYA@AMBIENTEBOGOTA.GOV.CO  TELÉFONO: 3778957"/>
    <n v="1761094"/>
  </r>
  <r>
    <n v="42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ARA APOYAR Y EJECUTAR ACCIONES DE SENSIBILIZACIÓN, EVALUACIÓN, CONTROL Y SEGUIMIENTO A LA DISPOSICIÓN INADECUADA DE RESIDUOS DE CONSTRUCCIÓN Y DEMOLICIÓN- RCD´S, EN EL DISTRITO CAPITAL"/>
    <d v="2016-01-01T00:00:00"/>
    <n v="10"/>
    <s v="CONTRATACIÓN DIRECTA"/>
    <s v="12- OTROS DISTRITO"/>
    <n v="17610940"/>
    <n v="17610940"/>
    <s v="N/A"/>
    <s v="N/A"/>
    <s v="SANDRA PATRICIA MONTOYA VILLARREAL SANDRA.MONTOYA@AMBIENTEBOGOTA.GOV.CO  TELÉFONO: 3778957"/>
    <n v="1761094"/>
  </r>
  <r>
    <n v="43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ARA APOYAR Y EJECUTAR ACCIONES DE SENSIBILIZACIÓN, EVALUACIÓN, CONTROL Y SEGUIMIENTO A LA DISPOSICIÓN INADECUADA DE RESIDUOS DE CONSTRUCCIÓN Y DEMOLICIÓN- RCD´S, EN EL DISTRITO CAPITAL"/>
    <d v="2016-01-01T00:00:00"/>
    <n v="10"/>
    <s v="CONTRATACIÓN DIRECTA"/>
    <s v="12- OTROS DISTRITO"/>
    <n v="16337860"/>
    <n v="16337860"/>
    <s v="N/A"/>
    <s v="N/A"/>
    <s v="SANDRA PATRICIA MONTOYA VILLARREAL SANDRA.MONTOYA@AMBIENTEBOGOTA.GOV.CO  TELÉFONO: 3778957"/>
    <n v="1633786"/>
  </r>
  <r>
    <n v="43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ORIENTAR Y HACER SEGUIMIENTO JURÍDICO DE LAS DIFERENTES ACTUACIONES PARA EL CONTROL AMBIENTAL A ESCOMBROS (RCD) Y  OTROS RESIDUOS GENERADOS EN BOGOTÁ"/>
    <d v="2016-01-01T00:00:00"/>
    <n v="10"/>
    <s v="CONTRATACIÓN DIRECTA"/>
    <s v="12- OTROS DISTRITO"/>
    <n v="41162920"/>
    <n v="41162920"/>
    <s v="N/A"/>
    <s v="N/A"/>
    <s v="SANDRA PATRICIA MONTOYA VILLARREAL SANDRA.MONTOYA@AMBIENTEBOGOTA.GOV.CO  TELÉFONO: 3778957"/>
    <n v="4116292"/>
  </r>
  <r>
    <n v="43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DANDO SOPORTE JURÍDICO A LOS PROCESOS PERMISIVOS PARA EL CONTROL AMBIENTAL A ESCOMBROS Y OTROS RESIDUOS GENERADOS EN BOGOTÁ"/>
    <d v="2016-01-01T00:00:00"/>
    <n v="10"/>
    <s v="CONTRATACIÓN DIRECTA"/>
    <s v="12- OTROS DISTRITO"/>
    <n v="35752330"/>
    <n v="35752330"/>
    <s v="N/A"/>
    <s v="N/A"/>
    <s v="SANDRA PATRICIA MONTOYA VILLARREAL SANDRA.MONTOYA@AMBIENTEBOGOTA.GOV.CO  TELÉFONO: 3778957"/>
    <n v="3575233"/>
  </r>
  <r>
    <n v="43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DANDO SOPORTE JURÍDICO A LOS PROCESOS PERMISIVOS PARA EL CONTROL AMBIENTAL A ESCOMBROS Y OTROS RESIDUOS GENERADOS EN BOGOTÁ"/>
    <d v="2016-01-01T00:00:00"/>
    <n v="10"/>
    <s v="CONTRATACIÓN DIRECTA"/>
    <s v="12- OTROS DISTRITO"/>
    <n v="24294610"/>
    <n v="24294610"/>
    <s v="N/A"/>
    <s v="N/A"/>
    <s v="SANDRA PATRICIA MONTOYA VILLARREAL SANDRA.MONTOYA@AMBIENTEBOGOTA.GOV.CO  TELÉFONO: 3778957"/>
    <n v="2429461"/>
  </r>
  <r>
    <n v="43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ORIENTAR Y HACER SEGUIMIENTO JURÍDICO A  LOS TRÁMITES Y ACTUACIONES ADMINISTRATIVAS RELACIONADAS CON PROCESOS SANCIONATORIOS  Y TASACIÓN DE MULTAS,  PARA EL CONTROL AMBIENTAL A ESCOMBROS (RCD) Y  OTROS RESIDUOS GENERADOS EN BOGOTÁ"/>
    <d v="2016-01-01T00:00:00"/>
    <n v="10"/>
    <s v="CONTRATACIÓN DIRECTA"/>
    <s v="12- OTROS DISTRITO"/>
    <n v="46573510"/>
    <n v="46573510"/>
    <s v="N/A"/>
    <s v="N/A"/>
    <s v="SANDRA PATRICIA MONTOYA VILLARREAL SANDRA.MONTOYA@AMBIENTEBOGOTA.GOV.CO  TELÉFONO: 3778957"/>
    <n v="4657351"/>
  </r>
  <r>
    <n v="43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ORIENTAR Y DIRECCIONAR LAS EVALUACIONES TÉCNICAS NECESARIAS PARA LA TASACIÓN DE MULTAS POR INFRACCIÓN A LA NORMATIVIDAD AMBIENTAL VIGENTE, POR DISPOSICIÓN INADECUADA DE RESIDUOS DE CONSTRUCCIÓN Y DEMOLICIÓN (RCD)  Y OTROS RESIDUOS GENERADOS EN EL DISTRITO CAPITAL"/>
    <d v="2016-01-01T00:00:00"/>
    <n v="10"/>
    <s v="CONTRATACIÓN DIRECTA"/>
    <s v="12- OTROS DISTRITO"/>
    <n v="41162920"/>
    <n v="41162920"/>
    <s v="N/A"/>
    <s v="N/A"/>
    <s v="SANDRA PATRICIA MONTOYA VILLARREAL SANDRA.MONTOYA@AMBIENTEBOGOTA.GOV.CO  TELÉFONO: 3778957"/>
    <n v="4116292"/>
  </r>
  <r>
    <n v="43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LOS PROCESOS JURÍDICOS PARA LA IMPOSICIÓN DE MULTAS Y PROCESOS SANCIONATORIOS DESTINADOS AL CONTROL AMBIENTAL A ESCOMBROS (RCD) Y  OTROS RESIDUOS GENERADOS EN BOGOTÁ"/>
    <d v="2016-01-01T00:00:00"/>
    <n v="10"/>
    <s v="CONTRATACIÓN DIRECTA"/>
    <s v="12- OTROS DISTRITO"/>
    <n v="31720910"/>
    <n v="31720910"/>
    <s v="N/A"/>
    <s v="N/A"/>
    <s v="SANDRA PATRICIA MONTOYA VILLARREAL SANDRA.MONTOYA@AMBIENTEBOGOTA.GOV.CO  TELÉFONO: 3778957"/>
    <n v="3172091"/>
  </r>
  <r>
    <n v="43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LOS PROCESOS JURÍDICOS PARA LA IMPOSICIÓN DE MULTAS Y PROCESOS SANCIONATORIOS DESTINADOS AL CONTROL AMBIENTAL A ESCOMBROS (RCD) Y  OTROS RESIDUOS GENERADOS EN BOGOTÁ"/>
    <d v="2016-01-01T00:00:00"/>
    <n v="10"/>
    <s v="CONTRATACIÓN DIRECTA"/>
    <s v="12- OTROS DISTRITO"/>
    <n v="31720910"/>
    <n v="31720910"/>
    <s v="N/A"/>
    <s v="N/A"/>
    <s v="SANDRA PATRICIA MONTOYA VILLARREAL SANDRA.MONTOYA@AMBIENTEBOGOTA.GOV.CO  TELÉFONO: 3778957"/>
    <n v="3172091"/>
  </r>
  <r>
    <n v="43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EN LA EVALUACIÓN TÉCNICA PARA LA TASACIÓN DE MULTAS POR INFRACCIÓN A LA NORMATIVIDAD AMBIENTAL VIGENTE, POR DISPOSICION INADECUADA DE RESIDUOS DE CONSTRUCCION Y DEMOLICION (RCD)  Y OTROS RESIDUOS GENERADOS EN BOGOTA"/>
    <d v="2016-01-01T00:00:00"/>
    <n v="10"/>
    <s v="CONTRATACIÓN DIRECTA"/>
    <s v="12- OTROS DISTRITO"/>
    <n v="28432120"/>
    <n v="28432120"/>
    <s v="N/A"/>
    <s v="N/A"/>
    <s v="SANDRA PATRICIA MONTOYA VILLARREAL SANDRA.MONTOYA@AMBIENTEBOGOTA.GOV.CO  TELÉFONO: 3778957"/>
    <n v="2843212"/>
  </r>
  <r>
    <n v="43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EN LA EVALUACIÓN TÉCNICA PARA LA TASACIÓN DE MULTAS POR INFRACCIÓN A LA NORMATIVIDAD AMBIENTAL VIGENTE, POR DISPOSICION INADECUADA DE RESIDUOS DE CONSTRUCCION Y DEMOLICION (RCD)  Y OTROS RESIDUOS GENERADOS EN BOGOTA"/>
    <d v="2016-01-01T00:00:00"/>
    <n v="10"/>
    <s v="CONTRATACIÓN DIRECTA"/>
    <s v="12- OTROS DISTRITO"/>
    <n v="26204230"/>
    <n v="26204230"/>
    <s v="N/A"/>
    <s v="N/A"/>
    <s v="SANDRA PATRICIA MONTOYA VILLARREAL SANDRA.MONTOYA@AMBIENTEBOGOTA.GOV.CO  TELÉFONO: 3778957"/>
    <n v="2620423"/>
  </r>
  <r>
    <n v="44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BRINDAR ACOMPAÑAMIENTO JURÍDICO EN LOS PROCESOS DE CONSOLIDACIÓN A LOS REQUERIMIENTOS REALIZADOS, RELACIONADOS CON LA EJECUCION DE ACTIVIDADES QUE PERMITAN EL CONTROL Y SEGUIMIENTO A ESCOMBROS Y OTROS RESIDUOS GENERADOS EN BOGOTÁ"/>
    <d v="2016-01-01T00:00:00"/>
    <n v="10"/>
    <s v="CONTRATACIÓN DIRECTA"/>
    <s v="12- OTROS DISTRITO"/>
    <n v="46573510"/>
    <n v="46573510"/>
    <s v="N/A"/>
    <s v="N/A"/>
    <s v="SANDRA PATRICIA MONTOYA VILLARREAL SANDRA.MONTOYA@AMBIENTEBOGOTA.GOV.CO  TELÉFONO: 3778957"/>
    <n v="4657351"/>
  </r>
  <r>
    <n v="44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EN EL DESARROLLO DE ACTIVIDADES TÉCNICAS QUE PERMITAN EL FORTALECIMIENTO DE LAS ACCIONES ADELANTADAS PARA LA EVALUACIÓN Y CONTROL A LA GESTIÓN INTEGRAL DE ESCOMBROS EN BOGOTÁ"/>
    <d v="2016-01-01T00:00:00"/>
    <n v="10"/>
    <s v="CONTRATACIÓN DIRECTA"/>
    <s v="12- OTROS DISTRITO"/>
    <n v="46573510"/>
    <n v="46573510"/>
    <s v="N/A"/>
    <s v="N/A"/>
    <s v="SANDRA PATRICIA MONTOYA VILLARREAL SANDRA.MONTOYA@AMBIENTEBOGOTA.GOV.CO  TELÉFONO: 3778957"/>
    <n v="4657351"/>
  </r>
  <r>
    <n v="44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ORIENTAR EL DISEÑO E IMPLEMENTACIÓN DE INSTRUMENTOS PARA LA EVALUACIÓN, CONTROL Y SEGUIMIENTO A LOS ESCOMBROS Y OTROS RESIDUOS GENERADOS EN BOGOTÁ"/>
    <d v="2016-01-01T00:00:00"/>
    <n v="10"/>
    <s v="CONTRATACIÓN DIRECTA"/>
    <s v="12- OTROS DISTRITO"/>
    <n v="46573510"/>
    <n v="46573510"/>
    <s v="N/A"/>
    <s v="N/A"/>
    <s v="SANDRA PATRICIA MONTOYA VILLARREAL SANDRA.MONTOYA@AMBIENTEBOGOTA.GOV.CO  TELÉFONO: 3778957"/>
    <n v="4657351"/>
  </r>
  <r>
    <n v="44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APOYO PROFESIONAL PARA DESARROLLAR ACTIVIDADES DE EVALUACION, CONTROL, Y SEGUIMIENTO A LA INDEBIDA DISPOSICION DE ESCOMBROS EN LA ESTRUCTURA ECOLOGICA PRINCIPAL - EEP DE BOGOTÁ"/>
    <d v="2016-01-01T00:00:00"/>
    <n v="10"/>
    <s v="CONTRATACIÓN DIRECTA"/>
    <s v="12- OTROS DISTRITO"/>
    <n v="46573510"/>
    <n v="46573510"/>
    <s v="N/A"/>
    <s v="N/A"/>
    <s v="SANDRA PATRICIA MONTOYA VILLARREAL SANDRA.MONTOYA@AMBIENTEBOGOTA.GOV.CO  TELÉFONO: 3778957"/>
    <n v="4657351"/>
  </r>
  <r>
    <n v="44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EN EL DESARROLLO DE ACTIVIDADES DE SOPORTE TÉCNICO EN ASPECTOS RELACIONADOS CON SISTEMA DE INFORMACIÓN GEOGRÁFICA PARA EL CONTROL INTEGRAL A LA GENERACIÓN DE ESCOMBROS EN BOGOTÁ"/>
    <d v="2016-01-01T00:00:00"/>
    <n v="10"/>
    <s v="CONTRATACIÓN DIRECTA"/>
    <s v="12- OTROS DISTRITO"/>
    <n v="46573510"/>
    <n v="46573510"/>
    <s v="N/A"/>
    <s v="N/A"/>
    <s v="SANDRA PATRICIA MONTOYA VILLARREAL SANDRA.MONTOYA@AMBIENTEBOGOTA.GOV.CO  TELÉFONO: 3778957"/>
    <n v="4657351"/>
  </r>
  <r>
    <n v="44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AR APOYO JURIDICO, A LAS DIFERENTES ACTUACIONES ADMINISTRATIVAS Y PROCESOS_x000d__x000a_RELACIONADOS CON EL CONTROL AMBIENTAL A ESCOMBROS Y OTROS RESIDUOS GENERADOS EN BOGOTÁ"/>
    <d v="2016-01-01T00:00:00"/>
    <n v="10"/>
    <s v="CONTRATACIÓN DIRECTA"/>
    <s v="12- OTROS DISTRITO"/>
    <n v="24294610"/>
    <n v="24294610"/>
    <s v="N/A"/>
    <s v="N/A"/>
    <s v="SANDRA PATRICIA MONTOYA VILLARREAL SANDRA.MONTOYA@AMBIENTEBOGOTA.GOV.CO  TELÉFONO: 3778957"/>
    <n v="2429461"/>
  </r>
  <r>
    <n v="44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LAS ACCIONES DE SENSIBILIZACIÓN, EVALUACIÓN, CONTROL Y SEGUIMIENTO A LA DISPOSICIÓN INADECUADA DE RESIDUOS DE CONSTRUCCIÓN Y DEMOLICIÓN- RCD´S, EN EL DISTRITO CAPITAL"/>
    <d v="2016-01-01T00:00:00"/>
    <n v="10"/>
    <s v="CONTRATACIÓN DIRECTA"/>
    <s v="12- OTROS DISTRITO"/>
    <n v="35752330"/>
    <n v="35752330"/>
    <s v="N/A"/>
    <s v="N/A"/>
    <s v="SANDRA PATRICIA MONTOYA VILLARREAL SANDRA.MONTOYA@AMBIENTEBOGOTA.GOV.CO  TELÉFONO: 3778957"/>
    <n v="3575233"/>
  </r>
  <r>
    <n v="44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CONTROL A RESIDUOS DE CONSTRUCCIÓN Y DEMOLICIÓN EN BOGOTÁ D.C"/>
    <d v="2016-01-01T00:00:00"/>
    <n v="10"/>
    <s v="CONTRATACIÓN DIRECTA"/>
    <s v="12- OTROS DISTRITO"/>
    <n v="46573510"/>
    <n v="46573510"/>
    <s v="N/A"/>
    <s v="N/A"/>
    <s v="SANDRA PATRICIA MONTOYA VILLARREAL SANDRA.MONTOYA@AMBIENTEBOGOTA.GOV.CO  TELÉFONO: 3778957"/>
    <n v="4657351"/>
  </r>
  <r>
    <n v="44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DESARROLLAR  ACTIVIDADES DE CONTROL A LA INDEBIDA  DISPOSICIÓN DE ESCOMBROS EN LA ESTRUCTURA ECOLÓGICA PRINCIPAL - EEP"/>
    <d v="2016-01-01T00:00:00"/>
    <n v="10"/>
    <s v="CONTRATACIÓN DIRECTA"/>
    <s v="12- OTROS DISTRITO"/>
    <n v="31720910"/>
    <n v="31720910"/>
    <s v="N/A"/>
    <s v="N/A"/>
    <s v="SANDRA PATRICIA MONTOYA VILLARREAL SANDRA.MONTOYA@AMBIENTEBOGOTA.GOV.CO  TELÉFONO: 3778957"/>
    <n v="3172091"/>
  </r>
  <r>
    <n v="44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RESTAR LOS SERVICIOS PROFESIONALES PARA APOYAR LOS PROCESOS JURÍDICOS PARA LA IMPOSICIÓN DE MULTAS Y PROCESOS SANCIONATORIOS DESTINADOS AL CONTROL AMBIENTAL A ESCOMBROS (RCD) Y  OTROS RESIDUOS GENERADOS EN LA EEP EN EL DISTRITO CAPITAL"/>
    <d v="2016-01-01T00:00:00"/>
    <n v="10"/>
    <s v="CONTRATACIÓN DIRECTA"/>
    <s v="12- OTROS DISTRITO"/>
    <n v="28432120"/>
    <n v="28432120"/>
    <s v="N/A"/>
    <s v="N/A"/>
    <s v="SANDRA PATRICIA MONTOYA VILLARREAL SANDRA.MONTOYA@AMBIENTEBOGOTA.GOV.CO  TELÉFONO: 3778957"/>
    <n v="2843212"/>
  </r>
  <r>
    <n v="45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1"/>
    <s v="06- GASTOS OPERATIVOS"/>
    <s v="0037-  GASTOS DE TRANSPORTE"/>
    <n v="78111800"/>
    <s v="&quot;PRESTAR EL SERVICIO PÚBLICO DE TRANSPORTE AUTOMOTOR ESPECIAL EN VEHÍCULOS TIPO_x000a_CAMIONETA DOBLE CABINA (4X4, 4X2), VAN (6 PX, 12PX), CAMIÓN DE 2 A 5 TONELADAS Y BUS DE (20_x000a_A 30 PX), CON EL FIN DE APOYAR LAS ACTIVIDADES QUE DESARROLLA LA SECRETARÍA DISTRITAL_x000a_DE AMBIENTE&quot;"/>
    <d v="2016-01-01T00:00:00"/>
    <n v="1"/>
    <s v="LICITACIÓN"/>
    <s v="12- OTROS DISTRITO"/>
    <n v="205000000"/>
    <n v="205000000"/>
    <s v="N/A"/>
    <s v="N/A"/>
    <s v="SANDRA PATRICIA MONTOYA VILLARREAL SANDRA.MONTOYA@AMBIENTEBOGOTA.GOV.CO  TELÉFONO: 3778957"/>
    <n v="476885000"/>
  </r>
  <r>
    <n v="45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1"/>
    <s v="01-ADQUISICIÓN Y/O PRODUCCIÓN DE EQUIPOS, MATERIALES, SUMINISTROS Y SERVICIOS PROPIOS DEL SECTOR"/>
    <s v="0521-ADQUISICIÓN DE EQUIPOS, MATERIALES, SUMINISTROS, SERVICIOS Y/O PRODUCCIÓN DE MATERIAL TÉCNICO E INFORMACIÓN PARA LA GESTIÓN Y CONTROL AMBIENTAL"/>
    <n v="81161801"/>
    <s v="PRESTAR EL SERVICIO DE COMUNICACIÓN INMEDIATA Y TELEFONÍA CON TECNOLOGÍA IDEN PARA LA SECRETARIA DISTRITAL DE AMBIENTE - SDA Y RENOVAR LOS EQUIPOS REQUERIDOS"/>
    <d v="2016-01-01T00:00:00"/>
    <n v="1"/>
    <s v="CONTRATACIÓN DIRECTA"/>
    <s v="12- OTROS DISTRITO"/>
    <n v="13206646"/>
    <n v="13206646"/>
    <s v="N/A"/>
    <s v="N/A"/>
    <s v="SANDRA PATRICIA MONTOYA VILLARREAL SANDRA.MONTOYA@AMBIENTEBOGOTA.GOV.CO  TELÉFONO: 3778957"/>
    <n v="13206646"/>
  </r>
  <r>
    <n v="45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1"/>
    <s v="01-ADQUISICIÓN Y/O PRODUCCIÓN DE EQUIPOS, MATERIALES, SUMINISTROS Y SERVICIOS PROPIOS DEL SECTOR"/>
    <s v="0521-ADQUISICIÓN DE EQUIPOS, MATERIALES, SUMINISTROS, SERVICIOS Y/O PRODUCCIÓN DE MATERIAL TÉCNICO E INFORMACIÓN PARA LA GESTIÓN Y CONTROL AMBIENTAL"/>
    <n v="48181500"/>
    <s v="ADQUIRIR COMPUTADORES PORTATILES Y PERIFERICOS QUE FACILITEN EL DESARROLLO DE LOS PROYECTOS DE INVERSIÓN Y LOS PROCESOS MISIONALES DE LA SDA"/>
    <d v="2016-01-01T00:00:00"/>
    <n v="1"/>
    <s v="MINIMA CUANTIA"/>
    <s v="12- OTROS DISTRITO"/>
    <n v="4000000"/>
    <n v="4000000"/>
    <s v="N/A"/>
    <s v="N/A"/>
    <s v="SANDRA PATRICIA MONTOYA VILLARREAL SANDRA.MONTOYA@AMBIENTEBOGOTA.GOV.CO  TELÉFONO: 3778957"/>
    <n v="4000000"/>
  </r>
  <r>
    <n v="45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1"/>
    <s v="01-ADQUISICIÓN Y/O PRODUCCIÓN DE EQUIPOS, MATERIALES, SUMINISTROS Y SERVICIOS PROPIOS DEL SECTOR"/>
    <s v="0521-ADQUISICIÓN DE EQUIPOS, MATERIALES, SUMINISTROS, SERVICIOS Y/O PRODUCCIÓN DE MATERIAL TÉCNICO E INFORMACIÓN PARA LA GESTIÓN Y CONTROL AMBIENTAL"/>
    <n v="80141630"/>
    <s v="CONTRATAR EL SUMINISTRO DE MATERIAL IMPRESO, EDITORIAL DIVULGATIVO Y PIEZAS DE COMUNICACIÓN INSTITUCIONAES REQUERIDAS POR LA SECRETARIA DISTRITAL DE AMBINETE PARA SOCIALIZAR Y TRASMITAR A LA CIUDADANIA INFORMACIÓN RELACIONADA CON LOS PROGRAMAS, PLANES, EVENTOS, TRAMITES, Y PORYECTOS LIDERADOS POR LA AUTORIDAD AMBIENTAL EN EL DISTRITO CAPITAL"/>
    <d v="2016-01-01T00:00:00"/>
    <n v="1"/>
    <s v="CONTRATACIÓN DIRECTA"/>
    <s v="12- OTROS DISTRITO"/>
    <n v="15605354"/>
    <n v="15605354"/>
    <s v="N/A"/>
    <s v="N/A"/>
    <s v="SANDRA PATRICIA MONTOYA VILLARREAL SANDRA.MONTOYA@AMBIENTEBOGOTA.GOV.CO  TELÉFONO: 3778957"/>
    <n v="20000000"/>
  </r>
  <r>
    <n v="454"/>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080"/>
    <n v="26204080"/>
    <s v="N/A"/>
    <s v="N/A"/>
    <s v="SANDRA PATRICIA MONTOYA VILLARREAL SANDRA.MONTOYA@AMBIENTEBOGOTA.GOV.CO  TELÉFONO: 3778957"/>
    <n v="2620423"/>
  </r>
  <r>
    <n v="455"/>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230"/>
    <n v="26204230"/>
    <s v="N/A"/>
    <s v="N/A"/>
    <s v="SANDRA PATRICIA MONTOYA VILLARREAL SANDRA.MONTOYA@AMBIENTEBOGOTA.GOV.CO  TELÉFONO: 3778957"/>
    <n v="2620423"/>
  </r>
  <r>
    <n v="456"/>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230"/>
    <n v="26204230"/>
    <s v="N/A"/>
    <s v="N/A"/>
    <s v="SANDRA PATRICIA MONTOYA VILLARREAL SANDRA.MONTOYA@AMBIENTEBOGOTA.GOV.CO  TELÉFONO: 3778957"/>
    <n v="2620423"/>
  </r>
  <r>
    <n v="457"/>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230"/>
    <n v="26204230"/>
    <s v="N/A"/>
    <s v="N/A"/>
    <s v="SANDRA PATRICIA MONTOYA VILLARREAL SANDRA.MONTOYA@AMBIENTEBOGOTA.GOV.CO  TELÉFONO: 3778957"/>
    <n v="2620423"/>
  </r>
  <r>
    <n v="458"/>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GENERADOS EN EL DISTRITO CAPITAL."/>
    <d v="2016-01-01T00:00:00"/>
    <n v="10"/>
    <s v="CONTRATACIÓN DIRECTA"/>
    <s v="12- OTROS DISTRITO"/>
    <n v="26204230"/>
    <n v="26204230"/>
    <s v="N/A"/>
    <s v="N/A"/>
    <s v="SANDRA PATRICIA MONTOYA VILLARREAL SANDRA.MONTOYA@AMBIENTEBOGOTA.GOV.CO  TELÉFONO: 3778957"/>
    <n v="2620423"/>
  </r>
  <r>
    <n v="459"/>
    <x v="3"/>
    <s v="3-3-1-14-02-21-0826-207"/>
    <s v="GESTIONAR EL 100% DE LOS ESCOMBROS GENERADOS EN LA CIUDAD CON TÉCNICAS MODERNAS DE APROVECHAMIENTO, TRATAMIENTO Y DISPOSICIÓN FINAL"/>
    <s v="CONTROL INTEGRAL A LA GENERACIÓN DE ESCOMBROS EN BOGOTÁ"/>
    <s v="CONTROLAR 120  MEGAOBRAS URBANAS Y/O INSTRUMENTOS DE PLANEAMIENTO URBANO PARA UN ADECUADO MANEJO AMBIENTAL Y CONTROL A LA GENERACIÓN DE ESCOMBROS"/>
    <x v="2"/>
    <s v="04-GASTOS DE PERSONAL OPERATIVO"/>
    <s v="0253-PERSONAL CONTRATADO PARA EJECUTAR LAS ACTUACIONES DE EVALUACIÓN. CONTROL Y SEGUIMIENTO AMBIENTAL EN AMBIENTE URBANO"/>
    <n v="76121900"/>
    <s v="PRESTAR LOS SERVICIOS PROFESIONALES DANDO SOPORTE JURÍDICO A LOS PROCESOS PERMISIVOS Y SANCIONATORIOS  PARA EL CONTROL AMBIENTAL A ESCOMBROS Y OTROS RESIDUOS GENERADOS EN LAS 120 MEGA OBRAS DEL DISTRITO CAPITAL"/>
    <d v="2016-01-01T00:00:00"/>
    <n v="10"/>
    <s v="CONTRATACIÓN DIRECTA"/>
    <s v="12- OTROS DISTRITO"/>
    <n v="41162920"/>
    <n v="41162920"/>
    <s v="N/A"/>
    <s v="N/A"/>
    <s v="SANDRA PATRICIA MONTOYA VILLARREAL SANDRA.MONTOYA@AMBIENTEBOGOTA.GOV.CO  TELÉFONO: 3778957"/>
    <n v="4116292"/>
  </r>
  <r>
    <n v="460"/>
    <x v="3"/>
    <s v="3-3-1-14-02-21-0826-207"/>
    <s v="GESTIONAR EL 100% DE LOS ESCOMBROS GENERADOS EN LA CIUDAD CON TÉCNICAS MODERNAS DE APROVECHAMIENTO, TRATAMIENTO Y DISPOSICIÓN FINAL"/>
    <s v="CONTROL INTEGRAL A LA GENERACIÓN DE ESCOMBROS EN BOGOTÁ"/>
    <s v="CONTROLAR 120  MEGAOBRAS URBANAS Y/O INSTRUMENTOS DE PLANEAMIENTO URBANO PARA UN ADECUADO MANEJO AMBIENTAL Y CONTROL A LA GENERACIÓN DE ESCOMBROS"/>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Y DEMÁS RESIDUOS QUE SE GENEREN EN LOS PROYECTOS DE INFRAESTRUCTURA EN EL DISTRITO CAPITAL"/>
    <d v="2016-01-01T00:00:00"/>
    <n v="10"/>
    <s v="CONTRATACIÓN DIRECTA"/>
    <s v="12- OTROS DISTRITO"/>
    <n v="31720910"/>
    <n v="31720910"/>
    <s v="N/A"/>
    <s v="N/A"/>
    <s v="SANDRA PATRICIA MONTOYA VILLARREAL SANDRA.MONTOYA@AMBIENTEBOGOTA.GOV.CO  TELÉFONO: 3778957"/>
    <n v="3172091"/>
  </r>
  <r>
    <n v="461"/>
    <x v="3"/>
    <s v="3-3-1-14-02-21-0826-207"/>
    <s v="GESTIONAR EL 100% DE LOS ESCOMBROS GENERADOS EN LA CIUDAD CON TÉCNICAS MODERNAS DE APROVECHAMIENTO, TRATAMIENTO Y DISPOSICIÓN FINAL"/>
    <s v="CONTROL INTEGRAL A LA GENERACIÓN DE ESCOMBROS EN BOGOTÁ"/>
    <s v="CONTROLAR 120  MEGAOBRAS URBANAS Y/O INSTRUMENTOS DE PLANEAMIENTO URBANO PARA UN ADECUADO MANEJO AMBIENTAL Y CONTROL A LA GENERACIÓN DE ESCOMBROS"/>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EN LAS 120 MEGA OBRAS Y DEMÁS RESIDUOS GENERADOS EN EL DISTRITO CAPITAL"/>
    <d v="2016-01-01T00:00:00"/>
    <n v="10"/>
    <s v="CONTRATACIÓN DIRECTA"/>
    <s v="12- OTROS DISTRITO"/>
    <n v="26204230"/>
    <n v="26204230"/>
    <s v="N/A"/>
    <s v="N/A"/>
    <s v="SANDRA PATRICIA MONTOYA VILLARREAL SANDRA.MONTOYA@AMBIENTEBOGOTA.GOV.CO  TELÉFONO: 3778957"/>
    <n v="2620423"/>
  </r>
  <r>
    <n v="462"/>
    <x v="3"/>
    <s v="3-3-1-14-02-21-0826-207"/>
    <s v="GESTIONAR EL 100% DE LOS ESCOMBROS GENERADOS EN LA CIUDAD CON TÉCNICAS MODERNAS DE APROVECHAMIENTO, TRATAMIENTO Y DISPOSICIÓN FINAL"/>
    <s v="CONTROL INTEGRAL A LA GENERACIÓN DE ESCOMBROS EN BOGOTÁ"/>
    <s v="CONTROLAR 120  MEGAOBRAS URBANAS Y/O INSTRUMENTOS DE PLANEAMIENTO URBANO PARA UN ADECUADO MANEJO AMBIENTAL Y CONTROL A LA GENERACIÓN DE ESCOMBROS"/>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L INADECUADO MANEJO Y DISPOSICIÓN DE ESCOMBROS EN LAS 120 MEGA OBRAS Y DEMÁS RESIDUOS GENERADOS EN EL DISTRITO CAPITAL"/>
    <d v="2016-01-01T00:00:00"/>
    <n v="10"/>
    <s v="CONTRATACIÓN DIRECTA"/>
    <s v="12- OTROS DISTRITO"/>
    <n v="24294940"/>
    <n v="24294940"/>
    <s v="N/A"/>
    <s v="N/A"/>
    <s v="SANDRA PATRICIA MONTOYA VILLARREAL SANDRA.MONTOYA@AMBIENTEBOGOTA.GOV.CO  TELÉFONO: 3778957"/>
    <n v="2429461"/>
  </r>
  <r>
    <n v="463"/>
    <x v="3"/>
    <s v="3-3-1-14-02-21-0826-207"/>
    <s v="GESTIONAR EL 100% DE LOS ESCOMBROS GENERADOS EN LA CIUDAD CON TÉCNICAS MODERNAS DE APROVECHAMIENTO, TRATAMIENTO Y DISPOSICIÓN FINAL"/>
    <s v="CONTROL INTEGRAL A LA GENERACIÓN DE ESCOMBROS EN BOGOTÁ"/>
    <s v="HACER SEGUIMIENTO PARA QUE EL 25% DE LOS ESCOMBROS GENERADOS EN LAS OBRAS CONTROLADAS POR LA SDA, SE UTILICEN TÉCNICAS DE APROVECHAMIENTO Y TRATAMIENTO "/>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 LA GENERACIÓN DE ESCOMBROS Y DEMÁS RESIDUOS EN EL DISTRITO CAPITAL"/>
    <d v="2016-01-01T00:00:00"/>
    <n v="10"/>
    <s v="CONTRATACIÓN DIRECTA"/>
    <s v="12- OTROS DISTRITO"/>
    <n v="41162550"/>
    <n v="41162550"/>
    <s v="N/A"/>
    <s v="N/A"/>
    <s v="SANDRA PATRICIA MONTOYA VILLARREAL SANDRA.MONTOYA@AMBIENTEBOGOTA.GOV.CO  TELÉFONO: 3778957"/>
    <n v="4116292"/>
  </r>
  <r>
    <n v="464"/>
    <x v="3"/>
    <s v="3-3-1-14-02-21-0826-207"/>
    <s v="GESTIONAR EL 100% DE LOS ESCOMBROS GENERADOS EN LA CIUDAD CON TÉCNICAS MODERNAS DE APROVECHAMIENTO, TRATAMIENTO Y DISPOSICIÓN FINAL"/>
    <s v="CONTROL INTEGRAL A LA GENERACIÓN DE ESCOMBROS EN BOGOTÁ"/>
    <s v="HACER SEGUIMIENTO PARA QUE EL 25% DE LOS ESCOMBROS GENERADOS EN LAS OBRAS CONTROLADAS POR LA SDA, SE UTILICEN TÉCNICAS DE APROVECHAMIENTO Y TRATAMIENTO "/>
    <x v="2"/>
    <s v="04-GASTOS DE PERSONAL OPERATIVO"/>
    <s v="0253-PERSONAL CONTRATADO PARA EJECUTAR LAS ACTUACIONES DE EVALUACIÓN. CONTROL Y SEGUIMIENTO AMBIENTAL EN AMBIENTE URBANO"/>
    <n v="76121900"/>
    <s v="PRESTAR LOS SERVICIOS PROFESIONALES PARA DESARROLLAR ACTIVIDADES DE EVALUACIÓN, CONTROL Y SEGUIMIENTO A LA GENERACIÓN DE ESCOMBROS Y DEMÁS RESIDUOS EN EL DISTRITO CAPITAL"/>
    <d v="2016-01-01T00:00:00"/>
    <n v="10"/>
    <s v="CONTRATACIÓN DIRECTA"/>
    <s v="12- OTROS DISTRITO"/>
    <n v="35752330"/>
    <n v="35752330"/>
    <s v="N/A"/>
    <s v="N/A"/>
    <s v="SANDRA PATRICIA MONTOYA VILLARREAL SANDRA.MONTOYA@AMBIENTEBOGOTA.GOV.CO  TELÉFONO: 3778957"/>
    <n v="3575233"/>
  </r>
  <r>
    <n v="465"/>
    <x v="3"/>
    <s v="3-3-1-14-02-21-0826-207"/>
    <s v="GESTIONAR EL 100% DE LOS ESCOMBROS GENERADOS EN LA CIUDAD CON TÉCNICAS MODERNAS DE APROVECHAMIENTO, TRATAMIENTO Y DISPOSICIÓN FINAL"/>
    <s v="CONTROL INTEGRAL A LA GENERACIÓN DE ESCOMBROS EN BOGOTÁ"/>
    <s v="HACER SEGUIMIENTO PARA QUE EL 25% DE LOS ESCOMBROS GENERADOS EN LAS OBRAS CONTROLADAS POR LA SDA, SE UTILICEN TÉCNICAS DE APROVECHAMIENTO Y TRATAMIENTO "/>
    <x v="2"/>
    <s v="04-GASTOS DE PERSONAL OPERATIVO"/>
    <s v="0253-PERSONAL CONTRATADO PARA EJECUTAR LAS ACTUACIONES DE EVALUACIÓN. CONTROL Y SEGUIMIENTO AMBIENTAL EN AMBIENTE URBANO"/>
    <n v="76121900"/>
    <s v="PRESTAR APOYO PROFESIONAL PARA LAS ACTIVIDADES DE CONTROL A LA INDEBIDA  DISPOSICIÓN DE ESCOMBROS EN LA ESTRUCTURA ECOLÓGICA PRINCIPAL PARA EL FORTALECIMIENTO DEL CONTROL A LA GESTIÓN INTEGRAL DE ESCOMBROS EN BOGOTÁ"/>
    <d v="2016-01-01T00:00:00"/>
    <n v="10"/>
    <s v="CONTRATACIÓN DIRECTA"/>
    <s v="12- OTROS DISTRITO"/>
    <n v="28432120"/>
    <n v="28432120"/>
    <s v="N/A"/>
    <s v="N/A"/>
    <s v="SANDRA PATRICIA MONTOYA VILLARREAL SANDRA.MONTOYA@AMBIENTEBOGOTA.GOV.CO  TELÉFONO: 3778957"/>
    <n v="2843212"/>
  </r>
  <r>
    <n v="466"/>
    <x v="3"/>
    <s v="3-3-1-14-02-21-0826-207"/>
    <s v="GESTIONAR EL 100% DE LOS ESCOMBROS GENERADOS EN LA CIUDAD CON TÉCNICAS MODERNAS DE APROVECHAMIENTO, TRATAMIENTO Y DISPOSICIÓN FINAL"/>
    <s v="CONTROL INTEGRAL A LA GENERACIÓN DE ESCOMBROS EN BOGOTÁ"/>
    <s v="REALIZAR 100% EL MANTENIMIENTO A LOS INSTRUMENTOS DE SEGUIMIENTO PARA EL CONTROL A LA GENERACIÓN Y DISPOSICIÓN FINAL DE ESCOMBROS."/>
    <x v="2"/>
    <s v="04-GASTOS DE PERSONAL OPERATIVO"/>
    <s v="0253-PERSONAL CONTRATADO PARA EJECUTAR LAS ACTUACIONES DE EVALUACIÓN. CONTROL Y SEGUIMIENTO AMBIENTAL EN AMBIENTE URBANO"/>
    <n v="76121900"/>
    <s v="PRESTAR LOS SERVICIOS DE APOYO EN EL  DESARROLLO DE LAS ACTIVIDADES DE CONSOLIDACIÓN PROCESAMIENTO Y ANÁLISIS DE LOS INDICADORES PARA EL CUMPLIMIENTO Y  CONTROL INTEGRAL A LA GENERACIÓN DE ESCOMBROS EN BOGOTÁ"/>
    <d v="2016-01-01T00:00:00"/>
    <n v="10"/>
    <s v="CONTRATACIÓN DIRECTA"/>
    <s v="12- OTROS DISTRITO"/>
    <n v="22384990"/>
    <n v="22384990"/>
    <s v="N/A"/>
    <s v="N/A"/>
    <s v="SANDRA PATRICIA MONTOYA VILLARREAL SANDRA.MONTOYA@AMBIENTEBOGOTA.GOV.CO  TELÉFONO: 3778957"/>
    <n v="2238499"/>
  </r>
  <r>
    <n v="467"/>
    <x v="3"/>
    <s v="3-3-1-14-02-21-0826-207"/>
    <s v="GESTIONAR EL 100% DE LOS ESCOMBROS GENERADOS EN LA CIUDAD CON TÉCNICAS MODERNAS DE APROVECHAMIENTO, TRATAMIENTO Y DISPOSICIÓN FINAL"/>
    <s v="CONTROL INTEGRAL A LA GENERACIÓN DE ESCOMBROS EN BOGOTÁ"/>
    <s v="REALIZAR 100% EL MANTENIMIENTO A LOS INSTRUMENTOS DE SEGUIMIENTO PARA EL CONTROL A LA GENERACIÓN Y DISPOSICIÓN FINAL DE ESCOMBROS."/>
    <x v="2"/>
    <s v="04-GASTOS DE PERSONAL OPERATIVO"/>
    <s v="0253-PERSONAL CONTRATADO PARA EJECUTAR LAS ACTUACIONES DE EVALUACIÓN. CONTROL Y SEGUIMIENTO AMBIENTAL EN AMBIENTE URBANO"/>
    <n v="76121900"/>
    <s v="PRESTAR LOS SERVICIOS DE APOYO TÉCNICO EN EL SEGUIMIENTO A LOS INSTRUMENTOS PARA EL CONTROL A LA GENERACIÓN Y DISPOSICIÓN FINAL DE ESCOMBROS Y DEMÁS RESIDUOS GENERADOS EN EL DISTRITO"/>
    <d v="2016-01-01T00:00:00"/>
    <n v="10"/>
    <s v="CONTRATACIÓN DIRECTA"/>
    <s v="12- OTROS DISTRITO"/>
    <n v="17611010"/>
    <n v="17611010"/>
    <s v="N/A"/>
    <s v="N/A"/>
    <s v="SANDRA PATRICIA MONTOYA VILLARREAL SANDRA.MONTOYA@AMBIENTEBOGOTA.GOV.CO  TELÉFONO: 3778957"/>
    <n v="1761094"/>
  </r>
  <r>
    <n v="468"/>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2"/>
    <s v="04-GASTOS DE PERSONAL OPERATIVO"/>
    <s v="0253-PERSONAL CONTRATADO PARA EJECUTAR LAS ACTUACIONES DE EVALUACIÓN. CONTROL Y SEGUIMIENTO AMBIENTAL EN AMBIENTE URBANO"/>
    <n v="76121900"/>
    <s v="PRESTAR LOS SERVICIOS PROFESIONALES PARA ORIENTAR Y HACER SEGUIMIENTO A LA IMPLEMENTACIÓN DE LOS PLANES INSTITUCIONALES DE GESTIÓN AMBIENTAL PIGA Y EL CUMPLIMIENTO NORMATIVO AMBIENTAL DE LAS ENTIDADES DISTRITALES"/>
    <d v="2016-01-01T00:00:00"/>
    <n v="10"/>
    <s v="CONTRATACIÓN DIRECTA"/>
    <s v="12- OTROS DISTRITO"/>
    <n v="46573510"/>
    <n v="46573510"/>
    <s v="N/A"/>
    <s v="N/A"/>
    <s v="SANDRA PATRICIA MONTOYA VILLARREAL SANDRA.MONTOYA@AMBIENTEBOGOTA.GOV.CO  TELÉFONO: 3778957"/>
    <n v="4657351"/>
  </r>
  <r>
    <n v="469"/>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2"/>
    <s v="04-GASTOS DE PERSONAL OPERATIVO"/>
    <s v="0253-PERSONAL CONTRATADO PARA EJECUTAR LAS ACTUACIONES DE EVALUACIÓN. CONTROL Y SEGUIMIENTO AMBIENTAL EN AMBIENTE URBANO"/>
    <n v="76121900"/>
    <s v="PRESTAR LOS SERVICIOS PROFESIONALES PARA REALIZAR LA EVALUACIÓN, CONTROL Y SEGUIMIENTO, A LA IMPLEMENTACIÓN DE LOS PLANES INSTITUCIONALES DE GESTIÓN AMBIENTAL PIGA Y EL CUMPLIMIENTO NORMATIVO AMBIENTAL EN LAS ENTIDADES DISTRITALES"/>
    <d v="2016-01-01T00:00:00"/>
    <n v="10"/>
    <s v="CONTRATACIÓN DIRECTA"/>
    <s v="12- OTROS DISTRITO"/>
    <n v="41162920"/>
    <n v="41162920"/>
    <s v="N/A"/>
    <s v="N/A"/>
    <s v="SANDRA PATRICIA MONTOYA VILLARREAL SANDRA.MONTOYA@AMBIENTEBOGOTA.GOV.CO  TELÉFONO: 3778957"/>
    <n v="4116292"/>
  </r>
  <r>
    <n v="470"/>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2"/>
    <s v="04-GASTOS DE PERSONAL OPERATIVO"/>
    <s v="0253-PERSONAL CONTRATADO PARA EJECUTAR LAS ACTUACIONES DE EVALUACIÓN. CONTROL Y SEGUIMIENTO AMBIENTAL EN AMBIENTE URBANO"/>
    <n v="76121900"/>
    <s v="PRESTAR LOS SERVICIOS PROFESIONALES PARA REALIZAR LA EVALUACIÓN, CONTROL Y SEGUIMIENTO, A LA IMPLEMENTACIÓN DE LOS PLANES INSTITUCIONALES DE GESTIÓN AMBIENTAL PIGA Y EL CUMPLIMIENTO NORMATIVO AMBIENTAL EN LAS ENTIDADES DISTRITALES"/>
    <d v="2016-01-01T00:00:00"/>
    <n v="10"/>
    <s v="CONTRATACIÓN DIRECTA"/>
    <s v="12- OTROS DISTRITO"/>
    <n v="31720910"/>
    <n v="31720910"/>
    <s v="N/A"/>
    <s v="N/A"/>
    <s v="SANDRA PATRICIA MONTOYA VILLARREAL SANDRA.MONTOYA@AMBIENTEBOGOTA.GOV.CO  TELÉFONO: 3778957"/>
    <n v="3172091"/>
  </r>
  <r>
    <n v="471"/>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2"/>
    <s v="04-GASTOS DE PERSONAL OPERATIVO"/>
    <s v="0253-PERSONAL CONTRATADO PARA EJECUTAR LAS ACTUACIONES DE EVALUACIÓN. CONTROL Y SEGUIMIENTO AMBIENTAL EN AMBIENTE URBANO"/>
    <n v="76121900"/>
    <s v="PRESTAR LOS SERVICIOS PROFESIONALES PARA REALIZAR LA EVALUACIÓN, CONTROL Y SEGUIMIENTO, A LA IMPLEMENTACIÓN DE LOS PLANES INSTITUCIONALES DE GESTIÓN AMBIENTAL PIGA Y EL CUMPLIMIENTO NORMATIVO AMBIENTAL EN LAS ENTIDADES DISTRITALES"/>
    <d v="2016-01-01T00:00:00"/>
    <n v="10"/>
    <s v="CONTRATACIÓN DIRECTA"/>
    <s v="12- OTROS DISTRITO"/>
    <n v="31720910"/>
    <n v="31720910"/>
    <s v="N/A"/>
    <s v="N/A"/>
    <s v="SANDRA PATRICIA MONTOYA VILLARREAL SANDRA.MONTOYA@AMBIENTEBOGOTA.GOV.CO  TELÉFONO: 3778957"/>
    <n v="3172091"/>
  </r>
  <r>
    <n v="472"/>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2"/>
    <s v="04-GASTOS DE PERSONAL OPERATIVO"/>
    <s v="0253-PERSONAL CONTRATADO PARA EJECUTAR LAS ACTUACIONES DE EVALUACIÓN. CONTROL Y SEGUIMIENTO AMBIENTAL EN AMBIENTE URBANO"/>
    <n v="76121900"/>
    <s v="PRESTAR LOS SERVICIOS PROFESIONALES PARA REALIZAR LA EVALUACIÓN, CONTROL Y SEGUIMIENTO, A LA IMPLEMENTACIÓN DE LOS PLANES INSTITUCIONALES DE GESTIÓN AMBIENTAL PIGA Y EL CUMPLIMIENTO NORMATIVO AMBIENTAL EN LAS ENTIDADES DISTRITALES"/>
    <d v="2016-01-01T00:00:00"/>
    <n v="10"/>
    <s v="CONTRATACIÓN DIRECTA"/>
    <s v="12- OTROS DISTRITO"/>
    <n v="31720910"/>
    <n v="31720910"/>
    <s v="N/A"/>
    <s v="N/A"/>
    <s v="SANDRA PATRICIA MONTOYA VILLARREAL SANDRA.MONTOYA@AMBIENTEBOGOTA.GOV.CO  TELÉFONO: 3778957"/>
    <n v="3172091"/>
  </r>
  <r>
    <n v="473"/>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2"/>
    <s v="04-GASTOS DE PERSONAL OPERATIVO"/>
    <s v="0253-PERSONAL CONTRATADO PARA EJECUTAR LAS ACTUACIONES DE EVALUACIÓN. CONTROL Y SEGUIMIENTO AMBIENTAL EN AMBIENTE URBANO"/>
    <n v="76121900"/>
    <s v="PRESTAR LOS SERVICIOS DE APOYO PARA REALIZAR  LA EVALUACIÓN, CONTROL Y SEGUIMIENTO, A LA IMPLEMENTACIÓN DE LOS PLANES INSTITUCIONALES DE GESTIÓN AMBIENTAL PIGA Y EL CUMPLIMIENTO NORMATIVO AMBIENTAL EN LAS ENTIDADES DISTRITALES"/>
    <d v="2016-01-01T00:00:00"/>
    <n v="10"/>
    <s v="CONTRATACIÓN DIRECTA"/>
    <s v="12- OTROS DISTRITO"/>
    <n v="20793840"/>
    <n v="20793840"/>
    <s v="N/A"/>
    <s v="N/A"/>
    <s v="SANDRA PATRICIA MONTOYA VILLARREAL SANDRA.MONTOYA@AMBIENTEBOGOTA.GOV.CO  TELÉFONO: 3778957"/>
    <n v="2079364"/>
  </r>
  <r>
    <n v="474"/>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PARA ORIENTAR LAS ACTIVIDADES DE EVALUACIÓN, CONTROL Y SEGUIMIENTO  A LOS ESTABLECIMIENTOS GENERADORES DE RESIDUOS HOSPITALARIOS Y SIMILARES EN LA CIUDAD"/>
    <d v="2016-01-01T00:00:00"/>
    <n v="10"/>
    <s v="CONTRATACIÓN DIRECTA"/>
    <s v="12- OTROS DISTRITO"/>
    <n v="46573510"/>
    <n v="46573510"/>
    <s v="N/A"/>
    <s v="N/A"/>
    <s v="SANDRA PATRICIA MONTOYA VILLARREAL SANDRA.MONTOYA@AMBIENTEBOGOTA.GOV.CO  TELÉFONO: 3778957"/>
    <n v="4657351"/>
  </r>
  <r>
    <n v="475"/>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PARA EJECUTAR LAS ACTIVIDADES DE EVALUACIÓN, CONTROL Y SEGUIMIENTO A LA GESTIÓN DE RESIDUOS HOSPITALARIOS EN EL DISTRITO CAPITAL"/>
    <d v="2016-01-01T00:00:00"/>
    <n v="10"/>
    <s v="CONTRATACIÓN DIRECTA"/>
    <s v="12- OTROS DISTRITO"/>
    <n v="35752330"/>
    <n v="35752330"/>
    <s v="N/A"/>
    <s v="N/A"/>
    <s v="SANDRA PATRICIA MONTOYA VILLARREAL SANDRA.MONTOYA@AMBIENTEBOGOTA.GOV.CO  TELÉFONO: 3778957"/>
    <n v="3575233"/>
  </r>
  <r>
    <n v="476"/>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EN LO RELACIONADO CON SANCIONES A INFRACTORES DE LA NORMATIVIDAD AMBIENTAL VIGENTE Y DESARROLLAR ACTIVIDADES DE EVALUACIÓN, CONTROL Y SEGUIMIENTO A LA GESTIÓN DE RESIDUOS HOSPITALARIOS Y SIMILARES  EN EL DISTRITO CAPITAL"/>
    <d v="2016-01-01T00:00:00"/>
    <n v="10"/>
    <s v="CONTRATACIÓN DIRECTA"/>
    <s v="12- OTROS DISTRITO"/>
    <n v="35752330"/>
    <n v="35752330"/>
    <s v="N/A"/>
    <s v="N/A"/>
    <s v="SANDRA PATRICIA MONTOYA VILLARREAL SANDRA.MONTOYA@AMBIENTEBOGOTA.GOV.CO  TELÉFONO: 3778957"/>
    <n v="3575233"/>
  </r>
  <r>
    <n v="477"/>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PARA APOYAR LAS ACTIVIDADES RELACIONADAS CON EL CONTROL Y SEGUIMIENTO A LOS RESIDUOS HOSPITALARIOS Y SIMILARES EN EL DISTRITO CAPITAL"/>
    <d v="2016-01-01T00:00:00"/>
    <n v="10"/>
    <s v="CONTRATACIÓN DIRECTA"/>
    <s v="12- OTROS DISTRITO"/>
    <n v="28432120"/>
    <n v="28432120"/>
    <s v="N/A"/>
    <s v="N/A"/>
    <s v="SANDRA PATRICIA MONTOYA VILLARREAL SANDRA.MONTOYA@AMBIENTEBOGOTA.GOV.CO  TELÉFONO: 3778957"/>
    <n v="2843212"/>
  </r>
  <r>
    <n v="478"/>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PARA EJECUTAR LAS ACTIVIDADES DE EVALUACIÓN, CONTROL Y SEGUIMIENTO A LA GESTIÓN DE RESIDUOS HOSPITALARIOS EN EL DISTRITO CAPITAL"/>
    <d v="2016-01-01T00:00:00"/>
    <n v="10"/>
    <s v="CONTRATACIÓN DIRECTA"/>
    <s v="12- OTROS DISTRITO"/>
    <n v="26204230"/>
    <n v="26204230"/>
    <s v="N/A"/>
    <s v="N/A"/>
    <s v="SANDRA PATRICIA MONTOYA VILLARREAL SANDRA.MONTOYA@AMBIENTEBOGOTA.GOV.CO  TELÉFONO: 3778957"/>
    <n v="2620423"/>
  </r>
  <r>
    <n v="479"/>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PARA EJECUTAR LAS ACTIVIDADES DE EVALUACIÓN, CONTROL Y SEGUIMIENTO A LA GESTIÓN DE RESIDUOS HOSPITALARIOS EN EL DISTRITO CAPITAL"/>
    <d v="2016-01-01T00:00:00"/>
    <n v="10"/>
    <s v="CONTRATACIÓN DIRECTA"/>
    <s v="12- OTROS DISTRITO"/>
    <n v="26204230"/>
    <n v="26204230"/>
    <s v="N/A"/>
    <s v="N/A"/>
    <s v="SANDRA PATRICIA MONTOYA VILLARREAL SANDRA.MONTOYA@AMBIENTEBOGOTA.GOV.CO  TELÉFONO: 3778957"/>
    <n v="2620423"/>
  </r>
  <r>
    <n v="480"/>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22384990"/>
    <n v="22384990"/>
    <s v="N/A"/>
    <s v="N/A"/>
    <s v="SANDRA PATRICIA MONTOYA VILLARREAL SANDRA.MONTOYA@AMBIENTEBOGOTA.GOV.CO  TELÉFONO: 3778957"/>
    <n v="2238499"/>
  </r>
  <r>
    <n v="481"/>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20793640"/>
    <n v="20793640"/>
    <s v="N/A"/>
    <s v="N/A"/>
    <s v="SANDRA PATRICIA MONTOYA VILLARREAL SANDRA.MONTOYA@AMBIENTEBOGOTA.GOV.CO  TELÉFONO: 3778957"/>
    <n v="2079364"/>
  </r>
  <r>
    <n v="482"/>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17610940"/>
    <n v="17610940"/>
    <s v="N/A"/>
    <s v="N/A"/>
    <s v="SANDRA PATRICIA MONTOYA VILLARREAL SANDRA.MONTOYA@AMBIENTEBOGOTA.GOV.CO  TELÉFONO: 3778957"/>
    <n v="1761094"/>
  </r>
  <r>
    <n v="483"/>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17610940"/>
    <n v="17610940"/>
    <s v="N/A"/>
    <s v="N/A"/>
    <s v="SANDRA PATRICIA MONTOYA VILLARREAL SANDRA.MONTOYA@AMBIENTEBOGOTA.GOV.CO  TELÉFONO: 3778957"/>
    <n v="1761094"/>
  </r>
  <r>
    <n v="484"/>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PARA EJECUTAR LAS ACTIVIDADES DE EVALUACIÓN, CONTROL Y SEGUIMIENTO A LA GESTIÓN DE RESIDUOS HOSPITALARIOS EN EL DISTRITO CAPITAL_x000a_"/>
    <d v="2016-01-01T00:00:00"/>
    <n v="10"/>
    <s v="CONTRATACIÓN DIRECTA"/>
    <s v="12- OTROS DISTRITO"/>
    <n v="35752330"/>
    <n v="35752330"/>
    <s v="N/A"/>
    <s v="N/A"/>
    <s v="SANDRA PATRICIA MONTOYA VILLARREAL SANDRA.MONTOYA@AMBIENTEBOGOTA.GOV.CO  TELÉFONO: 3778957"/>
    <n v="3575233"/>
  </r>
  <r>
    <n v="485"/>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PARA EJECUTAR LAS ACTIVIDADES DE EVALUACIÓN, CONTROL Y SEGUIMIENTO A LA GESTIÓN DE RESIDUOS HOSPITALARIOS EN EL DISTRITO CAPITAL_x000a_"/>
    <d v="2016-01-01T00:00:00"/>
    <n v="10"/>
    <s v="CONTRATACIÓN DIRECTA"/>
    <s v="12- OTROS DISTRITO"/>
    <n v="26204230"/>
    <n v="26204230"/>
    <s v="N/A"/>
    <s v="N/A"/>
    <s v="SANDRA PATRICIA MONTOYA VILLARREAL SANDRA.MONTOYA@AMBIENTEBOGOTA.GOV.CO  TELÉFONO: 3778957"/>
    <n v="2620423"/>
  </r>
  <r>
    <n v="486"/>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PROFESIONALES PARA EJECUTAR LAS ACTIVIDADES DE EVALUACIÓN, CONTROL Y SEGUIMIENTO A LA GESTIÓN DE RESIDUOS HOSPITALARIOS EN EL DISTRITO CAPITAL_x000a_"/>
    <d v="2016-01-01T00:00:00"/>
    <n v="10"/>
    <s v="CONTRATACIÓN DIRECTA"/>
    <s v="12- OTROS DISTRITO"/>
    <n v="24294610"/>
    <n v="24294610"/>
    <s v="N/A"/>
    <s v="N/A"/>
    <s v="SANDRA PATRICIA MONTOYA VILLARREAL SANDRA.MONTOYA@AMBIENTEBOGOTA.GOV.CO  TELÉFONO: 3778957"/>
    <n v="2429461"/>
  </r>
  <r>
    <n v="487"/>
    <x v="3"/>
    <s v="3-3-1-14-02-21-0826-208"/>
    <s v="REALIZAR EL CONTROL, APROVECHAMIENTO Y TRATAMIENTO AL 100% DE LAS TONELADAS DE RESIDUOS PELIGROSOS GENERADOS EN EL DISTRITO CAPITAL"/>
    <s v="GESTIÓN DE LOS RESIDUOS PELIGROSOS Y ESPECIALES GENERADOS EN BOGOTÁ"/>
    <s v="CONTROLAR 100,000 TONELADAS DE RESIDUOS PELIGROSOS EN EL DISTRITO CAPITAL, PARA AUMENTAR LA EFECTIVIDAD EN EL EJERCICIO DE LA AUTORIDAD AMBIENTAL"/>
    <x v="2"/>
    <s v="04-GASTOS DE PERSONAL OPERATIVO"/>
    <s v="0253-PERSONAL CONTRATADO PARA EJECUTAR LAS ACTUACIONES DE EVALUACIÓN. CONTROL Y SEGUIMIENTO AMBIENTAL EN AMBIENTE URBANO"/>
    <n v="76121900"/>
    <s v="SRHS "/>
    <d v="2016-01-01T00:00:00"/>
    <n v="1"/>
    <s v="CONTRATACIÓN DIRECTA"/>
    <s v="12- OTROS DISTRITO"/>
    <n v="213793000"/>
    <n v="213793000"/>
    <s v="N/A"/>
    <s v="N/A"/>
    <s v="SANDRA PATRICIA MONTOYA VILLARREAL SANDRA.MONTOYA@AMBIENTEBOGOTA.GOV.CO  TELÉFONO: 3778957"/>
    <n v="213792568"/>
  </r>
  <r>
    <n v="488"/>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ROFESIONALES PARA LA PROMOCIÓN Y EL FORTALECIMIENTO DE LA CADENA DE GESTIÓN DE RESIDUOS PELIGROSOS_x000a_Y ESPECIALES GENERADOS EN EL DISTRITO CAPITAL"/>
    <d v="2016-01-01T00:00:00"/>
    <n v="10"/>
    <s v="CONTRATACIÓN DIRECTA"/>
    <s v="12- OTROS DISTRITO"/>
    <n v="41162920"/>
    <n v="41162920"/>
    <s v="N/A"/>
    <s v="N/A"/>
    <s v="SANDRA PATRICIA MONTOYA VILLARREAL SANDRA.MONTOYA@AMBIENTEBOGOTA.GOV.CO  TELÉFONO: 3778957"/>
    <n v="4116292"/>
  </r>
  <r>
    <n v="489"/>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ROFESIONALES PARA PROMOVER Y FORTALECER  LA CADENA DE GESTIÓN DE RESIDUOS PELIGROSOS, ORGÁNICOS O ESPECIALES GENERADOS EN EL DISTRITO CAPITAL"/>
    <d v="2016-01-01T00:00:00"/>
    <n v="10"/>
    <s v="CONTRATACIÓN DIRECTA"/>
    <s v="12- OTROS DISTRITO"/>
    <n v="35752330"/>
    <n v="35752330"/>
    <s v="N/A"/>
    <s v="N/A"/>
    <s v="SANDRA PATRICIA MONTOYA VILLARREAL SANDRA.MONTOYA@AMBIENTEBOGOTA.GOV.CO  TELÉFONO: 3778957"/>
    <n v="3575233"/>
  </r>
  <r>
    <n v="490"/>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ROFESIONALES PARA APOYAR LA PROMOCIÓN Y FORTALECIMIENTO DE LA CADENA DE GESTIÓN DE RESIDUOS GENERADOS EN EL DISTRITO CAPITAL."/>
    <d v="2016-01-01T00:00:00"/>
    <n v="10"/>
    <s v="CONTRATACIÓN DIRECTA"/>
    <s v="12- OTROS DISTRITO"/>
    <n v="17610940"/>
    <n v="17610940"/>
    <s v="N/A"/>
    <s v="N/A"/>
    <s v="SANDRA PATRICIA MONTOYA VILLARREAL SANDRA.MONTOYA@AMBIENTEBOGOTA.GOV.CO  TELÉFONO: 3778957"/>
    <n v="1761094"/>
  </r>
  <r>
    <n v="491"/>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ROFESIONALES PARA APOYAR LA PROMOCIÓN Y EL FORTALECIMIENTO DE LA CADENA DE GESTIÓN DE RESIDUOS GENERADOS EN EL DISTRITO CAPITAL"/>
    <d v="2016-01-01T00:00:00"/>
    <n v="10"/>
    <s v="CONTRATACIÓN DIRECTA"/>
    <s v="12- OTROS DISTRITO"/>
    <n v="41162920"/>
    <n v="41162920"/>
    <s v="N/A"/>
    <s v="N/A"/>
    <s v="SANDRA PATRICIA MONTOYA VILLARREAL SANDRA.MONTOYA@AMBIENTEBOGOTA.GOV.CO  TELÉFONO: 3778957"/>
    <n v="4116292"/>
  </r>
  <r>
    <n v="492"/>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ROFESIONALES PARA LA EJECUCIÓN DE ACCIONES QUE PERMITAN LA PROMOCIÓN Y EL FORTALECIMIENTO DE LA CADENA DE GESTIÓN DE RESIDUOS, EN LOS SECTORES EMPRESARIAL, COMERCIAL Y DE CONSUMO MASIVO. "/>
    <d v="2016-01-01T00:00:00"/>
    <n v="10"/>
    <s v="CONTRATACIÓN DIRECTA"/>
    <s v="12- OTROS DISTRITO"/>
    <n v="41162920"/>
    <n v="41162920"/>
    <s v="N/A"/>
    <s v="N/A"/>
    <s v="SANDRA PATRICIA MONTOYA VILLARREAL SANDRA.MONTOYA@AMBIENTEBOGOTA.GOV.CO  TELÉFONO: 3778957"/>
    <n v="4116292"/>
  </r>
  <r>
    <n v="493"/>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ROFESIONALES PARA LA PROMOCIÓN Y EL FORTALECIMIENTO DE LA CADENA DE GESTIÓN DE RESIDUOS PELIGROSOS Y ESPECIALES QUE SE GENEREN EN EL DISTRITO CAPITAL."/>
    <d v="2016-01-01T00:00:00"/>
    <n v="10"/>
    <s v="CONTRATACIÓN DIRECTA"/>
    <s v="12- OTROS DISTRITO"/>
    <n v="26204230"/>
    <n v="26204230"/>
    <s v="N/A"/>
    <s v="N/A"/>
    <s v="SANDRA PATRICIA MONTOYA VILLARREAL SANDRA.MONTOYA@AMBIENTEBOGOTA.GOV.CO  TELÉFONO: 3778957"/>
    <n v="2620423"/>
  </r>
  <r>
    <n v="494"/>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DE APOYO A LA GESTIÓN PARA LA PROMOCIÓN Y EL FORTALECIMIENTO DE LA CADENA DE GESTIÓN DE RESIDUOS PELIGROSOS, ORGÁNICOS  Y ESPECIALES GENERADOS EN EL DISTRITO CAPITAL."/>
    <d v="2016-01-01T00:00:00"/>
    <n v="10"/>
    <s v="CONTRATACIÓN DIRECTA"/>
    <s v="12- OTROS DISTRITO"/>
    <n v="26204230"/>
    <n v="26204230"/>
    <s v="N/A"/>
    <s v="N/A"/>
    <s v="SANDRA PATRICIA MONTOYA VILLARREAL SANDRA.MONTOYA@AMBIENTEBOGOTA.GOV.CO  TELÉFONO: 3778957"/>
    <n v="2620423"/>
  </r>
  <r>
    <n v="495"/>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ARA APOYAR LAS ACTIVIDADES DEL GRUPO DE RESIDUOS QUE PERMITAN LA PROMOCIÓN Y EL FORTALECIMIENTO DE LA GESTIÓN DE LOS RESIDUOS PELIGROSOS EN EL DISTRITO CAPITAL."/>
    <d v="2016-01-01T00:00:00"/>
    <n v="10"/>
    <s v="CONTRATACIÓN DIRECTA"/>
    <s v="12- OTROS DISTRITO"/>
    <n v="22384990"/>
    <n v="22384990"/>
    <s v="N/A"/>
    <s v="N/A"/>
    <s v="SANDRA PATRICIA MONTOYA VILLARREAL SANDRA.MONTOYA@AMBIENTEBOGOTA.GOV.CO  TELÉFONO: 3778957"/>
    <n v="2238499"/>
  </r>
  <r>
    <n v="496"/>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ARA APOYAR LAS ACTIVIDADES DEL GRUPO DE RESIDUOS QUE PERMITAN LA PROMOCIÓN Y EL FORTALECIMIENTO DE LA GESTIÓN DE LOS RESIDUOS PELIGROSOS EN EL DISTRITO CAPITAL."/>
    <d v="2016-01-01T00:00:00"/>
    <n v="10"/>
    <s v="CONTRATACIÓN DIRECTA"/>
    <s v="12- OTROS DISTRITO"/>
    <n v="35752330"/>
    <n v="35752330"/>
    <s v="N/A"/>
    <s v="N/A"/>
    <s v="SANDRA PATRICIA MONTOYA VILLARREAL SANDRA.MONTOYA@AMBIENTEBOGOTA.GOV.CO  TELÉFONO: 3778957"/>
    <n v="3575233"/>
  </r>
  <r>
    <n v="497"/>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2"/>
    <s v="04-GASTOS DE PERSONAL OPERATIVO"/>
    <s v="0253-PERSONAL CONTRATADO PARA EJECUTAR LAS ACTUACIONES DE EVALUACIÓN. CONTROL Y SEGUIMIENTO AMBIENTAL EN AMBIENTE URBANO"/>
    <n v="76121900"/>
    <s v="PRESTAR SUS SERVICIOS PARA APOYAR LAS ACTIVIDADES DEL GRUPO DE RESIDUOS QUE PERMITAN LA PROMOCIÓN Y EL FORTALECIMIENTO DE LA GESTIÓN DE LOS RESIDUOS PELIGROSOS EN EL DISTRITO CAPITAL."/>
    <d v="2016-01-01T00:00:00"/>
    <n v="10"/>
    <s v="CONTRATACIÓN DIRECTA"/>
    <s v="12- OTROS DISTRITO"/>
    <n v="41162190"/>
    <n v="41162190"/>
    <s v="N/A"/>
    <s v="N/A"/>
    <s v="SANDRA PATRICIA MONTOYA VILLARREAL SANDRA.MONTOYA@AMBIENTEBOGOTA.GOV.CO  TELÉFONO: 3778957"/>
    <n v="4116292"/>
  </r>
  <r>
    <n v="498"/>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1"/>
    <s v="01-ADQUISICIÓN Y/O PRODUCCIÓN DE EQUIPOS, MATERIALES, SUMINISTROS Y SERVICIOS PROPIOS DEL SECTOR"/>
    <s v="0521-ADQUISICIÓN DE EQUIPOS, MATERIALES, SUMINISTROS, SERVICIOS Y/O PRODUCCIÓN DE MATERIAL TÉCNICO E INFORMACIÓN PARA LA GESTIÓN Y CONTROL AMBIENTAL"/>
    <n v="90111601"/>
    <s v="Licencia de ARC GIS y Promoción campañas posconsumo e implementación Acuerdo 565 de 2014"/>
    <d v="2016-01-01T00:00:00"/>
    <n v="1"/>
    <s v="CONTRATACIÓN DIRECTA"/>
    <s v="12- OTROS DISTRITO"/>
    <n v="28000000"/>
    <n v="28000000"/>
    <s v="N/A"/>
    <s v="N/A"/>
    <s v="SANDRA PATRICIA MONTOYA VILLARREAL SANDRA.MONTOYA@AMBIENTEBOGOTA.GOV.CO  TELÉFONO: 3778957"/>
    <n v="28000000"/>
  </r>
  <r>
    <n v="499"/>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1"/>
    <s v="06- GASTOS OPERATIVOS"/>
    <s v="0037-  GASTOS DE TRANSPORTE"/>
    <n v="78111800"/>
    <s v="Transporte ( 1 vehículo de lunes a viernes)"/>
    <d v="2016-01-01T00:00:00"/>
    <n v="1"/>
    <s v="LICITACIÓN"/>
    <s v="12- OTROS DISTRITO"/>
    <n v="84000000"/>
    <n v="84000000"/>
    <s v="N/A"/>
    <s v="N/A"/>
    <s v="SANDRA PATRICIA MONTOYA VILLARREAL SANDRA.MONTOYA@AMBIENTEBOGOTA.GOV.CO  TELÉFONO: 3778957"/>
    <n v="84000000"/>
  </r>
  <r>
    <n v="500"/>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2"/>
    <s v="04-GASTOS DE PERSONAL OPERATIVO"/>
    <s v="0253-PERSONAL CONTRATADO PARA EJECUTAR LAS ACTUACIONES DE EVALUACIÓN. CONTROL Y SEGUIMIENTO AMBIENTAL EN AMBIENTE URBANO"/>
    <n v="76121900"/>
    <s v="PRESTAR SUS SERVICIOS PROFESIONALES PARA REALIZAR ACCIONES ORIENTADAS A PROMOVER LA GESTIÓN INTEGRAL DE LOS RESIDUOS PELIGROSOS Y ESPECIALES GENERADOS EN EL DISTRITO CAPITAL."/>
    <d v="2016-01-01T00:00:00"/>
    <n v="10"/>
    <s v="CONTRATACIÓN DIRECTA"/>
    <s v="12- OTROS DISTRITO"/>
    <n v="35752330"/>
    <n v="35752330"/>
    <s v="N/A"/>
    <s v="N/A"/>
    <s v="SANDRA PATRICIA MONTOYA VILLARREAL SANDRA.MONTOYA@AMBIENTEBOGOTA.GOV.CO  TELÉFONO: 3778957"/>
    <n v="3575233"/>
  </r>
  <r>
    <n v="501"/>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2"/>
    <s v="04-GASTOS DE PERSONAL OPERATIVO"/>
    <s v="0253-PERSONAL CONTRATADO PARA EJECUTAR LAS ACTUACIONES DE EVALUACIÓN. CONTROL Y SEGUIMIENTO AMBIENTAL EN AMBIENTE URBANO"/>
    <n v="76121900"/>
    <s v="PRESTAR SUS SERVICIOS PROFESIONALES PARA LA PROMOCIÓN Y EL FORTALECIMIENTO DE LA CADENA DE GESTIÓN DE RESIDUOS PELIGROSOS Y RESIDUOS DE APARATOS ELÉCTRICOS Y ELECTRÓNICOS (RAEE) GENERADOS EN EL DISTRITO CAPITAL"/>
    <d v="2016-01-01T00:00:00"/>
    <n v="10"/>
    <s v="CONTRATACIÓN DIRECTA"/>
    <s v="12- OTROS DISTRITO"/>
    <n v="41162920"/>
    <n v="41162920"/>
    <s v="N/A"/>
    <s v="N/A"/>
    <s v="SANDRA PATRICIA MONTOYA VILLARREAL SANDRA.MONTOYA@AMBIENTEBOGOTA.GOV.CO  TELÉFONO: 3778957"/>
    <n v="4116292"/>
  </r>
  <r>
    <n v="502"/>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2"/>
    <s v="04-GASTOS DE PERSONAL OPERATIVO"/>
    <s v="0253-PERSONAL CONTRATADO PARA EJECUTAR LAS ACTUACIONES DE EVALUACIÓN. CONTROL Y SEGUIMIENTO AMBIENTAL EN AMBIENTE URBANO"/>
    <n v="76121900"/>
    <s v="PRESTAR SUS SERVICIOS PROFESIONALES PARA REALIZAR ACCIONES ORIENTADAS A PROMOVER LA GESTIÓN INTEGRAL DE LOS RESIDUOS PELIGROSOS Y ESPECIALES GENERADOS EN EL DISTRITO CAPITAL."/>
    <d v="2016-01-01T00:00:00"/>
    <n v="10"/>
    <s v="CONTRATACIÓN DIRECTA"/>
    <s v="12- OTROS DISTRITO"/>
    <n v="28432120"/>
    <n v="28432120"/>
    <s v="N/A"/>
    <s v="N/A"/>
    <s v="SANDRA PATRICIA MONTOYA VILLARREAL SANDRA.MONTOYA@AMBIENTEBOGOTA.GOV.CO  TELÉFONO: 3778957"/>
    <n v="2843212"/>
  </r>
  <r>
    <n v="503"/>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2"/>
    <s v="04-GASTOS DE PERSONAL OPERATIVO"/>
    <s v="0253-PERSONAL CONTRATADO PARA EJECUTAR LAS ACTUACIONES DE EVALUACIÓN. CONTROL Y SEGUIMIENTO AMBIENTAL EN AMBIENTE URBANO"/>
    <n v="76121900"/>
    <s v="PRESTAR SUS SERVICIOS PROFESIONALES PARA LA PROMOCIÓN Y EL FORTALECIMIENTO DE LA CADENA DE GESTIÓN DE RESIDUOS PELIGROSOS Y RESIDUOS DE APARATOS ELÉCTRICOS Y ELECTRÓNICOS (RAEE) GENERADOS EN EL DISTRITO CAPITAL"/>
    <d v="2016-01-01T00:00:00"/>
    <n v="10"/>
    <s v="CONTRATACIÓN DIRECTA"/>
    <s v="12- OTROS DISTRITO"/>
    <n v="61532630"/>
    <n v="61532630"/>
    <s v="N/A"/>
    <s v="N/A"/>
    <s v="SANDRA PATRICIA MONTOYA VILLARREAL SANDRA.MONTOYA@AMBIENTEBOGOTA.GOV.CO  TELÉFONO: 3778957"/>
    <n v="6153220"/>
  </r>
  <r>
    <n v="504"/>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1"/>
    <s v="01-ADQUISICIÓN Y/O PRODUCCIÓN DE EQUIPOS, MATERIALES, SUMINISTROS Y SERVICIOS PROPIOS DEL SECTOR"/>
    <s v="0521-ADQUISICIÓN DE EQUIPOS, MATERIALES, SUMINISTROS, SERVICIOS Y/O PRODUCCIÓN DE MATERIAL TÉCNICO E INFORMACIÓN PARA LA GESTIÓN Y CONTROL AMBIENTAL"/>
    <n v="81161801"/>
    <s v="Báscula, Video Beam y Campaña Ecolecta."/>
    <d v="2016-01-01T00:00:00"/>
    <n v="1"/>
    <s v="CONTRATACIÓN DIRECTA"/>
    <s v="12- OTROS DISTRITO"/>
    <n v="23500000"/>
    <n v="23500000"/>
    <s v="N/A"/>
    <s v="N/A"/>
    <s v="SANDRA PATRICIA MONTOYA VILLARREAL SANDRA.MONTOYA@AMBIENTEBOGOTA.GOV.CO  TELÉFONO: 3778957"/>
    <n v="23500000"/>
  </r>
  <r>
    <n v="505"/>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17610940"/>
    <n v="17610940"/>
    <s v="N/A"/>
    <s v="N/A"/>
    <s v="SANDRA PATRICIA MONTOYA VILLARREAL SANDRA.MONTOYA@AMBIENTEBOGOTA.GOV.CO  TELÉFONO: 3778957"/>
    <n v="1761094"/>
  </r>
  <r>
    <n v="506"/>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17610940"/>
    <n v="17610940"/>
    <s v="N/A"/>
    <s v="N/A"/>
    <s v="SANDRA PATRICIA MONTOYA VILLARREAL SANDRA.MONTOYA@AMBIENTEBOGOTA.GOV.CO  TELÉFONO: 3778957"/>
    <n v="1761094"/>
  </r>
  <r>
    <n v="507"/>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17610940"/>
    <n v="17610940"/>
    <s v="N/A"/>
    <s v="N/A"/>
    <s v="SANDRA PATRICIA MONTOYA VILLARREAL SANDRA.MONTOYA@AMBIENTEBOGOTA.GOV.CO  TELÉFONO: 3778957"/>
    <n v="1761094"/>
  </r>
  <r>
    <n v="508"/>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17610940"/>
    <n v="17610940"/>
    <s v="N/A"/>
    <s v="N/A"/>
    <s v="SANDRA PATRICIA MONTOYA VILLARREAL SANDRA.MONTOYA@AMBIENTEBOGOTA.GOV.CO  TELÉFONO: 3778957"/>
    <n v="1761094"/>
  </r>
  <r>
    <n v="509"/>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2"/>
    <s v="04-GASTOS DE PERSONAL OPERATIVO"/>
    <s v="0253-PERSONAL CONTRATADO PARA EJECUTAR LAS ACTUACIONES DE EVALUACIÓN. CONTROL Y SEGUIMIENTO AMBIENTAL EN AMBIENTE URBANO"/>
    <n v="76121900"/>
    <s v="PRESTAR LOS SERVICIOS DE APOYO PARA EJECUTAR LAS ACTIVIDADES DE EVALUACIÓN, CONTROL Y SEGUIMIENTO A LA GESTIÓN DE RESIDUOS HOSPITALARIOS EN EL DISTRITO CAPITAL"/>
    <d v="2016-01-01T00:00:00"/>
    <n v="10"/>
    <s v="CONTRATACIÓN DIRECTA"/>
    <s v="12- OTROS DISTRITO"/>
    <n v="17610810"/>
    <n v="17610810"/>
    <s v="N/A"/>
    <s v="N/A"/>
    <s v="SANDRA PATRICIA MONTOYA VILLARREAL SANDRA.MONTOYA@AMBIENTEBOGOTA.GOV.CO  TELÉFONO: 3778957"/>
    <n v="1761094"/>
  </r>
  <r>
    <n v="510"/>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1"/>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2"/>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3"/>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4"/>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5"/>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6"/>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7"/>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8"/>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17610940"/>
    <n v="17610940"/>
    <s v="N/A"/>
    <s v="N/A"/>
    <s v="SANDRA PATRICIA MONTOYA VILLARREAL SANDRA.MONTOYA@AMBIENTEBOGOTA.GOV.CO  TELÉFONO: 3778957"/>
    <n v="1761094"/>
  </r>
  <r>
    <n v="519"/>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26204230"/>
    <n v="26204230"/>
    <s v="N/A"/>
    <s v="N/A"/>
    <s v="SANDRA PATRICIA MONTOYA VILLARREAL SANDRA.MONTOYA@AMBIENTEBOGOTA.GOV.CO  TELÉFONO: 3778957"/>
    <n v="2620423"/>
  </r>
  <r>
    <n v="520"/>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26204230"/>
    <n v="26204230"/>
    <s v="N/A"/>
    <s v="N/A"/>
    <s v="SANDRA PATRICIA MONTOYA VILLARREAL SANDRA.MONTOYA@AMBIENTEBOGOTA.GOV.CO  TELÉFONO: 3778957"/>
    <n v="2620423"/>
  </r>
  <r>
    <n v="521"/>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46573510"/>
    <n v="46573510"/>
    <s v="N/A"/>
    <s v="N/A"/>
    <s v="SANDRA PATRICIA MONTOYA VILLARREAL SANDRA.MONTOYA@AMBIENTEBOGOTA.GOV.CO  TELÉFONO: 3778957"/>
    <n v="4657351"/>
  </r>
  <r>
    <n v="522"/>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24294610"/>
    <n v="24294610"/>
    <s v="N/A"/>
    <s v="N/A"/>
    <s v="SANDRA PATRICIA MONTOYA VILLARREAL SANDRA.MONTOYA@AMBIENTEBOGOTA.GOV.CO  TELÉFONO: 3778957"/>
    <n v="2429461"/>
  </r>
  <r>
    <n v="523"/>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24294610"/>
    <n v="24294610"/>
    <s v="N/A"/>
    <s v="N/A"/>
    <s v="SANDRA PATRICIA MONTOYA VILLARREAL SANDRA.MONTOYA@AMBIENTEBOGOTA.GOV.CO  TELÉFONO: 3778957"/>
    <n v="2429461"/>
  </r>
  <r>
    <n v="524"/>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2"/>
    <s v="04-GASTOS DE PERSONAL OPERATIVO"/>
    <s v="0253-PERSONAL CONTRATADO PARA EJECUTAR LAS ACTUACIONES DE EVALUACIÓN. CONTROL Y SEGUIMIENTO AMBIENTAL EN AMBIENTE URBANO"/>
    <n v="76121900"/>
    <s v="Por Definir"/>
    <d v="2016-01-01T00:00:00"/>
    <n v="10"/>
    <s v="CONTRATACIÓN DIRECTA"/>
    <s v="12- OTROS DISTRITO"/>
    <n v="24294610"/>
    <n v="24294610"/>
    <s v="N/A"/>
    <s v="N/A"/>
    <s v="RODRIGO ALBERTO MANRIQUE FORERO_x000a_TEL 3778916_x000a_RODRIGO.MANRIQUE@AMBIENTEBOGOTA.GOV.CO"/>
    <n v="2429461"/>
  </r>
  <r>
    <n v="525"/>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LOS SERVICIOS PROFESIONALES PARA APOYAR EN EL DESARROLLO DE ACCIONES PARA LA IMPLEMENTACIÓN DE MEDIDAS COMPLEMENTARIAS A LAS PRIORIZADAS EN EL PLAN DECENAL DE DESCONTAMINACIÓN DEL AIRE PARA BOGOTÁ – PDDAB"/>
    <d v="2016-01-15T00:00:00"/>
    <n v="10"/>
    <s v="CONTRATACIÓN DIRECTA"/>
    <s v="12- OTROS DISTRITOS"/>
    <n v="41162920"/>
    <n v="41162920"/>
    <s v="N/A"/>
    <s v="N/A"/>
    <s v="RODRIGO ALBERTO MANRIQUE FORERO_x000a_TEL 3778916_x000a_RODRIGO.MANRIQUE@AMBIENTEBOGOTA.GOV.CO"/>
    <n v="4116292"/>
  </r>
  <r>
    <n v="526"/>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LOS SERVICIOS PROFESIONALES PARA APOYAR CON EL DESARROLLO DE ACCIONES PARA LA IMPLEMENTACIÓN DE MEDIDAS PRIORIZADAS Y COMPLEMENTARIAS DEL PLAN DECENAL DE DESCONTAMINACIÓN DEL AIRE PARA BOGOTÁ – PDDAB"/>
    <d v="2016-01-15T00:00:00"/>
    <n v="10"/>
    <s v="CONTRATACIÓN DIRECTA"/>
    <s v="12- OTROS DISTRITOS"/>
    <n v="46573510"/>
    <n v="46573510"/>
    <s v="N/A"/>
    <s v="N/A"/>
    <s v="RODRIGO ALBERTO MANRIQUE FORERO_x000a_TEL 3778916_x000a_RODRIGO.MANRIQUE@AMBIENTEBOGOTA.GOV.CO"/>
    <n v="4657351"/>
  </r>
  <r>
    <n v="527"/>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SUS SERVICIOS PROFESIONALES PARA APOYAR EL DESARROLLO DE ACCIONES PARA LA IMPLEMENTACIÓN DE LAS MEDIDAS PRIORIZADAS Y COMPLEMENTARIAS DEL PLAN DECENAL DE DESCONTAMINACIÓN DEL AIRE PARA BOGOTÁ – PDDAB"/>
    <d v="2016-01-15T00:00:00"/>
    <n v="10"/>
    <s v="CONTRATACIÓN DIRECTA"/>
    <s v="12- OTROS DISTRITOS"/>
    <n v="41162920"/>
    <n v="41162920"/>
    <s v="N/A"/>
    <s v="N/A"/>
    <s v="RODRIGO ALBERTO MANRIQUE FORERO_x000a_TEL 3778916_x000a_RODRIGO.MANRIQUE@AMBIENTEBOGOTA.GOV.CO"/>
    <n v="4116292"/>
  </r>
  <r>
    <n v="528"/>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APOYAR CON EL DESARROLLO DE ACCIONES PARA LA IMPLEMENTACIÓN DE LAS MEDIDAS PRIORIZADAS EN EL PLAN DECENAL DE DESCONTAMINACIÓN DEL AIRE PARA BOGOTÁ - PDDAB, RELACIONADAS CON EL SITP Y CON EL TRANSPORTE DE CARGA"/>
    <d v="2016-01-15T00:00:00"/>
    <n v="10"/>
    <s v="CONTRATACIÓN DIRECTA"/>
    <s v="12- OTROS DISTRITOS"/>
    <n v="57394690"/>
    <n v="57394690"/>
    <s v="N/A"/>
    <s v="N/A"/>
    <s v="RODRIGO ALBERTO MANRIQUE FORERO_x000a_TEL 3778916_x000a_RODRIGO.MANRIQUE@AMBIENTEBOGOTA.GOV.CO"/>
    <n v="5739469"/>
  </r>
  <r>
    <n v="529"/>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LOS SERVICIOS PROFESIONALES PARA APOYAR CON EL DESARROLLO DE ACCIONES PARA LA IMPLEMENTACIÓN DE LAS MEDIDAS PRIORIZADAS EN EL PLAN DECENAL DE DESCONTAMINACIÓN DEL AIRE PARA BOGOTÁ - PDDAB, RELACIONADAS CON TRANSPORTE DE CARGA Y CON MOTOCICLETAS"/>
    <d v="2016-01-15T00:00:00"/>
    <n v="10"/>
    <s v="CONTRATACIÓN DIRECTA"/>
    <s v="12- OTROS DISTRITOS"/>
    <n v="24294610"/>
    <n v="24294610"/>
    <s v="N/A"/>
    <s v="N/A"/>
    <s v="RODRIGO ALBERTO MANRIQUE FORERO_x000a_TEL 3778916_x000a_RODRIGO.MANRIQUE@AMBIENTEBOGOTA.GOV.CO"/>
    <n v="2429461"/>
  </r>
  <r>
    <n v="530"/>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SUS SERVICIOS PROFESIONALES PARA DIRIGIR Y ORIENTAR EL DESARROLLO DE ACCIONES PARA LA IMPLEMENTACIÓN DE LAS MEDIDAS PRIORIZADAS Y COMPLEMENTARIAS EN EL PLAN DECENAL DE DESCONTAMINACIÓN DEL AIRE PARA BOGOTÁ - PDDAB"/>
    <d v="2016-01-15T00:00:00"/>
    <n v="10"/>
    <s v="CONTRATACIÓN DIRECTA"/>
    <s v="12- OTROS DISTRITOS"/>
    <n v="41162920"/>
    <n v="41162920"/>
    <s v="N/A"/>
    <s v="N/A"/>
    <s v="RODRIGO ALBERTO MANRIQUE FORERO_x000a_TEL 3778916_x000a_RODRIGO.MANRIQUE@AMBIENTEBOGOTA.GOV.CO"/>
    <n v="4116292"/>
  </r>
  <r>
    <n v="531"/>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LOS SERVICIOS PROFESIONALES PARA APOYAR CON EL DESARROLLO DE ACCIONES TENDIENTES A ESTRUCTURAR MEDIDAS COMPLEMENTARIAS AL PLAN DECENAL DE DESCONTAMINACIÓN DEL AIRE PARA BOGOTÁ, PARA EL FORTALECIMIENTO DEL SEGUIMIENTO Y CONTROL  A LAS FUENTES MÓVILES"/>
    <d v="2016-01-15T00:00:00"/>
    <n v="10"/>
    <s v="CONTRATACIÓN DIRECTA"/>
    <s v="12- OTROS DISTRITOS"/>
    <n v="24294610"/>
    <n v="24294610"/>
    <s v="N/A"/>
    <s v="N/A"/>
    <s v="RODRIGO ALBERTO MANRIQUE FORERO_x000a_TEL 3778916_x000a_RODRIGO.MANRIQUE@AMBIENTEBOGOTA.GOV.CO"/>
    <n v="2429461"/>
  </r>
  <r>
    <n v="532"/>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APOYAR EL DESARROLLO DE ACCIONES TECNICAS PARA LA IMPLEMENTACION  DE LAS MEDIDAS PRIORIZADAS EN EL PLAN DECENAL DE DESCONTAMINACION DEL AIRE PARA BOGOTA - PDDAB, RELACIONADAS CON LAS FUENTES MOVILES DE EMISION"/>
    <d v="2016-01-15T00:00:00"/>
    <n v="10"/>
    <s v="CONTRATACIÓN DIRECTA"/>
    <s v="12- OTROS DISTRITOS"/>
    <n v="41162920"/>
    <n v="41162920"/>
    <s v="N/A"/>
    <s v="N/A"/>
    <s v="RODRIGO ALBERTO MANRIQUE FORERO_x000a_TEL 3778916_x000a_RODRIGO.MANRIQUE@AMBIENTEBOGOTA.GOV.CO"/>
    <n v="4116292"/>
  </r>
  <r>
    <n v="533"/>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LOS SERVICIOS PROFESIONALES PARA APOYAR EL DESARROLLO DE ACCIONES TENDIENTES A ESTRUCTURAR MEDIDAS COMPLEMENTARIAS AL PLAN DECENAL DE DESCONTAMINACIÓN DEL AIRE PARA BOGOTÁ, PARA EL FORTALECIMIENTO DEL SEGUIMIENTO Y CONTROL A FUENTES DE EMISIÓN"/>
    <d v="2016-01-15T00:00:00"/>
    <n v="10"/>
    <s v="CONTRATACIÓN DIRECTA"/>
    <s v="12- OTROS DISTRITOS"/>
    <n v="24294610"/>
    <n v="24294610"/>
    <s v="N/A"/>
    <s v="N/A"/>
    <s v="RODRIGO ALBERTO MANRIQUE FORERO_x000a_TEL 3778916_x000a_RODRIGO.MANRIQUE@AMBIENTEBOGOTA.GOV.CO"/>
    <n v="2429461"/>
  </r>
  <r>
    <n v="534"/>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LOS SERVICIOS TECNICOS PARA APOYAR EL DESARROLLO DE ACCIONES PARA LA IMPLEMENTACIÓN DE MEDIDAS PRIORIZADAS Y COMPLEMENTARIAS DEL PLAN DECENAL DE DESCONTAMINACIÓN DEL AIRE PARA BOGOTÁ – PDDAB"/>
    <d v="2016-01-15T00:00:00"/>
    <n v="10"/>
    <s v="CONTRATACIÓN DIRECTA"/>
    <s v="12- OTROS DISTRITOS"/>
    <n v="20793640"/>
    <n v="20793640"/>
    <s v="N/A"/>
    <s v="N/A"/>
    <s v="RODRIGO ALBERTO MANRIQUE FORERO_x000a_TEL 3778916_x000a_RODRIGO.MANRIQUE@AMBIENTEBOGOTA.GOV.CO"/>
    <n v="2079364"/>
  </r>
  <r>
    <n v="535"/>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PRESTAR LOS SERVICIOS TECNICOS PARA APOYAR EL DESARRO DE ACCIONES PARA LA IMPLEMENTACION DE MEDIDAS PRIORIZADAS Y COMPLEMENTARIAS DEL PLAN DECENAL DE DESCONTAMINACION DEL AIRE PARA BOGOTA - PDDAB."/>
    <d v="2016-01-15T00:00:00"/>
    <n v="10"/>
    <s v="CONTRATACIÓN DIRECTA"/>
    <s v="12- OTROS DISTRITOS"/>
    <n v="17610940"/>
    <n v="17610940"/>
    <s v="N/A"/>
    <s v="N/A"/>
    <s v="RODRIGO ALBERTO MANRIQUE FORERO_x000a_TEL 3778916_x000a_RODRIGO.MANRIQUE@AMBIENTEBOGOTA.GOV.CO"/>
    <n v="1761094"/>
  </r>
  <r>
    <n v="536"/>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6"/>
    <s v="04-GASTOS DE PERSONAL OPERATIVO"/>
    <s v="0254 - PERSONAL CONTRATADO PARA EJECUTAR LAS ACTUACIONES DE EVALUACIÓN, CONTROL DE DETERIORO AMBIENTAL Y SEGUIMIENTO AMBIENTAL"/>
    <n v="77121500"/>
    <s v="SALDO EN AJUSTE"/>
    <d v="2016-01-15T00:00:00"/>
    <n v="1"/>
    <s v="CONTRATACIÓN DIRECTA"/>
    <s v="12- OTROS DISTRITOS"/>
    <n v="91710"/>
    <n v="91710"/>
    <s v="N/A"/>
    <s v="N/A"/>
    <s v="RODRIGO ALBERTO MANRIQUE FORERO_x000a_TEL 3778916_x000a_RODRIGO.MANRIQUE@AMBIENTEBOGOTA.GOV.CO"/>
    <n v="91710"/>
  </r>
  <r>
    <n v="537"/>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ESTIMAR FACTORES DE EMISIÓN PARA MATERIAL PARTICULADO PM10 Y PM2.5 DE VÍAS PAVIMENTADAS  Y DE VÍAS NO PAVIMENTADAS DE LA CIUDAD DE BOGOTA, COMO PARTE DE LA ACTUALIZACIÓN DEL INVENTARIO DE EMISIONES ."/>
    <d v="2016-01-15T00:00:00"/>
    <n v="1"/>
    <s v="CONVENIO"/>
    <s v="12- OTROS DISTRITOS"/>
    <n v="300000000"/>
    <n v="300000000"/>
    <s v="N/A"/>
    <s v="N/A"/>
    <s v="RODRIGO ALBERTO MANRIQUE FORERO_x000a_TEL 3778916_x000a_RODRIGO.MANRIQUE@AMBIENTEBOGOTA.GOV.CO"/>
    <n v="300000000"/>
  </r>
  <r>
    <n v="538"/>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39"/>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4294610"/>
    <n v="24294610"/>
    <s v="N/A"/>
    <s v="N/A"/>
    <s v="RODRIGO ALBERTO MANRIQUE FORERO_x000a_TEL 3778916_x000a_RODRIGO.MANRIQUE@AMBIENTEBOGOTA.GOV.CO"/>
    <n v="2429461"/>
  </r>
  <r>
    <n v="540"/>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35752330"/>
    <n v="35752330"/>
    <s v="N/A"/>
    <s v="N/A"/>
    <s v="RODRIGO ALBERTO MANRIQUE FORERO_x000a_TEL 3778916_x000a_RODRIGO.MANRIQUE@AMBIENTEBOGOTA.GOV.CO"/>
    <n v="3575233"/>
  </r>
  <r>
    <n v="541"/>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42"/>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43"/>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2384990"/>
    <n v="22384990"/>
    <s v="N/A"/>
    <s v="N/A"/>
    <s v="RODRIGO ALBERTO MANRIQUE FORERO_x000a_TEL 3778916_x000a_RODRIGO.MANRIQUE@AMBIENTEBOGOTA.GOV.CO"/>
    <n v="2238499"/>
  </r>
  <r>
    <n v="544"/>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51984100"/>
    <n v="51984100"/>
    <s v="N/A"/>
    <s v="N/A"/>
    <s v="RODRIGO ALBERTO MANRIQUE FORERO_x000a_TEL 3778916_x000a_RODRIGO.MANRIQUE@AMBIENTEBOGOTA.GOV.CO"/>
    <n v="5198410"/>
  </r>
  <r>
    <n v="545"/>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31720910"/>
    <n v="31720910"/>
    <s v="N/A"/>
    <s v="N/A"/>
    <s v="RODRIGO ALBERTO MANRIQUE FORERO_x000a_TEL 3778916_x000a_RODRIGO.MANRIQUE@AMBIENTEBOGOTA.GOV.CO"/>
    <n v="3172091"/>
  </r>
  <r>
    <n v="546"/>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0793640"/>
    <n v="20793640"/>
    <s v="N/A"/>
    <s v="N/A"/>
    <s v="RODRIGO ALBERTO MANRIQUE FORERO_x000a_TEL 3778916_x000a_RODRIGO.MANRIQUE@AMBIENTEBOGOTA.GOV.CO"/>
    <n v="2079364"/>
  </r>
  <r>
    <n v="547"/>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0793640"/>
    <n v="20793640"/>
    <s v="N/A"/>
    <s v="N/A"/>
    <s v="RODRIGO ALBERTO MANRIQUE FORERO_x000a_TEL 3778916_x000a_RODRIGO.MANRIQUE@AMBIENTEBOGOTA.GOV.CO"/>
    <n v="2079364"/>
  </r>
  <r>
    <n v="548"/>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49"/>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4294610"/>
    <n v="24294610"/>
    <s v="N/A"/>
    <s v="N/A"/>
    <s v="RODRIGO ALBERTO MANRIQUE FORERO_x000a_TEL 3778916_x000a_RODRIGO.MANRIQUE@AMBIENTEBOGOTA.GOV.CO"/>
    <n v="2429461"/>
  </r>
  <r>
    <n v="550"/>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17610940"/>
    <n v="17610940"/>
    <s v="N/A"/>
    <s v="N/A"/>
    <s v="RODRIGO ALBERTO MANRIQUE FORERO_x000a_TEL 3778916_x000a_RODRIGO.MANRIQUE@AMBIENTEBOGOTA.GOV.CO"/>
    <n v="1761094"/>
  </r>
  <r>
    <n v="551"/>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52"/>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57394690"/>
    <n v="57394690"/>
    <s v="N/A"/>
    <s v="N/A"/>
    <s v="RODRIGO ALBERTO MANRIQUE FORERO_x000a_TEL 3778916_x000a_RODRIGO.MANRIQUE@AMBIENTEBOGOTA.GOV.CO"/>
    <n v="5739469"/>
  </r>
  <r>
    <n v="553"/>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35752330"/>
    <n v="35752330"/>
    <s v="N/A"/>
    <s v="N/A"/>
    <s v="RODRIGO ALBERTO MANRIQUE FORERO_x000a_TEL 3778916_x000a_RODRIGO.MANRIQUE@AMBIENTEBOGOTA.GOV.CO"/>
    <n v="3575233"/>
  </r>
  <r>
    <n v="554"/>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4294610"/>
    <n v="24294610"/>
    <s v="N/A"/>
    <s v="N/A"/>
    <s v="RODRIGO ALBERTO MANRIQUE FORERO_x000a_TEL 3778916_x000a_RODRIGO.MANRIQUE@AMBIENTEBOGOTA.GOV.CO"/>
    <n v="2429461"/>
  </r>
  <r>
    <n v="555"/>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41162920"/>
    <n v="41162920"/>
    <s v="N/A"/>
    <s v="N/A"/>
    <s v="RODRIGO ALBERTO MANRIQUE FORERO_x000a_TEL 3778916_x000a_RODRIGO.MANRIQUE@AMBIENTEBOGOTA.GOV.CO"/>
    <n v="4116292"/>
  </r>
  <r>
    <n v="556"/>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31720910"/>
    <n v="31720910"/>
    <s v="N/A"/>
    <s v="N/A"/>
    <s v="RODRIGO ALBERTO MANRIQUE FORERO_x000a_TEL 3778916_x000a_RODRIGO.MANRIQUE@AMBIENTEBOGOTA.GOV.CO"/>
    <n v="3172091"/>
  </r>
  <r>
    <n v="557"/>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31720910"/>
    <n v="31720910"/>
    <s v="N/A"/>
    <s v="N/A"/>
    <s v="RODRIGO ALBERTO MANRIQUE FORERO_x000a_TEL 3778916_x000a_RODRIGO.MANRIQUE@AMBIENTEBOGOTA.GOV.CO"/>
    <n v="3172091"/>
  </r>
  <r>
    <n v="558"/>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59"/>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16337860"/>
    <n v="16337860"/>
    <s v="N/A"/>
    <s v="N/A"/>
    <s v="RODRIGO ALBERTO MANRIQUE FORERO_x000a_TEL 3778916_x000a_RODRIGO.MANRIQUE@AMBIENTEBOGOTA.GOV.CO"/>
    <n v="1633786"/>
  </r>
  <r>
    <n v="560"/>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4294610"/>
    <n v="24294610"/>
    <s v="N/A"/>
    <s v="N/A"/>
    <s v="RODRIGO ALBERTO MANRIQUE FORERO_x000a_TEL 3778916_x000a_RODRIGO.MANRIQUE@AMBIENTEBOGOTA.GOV.CO"/>
    <n v="2429461"/>
  </r>
  <r>
    <n v="561"/>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0793640"/>
    <n v="20793640"/>
    <s v="N/A"/>
    <s v="N/A"/>
    <s v="RODRIGO ALBERTO MANRIQUE FORERO_x000a_TEL 3778916_x000a_RODRIGO.MANRIQUE@AMBIENTEBOGOTA.GOV.CO"/>
    <n v="2079364"/>
  </r>
  <r>
    <n v="562"/>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63"/>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4294610"/>
    <n v="24294610"/>
    <s v="N/A"/>
    <s v="N/A"/>
    <s v="RODRIGO ALBERTO MANRIQUE FORERO_x000a_TEL 3778916_x000a_RODRIGO.MANRIQUE@AMBIENTEBOGOTA.GOV.CO"/>
    <n v="2429461"/>
  </r>
  <r>
    <n v="564"/>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4294610"/>
    <n v="24294610"/>
    <s v="N/A"/>
    <s v="N/A"/>
    <s v="RODRIGO ALBERTO MANRIQUE FORERO_x000a_TEL 3778916_x000a_RODRIGO.MANRIQUE@AMBIENTEBOGOTA.GOV.CO"/>
    <n v="2429461"/>
  </r>
  <r>
    <n v="565"/>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4294610"/>
    <n v="24294610"/>
    <s v="N/A"/>
    <s v="N/A"/>
    <s v="RODRIGO ALBERTO MANRIQUE FORERO_x000a_TEL 3778916_x000a_RODRIGO.MANRIQUE@AMBIENTEBOGOTA.GOV.CO"/>
    <n v="2429461"/>
  </r>
  <r>
    <n v="566"/>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67"/>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PRESTAR SERVICIOS PROFESIONALES PARA REALIZAR ACTIVIDADES DE APOYO AL CONTROL Y SEGUIMIENTO A LAS EMISIONES ATMOSFÉRICAS Y APOYO AL CONTROL DE FUENTES FIJAS EN EL DISTRITO CAPITAL"/>
    <d v="2016-01-15T00:00:00"/>
    <n v="10"/>
    <s v="CONTRATACIÓN DIRECTA"/>
    <s v="12- OTROS DISTRITOS"/>
    <n v="28432120"/>
    <n v="28432120"/>
    <s v="N/A"/>
    <s v="N/A"/>
    <s v="RODRIGO ALBERTO MANRIQUE FORERO_x000a_TEL 3778916_x000a_RODRIGO.MANRIQUE@AMBIENTEBOGOTA.GOV.CO"/>
    <n v="2843212"/>
  </r>
  <r>
    <n v="568"/>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6"/>
    <s v="04-GASTOS DE PERSONAL OPERATIVO"/>
    <s v="0254 - PERSONAL CONTRATADO PARA EJECUTAR LAS ACTUACIONES DE EVALUACIÓN, CONTROL DE DETERIORO AMBIENTAL Y SEGUIMIENTO AMBIENTAL"/>
    <n v="77121500"/>
    <s v="SALDO EN AJUSTE"/>
    <d v="2016-01-15T00:00:00"/>
    <n v="1"/>
    <s v="CONTRATACIÓN DIRECTA"/>
    <s v="12- OTROS DISTRITOS"/>
    <n v="124840"/>
    <n v="124840"/>
    <s v="N/A"/>
    <s v="N/A"/>
    <s v="RODRIGO ALBERTO MANRIQUE FORERO_x000a_TEL 3778916_x000a_RODRIGO.MANRIQUE@AMBIENTEBOGOTA.GOV.CO"/>
    <n v="124840"/>
  </r>
  <r>
    <n v="569"/>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PRESTAR EL SERVICIO DE CALIBRACIÓN DEL EQUIPO MUESTREADOR ISOCINETICO MARCA APEX Y SUS COMPONENTES PERTENECIENTE A LA SECRETARIA DISTRITAL DE AMBIENTE"/>
    <d v="2016-02-15T00:00:00"/>
    <n v="1"/>
    <s v="CONTRATACIÓN DIRECTA"/>
    <s v="12- OTROS DISTRITOS"/>
    <n v="20000000"/>
    <n v="20000000"/>
    <s v="N/A"/>
    <s v="N/A"/>
    <s v="RODRIGO ALBERTO MANRIQUE FORERO_x000a_TEL 3778916_x000a_RODRIGO.MANRIQUE@AMBIENTEBOGOTA.GOV.CO"/>
    <n v="20000000"/>
  </r>
  <r>
    <n v="570"/>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UMINISTRAR Y RECARGAR MEZCLAS DE GASES DE REFERENCIA PARA LOS EQUIPOS EN EL  CONTROL DE EMISIONES A FUENTES MÓVILES Y FUENTES FIJAS Y RED DE MONITOREO DE CALIDAD DE AIRE"/>
    <d v="2016-02-15T00:00:00"/>
    <n v="1"/>
    <s v="CONTRATACIÓN DIRECTA"/>
    <s v="12- OTROS DISTRITOS"/>
    <n v="15000000"/>
    <n v="15000000"/>
    <s v="N/A"/>
    <s v="N/A"/>
    <s v="RODRIGO ALBERTO MANRIQUE FORERO_x000a_TEL 3778916_x000a_RODRIGO.MANRIQUE@AMBIENTEBOGOTA.GOV.CO"/>
    <n v="15000000"/>
  </r>
  <r>
    <n v="571"/>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REALIZAR EL ANÁLISIS Y REPORTE DE RESULTADOS DE LAS MUESTRAS DE MATERIAL PARTICULADO (MP) TOMADAS EN LOS MONITOREOS ISOCINÉTICOS REALIZADOS POR LA SECRETARIA DISTRITAL DE AMBIENTE"/>
    <d v="2016-02-15T00:00:00"/>
    <n v="1"/>
    <s v="CONTRATACIÓN DIRECTA"/>
    <s v="12- OTROS DISTRITOS"/>
    <n v="5000000"/>
    <n v="5000000"/>
    <s v="N/A"/>
    <s v="N/A"/>
    <s v="RODRIGO ALBERTO MANRIQUE FORERO_x000a_TEL 3778916_x000a_RODRIGO.MANRIQUE@AMBIENTEBOGOTA.GOV.CO"/>
    <n v="5000000"/>
  </r>
  <r>
    <n v="57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LOS SERVICIOS PROFESIONALES PARA AUDITAR, CONTROLAR Y HACER SEGUIMIENTO A LAS ORGANIZACIONES QUE REALIZAN MEDICIÓN DE EMISIONES VEHICULARES"/>
    <d v="2016-01-15T00:00:00"/>
    <n v="10"/>
    <s v="CONTRATACIÓN DIRECTA"/>
    <s v="12- OTROS DISTRITOS"/>
    <n v="31720910"/>
    <n v="31720910"/>
    <s v="N/A"/>
    <s v="N/A"/>
    <s v="RODRIGO ALBERTO MANRIQUE FORERO_x000a_TEL 3778916_x000a_RODRIGO.MANRIQUE@AMBIENTEBOGOTA.GOV.CO"/>
    <n v="3172091"/>
  </r>
  <r>
    <n v="57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REALIZAR EL CONTROL DE EMISIONES Y ACTIVIDADES RELACIONADAS CON EL PROGRAMA DE EVALUACIÓN, CONTROL Y SEGUIMIENTO A FUENTES MÓVILES"/>
    <d v="2016-01-15T00:00:00"/>
    <n v="10"/>
    <s v="CONTRATACIÓN DIRECTA"/>
    <s v="12- OTROS DISTRITOS"/>
    <n v="24294610"/>
    <n v="24294610"/>
    <s v="N/A"/>
    <s v="N/A"/>
    <s v="RODRIGO ALBERTO MANRIQUE FORERO_x000a_TEL 3778916_x000a_RODRIGO.MANRIQUE@AMBIENTEBOGOTA.GOV.CO"/>
    <n v="2429461"/>
  </r>
  <r>
    <n v="57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EJECUTAR LAS ACTIVIDADES DE CAMPO CORRESPONDIENTES A LAS PRUEBAS DE OPACIDAD Y ANÁLISIS DE GASES EN EL CONTROL DE FACTORES DE DETERIORO AMBIENTAL DEL GRUPO FUENTES MOVILES"/>
    <d v="2016-01-15T00:00:00"/>
    <n v="10"/>
    <s v="CONTRATACIÓN DIRECTA"/>
    <s v="12- OTROS DISTRITOS"/>
    <n v="28432120"/>
    <n v="28432120"/>
    <s v="N/A"/>
    <s v="N/A"/>
    <s v="RODRIGO ALBERTO MANRIQUE FORERO_x000a_TEL 3778916_x000a_RODRIGO.MANRIQUE@AMBIENTEBOGOTA.GOV.CO"/>
    <n v="2843212"/>
  </r>
  <r>
    <n v="57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CORRESPONDIENTES A LAS PRUEBAS DE OPACIDAD Y ANÁLISIS DE GASES, SEGUIMIENTO A ENSAMBLADORES Y REPRESENTANTES DE MARCA Y SEGUIMIENTO A LAS PRUEBAS DE OPACIDAD EN LAS EMPRESAS DE TRANSPORTE EN EL PROGRAMA DE CONTROL DE EMISIONES A FUENTES MÓVILES"/>
    <d v="2016-01-15T00:00:00"/>
    <n v="10"/>
    <s v="CONTRATACIÓN DIRECTA"/>
    <s v="12- OTROS DISTRITOS"/>
    <n v="20793640"/>
    <n v="20793640"/>
    <s v="N/A"/>
    <s v="N/A"/>
    <s v="RODRIGO ALBERTO MANRIQUE FORERO_x000a_TEL 3778916_x000a_RODRIGO.MANRIQUE@AMBIENTEBOGOTA.GOV.CO"/>
    <n v="2079364"/>
  </r>
  <r>
    <n v="576"/>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CORRESPONDIENTES A LAS PRUEBAS DE OPACIDAD Y ANÁLISIS DE GASES, SEGUIMIENTO A ENSAMBLADORES Y REPRESENTANTES DE MARCA Y SEGUIMIENTO A LAS PRUEBAS DE OPACIDAD EN LAS EMPRESAS DE TRANSPORTE EN EL PROGRAMA DE CONTROL DE EMISIONES A FUENTES MÓVILES"/>
    <d v="2016-01-15T00:00:00"/>
    <n v="10"/>
    <s v="CONTRATACIÓN DIRECTA"/>
    <s v="12- OTROS DISTRITOS"/>
    <n v="28432120"/>
    <n v="28432120"/>
    <s v="N/A"/>
    <s v="N/A"/>
    <s v="RODRIGO ALBERTO MANRIQUE FORERO_x000a_TEL 3778916_x000a_RODRIGO.MANRIQUE@AMBIENTEBOGOTA.GOV.CO"/>
    <n v="2843212"/>
  </r>
  <r>
    <n v="577"/>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REALIZAR LA SUPERVISIÓN DE CAMPO DE LOS OPERATIVOS DE CONTROL AMBIENTAL, EN EL PROGRAMA DE AUTORREGULACIÓN AMBIENTAL QUE INVOLUCREN EL USO DE UNIDADES MÓVILES OPERADAS POR LA SDA"/>
    <d v="2016-01-15T00:00:00"/>
    <n v="10"/>
    <s v="CONTRATACIÓN DIRECTA"/>
    <s v="12- OTROS DISTRITOS"/>
    <n v="28432120"/>
    <n v="28432120"/>
    <s v="N/A"/>
    <s v="N/A"/>
    <s v="RODRIGO ALBERTO MANRIQUE FORERO_x000a_TEL 3778916_x000a_RODRIGO.MANRIQUE@AMBIENTEBOGOTA.GOV.CO"/>
    <n v="2843212"/>
  </r>
  <r>
    <n v="578"/>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LOS SERVICIOS PROFESIONALES PARA AUDITAR, CONTROLAR Y HACER SEGUIMIENTO A LAS ORGANIZACIONES QUE REALIZAN MEDICIÓN DE EMISIONES VEHICULARES"/>
    <d v="2016-01-15T00:00:00"/>
    <n v="10"/>
    <s v="CONTRATACIÓN DIRECTA"/>
    <s v="12- OTROS DISTRITOS"/>
    <n v="31720910"/>
    <n v="31720910"/>
    <s v="N/A"/>
    <s v="N/A"/>
    <s v="RODRIGO ALBERTO MANRIQUE FORERO_x000a_TEL 3778916_x000a_RODRIGO.MANRIQUE@AMBIENTEBOGOTA.GOV.CO"/>
    <n v="3172091"/>
  </r>
  <r>
    <n v="579"/>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TECNICOS PARA REVISAR, DESENCRIPTAR, ANALIZAR Y VALIDAR LA INFORMACIÓN EN EL CONTROL A FUENTES MÓVILES"/>
    <d v="2016-01-15T00:00:00"/>
    <n v="10"/>
    <s v="CONTRATACIÓN DIRECTA"/>
    <s v="12- OTROS DISTRITOS"/>
    <n v="20793640"/>
    <n v="20793640"/>
    <s v="N/A"/>
    <s v="N/A"/>
    <s v="RODRIGO ALBERTO MANRIQUE FORERO_x000a_TEL 3778916_x000a_RODRIGO.MANRIQUE@AMBIENTEBOGOTA.GOV.CO"/>
    <n v="2079364"/>
  </r>
  <r>
    <n v="580"/>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6-01-15T00:00:00"/>
    <n v="10"/>
    <s v="CONTRATACIÓN DIRECTA"/>
    <s v="12- OTROS DISTRITOS"/>
    <n v="20793640"/>
    <n v="20793640"/>
    <s v="N/A"/>
    <s v="N/A"/>
    <s v="RODRIGO ALBERTO MANRIQUE FORERO_x000a_TEL 3778916_x000a_RODRIGO.MANRIQUE@AMBIENTEBOGOTA.GOV.CO"/>
    <n v="2079364"/>
  </r>
  <r>
    <n v="581"/>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LOS SERVICIOS PROFESIONALES PARA AUDITAR, CONTROLAR Y HACER SEGUIMIENTO A LAS ORGANIZACIONES QUE REALIZAN MEDICIÓN DE EMISIONES VEHICULARES"/>
    <d v="2016-01-15T00:00:00"/>
    <n v="10"/>
    <s v="CONTRATACIÓN DIRECTA"/>
    <s v="12- OTROS DISTRITOS"/>
    <n v="26204230"/>
    <n v="26204230"/>
    <s v="N/A"/>
    <s v="N/A"/>
    <s v="RODRIGO ALBERTO MANRIQUE FORERO_x000a_TEL 3778916_x000a_RODRIGO.MANRIQUE@AMBIENTEBOGOTA.GOV.CO"/>
    <n v="2620423"/>
  </r>
  <r>
    <n v="58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LOS SERVICIOS PROFESIONALES PARA AUDITAR, CONTROLAR Y HACER SEGUIMIENTO A LAS ORGANIZACIONES QUE REALIZAN MEDICIÓN DE EMISIONES VEHICULARES"/>
    <d v="2016-01-15T00:00:00"/>
    <n v="10"/>
    <s v="CONTRATACIÓN DIRECTA"/>
    <s v="12- OTROS DISTRITOS"/>
    <n v="31720910"/>
    <n v="31720910"/>
    <s v="N/A"/>
    <s v="N/A"/>
    <s v="RODRIGO ALBERTO MANRIQUE FORERO_x000a_TEL 3778916_x000a_RODRIGO.MANRIQUE@AMBIENTEBOGOTA.GOV.CO"/>
    <n v="3172091"/>
  </r>
  <r>
    <n v="58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6-01-15T00:00:00"/>
    <n v="10"/>
    <s v="CONTRATACIÓN DIRECTA"/>
    <s v="12- OTROS DISTRITOS"/>
    <n v="20793640"/>
    <n v="20793640"/>
    <s v="N/A"/>
    <s v="N/A"/>
    <s v="RODRIGO ALBERTO MANRIQUE FORERO_x000a_TEL 3778916_x000a_RODRIGO.MANRIQUE@AMBIENTEBOGOTA.GOV.CO"/>
    <n v="2079364"/>
  </r>
  <r>
    <n v="58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6-01-15T00:00:00"/>
    <n v="10"/>
    <s v="CONTRATACIÓN DIRECTA"/>
    <s v="12- OTROS DISTRITOS"/>
    <n v="20793640"/>
    <n v="20793640"/>
    <s v="N/A"/>
    <s v="N/A"/>
    <s v="RODRIGO ALBERTO MANRIQUE FORERO_x000a_TEL 3778916_x000a_RODRIGO.MANRIQUE@AMBIENTEBOGOTA.GOV.CO"/>
    <n v="2079364"/>
  </r>
  <r>
    <n v="58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6-01-15T00:00:00"/>
    <n v="10"/>
    <s v="CONTRATACIÓN DIRECTA"/>
    <s v="12- OTROS DISTRITOS"/>
    <n v="22384990"/>
    <n v="22384990"/>
    <s v="N/A"/>
    <s v="N/A"/>
    <s v="RODRIGO ALBERTO MANRIQUE FORERO_x000a_TEL 3778916_x000a_RODRIGO.MANRIQUE@AMBIENTEBOGOTA.GOV.CO"/>
    <n v="2238499"/>
  </r>
  <r>
    <n v="586"/>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 PROFESIONALES PARA REALIZAR LAS ACTIVIDADES DE EVALUACIÓN Y SEGUIMIENTO DEL PROGRAMA DE AUTORREGULACION AMBIENTAL PARA EL CONTROL DE EMISIONES A FUENTES MÓVILES"/>
    <d v="2016-01-15T00:00:00"/>
    <n v="10"/>
    <s v="CONTRATACIÓN DIRECTA"/>
    <s v="12- OTROS DISTRITOS"/>
    <n v="31720910"/>
    <n v="31720910"/>
    <s v="N/A"/>
    <s v="N/A"/>
    <s v="RODRIGO ALBERTO MANRIQUE FORERO_x000a_TEL 3778916_x000a_RODRIGO.MANRIQUE@AMBIENTEBOGOTA.GOV.CO"/>
    <n v="3172091"/>
  </r>
  <r>
    <n v="587"/>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EJECUTAR LAS ACTIVIDADES DE CAMPO CORRESPONDIENTES A LAS PRUEBAS DE OPACIDAD Y ANALISIS DE GASES EN EL CONTROL DE FACTORES DE DETERIORO AMBIENTAL DEL GRUPO FUENTES MOVILES"/>
    <d v="2016-01-15T00:00:00"/>
    <n v="10"/>
    <s v="CONTRATACIÓN DIRECTA"/>
    <s v="12- OTROS DISTRITOS"/>
    <n v="26204230"/>
    <n v="26204230"/>
    <s v="N/A"/>
    <s v="N/A"/>
    <s v="RODRIGO ALBERTO MANRIQUE FORERO_x000a_TEL 3778916_x000a_RODRIGO.MANRIQUE@AMBIENTEBOGOTA.GOV.CO"/>
    <n v="2620423"/>
  </r>
  <r>
    <n v="588"/>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 PROFESIONALES PARA APOYAR TECNICAMENTE LAS ACTIVIDADES DESARROLLADAS EN EL CONTROL DE EMISIONES A FUENTES MÓVILES"/>
    <d v="2016-01-15T00:00:00"/>
    <n v="10"/>
    <s v="CONTRATACIÓN DIRECTA"/>
    <s v="12- OTROS DISTRITOS"/>
    <n v="31720910"/>
    <n v="31720910"/>
    <s v="N/A"/>
    <s v="N/A"/>
    <s v="RODRIGO ALBERTO MANRIQUE FORERO_x000a_TEL 3778916_x000a_RODRIGO.MANRIQUE@AMBIENTEBOGOTA.GOV.CO"/>
    <n v="3172091"/>
  </r>
  <r>
    <n v="589"/>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REALIZAR EL CONTROL DE EMISIONES Y ACTIVIDADES RELACIONADAS CON EL PROGRAMA DE EVALUACION, CONTROL Y SEGUIMIENTO A FUENTES MOVILES"/>
    <d v="2016-01-15T00:00:00"/>
    <n v="10"/>
    <s v="CONTRATACIÓN DIRECTA"/>
    <s v="12- OTROS DISTRITOS"/>
    <n v="24294610"/>
    <n v="24294610"/>
    <s v="N/A"/>
    <s v="N/A"/>
    <s v="RODRIGO ALBERTO MANRIQUE FORERO_x000a_TEL 3778916_x000a_RODRIGO.MANRIQUE@AMBIENTEBOGOTA.GOV.CO"/>
    <n v="2429461"/>
  </r>
  <r>
    <n v="590"/>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DE APOYO PARA REALIZAR ACTIVIDADES ASOCIADAS AL MANEJO DE DOCUMENTOS EN EL TRAMITE DE LAS  ACTUACIONES ADMINISTRATIVAS  DEL GRUPO DE FUENTES MOVILES."/>
    <d v="2016-01-15T00:00:00"/>
    <n v="10"/>
    <s v="CONTRATACIÓN DIRECTA"/>
    <s v="12- OTROS DISTRITOS"/>
    <n v="16337860"/>
    <n v="16337860"/>
    <s v="N/A"/>
    <s v="N/A"/>
    <s v="RODRIGO ALBERTO MANRIQUE FORERO_x000a_TEL 3778916_x000a_RODRIGO.MANRIQUE@AMBIENTEBOGOTA.GOV.CO"/>
    <n v="1633786"/>
  </r>
  <r>
    <n v="591"/>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ERVICIOS PROFESIONALES PARA REALIZAR EL ACOMPAÑAMIENTO TECNICO A LAS ACTIVIDADES RELACIONADAS CON EL CONTROL A FUENTES MOVILES"/>
    <d v="2016-01-15T00:00:00"/>
    <n v="10"/>
    <s v="CONTRATACIÓN DIRECTA"/>
    <s v="12- OTROS DISTRITOS"/>
    <n v="31720910"/>
    <n v="31720910"/>
    <s v="N/A"/>
    <s v="N/A"/>
    <s v="RODRIGO ALBERTO MANRIQUE FORERO_x000a_TEL 3778916_x000a_RODRIGO.MANRIQUE@AMBIENTEBOGOTA.GOV.CO"/>
    <n v="3172091"/>
  </r>
  <r>
    <n v="59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APOYAR, ORIENTAR Y CONCEPTUAR JURÍDICAMENTE LOS TRAMITES Y ACTUACIONES ADMINISTRATIVAS DE IMPULSO PROCESAL EN LO PERMISIVO Y/O SANCIONATORIO EN EL GRUPO DE FUENTES MÓVILES"/>
    <d v="2016-01-15T00:00:00"/>
    <n v="10"/>
    <s v="CONTRATACIÓN DIRECTA"/>
    <s v="12- OTROS DISTRITOS"/>
    <n v="57394690"/>
    <n v="57394690"/>
    <s v="N/A"/>
    <s v="N/A"/>
    <s v="RODRIGO ALBERTO MANRIQUE FORERO_x000a_TEL 3778916_x000a_RODRIGO.MANRIQUE@AMBIENTEBOGOTA.GOV.CO"/>
    <n v="5739469"/>
  </r>
  <r>
    <n v="59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 CIOS PROFESIONALES PARA APOYAR EL CONTROL DE EMISIONES Y ACTIVIDADES RE LACIONADAS CON EL PROGRAMA DE  EVALIACIÓN CONTROL Y SEGUIMIENTO A FUENTES MÓVILES "/>
    <d v="2016-01-15T00:00:00"/>
    <n v="10"/>
    <s v="CONTRATACIÓN DIRECTA"/>
    <s v="12- OTROS DISTRITOS"/>
    <n v="24294610"/>
    <n v="24294610"/>
    <s v="N/A"/>
    <s v="N/A"/>
    <s v="RODRIGO ALBERTO MANRIQUE FORERO_x000a_TEL 3778916_x000a_RODRIGO.MANRIQUE@AMBIENTEBOGOTA.GOV.CO"/>
    <n v="2429461"/>
  </r>
  <r>
    <n v="59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REALIZAR LOS REQUERIMIENTOS CON EMISIONES VISIBLES EN EL PROGRAMA DE CONTROL DE EMISIONES A FUENTES MOVILES"/>
    <d v="2016-01-15T00:00:00"/>
    <n v="10"/>
    <s v="CONTRATACIÓN DIRECTA"/>
    <s v="12- OTROS DISTRITOS"/>
    <n v="17610940"/>
    <n v="17610940"/>
    <s v="N/A"/>
    <s v="N/A"/>
    <s v="RODRIGO ALBERTO MANRIQUE FORERO_x000a_TEL 3778916_x000a_RODRIGO.MANRIQUE@AMBIENTEBOGOTA.GOV.CO"/>
    <n v="1761094"/>
  </r>
  <r>
    <n v="59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APOYAR EL DESARROLLO DE LAS ACTIVIDADES DE CAMPO CORRESPONDIENTES A LAS PRUEBAS DE OPACIDAD Y ANÁLISIS DE GASES EN EL PROGRAMA DE FUENTES MÓVILES "/>
    <d v="2016-01-15T00:00:00"/>
    <n v="10"/>
    <s v="CONTRATACIÓN DIRECTA"/>
    <s v="12- OTROS DISTRITOS"/>
    <n v="17610940"/>
    <n v="17610940"/>
    <s v="N/A"/>
    <s v="N/A"/>
    <s v="RODRIGO ALBERTO MANRIQUE FORERO_x000a_TEL 3778916_x000a_RODRIGO.MANRIQUE@AMBIENTEBOGOTA.GOV.CO"/>
    <n v="1761094"/>
  </r>
  <r>
    <n v="596"/>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 SIONALES PARA APOYAR  EL CONTROL DE EMISIONES Y ACTIVIDADES RELACIONADAS CON EL PROGRAMA DE EVALUACIÓN, CONTROL Y SEGUIMIENTO A FUENTES MÓVILES"/>
    <d v="2016-01-15T00:00:00"/>
    <n v="10"/>
    <s v="CONTRATACIÓN DIRECTA"/>
    <s v="12- OTROS DISTRITOS"/>
    <n v="24294610"/>
    <n v="24294610"/>
    <s v="N/A"/>
    <s v="N/A"/>
    <s v="RODRIGO ALBERTO MANRIQUE FORERO_x000a_TEL 3778916_x000a_RODRIGO.MANRIQUE@AMBIENTEBOGOTA.GOV.CO"/>
    <n v="2429461"/>
  </r>
  <r>
    <n v="597"/>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REVISAR Y PROYECTAR LAS ACTUACIONES ADMINISTRATIVAS QUE SE ADELANTAN EN LOS PROCESOS PERMISIVOS RELACIONADOS CON FUENTES MÓVILES"/>
    <d v="2016-01-15T00:00:00"/>
    <n v="10"/>
    <s v="CONTRATACIÓN DIRECTA"/>
    <s v="12- OTROS DISTRITOS"/>
    <n v="41162920"/>
    <n v="41162920"/>
    <s v="N/A"/>
    <s v="N/A"/>
    <s v="RODRIGO ALBERTO MANRIQUE FORERO_x000a_TEL 3778916_x000a_RODRIGO.MANRIQUE@AMBIENTEBOGOTA.GOV.CO"/>
    <n v="4116292"/>
  </r>
  <r>
    <n v="598"/>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REALIZAR EL IMPULSO PROCESAL A LOS TRÁMITES ADMINISTRATIVOS ASIGNADOS"/>
    <d v="2016-01-15T00:00:00"/>
    <n v="10"/>
    <s v="CONTRATACIÓN DIRECTA"/>
    <s v="12- OTROS DISTRITOS"/>
    <n v="24294610"/>
    <n v="24294610"/>
    <s v="N/A"/>
    <s v="N/A"/>
    <s v="RODRIGO ALBERTO MANRIQUE FORERO_x000a_TEL 3778916_x000a_RODRIGO.MANRIQUE@AMBIENTEBOGOTA.GOV.CO"/>
    <n v="2429461"/>
  </r>
  <r>
    <n v="599"/>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6-01-15T00:00:00"/>
    <n v="10"/>
    <s v="CONTRATACIÓN DIRECTA"/>
    <s v="12- OTROS DISTRITOS"/>
    <n v="20793640"/>
    <n v="20793640"/>
    <s v="N/A"/>
    <s v="N/A"/>
    <s v="RODRIGO ALBERTO MANRIQUE FORERO_x000a_TEL 3778916_x000a_RODRIGO.MANRIQUE@AMBIENTEBOGOTA.GOV.CO"/>
    <n v="2079364"/>
  </r>
  <r>
    <n v="600"/>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 SIONALES PARA EJECUTAR  LAS ACTIVIDADES DE CAMPO CORRESPONDIENTES A LAS PRUEBAS DE OPACIDAD Y ANÁLISIS DE GASES EN EL CONTROL DE FACTORES DE DETERIORO AMBIENTAL DEL GRUPO DE FUENTES MOVILES"/>
    <d v="2016-01-15T00:00:00"/>
    <n v="10"/>
    <s v="CONTRATACIÓN DIRECTA"/>
    <s v="12- OTROS DISTRITOS"/>
    <n v="28432120"/>
    <n v="28432120"/>
    <s v="N/A"/>
    <s v="N/A"/>
    <s v="RODRIGO ALBERTO MANRIQUE FORERO_x000a_TEL 3778916_x000a_RODRIGO.MANRIQUE@AMBIENTEBOGOTA.GOV.CO"/>
    <n v="2843212"/>
  </r>
  <r>
    <n v="601"/>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DE APOYO TÉCNICO EN EL PROGRAMA DE CONTROL DE EMISIONES POR FUENTES MÓVILES"/>
    <d v="2016-01-15T00:00:00"/>
    <n v="10"/>
    <s v="CONTRATACIÓN DIRECTA"/>
    <s v="12- OTROS DISTRITOS"/>
    <n v="20793640"/>
    <n v="20793640"/>
    <s v="N/A"/>
    <s v="N/A"/>
    <s v="RODRIGO ALBERTO MANRIQUE FORERO_x000a_TEL 3778916_x000a_RODRIGO.MANRIQUE@AMBIENTEBOGOTA.GOV.CO"/>
    <n v="2079364"/>
  </r>
  <r>
    <n v="60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LAS ACTIVIDADES CORRESPONDIENTES A LAS PRUEBAS DE OPACIDAD Y ANÁLISIS DE GASES, SEGUIMIENTO A ENSAMBLADORES Y REPRESENTANTES DE MARCA Y SEGUIMIENTO A LAS PRUEBAS DE OPACIDAD EN LAS EMPRESAS DE TRANSPORTE EN EL PROGRAMA DE CONTROL DE EMISIONES A FUENTES MÓVILES"/>
    <d v="2016-01-15T00:00:00"/>
    <n v="10"/>
    <s v="CONTRATACIÓN DIRECTA"/>
    <s v="12- OTROS DISTRITOS"/>
    <n v="31720910"/>
    <n v="31720910"/>
    <s v="N/A"/>
    <s v="N/A"/>
    <s v="RODRIGO ALBERTO MANRIQUE FORERO_x000a_TEL 3778916_x000a_RODRIGO.MANRIQUE@AMBIENTEBOGOTA.GOV.CO"/>
    <n v="3172091"/>
  </r>
  <r>
    <n v="60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ADELANTAR EL ESTUDIO JURÍDICO DE LOS CONCEPTOS TÉCNICOS Y DEMÁS TRÁMITES Y/O EXPEDIENTES QUE LE SEAN ASIGNADOS RELACIONADOS CON FUENTES MÓVILES"/>
    <d v="2016-01-15T00:00:00"/>
    <n v="10"/>
    <s v="CONTRATACIÓN DIRECTA"/>
    <s v="12- OTROS DISTRITOS"/>
    <n v="24294610"/>
    <n v="24294610"/>
    <s v="N/A"/>
    <s v="N/A"/>
    <s v="RODRIGO ALBERTO MANRIQUE FORERO_x000a_TEL 3778916_x000a_RODRIGO.MANRIQUE@AMBIENTEBOGOTA.GOV.CO"/>
    <n v="2429461"/>
  </r>
  <r>
    <n v="60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DESARROLLAR TODAS LAS ACTIVIDADES RELACIONADAS CON EL CONTROL Y SEGUIMIENTO AL INVENTARIO Y MANTENIMIENTO DE LOS EQUIPOS EN EL PROGRAMA DE MONITOREO Y CONTROL DE EMISIONES"/>
    <d v="2016-01-15T00:00:00"/>
    <n v="10"/>
    <s v="CONTRATACIÓN DIRECTA"/>
    <s v="12- OTROS DISTRITOS"/>
    <n v="22384990"/>
    <n v="22384990"/>
    <s v="N/A"/>
    <s v="N/A"/>
    <s v="RODRIGO ALBERTO MANRIQUE FORERO_x000a_TEL 3778916_x000a_RODRIGO.MANRIQUE@AMBIENTEBOGOTA.GOV.CO"/>
    <n v="2238499"/>
  </r>
  <r>
    <n v="60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APOYAR EL CONTROL DE EMISIONES Y ACTIVIDADES RELACIONADAS CON EL PROGRAMA DE EVALUACIÓN, CONTROL Y SEGUIMIENTO A FUENTES MÓVILES"/>
    <d v="2016-01-15T00:00:00"/>
    <n v="10"/>
    <s v="CONTRATACIÓN DIRECTA"/>
    <s v="12- OTROS DISTRITOS"/>
    <n v="24294610"/>
    <n v="24294610"/>
    <s v="N/A"/>
    <s v="N/A"/>
    <s v="RODRIGO ALBERTO MANRIQUE FORERO_x000a_TEL 3778916_x000a_RODRIGO.MANRIQUE@AMBIENTEBOGOTA.GOV.CO"/>
    <n v="2429461"/>
  </r>
  <r>
    <n v="606"/>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APOYAR EL CONTROL DE EMISIONES Y ACTIVIDADES RELACIONADAS CON EL PROGRAMA DE EVALUACIÓN, CONTROL Y SEGUIMIENTO A FUENTES MÓVILES"/>
    <d v="2016-01-15T00:00:00"/>
    <n v="10"/>
    <s v="CONTRATACIÓN DIRECTA"/>
    <s v="12- OTROS DISTRITOS"/>
    <n v="24294610"/>
    <n v="24294610"/>
    <s v="N/A"/>
    <s v="N/A"/>
    <s v="RODRIGO ALBERTO MANRIQUE FORERO_x000a_TEL 3778916_x000a_RODRIGO.MANRIQUE@AMBIENTEBOGOTA.GOV.CO"/>
    <n v="2429461"/>
  </r>
  <r>
    <n v="607"/>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PRESTAR SUS SERVICIOS PROFESIONALES PARA APOYAR EL CONTROL DE EMISIONES Y ACTIVIDADES RELACIONADAS CON EL PROGRAMA DE EVALUACIÓN, CONTROL Y SEGUIMIENTO A FUENTES MÓVILES"/>
    <d v="2016-01-15T00:00:00"/>
    <n v="10"/>
    <s v="CONTRATACIÓN DIRECTA"/>
    <s v="12- OTROS DISTRITOS"/>
    <n v="24294610"/>
    <n v="24294610"/>
    <s v="N/A"/>
    <s v="N/A"/>
    <s v="RODRIGO ALBERTO MANRIQUE FORERO_x000a_TEL 3778916_x000a_RODRIGO.MANRIQUE@AMBIENTEBOGOTA.GOV.CO"/>
    <n v="2429461"/>
  </r>
  <r>
    <n v="608"/>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6"/>
    <s v="04-GASTOS DE PERSONAL OPERATIVO"/>
    <s v="0254 - PERSONAL CONTRATADO PARA EJECUTAR LAS ACTUACIONES DE EVALUACIÓN, CONTROL DE DETERIORO AMBIENTAL Y SEGUIMIENTO AMBIENTAL"/>
    <n v="77121500"/>
    <s v="SALDO EN AJUSTE"/>
    <d v="2016-01-15T00:00:00"/>
    <n v="1"/>
    <s v="CONTRATACIÓN DIRECTA"/>
    <s v="12- OTROS DISTRITOS"/>
    <n v="722390"/>
    <n v="722390"/>
    <s v="N/A"/>
    <s v="N/A"/>
    <s v="RODRIGO ALBERTO MANRIQUE FORERO_x000a_TEL 3778916_x000a_RODRIGO.MANRIQUE@AMBIENTEBOGOTA.GOV.CO"/>
    <n v="722390"/>
  </r>
  <r>
    <n v="609"/>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REALIZAR EL MANTENIMIENTO PREVENTIVO, CORRECTIVO Y SUMINISTRO DE CONSUMIBLES Y  REPUESTOS PARA LOS 9 OPACIMETROS Y LOS 4 ANALIZADORES DE GASES , INSTALAR Y MANTENER EL SOFTWARE DE APLICACIÓN ASEGURANDO EL BIEN FUNCIONAMIENTO Y COMPATIBILIDAD CON LOS 15 COMPUTADORES PORTATILES Y 15 IMPRESORAS DE LA SECRETARIA DISTRITAL DE AMBIENTE PARA LA EJECUCIÓIN DE POUEBAS DE EMISIÓN DE GASES A FUENTES MOVILES"/>
    <d v="2016-01-15T00:00:00"/>
    <n v="8"/>
    <s v="MAYOR CUANTIA"/>
    <s v="12- OTROS DISTRITOS"/>
    <n v="250000000"/>
    <n v="250000000"/>
    <s v="N/A"/>
    <s v="N/A"/>
    <s v="RODRIGO ALBERTO MANRIQUE FORERO_x000a_TEL 3778916_x000a_RODRIGO.MANRIQUE@AMBIENTEBOGOTA.GOV.CO"/>
    <n v="250000000"/>
  </r>
  <r>
    <n v="610"/>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4"/>
    <s v="01- ADQUISICIÓN Y/O PRODUCCIÓN DE EQUIPOS, MATERIALES, SUMINISTROS Y SERVICIOS PROPIOS DEL SECTOR"/>
    <s v="0524 - ADQUISICIÓN DE EQUIPOS, MATERIALES, SUMINISTROS, SERVICIOS Y/O PRODUCCIÓN DE MATERIAL TÉCNICO E INFORMACIÓN PARA LA GESTIÓN Y CONTROL DE DETERIORO AMBIENTAL"/>
    <n v="80131500"/>
    <s v="ARRENDAR EL INMUEBLE UBICADO EN EL PARQUE INDUSTRIAL DE LA AVENIDA CALLE 17 NO 132-18 INTERIOR 25 PARA DESARROLLAR LAS ACTIVIDADES RELACIONADAS CON EL MONITOREO Y CONTROL DE EMISIONES GENERADA POR FUENTES MOVILES"/>
    <d v="2016-01-15T00:00:00"/>
    <n v="11"/>
    <s v="CONTRATO DE ARRENDAMIENTO"/>
    <s v="12- OTROS DISTRITOS"/>
    <n v="155000000"/>
    <n v="155000000"/>
    <s v="N/A"/>
    <s v="N/A"/>
    <s v="RODRIGO ALBERTO MANRIQUE FORERO_x000a_TEL 3778916_x000a_RODRIGO.MANRIQUE@AMBIENTEBOGOTA.GOV.CO"/>
    <n v="155000000"/>
  </r>
  <r>
    <n v="611"/>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UMINISTRAR Y RECARGAR MEZCLAS DE GASES DE REFERENCIA PARA LOS EQUIPOS EN EL  CONTROL DE EMISIONES A FUENTES MÓVILES Y FUENTES FIJAS Y RED DE MONITOREO DE CALIDAD DE AIRE"/>
    <d v="2016-01-15T00:00:00"/>
    <n v="6"/>
    <s v="MINIMA CUANTIA"/>
    <s v="12- OTROS DISTRITOS"/>
    <n v="20000000"/>
    <n v="20000000"/>
    <s v="N/A"/>
    <s v="N/A"/>
    <s v="RODRIGO ALBERTO MANRIQUE FORERO_x000a_TEL 3778916_x000a_RODRIGO.MANRIQUE@AMBIENTEBOGOTA.GOV.CO"/>
    <n v="20000000"/>
  </r>
  <r>
    <n v="61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REALIZAR EL MANTENIMIENTO PREVENTIVO, CORRECTIVO Y SUMINISTRO DE CONSUMIBLES, REPUESTOS PARA LAS PLANTAS ELECTRICAS UTILIZADAS EN EL CONTROL A FUENTES MÓVILES"/>
    <d v="2016-01-15T00:00:00"/>
    <n v="4"/>
    <s v="MINIMA CUANTIA"/>
    <s v="12- OTROS DISTRITOS"/>
    <n v="8000000"/>
    <n v="8000000"/>
    <s v="N/A"/>
    <s v="N/A"/>
    <s v="RODRIGO ALBERTO MANRIQUE FORERO_x000a_TEL 3778916_x000a_RODRIGO.MANRIQUE@AMBIENTEBOGOTA.GOV.CO"/>
    <n v="8000000"/>
  </r>
  <r>
    <n v="61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EJECUCIÓN DE LAS ACTIVIDADES DE AUDITORIA DE SEGUIMIENTO Y AUTORIZACIÓN AL  SISTEMA DE GESTIÓN DE LA SECRETARÍA DISTRITAL DE AMBIENTE EN EL COMPONENTE DEL PROCESO DE MEDICIÓN DE FUENTES MÓVILES Y FUENTES FIJAS"/>
    <d v="2016-01-15T00:00:00"/>
    <n v="3"/>
    <s v="MINIMA CUANTIA"/>
    <s v="12- OTROS DISTRITOS"/>
    <n v="14000000"/>
    <n v="14000000"/>
    <s v="N/A"/>
    <s v="N/A"/>
    <s v="RODRIGO ALBERTO MANRIQUE FORERO_x000a_TEL 3778916_x000a_RODRIGO.MANRIQUE@AMBIENTEBOGOTA.GOV.CO"/>
    <n v="14000000"/>
  </r>
  <r>
    <n v="61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VANTELES"/>
    <d v="2016-01-15T00:00:00"/>
    <n v="1"/>
    <s v="CONTRATACIÓN DIRECTA"/>
    <s v="12- OTROS DISTRITOS"/>
    <n v="28000000"/>
    <n v="28000000"/>
    <s v="N/A"/>
    <s v="N/A"/>
    <s v="RODRIGO ALBERTO MANRIQUE FORERO_x000a_TEL 3778916_x000a_RODRIGO.MANRIQUE@AMBIENTEBOGOTA.GOV.CO"/>
    <n v="28000000"/>
  </r>
  <r>
    <n v="61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ELEMENTOS DE PROTECCION DE PERSONAL"/>
    <d v="2016-01-15T00:00:00"/>
    <n v="1"/>
    <s v="CONTRATACIÓN DIRECTA"/>
    <s v="12- OTROS DISTRITOS"/>
    <n v="25000000"/>
    <n v="25000000"/>
    <s v="N/A"/>
    <s v="N/A"/>
    <s v="RODRIGO ALBERTO MANRIQUE FORERO_x000a_TEL 3778916_x000a_RODRIGO.MANRIQUE@AMBIENTEBOGOTA.GOV.CO"/>
    <n v="25000000"/>
  </r>
  <r>
    <n v="616"/>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ROFESIONALES PARA REALIZAR EL APOYO Y SEGUIMIENTO A LAS ACTIVIDADES REALIZADAS EN LA RED DE MONITOREO DE CALIDAD DEL AIRE DE BOGOTÁ"/>
    <d v="2016-01-15T00:00:00"/>
    <n v="10"/>
    <s v="CONTRATACIÓN DIRECTA"/>
    <s v="12- OTROS DISTRITOS"/>
    <n v="28432120"/>
    <n v="28432120"/>
    <s v="N/A"/>
    <s v="N/A"/>
    <s v="RODRIGO ALBERTO MANRIQUE FORERO_x000a_TEL 3778916_x000a_RODRIGO.MANRIQUE@AMBIENTEBOGOTA.GOV.CO"/>
    <n v="2843212"/>
  </r>
  <r>
    <n v="617"/>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LOS SERVICIOS PROFESIONALES EN CAMPO PARA LA VERIFICACIÓN, AJUSTE Y MANTENIMIENTO PREVENTIVO Y CORRECTIVO DE LOS EQUIPOS QUE CONFORMAN LA RED DE MONITOREO DE CALIDAD DEL AIRE DE BOGOTÁ –RMCAB, DE ACUERDO CON LOS PROCEDIMIENTOS ESTABLECIDOS._x000a_"/>
    <d v="2016-01-15T00:00:00"/>
    <n v="10"/>
    <s v="CONTRATACIÓN DIRECTA"/>
    <s v="12- OTROS DISTRITOS"/>
    <n v="28432120"/>
    <n v="28432120"/>
    <s v="N/A"/>
    <s v="N/A"/>
    <s v="RODRIGO ALBERTO MANRIQUE FORERO_x000a_TEL 3778916_x000a_RODRIGO.MANRIQUE@AMBIENTEBOGOTA.GOV.CO"/>
    <n v="2843212"/>
  </r>
  <r>
    <n v="618"/>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_x000a_PRESTAR LOS SERVICIOS PROFESIONALES PARA LA EJECUCIÓN DEL PROGRAMA DE OPERACIÓN, MANTENIMIENTO PREVENTIVO Y CORRECTIVO, ASÍ COMO LA CALIBRACIÓN DE LOS ANALIZADORES Y EQUIPOS QUE CONFORMAN LA RED DE MONITOREO DE CALIDAD DEL AIRE DE BOGOTÁ.. _x000a_"/>
    <d v="2016-01-15T00:00:00"/>
    <n v="10"/>
    <s v="CONTRATACIÓN DIRECTA"/>
    <s v="12- OTROS DISTRITOS"/>
    <n v="31720910"/>
    <n v="31720910"/>
    <s v="N/A"/>
    <s v="N/A"/>
    <s v="RODRIGO ALBERTO MANRIQUE FORERO_x000a_TEL 3778916_x000a_RODRIGO.MANRIQUE@AMBIENTEBOGOTA.GOV.CO"/>
    <n v="3172091"/>
  </r>
  <r>
    <n v="619"/>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LOS SERVICIOS PROFESIONALES PARA REALIZAR LA EJECUCIÓN EN CAMPO DEL PROGRAMA DE OPERACIÓN,CALIBRACIÓN, MANTENIMIENTO PREVENTIVO Y CORRECTIVO ASÍ COMO DE TODAS LAS ACTIVIDADES CONCERNIENTES A LA CORRECTA OPERACIÓN DE LOS ANALIZADORES Y EQUIPOS QUE CONFORMAN LA RED DE MONITOREO DE CALIDAD DE AIRE DE BOGOTA."/>
    <d v="2016-01-15T00:00:00"/>
    <n v="10"/>
    <s v="CONTRATACIÓN DIRECTA"/>
    <s v="12- OTROS DISTRITOS"/>
    <n v="41162920"/>
    <n v="41162920"/>
    <s v="N/A"/>
    <s v="N/A"/>
    <s v="RODRIGO ALBERTO MANRIQUE FORERO_x000a_TEL 3778916_x000a_RODRIGO.MANRIQUE@AMBIENTEBOGOTA.GOV.CO"/>
    <n v="4116292"/>
  </r>
  <r>
    <n v="620"/>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ARA APOYAR LA VERIFICACIÓN, AJUSTE Y MANTENIMIENTO DE LOS EQUIPOS QUE CONFORMAN LA RED DE MONITOREO DE CALIDAD DEL AIRE DE BOGOTÁ –RMCAB"/>
    <d v="2016-01-15T00:00:00"/>
    <n v="10"/>
    <s v="CONTRATACIÓN DIRECTA"/>
    <s v="12- OTROS DISTRITOS"/>
    <n v="20793640"/>
    <n v="20793640"/>
    <s v="N/A"/>
    <s v="N/A"/>
    <s v="RODRIGO ALBERTO MANRIQUE FORERO_x000a_TEL 3778916_x000a_RODRIGO.MANRIQUE@AMBIENTEBOGOTA.GOV.CO"/>
    <n v="2079364"/>
  </r>
  <r>
    <n v="621"/>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ROFESIONALES PARA ADELANTAR EL ANÁLISIS DE LOS DATOS METEOROLOGICOS PROCEDENTES DE LA RMCAB Y APOYAR  EN LA ELABORACIÓN DE LOS INFORMES RESPECTIVOS."/>
    <d v="2016-01-15T00:00:00"/>
    <n v="10"/>
    <s v="CONTRATACIÓN DIRECTA"/>
    <s v="12- OTROS DISTRITOS"/>
    <n v="28432120"/>
    <n v="28432120"/>
    <s v="N/A"/>
    <s v="N/A"/>
    <s v="RODRIGO ALBERTO MANRIQUE FORERO_x000a_TEL 3778916_x000a_RODRIGO.MANRIQUE@AMBIENTEBOGOTA.GOV.CO"/>
    <n v="2843212"/>
  </r>
  <r>
    <n v="622"/>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ROFESIONALES PARA ANALIZAR ESTADÍSTICAMENTE LOS DATOS GENERADOS POR LA RMCAB Y ESTUDIARÁ EL COMPORTAMIENTO DE LOS CONTAMINANTES Y VARIABLES METEOROLÓGICAS GENERADOS POR LA RMCAB.  "/>
    <d v="2016-01-15T00:00:00"/>
    <n v="10"/>
    <s v="CONTRATACIÓN DIRECTA"/>
    <s v="12- OTROS DISTRITOS"/>
    <n v="26204230"/>
    <n v="26204230"/>
    <s v="N/A"/>
    <s v="N/A"/>
    <s v="RODRIGO ALBERTO MANRIQUE FORERO_x000a_TEL 3778916_x000a_RODRIGO.MANRIQUE@AMBIENTEBOGOTA.GOV.CO"/>
    <n v="2620423"/>
  </r>
  <r>
    <n v="623"/>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ROFESIONALES PARA APOYAR LAS ACTIVIDADES RELACIONADAS CON LA MODELACIÓN DE LA CALIDAD DE AIRE EN BOGOTÁ. "/>
    <d v="2016-01-15T00:00:00"/>
    <n v="10"/>
    <s v="CONTRATACIÓN DIRECTA"/>
    <s v="12- OTROS DISTRITOS"/>
    <n v="24294610"/>
    <n v="24294610"/>
    <s v="N/A"/>
    <s v="N/A"/>
    <s v="RODRIGO ALBERTO MANRIQUE FORERO_x000a_TEL 3778916_x000a_RODRIGO.MANRIQUE@AMBIENTEBOGOTA.GOV.CO"/>
    <n v="2429461"/>
  </r>
  <r>
    <n v="624"/>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LOS SERVICIOS PROFESIONALES PARA REALIZAR EL ANÁLISIS DE LOS DATOS PROCEDENTES DEL MONITOREO DE LAS TENDENCIAS DE LA CALIDAD DEL AIRE DE BOGOTÁ GENERADOS POR LAS ESTACIONES DE LA RED DE MONITOREO DE CALIDAD DEL AIRE DE BOGOTÁ (RMCAB)"/>
    <d v="2016-01-15T00:00:00"/>
    <n v="10"/>
    <s v="CONTRATACIÓN DIRECTA"/>
    <s v="12- OTROS DISTRITOS"/>
    <n v="41162920"/>
    <n v="41162920"/>
    <s v="N/A"/>
    <s v="N/A"/>
    <s v="RODRIGO ALBERTO MANRIQUE FORERO_x000a_TEL 3778916_x000a_RODRIGO.MANRIQUE@AMBIENTEBOGOTA.GOV.CO"/>
    <n v="4116292"/>
  </r>
  <r>
    <n v="625"/>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ROFESIONALES PARA VALIDAR Y HACER EL SEGUIMIENTO A LOS DATOS GENERADOS POR LAS ESTACIONES DE LA RED DE MONITOREO DE CALIDAD DEL AIRE DE BOGOTÁ Y PARTICIPAR EN LA ELABORACION DE INFORMES RELACIONADOS CON SU OPERACIÓN.&quot;"/>
    <d v="2016-01-15T00:00:00"/>
    <n v="10"/>
    <s v="CONTRATACIÓN DIRECTA"/>
    <s v="12- OTROS DISTRITOS"/>
    <n v="31720910"/>
    <n v="31720910"/>
    <s v="N/A"/>
    <s v="N/A"/>
    <s v="RODRIGO ALBERTO MANRIQUE FORERO_x000a_TEL 3778916_x000a_RODRIGO.MANRIQUE@AMBIENTEBOGOTA.GOV.CO"/>
    <n v="3172091"/>
  </r>
  <r>
    <n v="626"/>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LOS SERVICIOS PROFESIONALES PARA APOYAR EL PROCESO DE TECNOLOGIA PARA LA PUESTA EN MARCHA DE LOS MODELOS DE CALIDAD DEL AIRE Y METEREOLOGICOS DE BOGOTA"/>
    <d v="2016-01-15T00:00:00"/>
    <n v="10"/>
    <s v="CONTRATACIÓN DIRECTA"/>
    <s v="12- OTROS DISTRITOS"/>
    <n v="46573510"/>
    <n v="46573510"/>
    <s v="N/A"/>
    <s v="N/A"/>
    <s v="RODRIGO ALBERTO MANRIQUE FORERO_x000a_TEL 3778916_x000a_RODRIGO.MANRIQUE@AMBIENTEBOGOTA.GOV.CO"/>
    <n v="4657351"/>
  </r>
  <r>
    <n v="627"/>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ARA REALIZAR ACTIVIDADES QUE CONTRIBUYAN AL BUEN FUNCIONAMIENTO DE LOS EQUIPOS DE LA RED DE MONITOREO DE CALIDAD DE AIRE DE BOGOTA - RMCAB"/>
    <d v="2016-01-15T00:00:00"/>
    <n v="10"/>
    <s v="CONTRATACIÓN DIRECTA"/>
    <s v="12- OTROS DISTRITOS"/>
    <n v="20793640"/>
    <n v="20793640"/>
    <s v="N/A"/>
    <s v="N/A"/>
    <s v="RODRIGO ALBERTO MANRIQUE FORERO_x000a_TEL 3778916_x000a_RODRIGO.MANRIQUE@AMBIENTEBOGOTA.GOV.CO"/>
    <n v="2079364"/>
  </r>
  <r>
    <n v="628"/>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ROFESIONALES PARA REALIZAR EL CONTROL, SEGUIMIENTO Y REGISTRO DE TODAS LAS ACTIVIDADES RELACIONADAS CON LA OPERACIÓN DE LAS ESTACIONES DE MONITOREO QUE CONFORMAN LA RED DE MONITOREO DE LA CALIDAD DEL AIRE DE BOGOTÁ”"/>
    <d v="2016-01-15T00:00:00"/>
    <n v="10"/>
    <s v="CONTRATACIÓN DIRECTA"/>
    <s v="12- OTROS DISTRITOS"/>
    <n v="20793640"/>
    <n v="20793640"/>
    <s v="N/A"/>
    <s v="N/A"/>
    <s v="RODRIGO ALBERTO MANRIQUE FORERO_x000a_TEL 3778916_x000a_RODRIGO.MANRIQUE@AMBIENTEBOGOTA.GOV.CO"/>
    <n v="2079364"/>
  </r>
  <r>
    <n v="629"/>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ERVICIOS PROFESIONALES PARA DIRIGIR Y ORIENTAR TODAS LAS ACTIVIDADES RELACIONADAS CON LA RED DE MONITOREO DE CALIDAD DE AIRE DE BOGOTÁ -RMCAB-."/>
    <d v="2016-01-15T00:00:00"/>
    <n v="10"/>
    <s v="CONTRATACIÓN DIRECTA"/>
    <s v="12- OTROS DISTRITOS"/>
    <n v="51984100"/>
    <n v="51984100"/>
    <s v="N/A"/>
    <s v="N/A"/>
    <s v="RODRIGO ALBERTO MANRIQUE FORERO_x000a_TEL 3778916_x000a_RODRIGO.MANRIQUE@AMBIENTEBOGOTA.GOV.CO"/>
    <n v="5198410"/>
  </r>
  <r>
    <n v="630"/>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SUS SERVICIOS PROFESIONALES PARA APOYAR LA COORDINACIÓN DEL PROGRAMA DE CAMPO, EL LABORATORIO Y REVISAR LOS EQUIPOS DE LA RED DE MONITOREO DE LA CALIDAD DEL AIRE DE BOGOTÁ”."/>
    <d v="2016-01-15T00:00:00"/>
    <n v="10"/>
    <s v="CONTRATACIÓN DIRECTA"/>
    <s v="12- OTROS DISTRITOS"/>
    <n v="41162920"/>
    <n v="41162920"/>
    <s v="N/A"/>
    <s v="N/A"/>
    <s v="RODRIGO ALBERTO MANRIQUE FORERO_x000a_TEL 3778916_x000a_RODRIGO.MANRIQUE@AMBIENTEBOGOTA.GOV.CO"/>
    <n v="4116292"/>
  </r>
  <r>
    <n v="631"/>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PRESTAR LOS SERVICIOS PROFESIONALES PARA APOYAR EL DESARROLLO E IMPLEMENTACIÓN DEL PRONOSTICO DE CALIDAD DE AIRE A 24 HORAS EN BOGOTÁ"/>
    <d v="2016-01-15T00:00:00"/>
    <n v="10"/>
    <s v="CONTRATACIÓN DIRECTA"/>
    <s v="12- OTROS DISTRITOS"/>
    <n v="46573510"/>
    <n v="46573510"/>
    <s v="N/A"/>
    <s v="N/A"/>
    <s v="RODRIGO ALBERTO MANRIQUE FORERO_x000a_TEL 3778916_x000a_RODRIGO.MANRIQUE@AMBIENTEBOGOTA.GOV.CO"/>
    <n v="4657351"/>
  </r>
  <r>
    <n v="632"/>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6"/>
    <s v="04-GASTOS DE PERSONAL OPERATIVO"/>
    <s v="0254 - PERSONAL CONTRATADO PARA EJECUTAR LAS ACTUACIONES DE EVALUACIÓN, CONTROL DE DETERIORO AMBIENTAL Y SEGUIMIENTO AMBIENTAL"/>
    <n v="77121500"/>
    <s v="SALDO EN AJUSTE"/>
    <d v="2016-01-15T00:00:00"/>
    <n v="1"/>
    <s v="CONTRATACIÓN DIRECTA"/>
    <s v="12- OTROS DISTRITOS"/>
    <n v="762180"/>
    <n v="762180"/>
    <s v="N/A"/>
    <s v="N/A"/>
    <s v="RODRIGO ALBERTO MANRIQUE FORERO_x000a_TEL 3778916_x000a_RODRIGO.MANRIQUE@AMBIENTEBOGOTA.GOV.CO"/>
    <n v="762180"/>
  </r>
  <r>
    <n v="633"/>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MANTENIMIENTO DE AIRES ACONDICIONADOS "/>
    <d v="2016-01-15T00:00:00"/>
    <n v="1"/>
    <s v="CONTRATACIÓN DIRECTA"/>
    <s v="12- OTROS DISTRITOS"/>
    <n v="10000000"/>
    <n v="10000000"/>
    <s v="N/A"/>
    <s v="N/A"/>
    <s v="RODRIGO ALBERTO MANRIQUE FORERO_x000a_TEL 3778916_x000a_RODRIGO.MANRIQUE@AMBIENTEBOGOTA.GOV.CO"/>
    <n v="10000000"/>
  </r>
  <r>
    <n v="634"/>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MANTENIMIENTO UPS"/>
    <d v="2016-01-15T00:00:00"/>
    <n v="1"/>
    <s v="CONTRATACIÓN DIRECTA"/>
    <s v="12- OTROS DISTRITOS"/>
    <n v="20000000"/>
    <n v="20000000"/>
    <s v="N/A"/>
    <s v="N/A"/>
    <s v="RODRIGO ALBERTO MANRIQUE FORERO_x000a_TEL 3778916_x000a_RODRIGO.MANRIQUE@AMBIENTEBOGOTA.GOV.CO"/>
    <n v="20000000"/>
  </r>
  <r>
    <n v="635"/>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QUIRIR REPUESTOS Y HACER MANTENIMIENTO A EQUIPOS DE LAS MARCAS THERMO SCIENTIFIC PARA LOS EQUIPOS DE LA MISMA MARCA PERTENECIENTES A LA RED DE MONITOREO DE CALIDAD DEL AIRE DE BOGOTA (RMCAB)"/>
    <d v="2016-01-15T00:00:00"/>
    <n v="1"/>
    <s v="CONTRATACIÓN DIRECTA"/>
    <s v="12- OTROS DISTRITOS"/>
    <n v="100000000"/>
    <n v="100000000"/>
    <s v="N/A"/>
    <s v="N/A"/>
    <s v="RODRIGO ALBERTO MANRIQUE FORERO_x000a_TEL 3778916_x000a_RODRIGO.MANRIQUE@AMBIENTEBOGOTA.GOV.CO"/>
    <n v="100000000"/>
  </r>
  <r>
    <n v="636"/>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QUIRIR REPUESTOS  Y HACER MANTENIMIENTO A EQUIPOS DE LAS MARCAS MET ONE INSTRUMENTS Y TELEDYNE API, PARA LOS EQUIPOS DE LA MISMA MARCA DE LA RED DE MONITOREO DE CALIDAD DEL AIRE DE BOGOTA (RMCAB)"/>
    <d v="2016-01-15T00:00:00"/>
    <n v="1"/>
    <s v="CONTRATACIÓN DIRECTA"/>
    <s v="12- OTROS DISTRITOS"/>
    <n v="100000000"/>
    <n v="100000000"/>
    <s v="N/A"/>
    <s v="N/A"/>
    <s v="RODRIGO ALBERTO MANRIQUE FORERO_x000a_TEL 3778916_x000a_RODRIGO.MANRIQUE@AMBIENTEBOGOTA.GOV.CO"/>
    <n v="100000000"/>
  </r>
  <r>
    <n v="637"/>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QUIRIR REPUESTOS  Y HACER MANTENIMIENTO A EQUIPOS DE LA MARCA ECOTHEC PARA LOS EQUIPOS DE LA MISMA MARCA DE LA RED DE MONITOREO DE CALIDAD DEL AIRE DE BOGOTA (RMCAB)"/>
    <d v="2016-01-15T00:00:00"/>
    <n v="1"/>
    <s v="CONTRATACIÓN DIRECTA"/>
    <s v="12- OTROS DISTRITOS"/>
    <n v="100000000"/>
    <n v="100000000"/>
    <s v="N/A"/>
    <s v="N/A"/>
    <s v="RODRIGO ALBERTO MANRIQUE FORERO_x000a_TEL 3778916_x000a_RODRIGO.MANRIQUE@AMBIENTEBOGOTA.GOV.CO"/>
    <n v="100000000"/>
  </r>
  <r>
    <n v="638"/>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BIOS"/>
    <d v="2016-01-15T00:00:00"/>
    <n v="1"/>
    <s v="CONTRATACIÓN DIRECTA"/>
    <s v="12- OTROS DISTRITOS"/>
    <n v="15000000"/>
    <n v="15000000"/>
    <s v="N/A"/>
    <s v="N/A"/>
    <s v="RODRIGO ALBERTO MANRIQUE FORERO_x000a_TEL 3778916_x000a_RODRIGO.MANRIQUE@AMBIENTEBOGOTA.GOV.CO"/>
    <n v="15000000"/>
  </r>
  <r>
    <n v="639"/>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UMINISTRAR Y RECARGAR MEZCLAS DE GASES DE REFERENCIA PARA LOS EQUIPOS EN EL  CONTROL DE EMISIONES A FUENTES MÓVILES Y FUENTES FIJAS Y RED DE MONITOREO DE CALIDAD DE AIRE"/>
    <d v="2016-01-15T00:00:00"/>
    <n v="1"/>
    <s v="CONTRATACIÓN DIRECTA"/>
    <s v="12- OTROS DISTRITOS"/>
    <n v="30000000"/>
    <n v="30000000"/>
    <s v="N/A"/>
    <s v="N/A"/>
    <s v="RODRIGO ALBERTO MANRIQUE FORERO_x000a_TEL 3778916_x000a_RODRIGO.MANRIQUE@AMBIENTEBOGOTA.GOV.CO"/>
    <n v="30000000"/>
  </r>
  <r>
    <n v="640"/>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OTROS"/>
    <d v="2016-01-15T00:00:00"/>
    <n v="1"/>
    <s v="CONTRATACIÓN DIRECTA"/>
    <s v="12- OTROS DISTRITOS"/>
    <n v="75000000"/>
    <n v="75000000"/>
    <s v="N/A"/>
    <s v="N/A"/>
    <s v="RODRIGO ALBERTO MANRIQUE FORERO_x000a_TEL 3778916_x000a_RODRIGO.MANRIQUE@AMBIENTEBOGOTA.GOV.CO"/>
    <n v="75000000"/>
  </r>
  <r>
    <n v="641"/>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6"/>
    <s v="04-GASTOS DE PERSONAL OPERATIVO"/>
    <s v="0254 - PERSONAL CONTRATADO PARA EJECUTAR LAS ACTUACIONES DE EVALUACIÓN, CONTROL DE DETERIORO AMBIENTAL Y SEGUIMIENTO AMBIENTAL"/>
    <n v="77101706"/>
    <s v="PRESTAR SUS SERVICIOS PROFESIONALES PARA LIDERAR LA ARTICULACIÓN DEL MODELO DE CALIDAD DE AIRE DE BOGOTÁ, LA CAMPAÑA DE MONITOREO DE BLACK CARBON EN LA CIUDAD, LOS REGISTROS DE MONITOREO DE CONTAMINANTES CRITERIO DE LA RED DE MONITOREO DE CALIDAD DE AIRE DE BOGOTÁ Y LA FORMULACIÓN DE INDICADORES PARA EL SISTEMA DE ALERTAS TEMPRANAS AMBIENTALES DE BOGOTÁ"/>
    <d v="2016-01-15T00:00:00"/>
    <n v="10"/>
    <s v="CONTRATACIÓN DIRECTA"/>
    <s v="12- OTROS DISTRITOS"/>
    <n v="51984100"/>
    <n v="51984100"/>
    <s v="N/A"/>
    <s v="N/A"/>
    <s v="RODRIGO ALBERTO MANRIQUE FORERO_x000a_TEL 3778916_x000a_RODRIGO.MANRIQUE@AMBIENTEBOGOTA.GOV.CO"/>
    <n v="5198410"/>
  </r>
  <r>
    <n v="642"/>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6"/>
    <s v="04-GASTOS DE PERSONAL OPERATIVO"/>
    <s v="0254 - PERSONAL CONTRATADO PARA EJECUTAR LAS ACTUACIONES DE EVALUACIÓN, CONTROL DE DETERIORO AMBIENTAL Y SEGUIMIENTO AMBIENTAL"/>
    <n v="77101706"/>
    <s v="PRESTAR SUS SERVICIOS PROFESIONALES PARA APOYAR EN LA CONCEPTUALIZACIÓN DEL SISTEMA PARA GENERAR ALERTAS AMBIENTALES Y DEFINIR LOS MODULOS A IMPLEMENTAR EN EL MARCO DEL PROYECTO CONTROL DEL DETERIORO AMBIENTAL EN LOS COMPONENTES AIRE Y PAISAJE"/>
    <d v="2016-01-15T00:00:00"/>
    <n v="10"/>
    <s v="CONTRATACIÓN DIRECTA"/>
    <s v="12- OTROS DISTRITOS"/>
    <n v="24294610"/>
    <n v="24294610"/>
    <s v="N/A"/>
    <s v="N/A"/>
    <s v="RODRIGO ALBERTO MANRIQUE FORERO_x000a_TEL 3778916_x000a_RODRIGO.MANRIQUE@AMBIENTEBOGOTA.GOV.CO"/>
    <n v="2429461"/>
  </r>
  <r>
    <n v="643"/>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6"/>
    <s v="04-GASTOS DE PERSONAL OPERATIVO"/>
    <s v="0254 - PERSONAL CONTRATADO PARA EJECUTAR LAS ACTUACIONES DE EVALUACIÓN, CONTROL DE DETERIORO AMBIENTAL Y SEGUIMIENTO AMBIENTAL"/>
    <n v="77101706"/>
    <s v="PRESTAR SUS SERVICIOS PROFESIONALES PARA APOYAR EN LA CONCEPTUALIZACIÓN DEL SISTEMA PARA GENERAR ALERTAS AMBIENTALES Y DEFINIR LOS MODULOS A IMPLEMENTAR EN EL MARCO DEL PROYECTO CONTROL DEL DETERIORO AMBIENTAL EN LOS COMPONENTES AIRE Y PAISAJE"/>
    <d v="2016-01-15T00:00:00"/>
    <n v="10"/>
    <s v="CONTRATACIÓN DIRECTA"/>
    <s v="12- OTROS DISTRITOS"/>
    <n v="41162920"/>
    <n v="41162920"/>
    <s v="N/A"/>
    <s v="N/A"/>
    <s v="RODRIGO ALBERTO MANRIQUE FORERO_x000a_TEL 3778916_x000a_RODRIGO.MANRIQUE@AMBIENTEBOGOTA.GOV.CO"/>
    <n v="4116292"/>
  </r>
  <r>
    <n v="644"/>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6"/>
    <s v="04-GASTOS DE PERSONAL OPERATIVO"/>
    <s v="0254 - PERSONAL CONTRATADO PARA EJECUTAR LAS ACTUACIONES DE EVALUACIÓN, CONTROL DE DETERIORO AMBIENTAL Y SEGUIMIENTO AMBIENTAL"/>
    <n v="77101706"/>
    <s v="PRESTAR SUS SERVICIOS PROFESIONALES DE APOYO AL DISEÑO DEL SISTEMA DE ALERTAS TEMPRANAS AMBIENTALES DE BOGOTA"/>
    <d v="2016-01-15T00:00:00"/>
    <n v="10"/>
    <s v="CONTRATACIÓN DIRECTA"/>
    <s v="12- OTROS DISTRITOS"/>
    <n v="31720910"/>
    <n v="31720910"/>
    <s v="N/A"/>
    <s v="N/A"/>
    <s v="RODRIGO ALBERTO MANRIQUE FORERO_x000a_TEL 3778916_x000a_RODRIGO.MANRIQUE@AMBIENTEBOGOTA.GOV.CO"/>
    <n v="3172091"/>
  </r>
  <r>
    <n v="645"/>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6"/>
    <s v="04-GASTOS DE PERSONAL OPERATIVO"/>
    <s v="0254 - PERSONAL CONTRATADO PARA EJECUTAR LAS ACTUACIONES DE EVALUACIÓN, CONTROL DE DETERIORO AMBIENTAL Y SEGUIMIENTO AMBIENTAL"/>
    <n v="77101706"/>
    <s v="SALDO EN AJUSTE"/>
    <d v="2016-01-15T00:00:00"/>
    <n v="1"/>
    <s v="CONTRATACIÓN DIRECTA"/>
    <s v="12- OTROS DISTRITOS"/>
    <n v="837460"/>
    <n v="837460"/>
    <s v="N/A"/>
    <s v="N/A"/>
    <s v="RODRIGO ALBERTO MANRIQUE FORERO_x000a_TEL 3778916_x000a_RODRIGO.MANRIQUE@AMBIENTEBOGOTA.GOV.CO"/>
    <n v="837460"/>
  </r>
  <r>
    <n v="646"/>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4"/>
    <s v="01- ADQUISICIÓN Y/O PRODUCCIÓN DE EQUIPOS, MATERIALES, SUMINISTROS Y SERVICIOS PROPIOS DEL SECTOR"/>
    <s v="0524 - ADQUISICIÓN DE EQUIPOS, MATERIALES, SUMINISTROS, SERVICIOS Y/O PRODUCCIÓN DE MATERIAL TÉCNICO E INFORMACIÓN PARA LA GESTIÓN Y CONTROL DE DETERIORO AMBIENTAL"/>
    <n v="77101706"/>
    <s v="EQUIPOS PARA MEDIR CALIDAD DE AIRE -BLACK CARBON"/>
    <d v="2016-01-15T00:00:00"/>
    <n v="1"/>
    <s v="CONVENIO USALLE - BYS"/>
    <s v="12- OTROS DISTRITOS"/>
    <n v="300000000"/>
    <n v="300000000"/>
    <s v="N/A"/>
    <s v="N/A"/>
    <s v="RODRIGO ALBERTO MANRIQUE FORERO_x000a_TEL 3778916_x000a_RODRIGO.MANRIQUE@AMBIENTEBOGOTA.GOV.CO"/>
    <n v="300000000"/>
  </r>
  <r>
    <n v="647"/>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LA CONSTRUCCIÓN IMPLEMENTACIÓN Y OPERACIÓN DEL MODULO DE PROCE SOS INDUSTRIALES Y USO DE PRODUCTOS PIUP EN EL MARCO DEL SISTEMA DE INFORMACIÓN PARA EL CONTROL Y SEGUIMIENTO A LAS EMISIONES Y CONSTRUCCIÓN DE GASES EFECTO INVERNADERO EN BOGOTA SIGEI_x000a_"/>
    <d v="2016-01-15T00:00:00"/>
    <n v="11"/>
    <s v="CONTRATACIÓN DIRECTA"/>
    <s v="12- OTROS DISTRITOS"/>
    <n v="31275332"/>
    <n v="31275332"/>
    <s v="N/A"/>
    <s v="N/A"/>
    <s v="RODRIGO ALBERTO MANRIQUE FORERO_x000a_TEL 3778916_x000a_RODRIGO.MANRIQUE@AMBIENTEBOGOTA.GOV.CO"/>
    <n v="2843212"/>
  </r>
  <r>
    <n v="648"/>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DE APOYO PARA REALIZAR ACTIVIDADES TECNICAS Y OPERATIVAS ASOCIADAS CON LA CONSTRUCCIÓN IMPLEMENTACIÓN Y OPERACIÓN DEL SISTEMA DE INFORMACIÓN PARA EL CONTROL Y SEGUIMIENTO A LAS EMISIONES Y CONCENTRACIÓN DE GASES EFECTO DE INVERNADERO EN BOGOTA SIGE I"/>
    <d v="2016-01-15T00:00:00"/>
    <n v="11"/>
    <s v="CONTRATACIÓN DIRECTA"/>
    <s v="12- OTROS DISTRITOS"/>
    <n v="24623489"/>
    <n v="24623489"/>
    <s v="N/A"/>
    <s v="N/A"/>
    <s v="RODRIGO ALBERTO MANRIQUE FORERO_x000a_TEL 3778916_x000a_RODRIGO.MANRIQUE@AMBIENTEBOGOTA.GOV.CO"/>
    <n v="2238499"/>
  </r>
  <r>
    <n v="649"/>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LA CONSTRUCCIÓN , IMPLEMENTACIÓN Y OPERACIÓN DEL MODULO DE AGRICULTURA, SILVICULTURA Y USO DEL SUELO-ASUS  EN EL MARCO DEL DESARROLLO DEL SISTEMA DE INFORMACIÓN PARA EL CONTROL Y SEGUIMIENTO A LAS AMISIONES Y CONCENTRACIÓN DE GASES EFECTO INVERNADERO EN BOGOTA SIGEI"/>
    <d v="2016-01-15T00:00:00"/>
    <n v="11"/>
    <s v="CONTRATACIÓN DIRECTA"/>
    <s v="12- OTROS DISTRITOS"/>
    <n v="39327563"/>
    <n v="39327563"/>
    <s v="N/A"/>
    <s v="N/A"/>
    <s v="RODRIGO ALBERTO MANRIQUE FORERO_x000a_TEL 3778916_x000a_RODRIGO.MANRIQUE@AMBIENTEBOGOTA.GOV.CO"/>
    <n v="3575233"/>
  </r>
  <r>
    <n v="650"/>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EL DESARROLLO DE LAS MEDIDAS DE  MITIGACIÓN Y DE PROYECTOS DE BAJO CARBONO PARA LOS MODULOS  ESTABLECIDOS EN EL MARCO DEL SISTEMA DE INFORMACIÓN PARA EL CONTROL Y SEGUIMIENTO A LAS EMISIONES Y CONCENTRACIÓN DE GASES EFECTO INVERNADERO EN BOGOTÁ -SIGEI"/>
    <d v="2016-01-15T00:00:00"/>
    <n v="11"/>
    <s v="CONTRATACIÓN DIRECTA"/>
    <s v="12- OTROS DISTRITOS"/>
    <n v="45279212"/>
    <n v="45279212"/>
    <s v="N/A"/>
    <s v="N/A"/>
    <s v="RODRIGO ALBERTO MANRIQUE FORERO_x000a_TEL 3778916_x000a_RODRIGO.MANRIQUE@AMBIENTEBOGOTA.GOV.CO"/>
    <n v="4116292"/>
  </r>
  <r>
    <n v="651"/>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LA CONSTRUCCIÓN , IMPLEMENTACIÓN Y OPERACIÓN DEL MODULO DE ENERGIA EN EL MARCO DEL DESARROLLO DEL SISTEMA DE INFORMACIÓN PARA EL CONTROL Y SEGUIMIENTO A LAS AMISIONES Y CONCENTRACIÓN DE GASES EFECTO INVERNADERO EN BOGOTA SIGEI"/>
    <d v="2016-01-15T00:00:00"/>
    <n v="11"/>
    <s v="CONTRATACIÓN DIRECTA"/>
    <s v="12- OTROS DISTRITOS"/>
    <n v="31275332"/>
    <n v="31275332"/>
    <s v="N/A"/>
    <s v="N/A"/>
    <s v="RODRIGO ALBERTO MANRIQUE FORERO_x000a_TEL 3778916_x000a_RODRIGO.MANRIQUE@AMBIENTEBOGOTA.GOV.CO"/>
    <n v="2843212"/>
  </r>
  <r>
    <n v="652"/>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EL DESARROLLO DEL SISTEMA DE INFORMACIÓN PARA EL CONTROL Y SEGUIMIENTO A LAS EMISIONES Y CONCENTRACIÓN DE GEI EN BOGOTÁ (SIGEI) CORRESPONDIENTE AL MÓDULO ASUS - AGRICULTURA Y OTROS USOS DEL SUELO EN EL MARCO DEL PROYECTO 574 DE LA SECRETARIA DISTRITAL DE AMBIENTE."/>
    <d v="2016-01-15T00:00:00"/>
    <n v="11"/>
    <s v="CONTRATACIÓN DIRECTA"/>
    <s v="12- OTROS DISTRITOS"/>
    <n v="31275332"/>
    <n v="31275332"/>
    <s v="N/A"/>
    <s v="N/A"/>
    <s v="RODRIGO ALBERTO MANRIQUE FORERO_x000a_TEL 3778916_x000a_RODRIGO.MANRIQUE@AMBIENTEBOGOTA.GOV.CO"/>
    <n v="2843212"/>
  </r>
  <r>
    <n v="653"/>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ELABORAR LA ACTUALIZACIÓN DEL INVENTARIO DE EMISIONES GEI  EN EL DISTRITO CAPITAL 2012 PARA EL MÓDULO DE ENERGÍA  DE ACUERDO A LA METODOLOGÍA IPCC 2006. "/>
    <d v="2016-01-15T00:00:00"/>
    <n v="11"/>
    <s v="CONTRATACIÓN DIRECTA"/>
    <s v="12- OTROS DISTRITOS"/>
    <n v="39327563"/>
    <n v="39327563"/>
    <s v="N/A"/>
    <s v="N/A"/>
    <s v="RODRIGO ALBERTO MANRIQUE FORERO_x000a_TEL 3778916_x000a_RODRIGO.MANRIQUE@AMBIENTEBOGOTA.GOV.CO"/>
    <n v="3575233"/>
  </r>
  <r>
    <n v="654"/>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EL DESARROLLO DEL SISTEMA DE INFORMACIÓN PARA EL CONTROL Y SEGUIMIENTO A LAS EMISIONES Y CONCENTRACIÓN DE GEI EN BOGOTÁ (SIGEI) CORRESPONDIENTE AL MÓDULO DE RESIDUOS  EN EL MARCO DEL PROYECTO 574 DE LA SECRETARIA DISTRITAL DE AMBIENTE"/>
    <d v="2016-01-15T00:00:00"/>
    <n v="11"/>
    <s v="CONTRATACIÓN DIRECTA"/>
    <s v="12- OTROS DISTRITOS"/>
    <n v="67685420"/>
    <n v="67685420"/>
    <s v="N/A"/>
    <s v="N/A"/>
    <s v="RODRIGO ALBERTO MANRIQUE FORERO_x000a_TEL 3778916_x000a_RODRIGO.MANRIQUE@AMBIENTEBOGOTA.GOV.CO"/>
    <n v="6153220"/>
  </r>
  <r>
    <n v="655"/>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APOYAR LAS ACCIONES ORIENTADAS AL DISEÑO Y DESARROLLO DE LOS COMPONENTES INFORMATICO Y ESPACIAL DEL SISTEMA DE INFORMACIÓN PARA EL CONTROL Y SEGUIMIENTO A LAS EMISIONES Y CONCENTRACIÓN DE GASES EFECTO INVERNADERO EN BOGOTÁ -SIGEI-."/>
    <d v="2016-01-15T00:00:00"/>
    <n v="11"/>
    <s v="CONTRATACIÓN DIRECTA"/>
    <s v="12- OTROS DISTRITOS"/>
    <n v="31275332"/>
    <n v="31275332"/>
    <s v="N/A"/>
    <s v="N/A"/>
    <s v="RODRIGO ALBERTO MANRIQUE FORERO_x000a_TEL 3778916_x000a_RODRIGO.MANRIQUE@AMBIENTEBOGOTA.GOV.CO"/>
    <n v="2843212"/>
  </r>
  <r>
    <n v="656"/>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PRESTAR SUS SERVICIOS PROFESIONALES PARA APOYAR EL ANÁLISIS DE INFORMACIÓN EN LOS COMPONENTES DEL SISTEMA DE INFORMACIÓN, Y EN LA CONSTRUCCIÓN, IMPLEMENTACIÓN Y OPERACIÓN DEL MODULO DE ENERGÍA EN EL MARCO DEL DESARROLLO DEL SISTEMA DE INFORMACIÓN PARA EL CONTROL Y SEGUIMIENTO A LAS EMISIONES Y CONCENTRACIÓN DE GASES EFECTO INVERNADERO GEI–SIGEI"/>
    <d v="2016-01-15T00:00:00"/>
    <n v="11"/>
    <s v="CONTRATACIÓN DIRECTA"/>
    <s v="12- OTROS DISTRITOS"/>
    <n v="39327563"/>
    <n v="39327563"/>
    <s v="N/A"/>
    <s v="N/A"/>
    <s v="RODRIGO ALBERTO MANRIQUE FORERO_x000a_TEL 3778916_x000a_RODRIGO.MANRIQUE@AMBIENTEBOGOTA.GOV.CO"/>
    <n v="3575233"/>
  </r>
  <r>
    <n v="657"/>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6"/>
    <s v="04-GASTOS DE PERSONAL OPERATIVO"/>
    <s v="0254 - PERSONAL CONTRATADO PARA EJECUTAR LAS ACTUACIONES DE EVALUACIÓN, CONTROL DE DETERIORO AMBIENTAL Y SEGUIMIENTO AMBIENTAL"/>
    <n v="77121504"/>
    <s v="SALDO EN AJUSTE"/>
    <d v="2016-01-15T00:00:00"/>
    <n v="1"/>
    <s v="CONTRATACIÓN DIRECTA"/>
    <s v="12- OTROS DISTRITOS"/>
    <n v="327862"/>
    <n v="327862"/>
    <s v="N/A"/>
    <s v="N/A"/>
    <s v="RODRIGO ALBERTO MANRIQUE FORERO_x000a_TEL 3778916_x000a_RODRIGO.MANRIQUE@AMBIENTEBOGOTA.GOV.CO"/>
    <n v="327862"/>
  </r>
  <r>
    <n v="658"/>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4"/>
    <s v="DESARROLLO DE CONVENIO INTERADMINISTRATIVO  PARA AUNAR  ESFUERZOS TÉCNICOS, LOGÍSTICOS Y ECONÓMICOS PARA LA DETERMINACIÓN DE LA FIJACIÓN DE CO2 EFECTUADA POR LAS ESPECIES IDENTIFICADAS EN EL CENSO DEL ARBOLADO URBANO COMO APTAS A PLANTAR EN EL ÁREA URBANA DE BOGOTÁ D.C."/>
    <d v="2016-01-15T00:00:00"/>
    <n v="1"/>
    <s v="CONVENIO"/>
    <s v="12- OTROS DISTRITOS"/>
    <n v="400000000"/>
    <n v="400000000"/>
    <s v="N/A"/>
    <s v="N/A"/>
    <s v="RODRIGO ALBERTO MANRIQUE FORERO_x000a_TEL 3778916_x000a_RODRIGO.MANRIQUE@AMBIENTEBOGOTA.GOV.CO"/>
    <n v="400000000"/>
  </r>
  <r>
    <n v="659"/>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6"/>
    <s v="04-GASTOS DE PERSONAL OPERATIVO"/>
    <s v="0254 - PERSONAL CONTRATADO PARA EJECUTAR LAS ACTUACIONES DE EVALUACIÓN, CONTROL DE DETERIORO AMBIENTAL Y SEGUIMIENTO AMBIENTAL"/>
    <n v="77121504"/>
    <s v="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
    <d v="2016-01-15T00:00:00"/>
    <n v="11"/>
    <s v="CONTRATACIÓN DIRECTA"/>
    <s v="12- OTROS DISTRITOS"/>
    <n v="34893001"/>
    <n v="34893001"/>
    <s v="N/A"/>
    <s v="N/A"/>
    <s v="RODRIGO ALBERTO MANRIQUE FORERO_x000a_TEL 3778916_x000a_RODRIGO.MANRIQUE@AMBIENTEBOGOTA.GOV.CO"/>
    <n v="3172091"/>
  </r>
  <r>
    <n v="660"/>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6"/>
    <s v="04-GASTOS DE PERSONAL OPERATIVO"/>
    <s v="0254 - PERSONAL CONTRATADO PARA EJECUTAR LAS ACTUACIONES DE EVALUACIÓN, CONTROL DE DETERIORO AMBIENTAL Y SEGUIMIENTO AMBIENTAL"/>
    <n v="77121504"/>
    <s v="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
    <d v="2016-01-15T00:00:00"/>
    <n v="11"/>
    <s v="CONTRATACIÓN DIRECTA"/>
    <s v="12- OTROS DISTRITOS"/>
    <n v="34893001"/>
    <n v="34893001"/>
    <s v="N/A"/>
    <s v="N/A"/>
    <s v="RODRIGO ALBERTO MANRIQUE FORERO_x000a_TEL 3778916_x000a_RODRIGO.MANRIQUE@AMBIENTEBOGOTA.GOV.CO"/>
    <n v="3172091"/>
  </r>
  <r>
    <n v="661"/>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6"/>
    <s v="04-GASTOS DE PERSONAL OPERATIVO"/>
    <s v="0254 - PERSONAL CONTRATADO PARA EJECUTAR LAS ACTUACIONES DE EVALUACIÓN, CONTROL DE DETERIORO AMBIENTAL Y SEGUIMIENTO AMBIENTAL"/>
    <n v="77121504"/>
    <s v="PRESTAR SUS SERVICIOS PROFESIONALES  PARA REALIZAR LAS ACTIVIDADES TÉCNICAS Y OPERATIVAS NECESARIAS EN EL MARCO DEL SISTEMA UNIFICADO DISTRITAL DE INSPECCIÓN, VIGILANCIA Y CONTROL - IVC"/>
    <d v="2016-01-15T00:00:00"/>
    <n v="11"/>
    <s v="CONTRATACIÓN DIRECTA"/>
    <s v="12- OTROS DISTRITOS"/>
    <n v="26724071"/>
    <n v="26724071"/>
    <s v="N/A"/>
    <s v="N/A"/>
    <s v="RODRIGO ALBERTO MANRIQUE FORERO_x000a_TEL 3778916_x000a_RODRIGO.MANRIQUE@AMBIENTEBOGOTA.GOV.CO"/>
    <n v="2429461"/>
  </r>
  <r>
    <n v="662"/>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6"/>
    <s v="04-GASTOS DE PERSONAL OPERATIVO"/>
    <s v="0254 - PERSONAL CONTRATADO PARA EJECUTAR LAS ACTUACIONES DE EVALUACIÓN, CONTROL DE DETERIORO AMBIENTAL Y SEGUIMIENTO AMBIENTAL"/>
    <n v="77121504"/>
    <s v="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
    <d v="2016-01-15T00:00:00"/>
    <n v="11"/>
    <s v="CONTRATACIÓN DIRECTA"/>
    <s v="12- OTROS DISTRITOS"/>
    <n v="34893001"/>
    <n v="34893001"/>
    <s v="N/A"/>
    <s v="N/A"/>
    <s v="RODRIGO ALBERTO MANRIQUE FORERO_x000a_TEL 3778916_x000a_RODRIGO.MANRIQUE@AMBIENTEBOGOTA.GOV.CO"/>
    <n v="3172091"/>
  </r>
  <r>
    <n v="663"/>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6"/>
    <s v="04-GASTOS DE PERSONAL OPERATIVO"/>
    <s v="0254 - PERSONAL CONTRATADO PARA EJECUTAR LAS ACTUACIONES DE EVALUACIÓN, CONTROL DE DETERIORO AMBIENTAL Y SEGUIMIENTO AMBIENTAL"/>
    <n v="77121504"/>
    <s v="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
    <d v="2016-01-15T00:00:00"/>
    <n v="11"/>
    <s v="CONTRATACIÓN DIRECTA"/>
    <s v="12- OTROS DISTRITOS"/>
    <n v="45279212"/>
    <n v="45279212"/>
    <s v="N/A"/>
    <s v="N/A"/>
    <s v="RODRIGO ALBERTO MANRIQUE FORERO_x000a_TEL 3778916_x000a_RODRIGO.MANRIQUE@AMBIENTEBOGOTA.GOV.CO"/>
    <n v="4116292"/>
  </r>
  <r>
    <n v="664"/>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6"/>
    <s v="04-GASTOS DE PERSONAL OPERATIVO"/>
    <s v="0254 - PERSONAL CONTRATADO PARA EJECUTAR LAS ACTUACIONES DE EVALUACIÓN, CONTROL DE DETERIORO AMBIENTAL Y SEGUIMIENTO AMBIENTAL"/>
    <n v="77121504"/>
    <s v="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
    <d v="2016-01-15T00:00:00"/>
    <n v="11"/>
    <s v="CONTRATACIÓN DIRECTA"/>
    <s v="12- OTROS DISTRITOS"/>
    <n v="31275332"/>
    <n v="31275332"/>
    <s v="N/A"/>
    <s v="N/A"/>
    <s v="RODRIGO ALBERTO MANRIQUE FORERO_x000a_TEL 3778916_x000a_RODRIGO.MANRIQUE@AMBIENTEBOGOTA.GOV.CO"/>
    <n v="2843212"/>
  </r>
  <r>
    <n v="665"/>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6"/>
    <s v="04-GASTOS DE PERSONAL OPERATIVO"/>
    <s v="0254 - PERSONAL CONTRATADO PARA EJECUTAR LAS ACTUACIONES DE EVALUACIÓN, CONTROL DE DETERIORO AMBIENTAL Y SEGUIMIENTO AMBIENTAL"/>
    <n v="77121504"/>
    <s v="SALDO EN AJUSTE"/>
    <d v="2016-01-15T00:00:00"/>
    <n v="1"/>
    <s v="CONTRATACIÓN DIRECTA"/>
    <s v="12- OTROS DISTRITOS"/>
    <n v="42382"/>
    <n v="42382"/>
    <s v="N/A"/>
    <s v="N/A"/>
    <s v="RODRIGO ALBERTO MANRIQUE FORERO_x000a_TEL 3778916_x000a_RODRIGO.MANRIQUE@AMBIENTEBOGOTA.GOV.CO"/>
    <n v="42382"/>
  </r>
  <r>
    <n v="66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ADELANTAR LAS ACCIONES TÉCNICAS PARA LA APROPIADA IMPLEMENTACIÓN, SEGUIMIENTO Y EVALUACIÓN DEL PLAN DE ASCENSO TECNOLÓGICO, PARA EL ADECUADO CUMPLIMIENTO DE LAS REGULACIONES AMBIENTALES"/>
    <d v="2016-01-15T00:00:00"/>
    <n v="11"/>
    <s v="CONTRATACIÓN DIRECTA"/>
    <s v="12- OTROS DISTRITOS"/>
    <n v="17971646"/>
    <n v="17971646"/>
    <s v="N/A"/>
    <s v="N/A"/>
    <s v="RODRIGO ALBERTO MANRIQUE FORERO_x000a_TEL 3778916_x000a_RODRIGO.MANRIQUE@AMBIENTEBOGOTA.GOV.CO"/>
    <n v="1633786"/>
  </r>
  <r>
    <n v="66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APOYAR EN EL DESARROLLO DE LAS ACCIONES DE SEGUIMIENTO A LA IMPLEMENTACIÓN DEL PLAN DE ASCENSO TECNOLÓGICO, ASÍ COMO DE DIVULGACIÓN DE SUS AVANCES PARA EL ADECUADO CUMPLIMIENTO DE LAS REGULACIONES AMBIENTALES"/>
    <d v="2016-01-15T00:00:00"/>
    <n v="11"/>
    <s v="CONTRATACIÓN DIRECTA"/>
    <s v="12- OTROS DISTRITOS"/>
    <n v="19372034"/>
    <n v="19372034"/>
    <s v="N/A"/>
    <s v="N/A"/>
    <s v="RODRIGO ALBERTO MANRIQUE FORERO_x000a_TEL 3778916_x000a_RODRIGO.MANRIQUE@AMBIENTEBOGOTA.GOV.CO"/>
    <n v="1761094"/>
  </r>
  <r>
    <n v="66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EL SERVICIO DE REALIZACIÓN DE EVENTOS Y ACTIVIDADES LOGISTICAS DE LA SECRETARIA DISTRITAL DE AMBIENTE PARA LA SOCIALIZACIÓN Y DIVULGACIÓN A LA CIUDADANIA DE LA GESTIÓN REALIZADA EN EL DISTRITO CAPITAL"/>
    <d v="2016-01-15T00:00:00"/>
    <n v="11"/>
    <s v="CONTRATACIÓN DIRECTA"/>
    <s v="12- OTROS DISTRITOS"/>
    <n v="17971646"/>
    <n v="17971646"/>
    <s v="N/A"/>
    <s v="N/A"/>
    <s v="RODRIGO ALBERTO MANRIQUE FORERO_x000a_TEL 3778916_x000a_RODRIGO.MANRIQUE@AMBIENTEBOGOTA.GOV.CO"/>
    <n v="1633786"/>
  </r>
  <r>
    <n v="66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CONTRATAR EL SUMINISTRO DE MATERIAL IMPRESO , EDITORIAL DIVULGATIVO Y PIEZAS DE COMUNICACIÓN INSTITUCIONAES REQUERIDAS POR LA SECRETARIA DISTRITAL DE AMBINETE PARA SOCIALIZAR Y TRASMITAR A LA CIUDADANIA INFORMACIÓN RELACIONADA CON LOS PROGRAMAS, , PLANES , EVENTOS , TRAMITES , Y PORYECTOS LIDERADOS POR LA AUTORIDAD AMBIENTAL EN EL DISTRITO CAPITAL"/>
    <d v="2016-01-15T00:00:00"/>
    <n v="11"/>
    <s v="CONTRATACIÓN DIRECTA"/>
    <s v="12- OTROS DISTRITOS"/>
    <n v="57182510"/>
    <n v="57182510"/>
    <s v="N/A"/>
    <s v="N/A"/>
    <s v="RODRIGO ALBERTO MANRIQUE FORERO_x000a_TEL 3778916_x000a_RODRIGO.MANRIQUE@AMBIENTEBOGOTA.GOV.CO"/>
    <n v="5198410"/>
  </r>
  <r>
    <n v="67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ADQUIRIR EQUIPOS DE HARDWARE Y SOFTWARE QUE FACILITEN EL DESARROLLO DE LOS PROYECTOS DE INVERISÓN Y LOS PROCESOS MISIONALES DE LA SDA"/>
    <d v="2016-01-15T00:00:00"/>
    <n v="11"/>
    <s v="CONTRATACIÓN DIRECTA"/>
    <s v="12- OTROS DISTRITOS"/>
    <n v="67685420"/>
    <n v="67685420"/>
    <s v="N/A"/>
    <s v="N/A"/>
    <s v="RODRIGO ALBERTO MANRIQUE FORERO_x000a_TEL 3778916_x000a_RODRIGO.MANRIQUE@AMBIENTEBOGOTA.GOV.CO"/>
    <n v="6153220"/>
  </r>
  <r>
    <n v="67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6-01-15T00:00:00"/>
    <n v="11"/>
    <s v="CONTRATACIÓN DIRECTA"/>
    <s v="12- OTROS DISTRITOS"/>
    <n v="79355320"/>
    <n v="79355320"/>
    <s v="N/A"/>
    <s v="N/A"/>
    <s v="RODRIGO ALBERTO MANRIQUE FORERO_x000a_TEL 3778916_x000a_RODRIGO.MANRIQUE@AMBIENTEBOGOTA.GOV.CO"/>
    <n v="7214120"/>
  </r>
  <r>
    <n v="67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BRINDAR LINEAMIENTOS JURIDICOS EN LA REVISION Y  APROBACION DE LAS ACTUACIONES ADMINISTRATIVAS NECESARIAS PARA EL CUMPLIMIENTO DE LAS REGULACIONES AMBIENTALES DERIVADAS DEL CONTROL DEL DETERIORO AMBIENTAL.  "/>
    <d v="2016-01-15T00:00:00"/>
    <n v="11"/>
    <s v="CONTRATACIÓN DIRECTA"/>
    <s v="12- OTROS DISTRITOS"/>
    <n v="39327563"/>
    <n v="39327563"/>
    <s v="N/A"/>
    <s v="N/A"/>
    <s v="RODRIGO ALBERTO MANRIQUE FORERO_x000a_TEL 3778916_x000a_RODRIGO.MANRIQUE@AMBIENTEBOGOTA.GOV.CO"/>
    <n v="3575233"/>
  </r>
  <r>
    <n v="67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APOYAR ORIENTAR Y CONCEPTUAR JURIDICAMENTE SOBRE LOS TRAMITES Y ACTUACIONES ADMINISTRATIVAS DE IMPULSO PROCESAL ASI COMO EN LA ESTANDARIZACIÓN JURIDICA DE LOS ACTOS ADMINSTRATIVOS Y MANEJO DE EXPEDIENTES Y NOTIFICACIÓN"/>
    <d v="2016-01-15T00:00:00"/>
    <n v="11"/>
    <s v="CONTRATACIÓN DIRECTA"/>
    <s v="12- OTROS DISTRITOS"/>
    <n v="26724071"/>
    <n v="26724071"/>
    <s v="N/A"/>
    <s v="N/A"/>
    <s v="RODRIGO ALBERTO MANRIQUE FORERO_x000a_TEL 3778916_x000a_RODRIGO.MANRIQUE@AMBIENTEBOGOTA.GOV.CO"/>
    <n v="2429461"/>
  </r>
  <r>
    <n v="67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REALIZAR LA REVISIÓN Y APROBACIÓN JURIDICA EN LAS ACTUACIONES ADMINISTRATIVAS PARA EL CUMPLIMIENTO DE LAS REGULACIONES QUE EN MATERIA AMBIENTAL SEAN APLICABLES PARA EL DISTRITO CAPITAL."/>
    <d v="2016-01-15T00:00:00"/>
    <n v="11"/>
    <s v="CONTRATACIÓN DIRECTA"/>
    <s v="12- OTROS DISTRITOS"/>
    <n v="73520370"/>
    <n v="73520370"/>
    <s v="N/A"/>
    <s v="N/A"/>
    <s v="RODRIGO ALBERTO MANRIQUE FORERO_x000a_TEL 3778916_x000a_RODRIGO.MANRIQUE@AMBIENTEBOGOTA.GOV.CO"/>
    <n v="6683670"/>
  </r>
  <r>
    <n v="67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REALIZAR LA REVISIÓN Y APORBACIÓN JURIDICA SOBRE LOS TRAMITES Y ACTUACIONES ADMINISTRATIVAS DE IMPULSO PORCESAL PARA EL CUMPLIMIENTO DE LAS REGULACIONES QUE EN MATERIA AMBIENTAL SEAN APLICABLES PARA EL DISTRITO CAP"/>
    <d v="2016-01-15T00:00:00"/>
    <n v="11"/>
    <s v="CONTRATACIÓN DIRECTA"/>
    <s v="12- OTROS DISTRITOS"/>
    <n v="67685420"/>
    <n v="67685420"/>
    <s v="N/A"/>
    <s v="N/A"/>
    <s v="RODRIGO ALBERTO MANRIQUE FORERO_x000a_TEL 3778916_x000a_RODRIGO.MANRIQUE@AMBIENTEBOGOTA.GOV.CO"/>
    <n v="6153220"/>
  </r>
  <r>
    <n v="67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 PRESTAR SUS SERVICIOS PROFESIONALES PARA REALIZAR ACTIVIDADES DE APOYO EN LOS PROCESOS JURÍDICOS NECESARIOS PARA EL CUMPLIMIENTO DE LAS REGULACIONES QUE  EN MATERIA AMBIENTAL SEAN APLICABLES PARA EL DISTRITO CAPITAL"/>
    <d v="2016-01-15T00:00:00"/>
    <n v="11"/>
    <s v="CONTRATACIÓN DIRECTA"/>
    <s v="12- OTROS DISTRITOS"/>
    <n v="57182510"/>
    <n v="57182510"/>
    <s v="N/A"/>
    <s v="N/A"/>
    <s v="RODRIGO ALBERTO MANRIQUE FORERO_x000a_TEL 3778916_x000a_RODRIGO.MANRIQUE@AMBIENTEBOGOTA.GOV.CO"/>
    <n v="5198410"/>
  </r>
  <r>
    <n v="67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APOYAR JURIDICAMENTE LOS PROCESOS ADMINISTRATIVOS NECESARIOS PARA EL CUMPLIMIENTO DE LAS REGULACIONES QUE  EN MATERIA AMBIENTAL SEAN APLICABLES PARA EL DISTRITO"/>
    <d v="2016-01-15T00:00:00"/>
    <n v="11"/>
    <s v="CONTRATACIÓN DIRECTA"/>
    <s v="12- OTROS DISTRITOS"/>
    <n v="22873004"/>
    <n v="22873004"/>
    <s v="N/A"/>
    <s v="N/A"/>
    <s v="RODRIGO ALBERTO MANRIQUE FORERO_x000a_TEL 3778916_x000a_RODRIGO.MANRIQUE@AMBIENTEBOGOTA.GOV.CO"/>
    <n v="2079364"/>
  </r>
  <r>
    <n v="67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REALIZAR LA  REVISIÓN Y APROBACIÓN JURIDICA EN LAS ACTUACIONES ADMINISTRATIVAS PARA EL CUMPLIMIENTO DE LAS REGULACIONAES QUE EN MATERIA AMBIENTAL SEAN APLICABLES PARA EL DISTRITO CAPITAL"/>
    <d v="2016-01-15T00:00:00"/>
    <n v="11"/>
    <s v="CONTRATACIÓN DIRECTA"/>
    <s v="12- OTROS DISTRITOS"/>
    <n v="57182510"/>
    <n v="57182510"/>
    <s v="N/A"/>
    <s v="N/A"/>
    <s v="RODRIGO ALBERTO MANRIQUE FORERO_x000a_TEL 3778916_x000a_RODRIGO.MANRIQUE@AMBIENTEBOGOTA.GOV.CO"/>
    <n v="5198410"/>
  </r>
  <r>
    <n v="67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EN LAS ACTIVIDADES DE REVISIÓN Y APROBACIÓN DE LAS ACTUACIONES ADMINISTRATIVAS NECESARIAS PARA EL CUMPLIMIENTO DE LAS REGULACIONES AMBIENTALES DERIVADAS DEL CONTROL DE DETERIORO AMBIENTAL"/>
    <d v="2016-01-15T00:00:00"/>
    <n v="11"/>
    <s v="CONTRATACIÓN DIRECTA"/>
    <s v="12- OTROS DISTRITOS"/>
    <n v="17971646"/>
    <n v="17971646"/>
    <s v="N/A"/>
    <s v="N/A"/>
    <s v="RODRIGO ALBERTO MANRIQUE FORERO_x000a_TEL 3778916_x000a_RODRIGO.MANRIQUE@AMBIENTEBOGOTA.GOV.CO"/>
    <n v="1633786"/>
  </r>
  <r>
    <n v="68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DE APOYO PARA REALIZAR ACTIVIDADES ASOCIADAS AL MANEJO DE DOCUMENTOS EN EL TRAMITE DE LAS ACTUACIONES ADMINISTRATIVAS EN EL MARCO DEL CUMPLIMIENTO DE LAS REGULACIONES AMBIENTALES"/>
    <d v="2016-01-15T00:00:00"/>
    <n v="11"/>
    <s v="CONTRATACIÓN DIRECTA"/>
    <s v="12- OTROS DISTRITOS"/>
    <n v="73520370"/>
    <n v="73520370"/>
    <s v="N/A"/>
    <s v="N/A"/>
    <s v="RODRIGO ALBERTO MANRIQUE FORERO_x000a_TEL 3778916_x000a_RODRIGO.MANRIQUE@AMBIENTEBOGOTA.GOV.CO"/>
    <n v="6683670"/>
  </r>
  <r>
    <n v="68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TÉCNICO JURÍDICO PARA DESARROLLAR ACTIVIDADES ENCAMINADAS AL REGISTRO ÚNICO DE INFRACTORES AMBIENTALES – RUIA EN EL APLICATIVO WEB DISEÑADO POR LA AUTORIDAD NACIONAL DE LICENCIAS AMBIENTALES - ANLA Y APOYO AL PROCESO DE NOTIFICACIÓN DE EXPEDIENTES."/>
    <d v="2016-01-15T00:00:00"/>
    <n v="11"/>
    <s v="CONTRATACIÓN DIRECTA"/>
    <s v="12- OTROS DISTRITOS"/>
    <n v="24623489"/>
    <n v="24623489"/>
    <s v="N/A"/>
    <s v="N/A"/>
    <s v="RODRIGO ALBERTO MANRIQUE FORERO_x000a_TEL 3778916_x000a_RODRIGO.MANRIQUE@AMBIENTEBOGOTA.GOV.CO"/>
    <n v="2238499"/>
  </r>
  <r>
    <n v="68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DE APOYO EN EL MANEJO Y CONTROL DE LA GESTION DOCUMENTAL DE LOS EXPEDIENTES Y NOTIFICACIONES DERIVADAS DE LOS ACTOS ADMINISTRATIVOS GENERADOS COMO PARTE DEL MONITOREO PARA EL CUMPLIMIENTO A REGULACIONES AMBIENTALES"/>
    <d v="2016-01-15T00:00:00"/>
    <n v="11"/>
    <s v="CONTRATACIÓN DIRECTA"/>
    <s v="12- OTROS DISTRITOS"/>
    <n v="108530070"/>
    <n v="108530070"/>
    <s v="N/A"/>
    <s v="N/A"/>
    <s v="RODRIGO ALBERTO MANRIQUE FORERO_x000a_TEL 3778916_x000a_RODRIGO.MANRIQUE@AMBIENTEBOGOTA.GOV.CO"/>
    <n v="9866370"/>
  </r>
  <r>
    <n v="68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DE APOYO EN EL MANEJO DE LA GESTIÓN DOCUMENTAL DE LAS ACTUACIONES TECNICO JURIDICAS DERIVADAS DE LOS ACTOS ADMINISTRATIVOS GENERADOS PARA DAR CUMPLIMIENTO A LAS REGULACIONES AMBIENTALES"/>
    <d v="2016-01-15T00:00:00"/>
    <n v="11"/>
    <s v="CONTRATACIÓN DIRECTA"/>
    <s v="12- OTROS DISTRITOS"/>
    <n v="57182510"/>
    <n v="57182510"/>
    <s v="N/A"/>
    <s v="N/A"/>
    <s v="RODRIGO ALBERTO MANRIQUE FORERO_x000a_TEL 3778916_x000a_RODRIGO.MANRIQUE@AMBIENTEBOGOTA.GOV.CO"/>
    <n v="5198410"/>
  </r>
  <r>
    <n v="68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DE APOYO PARA REALIZAR LAS ACTIVIDADES RELACIONADAS CON LAS NOTIFICACIONES Y EL IMPULSO PROCESAL A LOS ACTOS ADMINISTRATIVOS ASÍ COMO EL MANEJO Y CONTROL DE LA GESTIÓN DOCUMENTAL QUE SE GENERE PARA EL CUMPLIMIENTO DE LAS REGULACIONES AMBIENTALES DERIVADAS DEL CONTROL DEL DETERIORO AMBIENTAL"/>
    <d v="2016-01-15T00:00:00"/>
    <n v="11"/>
    <s v="CONTRATACIÓN DIRECTA"/>
    <s v="12- OTROS DISTRITOS"/>
    <n v="26724071"/>
    <n v="26724071"/>
    <s v="N/A"/>
    <s v="N/A"/>
    <s v="RODRIGO ALBERTO MANRIQUE FORERO_x000a_TEL 3778916_x000a_RODRIGO.MANRIQUE@AMBIENTEBOGOTA.GOV.CO"/>
    <n v="2429461"/>
  </r>
  <r>
    <n v="68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DE APOYO EN EL MANEJO DE LAS NOTIFICACIONES Y DAR IMPULSO PROCE SAL A LOS TRAMITES PERMISIVOS Y SANCIONATORIOS PARA EL CUMPLIMIENTO DE LAS REGULACIONES AMBIENTALES DERIVADAS DEL CONTROL DEL DETERIORO AMBIENTAL"/>
    <d v="2016-01-15T00:00:00"/>
    <n v="11"/>
    <s v="CONTRATACIÓN DIRECTA"/>
    <s v="12- OTROS DISTRITOS"/>
    <n v="63134159"/>
    <n v="63134159"/>
    <s v="N/A"/>
    <s v="N/A"/>
    <s v="RODRIGO ALBERTO MANRIQUE FORERO_x000a_TEL 3778916_x000a_RODRIGO.MANRIQUE@AMBIENTEBOGOTA.GOV.CO"/>
    <n v="5739469"/>
  </r>
  <r>
    <n v="68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PARA LA ATENCION, DEPURACION, MANEJO Y GESTION DEL FLUJO DE LOS ACTOS ADMINISTRATIVOS DE IMPULSO PROCESAL EN CUMPLIMIENTO DE LAS REGULACIONES AMBIENTALES"/>
    <d v="2016-01-15T00:00:00"/>
    <n v="11"/>
    <s v="CONTRATACIÓN DIRECTA"/>
    <s v="12- OTROS DISTRITOS"/>
    <n v="28824653"/>
    <n v="28824653"/>
    <s v="N/A"/>
    <s v="N/A"/>
    <s v="RODRIGO ALBERTO MANRIQUE FORERO_x000a_TEL 3778916_x000a_RODRIGO.MANRIQUE@AMBIENTEBOGOTA.GOV.CO"/>
    <n v="2620423"/>
  </r>
  <r>
    <n v="68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PARA LA ATENCIÓN, DEPURACIÓN, MANEJO Y GESTIÓN DEL FLUJO DE LOS ACTOS ADMINISTRATIVOS DE IMPULSO PROCESAL EN CUMPLIMIENTO DE LAS REGULACIONES AMBIENTALES"/>
    <d v="2016-01-15T00:00:00"/>
    <n v="11"/>
    <s v="CONTRATACIÓN DIRECTA"/>
    <s v="12- OTROS DISTRITOS"/>
    <n v="45279212"/>
    <n v="45279212"/>
    <s v="N/A"/>
    <s v="N/A"/>
    <s v="RODRIGO ALBERTO MANRIQUE FORERO_x000a_TEL 3778916_x000a_RODRIGO.MANRIQUE@AMBIENTEBOGOTA.GOV.CO"/>
    <n v="4116292"/>
  </r>
  <r>
    <n v="68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DAR SOPORTE TÉCNICO EN LA IMPOSICIÓN DE SANCIONES EN LOS PROCESOS SANCIONATORIOS DE CARARCTER AMBIENTAL Y LA EVALUACIÓN , CONTROL , MONITOREO Y SEGUIMNIENTO DE LAS REGULACIONES AMBINETALES EN EL PERIMETRO URBANO DEL DISTRITO CAPITAL"/>
    <d v="2016-01-15T00:00:00"/>
    <n v="11"/>
    <s v="CONTRATACIÓN DIRECTA"/>
    <s v="12- OTROS DISTRITOS"/>
    <n v="22873004"/>
    <n v="22873004"/>
    <s v="N/A"/>
    <s v="N/A"/>
    <s v="RODRIGO ALBERTO MANRIQUE FORERO_x000a_TEL 3778916_x000a_RODRIGO.MANRIQUE@AMBIENTEBOGOTA.GOV.CO"/>
    <n v="2079364"/>
  </r>
  <r>
    <n v="68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PROFESIONALES PARA REALIZAR ACTIVIDADES DE SOPORTE A LOS PROCESOS ADMINISTRATIVOS Y ENTES DE CONTROL EN EL MARCO DEL CUMPLIMIENTO DE LAS REGULACIONES AMBIENTALES EN EL DISTRITO CAPITAL"/>
    <d v="2016-01-15T00:00:00"/>
    <n v="11"/>
    <s v="CONTRATACIÓN DIRECTA"/>
    <s v="12- OTROS DISTRITOS"/>
    <n v="17971646"/>
    <n v="17971646"/>
    <s v="N/A"/>
    <s v="N/A"/>
    <s v="RODRIGO ALBERTO MANRIQUE FORERO_x000a_TEL 3778916_x000a_RODRIGO.MANRIQUE@AMBIENTEBOGOTA.GOV.CO"/>
    <n v="1633786"/>
  </r>
  <r>
    <n v="69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REALIZAR ACTIVIDADES DE SOPORTE A LOS PROCESOS DE PLANEACIÓN Y TÉCNICO EN EL MARCO DE LA EVALUACIÓN, CONTROL, MONITOREO Y SEGUIMIENTO PARA EL ADECUADO CUMPLIMIENTO DE LAS REGULACIONES AMBIENTALES EN EL PERÍMETRO URBANO DEL DISTRITO CAPITAL"/>
    <d v="2016-01-15T00:00:00"/>
    <n v="11"/>
    <s v="CONTRATACIÓN DIRECTA"/>
    <s v="12- OTROS DISTRITOS"/>
    <n v="26724071"/>
    <n v="26724071"/>
    <s v="N/A"/>
    <s v="N/A"/>
    <s v="RODRIGO ALBERTO MANRIQUE FORERO_x000a_TEL 3778916_x000a_RODRIGO.MANRIQUE@AMBIENTEBOGOTA.GOV.CO"/>
    <n v="2429461"/>
  </r>
  <r>
    <n v="69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PROFESIONALES PARA BRINDAR APOYO TÉCNICO AMBIENTAL Y OPERATIVO PARA  ASEGURAR EL CUMPLIMIENTO DE LA REGULACIÓN AMBIENTAL, DESDE LA GESTIÓN DE PROYECTOS DE MEJORAMIENTO TECNOLOGÍCO Y/O PROCEDIMENTAL.  "/>
    <d v="2016-01-15T00:00:00"/>
    <n v="11"/>
    <s v="CONTRATACIÓN DIRECTA"/>
    <s v="12- OTROS DISTRITOS"/>
    <n v="73520370"/>
    <n v="73520370"/>
    <s v="N/A"/>
    <s v="N/A"/>
    <s v="RODRIGO ALBERTO MANRIQUE FORERO_x000a_TEL 3778916_x000a_RODRIGO.MANRIQUE@AMBIENTEBOGOTA.GOV.CO"/>
    <n v="6683670"/>
  </r>
  <r>
    <n v="69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ARA APOYAR EN LOS TRÁMITES ASOCIADOS A LA GENERACIÓN Y MANEJO DE LOS ACTOS ADMINISTRATIVOS EN CUMPLIMIENTO DE LAS REGULACIONES AMBIENTALES."/>
    <d v="2016-01-15T00:00:00"/>
    <n v="11"/>
    <s v="CONTRATACIÓN DIRECTA"/>
    <s v="12- OTROS DISTRITOS"/>
    <n v="73520370"/>
    <n v="73520370"/>
    <s v="N/A"/>
    <s v="N/A"/>
    <s v="RODRIGO ALBERTO MANRIQUE FORERO_x000a_TEL 3778916_x000a_RODRIGO.MANRIQUE@AMBIENTEBOGOTA.GOV.CO"/>
    <n v="6683670"/>
  </r>
  <r>
    <n v="69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ARA APOYAR EL PROCESO ADMINISTRATIVO EN RELACIÓN AL SEGUIMIENTO DE LA EJECUCIÓN FINANCIERA Y PRESUPUESTAL EN EL MARCO DEL CUMPLIMIENTO DE LAS REGULACIONES AMBIENTALES."/>
    <d v="2016-01-15T00:00:00"/>
    <n v="11"/>
    <s v="CONTRATACIÓN DIRECTA"/>
    <s v="12- OTROS DISTRITOS"/>
    <n v="45274680"/>
    <n v="45274680"/>
    <s v="N/A"/>
    <s v="N/A"/>
    <s v="RODRIGO ALBERTO MANRIQUE FORERO_x000a_TEL 3778916_x000a_RODRIGO.MANRIQUE@AMBIENTEBOGOTA.GOV.CO"/>
    <n v="4115880"/>
  </r>
  <r>
    <n v="69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PARA LA ATENCIÓN, DEPURACIÓN, MANEJO Y GESTIÓN DEL FLUJO DE LOS ACTOS ADMINISTRATIVOS DE IMPULSO PROCESAL EN CUMPLIMIENTO DE LAS REGULACIONES AMBIENTALES  "/>
    <d v="2016-01-15T00:00:00"/>
    <n v="11"/>
    <s v="CONTRATACIÓN DIRECTA"/>
    <s v="12- OTROS DISTRITOS"/>
    <n v="17971646"/>
    <n v="17971646"/>
    <s v="N/A"/>
    <s v="N/A"/>
    <s v="RODRIGO ALBERTO MANRIQUE FORERO_x000a_TEL 3778916_x000a_RODRIGO.MANRIQUE@AMBIENTEBOGOTA.GOV.CO"/>
    <n v="1633786"/>
  </r>
  <r>
    <n v="69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PARA REALIZAR LA VIGILANCIA DE TÉRMINOS DE LOS PROCESOS JUDICIALES Y EXTRAJUDICIALES, EN CUMPLIMIENTO DE LAS REGULACIONES  AMBIENTALES.  "/>
    <d v="2016-01-15T00:00:00"/>
    <n v="11"/>
    <s v="CONTRATACIÓN DIRECTA"/>
    <s v="12- OTROS DISTRITOS"/>
    <n v="26724071"/>
    <n v="26724071"/>
    <s v="N/A"/>
    <s v="N/A"/>
    <s v="RODRIGO ALBERTO MANRIQUE FORERO_x000a_TEL 3778916_x000a_RODRIGO.MANRIQUE@AMBIENTEBOGOTA.GOV.CO"/>
    <n v="2429461"/>
  </r>
  <r>
    <n v="69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REALIZAR LAS ACTIVIDADES DE SEGUIMIENTO A LOS PROCESOS PERMISIVOS Y SANCIONATORIOS NECESARIOS PARA EL CUMPLIMIENTO DE LAS REGULACIONES QUE EN MATERIA AMBIENTAL SEAN APLICABLES PARA EL DISTRITO CAPITAL."/>
    <d v="2016-01-15T00:00:00"/>
    <n v="11"/>
    <s v="CONTRATACIÓN DIRECTA"/>
    <s v="12- OTROS DISTRITOS"/>
    <n v="93359200"/>
    <n v="93359200"/>
    <s v="N/A"/>
    <s v="N/A"/>
    <s v="RODRIGO ALBERTO MANRIQUE FORERO_x000a_TEL 3778916_x000a_RODRIGO.MANRIQUE@AMBIENTEBOGOTA.GOV.CO"/>
    <n v="8487200"/>
  </r>
  <r>
    <n v="69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BRINDAR LINEAMIENTOS JURIDICOS EN LA REVISION Y  APROBACION DE LAS ACTUACIONES ADMINISTRATIVAS NECESARIAS PARA EL CUMPLIMIENTO DE LAS REGULACIONES AMBIENTALES DERIVADAS DEL CONTROL DEL DETERIORO AMBIENTAL.  "/>
    <d v="2016-01-15T00:00:00"/>
    <n v="11"/>
    <s v="CONTRATACIÓN DIRECTA"/>
    <s v="12- OTROS DISTRITOS"/>
    <n v="57182510"/>
    <n v="57182510"/>
    <s v="N/A"/>
    <s v="N/A"/>
    <s v="RODRIGO ALBERTO MANRIQUE FORERO_x000a_TEL 3778916_x000a_RODRIGO.MANRIQUE@AMBIENTEBOGOTA.GOV.CO"/>
    <n v="5198410"/>
  </r>
  <r>
    <n v="69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BRINDAR LINEAMIENTOS JURIDICOS EN LA REVISION Y  APROBACION DE LAS ACTUACIONES ADMINISTRATIVAS NECESARIAS PARA EL CUMPLIMIENTO DE LAS REGULACIONES AMBIENTALES DERIVADAS DEL CONTROL DEL DETERIORO AMBIENTAL.  "/>
    <d v="2016-01-15T00:00:00"/>
    <n v="11"/>
    <s v="CONTRATACIÓN DIRECTA"/>
    <s v="12- OTROS DISTRITOS"/>
    <n v="26724071"/>
    <n v="26724071"/>
    <s v="N/A"/>
    <s v="N/A"/>
    <s v="RODRIGO ALBERTO MANRIQUE FORERO_x000a_TEL 3778916_x000a_RODRIGO.MANRIQUE@AMBIENTEBOGOTA.GOV.CO"/>
    <n v="2429461"/>
  </r>
  <r>
    <n v="69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PROFESIONALES PARA EVALUAR, CONCEPTUAR Y ORIENTAR  LAS ACTUACIONES ADMINISTRATIVAS Y JURIDICAS PARA EL CUMPLIMIENTO DE LAS REGULACIONES AMBIENTALES  EN EL DISTRITO CAPITAL."/>
    <d v="2016-01-15T00:00:00"/>
    <n v="11"/>
    <s v="CONTRATACIÓN DIRECTA"/>
    <s v="12- OTROS DISTRITOS"/>
    <n v="63134159"/>
    <n v="63134159"/>
    <s v="N/A"/>
    <s v="N/A"/>
    <s v="RODRIGO ALBERTO MANRIQUE FORERO_x000a_TEL 3778916_x000a_RODRIGO.MANRIQUE@AMBIENTEBOGOTA.GOV.CO"/>
    <n v="5739469"/>
  </r>
  <r>
    <n v="70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REALIZAR LA REVISIÓN Y APORBACIÓN JURIDICA SOBRE LOS TRAMITES Y ACTUACIONES ADMINISTRATIVAS DE IMPULSO PORCESAL PARA EL CUMPLIMIENTO DE LAS REGULACIONES QUE EN MATERIA AMBIENTAL SEAN APLICABLES PARA EL DISTRITO CAPITAL"/>
    <d v="2016-01-15T00:00:00"/>
    <n v="11"/>
    <s v="CONTRATACIÓN DIRECTA"/>
    <s v="12- OTROS DISTRITOS"/>
    <n v="57182510"/>
    <n v="57182510"/>
    <s v="N/A"/>
    <s v="N/A"/>
    <s v="RODRIGO ALBERTO MANRIQUE FORERO_x000a_TEL 3778916_x000a_RODRIGO.MANRIQUE@AMBIENTEBOGOTA.GOV.CO"/>
    <n v="5198410"/>
  </r>
  <r>
    <n v="70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ADELANTAR Y PROYECTAR LAS ACTUACIONES ADMINISTRATIVAS DE LOS PROCESOS JURIDICOS NECESARIOS PARA LA ACTUALIZACION DE LOS EXPEDIENTES  PERMISIVOS Y SANSIONATORIOS"/>
    <d v="2016-01-15T00:00:00"/>
    <n v="11"/>
    <s v="CONTRATACIÓN DIRECTA"/>
    <s v="12- OTROS DISTRITOS"/>
    <n v="26724071"/>
    <n v="26724071"/>
    <s v="N/A"/>
    <s v="N/A"/>
    <s v="RODRIGO ALBERTO MANRIQUE FORERO_x000a_TEL 3778916_x000a_RODRIGO.MANRIQUE@AMBIENTEBOGOTA.GOV.CO"/>
    <n v="2429461"/>
  </r>
  <r>
    <n v="70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ADELANTAR Y PROYECTAR LAS ACTUACIONES ADMINISTRATIVAS DE LOS PROCESOS JURIDICOS NECESARIOS PARA LA ACTUALIZACION DE LOS EXPEDIENTES  PERMISIVOS Y SANSIONATORIOS"/>
    <d v="2016-01-15T00:00:00"/>
    <n v="11"/>
    <s v="CONTRATACIÓN DIRECTA"/>
    <s v="12- OTROS DISTRITOS"/>
    <n v="19372034"/>
    <n v="19372034"/>
    <s v="N/A"/>
    <s v="N/A"/>
    <s v="RODRIGO ALBERTO MANRIQUE FORERO_x000a_TEL 3778916_x000a_RODRIGO.MANRIQUE@AMBIENTEBOGOTA.GOV.CO"/>
    <n v="1761094"/>
  </r>
  <r>
    <n v="70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PROFESIONALES PARA DAR IMPULSO JURÍDICO A LAS ACTUACIONES ADMINISTRATIVAS Y A LOS TRÁMITES SANCIONATORIOS  EN EL MARCO DEL  CUMPLIMIENTO DE LAS REGULACIONES QUE EN MATERIA AMBIENTAL SEAN APLICABLES PARA EL DISTRITO CAPITAL."/>
    <d v="2016-01-15T00:00:00"/>
    <n v="11"/>
    <s v="CONTRATACIÓN DIRECTA"/>
    <s v="12- OTROS DISTRITOS"/>
    <n v="22873004"/>
    <n v="22873004"/>
    <s v="N/A"/>
    <s v="N/A"/>
    <s v="RODRIGO ALBERTO MANRIQUE FORERO_x000a_TEL 3778916_x000a_RODRIGO.MANRIQUE@AMBIENTEBOGOTA.GOV.CO"/>
    <n v="2079364"/>
  </r>
  <r>
    <n v="70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PROFESIONALES PARA DAR IMPULSO JURÍDICO A LAS ACTUACIONES ADMINISTRATIVAS Y A LOS TRÁMITES SANCIONATORIOS  EN EL MARCO DEL  CUMPLIMIENTO DE LAS REGULACIONES QUE EN MATERIA AMBIENTAL SEAN APLICABLES PARA EL DISTRITO CAPITAL."/>
    <d v="2016-01-15T00:00:00"/>
    <n v="11"/>
    <s v="CONTRATACIÓN DIRECTA"/>
    <s v="12- OTROS DISTRITOS"/>
    <n v="19372034"/>
    <n v="19372034"/>
    <s v="N/A"/>
    <s v="N/A"/>
    <s v="RODRIGO ALBERTO MANRIQUE FORERO_x000a_TEL 3778916_x000a_RODRIGO.MANRIQUE@AMBIENTEBOGOTA.GOV.CO"/>
    <n v="1761094"/>
  </r>
  <r>
    <n v="70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PROFESIONALES PARA DAR IMPULSO JURÍDICO A LAS ACTUACIONES ADMINISTRATIVAS Y A LOS TRÁMITES SANCIONATORIOS  EN EL MARCO DEL  CUMPLIMIENTO DE LAS REGULACIONES QUE EN MATERIA AMBIENTAL SEAN APLICABLES PARA EL DISTRITO CAPITAL."/>
    <d v="2016-01-15T00:00:00"/>
    <n v="11"/>
    <s v="CONTRATACIÓN DIRECTA"/>
    <s v="12- OTROS DISTRITOS"/>
    <n v="19372034"/>
    <n v="19372034"/>
    <s v="N/A"/>
    <s v="N/A"/>
    <s v="RODRIGO ALBERTO MANRIQUE FORERO_x000a_TEL 3778916_x000a_RODRIGO.MANRIQUE@AMBIENTEBOGOTA.GOV.CO"/>
    <n v="1761094"/>
  </r>
  <r>
    <n v="70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PROFESIONALES PARA DAR IMPULSO JURÍDICO A LAS ACTUACIONES ADMINISTRATIVAS Y A LOS TRÁMITES SANCIONATORIOS  EN EL MARCO DEL  CUMPLIMIENTO DE LAS REGULACIONES QUE EN MATERIA AMBIENTAL SEAN APLICABLES PARA EL DISTRITO CAPITAL."/>
    <d v="2016-01-15T00:00:00"/>
    <n v="11"/>
    <s v="CONTRATACIÓN DIRECTA"/>
    <s v="12- OTROS DISTRITOS"/>
    <n v="19372034"/>
    <n v="19372034"/>
    <s v="N/A"/>
    <s v="N/A"/>
    <s v="RODRIGO ALBERTO MANRIQUE FORERO_x000a_TEL 3778916_x000a_RODRIGO.MANRIQUE@AMBIENTEBOGOTA.GOV.CO"/>
    <n v="1761094"/>
  </r>
  <r>
    <n v="70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19372034"/>
    <n v="19372034"/>
    <s v="N/A"/>
    <s v="N/A"/>
    <s v="RODRIGO ALBERTO MANRIQUE FORERO_x000a_TEL 3778916_x000a_RODRIGO.MANRIQUE@AMBIENTEBOGOTA.GOV.CO"/>
    <n v="1761094"/>
  </r>
  <r>
    <n v="70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26724071"/>
    <n v="26724071"/>
    <s v="N/A"/>
    <s v="N/A"/>
    <s v="RODRIGO ALBERTO MANRIQUE FORERO_x000a_TEL 3778916_x000a_RODRIGO.MANRIQUE@AMBIENTEBOGOTA.GOV.CO"/>
    <n v="2429461"/>
  </r>
  <r>
    <n v="70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17971646"/>
    <n v="17971646"/>
    <s v="N/A"/>
    <s v="N/A"/>
    <s v="RODRIGO ALBERTO MANRIQUE FORERO_x000a_TEL 3778916_x000a_RODRIGO.MANRIQUE@AMBIENTEBOGOTA.GOV.CO"/>
    <n v="1633786"/>
  </r>
  <r>
    <n v="71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22873004"/>
    <n v="22873004"/>
    <s v="N/A"/>
    <s v="N/A"/>
    <s v="RODRIGO ALBERTO MANRIQUE FORERO_x000a_TEL 3778916_x000a_RODRIGO.MANRIQUE@AMBIENTEBOGOTA.GOV.CO"/>
    <n v="2079364"/>
  </r>
  <r>
    <n v="71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26724071"/>
    <n v="26724071"/>
    <s v="N/A"/>
    <s v="N/A"/>
    <s v="RODRIGO ALBERTO MANRIQUE FORERO_x000a_TEL 3778916_x000a_RODRIGO.MANRIQUE@AMBIENTEBOGOTA.GOV.CO"/>
    <n v="2429461"/>
  </r>
  <r>
    <n v="71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19372034"/>
    <n v="19372034"/>
    <s v="N/A"/>
    <s v="N/A"/>
    <s v="RODRIGO ALBERTO MANRIQUE FORERO_x000a_TEL 3778916_x000a_RODRIGO.MANRIQUE@AMBIENTEBOGOTA.GOV.CO"/>
    <n v="1761094"/>
  </r>
  <r>
    <n v="71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26724071"/>
    <n v="26724071"/>
    <s v="N/A"/>
    <s v="N/A"/>
    <s v="RODRIGO ALBERTO MANRIQUE FORERO_x000a_TEL 3778916_x000a_RODRIGO.MANRIQUE@AMBIENTEBOGOTA.GOV.CO"/>
    <n v="2429461"/>
  </r>
  <r>
    <n v="71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19372034"/>
    <n v="19372034"/>
    <s v="N/A"/>
    <s v="N/A"/>
    <s v="RODRIGO ALBERTO MANRIQUE FORERO_x000a_TEL 3778916_x000a_RODRIGO.MANRIQUE@AMBIENTEBOGOTA.GOV.CO"/>
    <n v="1761094"/>
  </r>
  <r>
    <n v="71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DE APOYO REQUERIDOS PARA DESARROLLAR LAS ACTUACIONES ADMINISTRATIVAS Y LOS TRÁMITES SANCIONATORIOS  EN EL MARCO DEL  CUMPLIMIENTO DE LAS REGULACIONES QUE EN MATERIA AMBIENTAL SEAN APLICABLES PARA EL DISTRITO CAPITAL."/>
    <d v="2016-01-15T00:00:00"/>
    <n v="11"/>
    <s v="CONTRATACIÓN DIRECTA"/>
    <s v="12- OTROS DISTRITOS"/>
    <n v="19372034"/>
    <n v="19372034"/>
    <s v="N/A"/>
    <s v="N/A"/>
    <s v="RODRIGO ALBERTO MANRIQUE FORERO_x000a_TEL 3778916_x000a_RODRIGO.MANRIQUE@AMBIENTEBOGOTA.GOV.CO"/>
    <n v="1761094"/>
  </r>
  <r>
    <n v="71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US SERVICIOS PROFESIONALES PARA REALIZAR EL ANALISIS, SEGUIMIENTO Y REPORTE DE LOS PROCESOS DE PLANEACIÓN EN LOS COMPONENTES FISICOS Y PRESUPUESTAL QUE SE REQUIERA PARA EL CUMPLIMIENTO DE LAS ACCIONES DE CONTROL DEL DETERIORO AMBIENTAL. "/>
    <d v="2016-01-15T00:00:00"/>
    <n v="10"/>
    <s v="CONTRATACIÓN DIRECTA"/>
    <s v="12- OTROS DISTRITOS"/>
    <n v="51984100"/>
    <n v="51984100"/>
    <s v="N/A"/>
    <s v="N/A"/>
    <s v="RODRIGO ALBERTO MANRIQUE FORERO_x000a_TEL 3778916_x000a_RODRIGO.MANRIQUE@AMBIENTEBOGOTA.GOV.CO"/>
    <n v="5198410"/>
  </r>
  <r>
    <n v="71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LOS SERVICIOS PROFESIONALES PARA APOYAR LAS ACTIVIDADES DE SEGUIMIENTO A LOS DOCUMENTOS TECNICOS, PROCESOS Y PROCEDIMIENTOS PARA EL ADECUADO CUMPLIMIENTO DE LAS REGULACIONES AMBIENTALES."/>
    <d v="2016-01-15T00:00:00"/>
    <n v="10"/>
    <s v="CONTRATACIÓN DIRECTA"/>
    <s v="12- OTROS DISTRITOS"/>
    <n v="41162920"/>
    <n v="41162920"/>
    <s v="N/A"/>
    <s v="N/A"/>
    <s v="RODRIGO ALBERTO MANRIQUE FORERO_x000a_TEL 3778916_x000a_RODRIGO.MANRIQUE@AMBIENTEBOGOTA.GOV.CO"/>
    <n v="4116292"/>
  </r>
  <r>
    <n v="71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ERVICIOS PROFESIONALES PARA REALIZAR LAS ACTIVIDADES RELACIONADAS CON LA EJECUCION Y SEGUIMIENTO PRESUPUESTAL RELACIONADO CON LAS ACTIVIDADES PARA EL ADECUADO CUMPLIMIENTO DE LAS REGULACIONES AMBIENTALES."/>
    <d v="2016-01-15T00:00:00"/>
    <n v="10"/>
    <s v="CONTRATACIÓN DIRECTA"/>
    <s v="12- OTROS DISTRITOS"/>
    <n v="46573510"/>
    <n v="46573510"/>
    <s v="N/A"/>
    <s v="N/A"/>
    <s v="RODRIGO ALBERTO MANRIQUE FORERO_x000a_TEL 3778916_x000a_RODRIGO.MANRIQUE@AMBIENTEBOGOTA.GOV.CO"/>
    <n v="4657351"/>
  </r>
  <r>
    <n v="71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6"/>
    <s v="04-GASTOS DE PERSONAL OPERATIVO"/>
    <s v="0254 - PERSONAL CONTRATADO PARA EJECUTAR LAS ACTUACIONES DE EVALUACIÓN, CONTROL DE DETERIORO AMBIENTAL Y SEGUIMIENTO AMBIENTAL"/>
    <n v="77101706"/>
    <s v="PRESTAR SERVICIOS PROFESIONALES PARA REALIZAR LAS ACTIVIDADES RELACIONADAS CON LA EJECUCION Y SEGUIMIENTO PRESUPUESTAL RELACIONADO CON LAS ACTIVIDADES PARA EL ADECUADO CUMPLIMIENTO DE LAS REGULACIONES AMBIENTALES."/>
    <d v="2016-01-15T00:00:00"/>
    <n v="1"/>
    <s v="CONTRATACIÓN DIRECTA"/>
    <s v="12- OTROS DISTRITOS"/>
    <n v="702748"/>
    <n v="702748"/>
    <s v="N/A"/>
    <s v="N/A"/>
    <s v="RODRIGO ALBERTO MANRIQUE FORERO_x000a_TEL 3778916_x000a_RODRIGO.MANRIQUE@AMBIENTEBOGOTA.GOV.CO"/>
    <n v="702748"/>
  </r>
  <r>
    <n v="72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4"/>
    <s v="01- ADQUISICIÓN Y/O PRODUCCIÓN DE EQUIPOS, MATERIALES, SUMINISTROS Y SERVICIOS PROPIOS DEL SECTOR"/>
    <s v="0524 - ADQUISICIÓN DE EQUIPOS, MATERIALES, SUMINISTROS, SERVICIOS Y/O PRODUCCIÓN DE MATERIAL TÉCNICO E INFORMACIÓN PARA LA GESTIÓN Y CONTROL DE DETERIORO AMBIENTAL"/>
    <n v="77101706"/>
    <s v="PRESTAR EL SERVICIO DE REALIZACIÓN DE EVENTOS Y ACTIVIDADES LOGISTICAS DE LA SECRETARIA DISTRITAL DE AMBIENTE PARA LA SOCIALIZACIÓN Y DIVULGACIÓN A LA CIUDADANIA DE LA GESTIÓN REALIZADA EN EL DISTRITO CAPITAL"/>
    <d v="2016-01-15T00:00:00"/>
    <n v="1"/>
    <s v="CONTRATACIÓN DIRECTA"/>
    <s v="12- OTROS DISTRITOS"/>
    <n v="200000000"/>
    <n v="200000000"/>
    <s v="N/A"/>
    <s v="N/A"/>
    <s v="RODRIGO ALBERTO MANRIQUE FORERO_x000a_TEL 3778916_x000a_RODRIGO.MANRIQUE@AMBIENTEBOGOTA.GOV.CO"/>
    <n v="200000000"/>
  </r>
  <r>
    <n v="72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4"/>
    <s v="06- GASTOS OPERATIVOS"/>
    <s v="0037- GASTOS DE TRANSPORTE"/>
    <n v="78101601"/>
    <s v="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6-01-15T00:00:00"/>
    <n v="1"/>
    <s v="CONTRATACIÓN DIRECTA"/>
    <s v="12- OTROS DISTRITOS"/>
    <n v="133000000"/>
    <n v="133000000"/>
    <s v="N/A"/>
    <s v="N/A"/>
    <s v="RODRIGO ALBERTO MANRIQUE FORERO_x000a_TEL 3778916_x000a_RODRIGO.MANRIQUE@AMBIENTEBOGOTA.GOV.CO"/>
    <n v="133000000"/>
  </r>
  <r>
    <n v="722"/>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ERSONALES PARA REALIZAR EL PROCESO DE CLASIFICACIÓN MANEJO TRAMITE Y ADMINISTRACION DE LOS DOCUMENTOS GENERADOS DE LAS ACTUACIONES TÉCNICAS Y DEMAS ACTIVIDADES RELACIONADAS CON LOS TRÁMITES DE RUIDO"/>
    <d v="2016-01-15T00:00:00"/>
    <n v="10"/>
    <s v="CONTRATACIÓN DIRECTA"/>
    <s v="12- OTROS DISTRITOS"/>
    <n v="16337860"/>
    <n v="16337860"/>
    <s v="N/A"/>
    <s v="N/A"/>
    <s v="RODRIGO ALBERTO MANRIQUE FORERO_x000a_TEL 3778916_x000a_RODRIGO.MANRIQUE@AMBIENTEBOGOTA.GOV.CO"/>
    <n v="1633786"/>
  </r>
  <r>
    <n v="723"/>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ARA  REALIZAR ACTIVIDADES TÉCNICAS DE MONITOREO, SEGUIMIENTO Y CONTROL A FUENTES FIJAS GENERADORAS DE RUIDO"/>
    <d v="2016-01-15T00:00:00"/>
    <n v="10"/>
    <s v="CONTRATACIÓN DIRECTA"/>
    <s v="12- OTROS DISTRITOS"/>
    <n v="17610940"/>
    <n v="17610940"/>
    <s v="N/A"/>
    <s v="N/A"/>
    <s v="RODRIGO ALBERTO MANRIQUE FORERO_x000a_TEL 3778916_x000a_RODRIGO.MANRIQUE@AMBIENTEBOGOTA.GOV.CO"/>
    <n v="1761094"/>
  </r>
  <r>
    <n v="724"/>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APOYAR EL SEGUIMIENTO  DE LAS ACTUACIONES TECNICAS SOBRE FUENTES FIJAS GENERADORAS DE RUIDO"/>
    <d v="2016-01-15T00:00:00"/>
    <n v="10"/>
    <s v="CONTRATACIÓN DIRECTA"/>
    <s v="12- OTROS DISTRITOS"/>
    <n v="35752330"/>
    <n v="35752330"/>
    <s v="N/A"/>
    <s v="N/A"/>
    <s v="RODRIGO ALBERTO MANRIQUE FORERO_x000a_TEL 3778916_x000a_RODRIGO.MANRIQUE@AMBIENTEBOGOTA.GOV.CO"/>
    <n v="3575233"/>
  </r>
  <r>
    <n v="725"/>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APOYANDO TÉCNICAMENTE AL GRUPO DE RUIDO, EN  LO RELACIONADO CON ATENCIÓN Y SEGUIMIENTO DE QUEJAS AL IGUAL QUE LAS ACTUACIONES TÉCNICAS RESULTANTES DEL CONTROL A LAS FUENTES EMISORAS DE RUIDO EVALUADAS"/>
    <d v="2016-01-15T00:00:00"/>
    <n v="10"/>
    <s v="CONTRATACIÓN DIRECTA"/>
    <s v="12- OTROS DISTRITOS"/>
    <n v="31720910"/>
    <n v="31720910"/>
    <s v="N/A"/>
    <s v="N/A"/>
    <s v="RODRIGO ALBERTO MANRIQUE FORERO_x000a_TEL 3778916_x000a_RODRIGO.MANRIQUE@AMBIENTEBOGOTA.GOV.CO"/>
    <n v="3172091"/>
  </r>
  <r>
    <n v="726"/>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LAS ACTIVIDADES CORRESPONDIENTES A LA OPERACIÓN TÉCNICA DE LA UNIDAD MÓVIL DE MONITOREO DE RUIDO Y LAS ACTIVIDADES DE MONITOREO, SEGUIMIENTO Y CONTROL A FUENTES FIJAS GENERADORAS DE RUIDO"/>
    <d v="2016-01-15T00:00:00"/>
    <n v="10"/>
    <s v="CONTRATACIÓN DIRECTA"/>
    <s v="12- OTROS DISTRITOS"/>
    <n v="26204230"/>
    <n v="26204230"/>
    <s v="N/A"/>
    <s v="N/A"/>
    <s v="RODRIGO ALBERTO MANRIQUE FORERO_x000a_TEL 3778916_x000a_RODRIGO.MANRIQUE@AMBIENTEBOGOTA.GOV.CO"/>
    <n v="2620423"/>
  </r>
  <r>
    <n v="727"/>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28"/>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6-01-15T00:00:00"/>
    <n v="10"/>
    <s v="CONTRATACIÓN DIRECTA"/>
    <s v="12- OTROS DISTRITOS"/>
    <n v="24294610"/>
    <n v="24294610"/>
    <s v="N/A"/>
    <s v="N/A"/>
    <s v="RODRIGO ALBERTO MANRIQUE FORERO_x000a_TEL 3778916_x000a_RODRIGO.MANRIQUE@AMBIENTEBOGOTA.GOV.CO"/>
    <n v="2429461"/>
  </r>
  <r>
    <n v="729"/>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30"/>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REALIZAR TODAS LAS ACTIVIDADES RELACIONADAS CON EL SEGUIMIENTO Y CONTROL A FUENTES FIJAS GENERADORAS DE RUIDO."/>
    <d v="2016-01-15T00:00:00"/>
    <n v="10"/>
    <s v="CONTRATACIÓN DIRECTA"/>
    <s v="12- OTROS DISTRITOS"/>
    <n v="28432120"/>
    <n v="28432120"/>
    <s v="N/A"/>
    <s v="N/A"/>
    <s v="RODRIGO ALBERTO MANRIQUE FORERO_x000a_TEL 3778916_x000a_RODRIGO.MANRIQUE@AMBIENTEBOGOTA.GOV.CO"/>
    <n v="2843212"/>
  </r>
  <r>
    <n v="731"/>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6-01-15T00:00:00"/>
    <n v="10"/>
    <s v="CONTRATACIÓN DIRECTA"/>
    <s v="12- OTROS DISTRITOS"/>
    <n v="24294610"/>
    <n v="24294610"/>
    <s v="N/A"/>
    <s v="N/A"/>
    <s v="RODRIGO ALBERTO MANRIQUE FORERO_x000a_TEL 3778916_x000a_RODRIGO.MANRIQUE@AMBIENTEBOGOTA.GOV.CO"/>
    <n v="2429461"/>
  </r>
  <r>
    <n v="732"/>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APOYAR TÉCNICAMENTE  LAS ACTIVIDADES DESARROLLADAS POR EL GRUPO DE RUIDO"/>
    <d v="2016-01-15T00:00:00"/>
    <n v="10"/>
    <s v="CONTRATACIÓN DIRECTA"/>
    <s v="12- OTROS DISTRITOS"/>
    <n v="51984100"/>
    <n v="51984100"/>
    <s v="N/A"/>
    <s v="N/A"/>
    <s v="RODRIGO ALBERTO MANRIQUE FORERO_x000a_TEL 3778916_x000a_RODRIGO.MANRIQUE@AMBIENTEBOGOTA.GOV.CO"/>
    <n v="5198410"/>
  </r>
  <r>
    <n v="733"/>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DE APOYO PARA REALIZAR ACTIVIDADES ASOCIADAS AL MANEJO DE DOCUMENTOS EN EL TRAMITE DE LAS  ACTUACIONES ADMINISTRATIVAS  DEL GRUPO DE RUIDO"/>
    <d v="2016-01-15T00:00:00"/>
    <n v="10"/>
    <s v="CONTRATACIÓN DIRECTA"/>
    <s v="12- OTROS DISTRITOS"/>
    <n v="16337860"/>
    <n v="16337860"/>
    <s v="N/A"/>
    <s v="N/A"/>
    <s v="RODRIGO ALBERTO MANRIQUE FORERO_x000a_TEL 3778916_x000a_RODRIGO.MANRIQUE@AMBIENTEBOGOTA.GOV.CO"/>
    <n v="1633786"/>
  </r>
  <r>
    <n v="734"/>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DE APOYO PARA REALIZAR ACTIVIDADES ASOCIADAS AL MANEJO DE DOCUMENTOS EN EL TRAMITE DE LAS  ACTUACIONES ADMINISTRATIVAS  DEL GRUPO DE RUIDO"/>
    <d v="2016-01-15T00:00:00"/>
    <n v="10"/>
    <s v="CONTRATACIÓN DIRECTA"/>
    <s v="12- OTROS DISTRITOS"/>
    <n v="12836890"/>
    <n v="12836890"/>
    <s v="N/A"/>
    <s v="N/A"/>
    <s v="RODRIGO ALBERTO MANRIQUE FORERO_x000a_TEL 3778916_x000a_RODRIGO.MANRIQUE@AMBIENTEBOGOTA.GOV.CO"/>
    <n v="1283689"/>
  </r>
  <r>
    <n v="735"/>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DE APOYO PARA REALIZAR ACTIVIDADES ASOCIADAS AL MANEJO DE DOCUMENTOS EN EL TRAMITE DE LAS  ACTUACIONES ADMINISTRATIVAS  DEL GRUPO DE RUIDO."/>
    <d v="2016-01-15T00:00:00"/>
    <n v="10"/>
    <s v="CONTRATACIÓN DIRECTA"/>
    <s v="12- OTROS DISTRITOS"/>
    <n v="17610940"/>
    <n v="17610940"/>
    <s v="N/A"/>
    <s v="N/A"/>
    <s v="RODRIGO ALBERTO MANRIQUE FORERO_x000a_TEL 3778916_x000a_RODRIGO.MANRIQUE@AMBIENTEBOGOTA.GOV.CO"/>
    <n v="1761094"/>
  </r>
  <r>
    <n v="736"/>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DE APOYO PARA REALIZAR ACTIVIDADES ASOCIADAS AL MANEJO DE DOCUMENTOS EN EL TRAMITE DE LAS  ACTUACIONES ADMINISTRATIVAS  DEL GRUPO DE RUIDO"/>
    <d v="2016-01-15T00:00:00"/>
    <n v="10"/>
    <s v="CONTRATACIÓN DIRECTA"/>
    <s v="12- OTROS DISTRITOS"/>
    <n v="16337860"/>
    <n v="16337860"/>
    <s v="N/A"/>
    <s v="N/A"/>
    <s v="RODRIGO ALBERTO MANRIQUE FORERO_x000a_TEL 3778916_x000a_RODRIGO.MANRIQUE@AMBIENTEBOGOTA.GOV.CO"/>
    <n v="1633786"/>
  </r>
  <r>
    <n v="737"/>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ERSONALES  PARA REALIZAR EL SEGUIMIENTO Y VERIFICACION DE LOS TRAMITES DE SOLICITUDES ALLEGADAS A LA SDA EN MATERIA DE RUIDO."/>
    <d v="2016-01-15T00:00:00"/>
    <n v="10"/>
    <s v="CONTRATACIÓN DIRECTA"/>
    <s v="12- OTROS DISTRITOS"/>
    <n v="20793640"/>
    <n v="20793640"/>
    <s v="N/A"/>
    <s v="N/A"/>
    <s v="RODRIGO ALBERTO MANRIQUE FORERO_x000a_TEL 3778916_x000a_RODRIGO.MANRIQUE@AMBIENTEBOGOTA.GOV.CO"/>
    <n v="2079364"/>
  </r>
  <r>
    <n v="738"/>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LOS SERVICIOS PARA APOYAR  LA ADMINISTRACION Y SEGUIMIENTO DE LA INFORMACION Y DOCUMENTACION QUE SE GENERAN POR FUENTES EMISORAS DE RUIDO_x000a_ _x000a_ "/>
    <d v="2016-01-15T00:00:00"/>
    <n v="10"/>
    <s v="CONTRATACIÓN DIRECTA"/>
    <s v="12- OTROS DISTRITOS"/>
    <n v="16337860"/>
    <n v="16337860"/>
    <s v="N/A"/>
    <s v="N/A"/>
    <s v="RODRIGO ALBERTO MANRIQUE FORERO_x000a_TEL 3778916_x000a_RODRIGO.MANRIQUE@AMBIENTEBOGOTA.GOV.CO"/>
    <n v="1633786"/>
  </r>
  <r>
    <n v="739"/>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APOYAR, ORIENTAR Y CONCEPTUAR JURÍDICAMENTE LOS TRAMITES Y ACTUACIONES ADMINISTRATIVAS DE IMPULSO PROCESAL EN LO PERMISIVO Y/O SANCIONATORIO EN EL GRUPO DE RUIDO.”"/>
    <d v="2016-01-15T00:00:00"/>
    <n v="10"/>
    <s v="CONTRATACIÓN DIRECTA"/>
    <s v="12- OTROS DISTRITOS"/>
    <n v="57394690"/>
    <n v="57394690"/>
    <s v="N/A"/>
    <s v="N/A"/>
    <s v="RODRIGO ALBERTO MANRIQUE FORERO_x000a_TEL 3778916_x000a_RODRIGO.MANRIQUE@AMBIENTEBOGOTA.GOV.CO"/>
    <n v="5739469"/>
  </r>
  <r>
    <n v="740"/>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LOS SERVICIOS PROFESIONALES PARA REALIZAR LA REVISIÓN JURÍDICA A LAS ACTUACIONES ADMINISTRATIVAS REQUERIDAS  PARA DAR IMPULSO JURÍDICO A LOS TRÁMITES SANCIONATORIOS EN EL GRUPO DE RUIDO"/>
    <d v="2016-01-15T00:00:00"/>
    <n v="10"/>
    <s v="CONTRATACIÓN DIRECTA"/>
    <s v="12- OTROS DISTRITOS"/>
    <n v="57394690"/>
    <n v="57394690"/>
    <s v="N/A"/>
    <s v="N/A"/>
    <s v="RODRIGO ALBERTO MANRIQUE FORERO_x000a_TEL 3778916_x000a_RODRIGO.MANRIQUE@AMBIENTEBOGOTA.GOV.CO"/>
    <n v="5739469"/>
  </r>
  <r>
    <n v="741"/>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PARA EL CUMPLIMIENTO DEL PLAN LOCAL DE RECUPERACIÓN AUDITIVA EN LAS LOCALIDADES CONTEMPLADAS EN LA RESOLUCIÓN 6919 DE 2010 DE LA SDA"/>
    <d v="2016-01-15T00:00:00"/>
    <n v="10"/>
    <s v="CONTRATACIÓN DIRECTA"/>
    <s v="12- OTROS DISTRITOS"/>
    <n v="26204230"/>
    <n v="26204230"/>
    <s v="N/A"/>
    <s v="N/A"/>
    <s v="RODRIGO ALBERTO MANRIQUE FORERO_x000a_TEL 3778916_x000a_RODRIGO.MANRIQUE@AMBIENTEBOGOTA.GOV.CO"/>
    <n v="2620423"/>
  </r>
  <r>
    <n v="742"/>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APOYAR TECNICAMENTE EN LA REVISION DE LAS ACTIVIDADES DE CONTROL, Y SEGUIMIENTO DE LAS ACTUACIONES  EMITIDAS POR EL GRUPO DE RUIDO"/>
    <d v="2016-01-15T00:00:00"/>
    <n v="10"/>
    <s v="CONTRATACIÓN DIRECTA"/>
    <s v="12- OTROS DISTRITOS"/>
    <n v="35752330"/>
    <n v="35752330"/>
    <s v="N/A"/>
    <s v="N/A"/>
    <s v="RODRIGO ALBERTO MANRIQUE FORERO_x000a_TEL 3778916_x000a_RODRIGO.MANRIQUE@AMBIENTEBOGOTA.GOV.CO"/>
    <n v="3575233"/>
  </r>
  <r>
    <n v="743"/>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PARA EL CUMPLIMIENTO DEL PLAN LOCAL DE RECUPERACIÓN AUDITIVA EN LAS LOCALIDADES CONTEMPLADAS EN LA RESOLUCIÓN 6919 DE 2010 DE LA SDA"/>
    <d v="2016-01-15T00:00:00"/>
    <n v="10"/>
    <s v="CONTRATACIÓN DIRECTA"/>
    <s v="12- OTROS DISTRITOS"/>
    <n v="26204230"/>
    <n v="26204230"/>
    <s v="N/A"/>
    <s v="N/A"/>
    <s v="RODRIGO ALBERTO MANRIQUE FORERO_x000a_TEL 3778916_x000a_RODRIGO.MANRIQUE@AMBIENTEBOGOTA.GOV.CO"/>
    <n v="2620423"/>
  </r>
  <r>
    <n v="744"/>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Y ASISTIR A REUNIONES DE PUESTO DE MANDO UNIFICADO"/>
    <d v="2016-01-15T00:00:00"/>
    <n v="10"/>
    <s v="CONTRATACIÓN DIRECTA"/>
    <s v="12- OTROS DISTRITOS"/>
    <n v="28432120"/>
    <n v="28432120"/>
    <s v="N/A"/>
    <s v="N/A"/>
    <s v="RODRIGO ALBERTO MANRIQUE FORERO_x000a_TEL 3778916_x000a_RODRIGO.MANRIQUE@AMBIENTEBOGOTA.GOV.CO"/>
    <n v="2843212"/>
  </r>
  <r>
    <n v="745"/>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6-01-15T00:00:00"/>
    <n v="10"/>
    <s v="CONTRATACIÓN DIRECTA"/>
    <s v="12- OTROS DISTRITOS"/>
    <n v="24294610"/>
    <n v="24294610"/>
    <s v="N/A"/>
    <s v="N/A"/>
    <s v="RODRIGO ALBERTO MANRIQUE FORERO_x000a_TEL 3778916_x000a_RODRIGO.MANRIQUE@AMBIENTEBOGOTA.GOV.CO"/>
    <n v="2429461"/>
  </r>
  <r>
    <n v="746"/>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Y APOYAR LA ACTUALIZACION DE MAPAS"/>
    <d v="2016-01-15T00:00:00"/>
    <n v="10"/>
    <s v="CONTRATACIÓN DIRECTA"/>
    <s v="12- OTROS DISTRITOS"/>
    <n v="28432120"/>
    <n v="28432120"/>
    <s v="N/A"/>
    <s v="N/A"/>
    <s v="RODRIGO ALBERTO MANRIQUE FORERO_x000a_TEL 3778916_x000a_RODRIGO.MANRIQUE@AMBIENTEBOGOTA.GOV.CO"/>
    <n v="2843212"/>
  </r>
  <r>
    <n v="747"/>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PARA EL CUMPLIMIENTO DEL PLAN LOCAL DE RECUPERACIÓN AUDITIVA EN LAS LOCALIDADES CONTEMPLADAS EN LA RESOLUCIÓN 6919 DE 2010 DE LA SDA"/>
    <d v="2016-01-15T00:00:00"/>
    <n v="10"/>
    <s v="CONTRATACIÓN DIRECTA"/>
    <s v="12- OTROS DISTRITOS"/>
    <n v="26204230"/>
    <n v="26204230"/>
    <s v="N/A"/>
    <s v="N/A"/>
    <s v="RODRIGO ALBERTO MANRIQUE FORERO_x000a_TEL 3778916_x000a_RODRIGO.MANRIQUE@AMBIENTEBOGOTA.GOV.CO"/>
    <n v="2620423"/>
  </r>
  <r>
    <n v="748"/>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49"/>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Y LLEVAR EL CONTROL DE LOS EQUIPOS UTILIZADOS PARA TAL FIN"/>
    <d v="2016-01-15T00:00:00"/>
    <n v="10"/>
    <s v="CONTRATACIÓN DIRECTA"/>
    <s v="12- OTROS DISTRITOS"/>
    <n v="28432120"/>
    <n v="28432120"/>
    <s v="N/A"/>
    <s v="N/A"/>
    <s v="RODRIGO ALBERTO MANRIQUE FORERO_x000a_TEL 3778916_x000a_RODRIGO.MANRIQUE@AMBIENTEBOGOTA.GOV.CO"/>
    <n v="2843212"/>
  </r>
  <r>
    <n v="750"/>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PROYECTAR LAS ACTUACIONES ADMINISTRATIVAS Y ADELANTAR LOS PROCESOS PERMISIVOS O SANCIONATORIOS Y DEMÁS TRAMITES QUE SE LE ASIGNEN DEL GRUPO DEL RUIDO."/>
    <d v="2016-01-15T00:00:00"/>
    <n v="10"/>
    <s v="CONTRATACIÓN DIRECTA"/>
    <s v="12- OTROS DISTRITOS"/>
    <n v="31720910"/>
    <n v="31720910"/>
    <s v="N/A"/>
    <s v="N/A"/>
    <s v="RODRIGO ALBERTO MANRIQUE FORERO_x000a_TEL 3778916_x000a_RODRIGO.MANRIQUE@AMBIENTEBOGOTA.GOV.CO"/>
    <n v="3172091"/>
  </r>
  <r>
    <n v="751"/>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52"/>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53"/>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APOYANDO TÉCNICAMENTE AL GRUPO DE RUIDO, EN  LO RELACIONADO CON LA PROYECCIÓN DE CONCEPTOS TÉNICOS SANCIONATORIOS PROCEDENTE DE LAS  ACTUACIONES TÉCNICAS RESULTANTES DEL CONTROL A LAS FUENTES EMISORAS DE RUIDO EVALUADAS"/>
    <d v="2016-01-15T00:00:00"/>
    <n v="10"/>
    <s v="CONTRATACIÓN DIRECTA"/>
    <s v="12- OTROS DISTRITOS"/>
    <n v="28432120"/>
    <n v="28432120"/>
    <s v="N/A"/>
    <s v="N/A"/>
    <s v="RODRIGO ALBERTO MANRIQUE FORERO_x000a_TEL 3778916_x000a_RODRIGO.MANRIQUE@AMBIENTEBOGOTA.GOV.CO"/>
    <n v="2843212"/>
  </r>
  <r>
    <n v="754"/>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55"/>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6-01-15T00:00:00"/>
    <n v="10"/>
    <s v="CONTRATACIÓN DIRECTA"/>
    <s v="12- OTROS DISTRITOS"/>
    <n v="24294610"/>
    <n v="24294610"/>
    <s v="N/A"/>
    <s v="N/A"/>
    <s v="RODRIGO ALBERTO MANRIQUE FORERO_x000a_TEL 3778916_x000a_RODRIGO.MANRIQUE@AMBIENTEBOGOTA.GOV.CO"/>
    <n v="2429461"/>
  </r>
  <r>
    <n v="756"/>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57"/>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ARA  REALIZAR ACTIVIDADES TÉCNICAS DE MONITOREO, SEGUIMIENTO Y CONTROL A FUENTES FIJAS GENERADORAS DE RUIDO"/>
    <d v="2016-01-15T00:00:00"/>
    <n v="10"/>
    <s v="CONTRATACIÓN DIRECTA"/>
    <s v="12- OTROS DISTRITOS"/>
    <n v="17610940"/>
    <n v="17610940"/>
    <s v="N/A"/>
    <s v="N/A"/>
    <s v="RODRIGO ALBERTO MANRIQUE FORERO_x000a_TEL 3778916_x000a_RODRIGO.MANRIQUE@AMBIENTEBOGOTA.GOV.CO"/>
    <n v="1761094"/>
  </r>
  <r>
    <n v="758"/>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59"/>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60"/>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6-01-15T00:00:00"/>
    <n v="10"/>
    <s v="CONTRATACIÓN DIRECTA"/>
    <s v="12- OTROS DISTRITOS"/>
    <n v="24294610"/>
    <n v="24294610"/>
    <s v="N/A"/>
    <s v="N/A"/>
    <s v="RODRIGO ALBERTO MANRIQUE FORERO_x000a_TEL 3778916_x000a_RODRIGO.MANRIQUE@AMBIENTEBOGOTA.GOV.CO"/>
    <n v="2429461"/>
  </r>
  <r>
    <n v="761"/>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APOYAR EL SEGUIMIENTO DE LAS ACTUACIONES TECNICAS SOBRE FUENTES FIJAS GENERADORAS DE RUIDO"/>
    <d v="2016-01-15T00:00:00"/>
    <n v="10"/>
    <s v="CONTRATACIÓN DIRECTA"/>
    <s v="12- OTROS DISTRITOS"/>
    <n v="35752330"/>
    <n v="35752330"/>
    <s v="N/A"/>
    <s v="N/A"/>
    <s v="RODRIGO ALBERTO MANRIQUE FORERO_x000a_TEL 3778916_x000a_RODRIGO.MANRIQUE@AMBIENTEBOGOTA.GOV.CO"/>
    <n v="3575233"/>
  </r>
  <r>
    <n v="762"/>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APOYAR EL SEGUIMIENTO DE LAS ACTUACIONES TECNICAS SOBRE FUENTES FIJAS GENERADORAS DE RUIDO"/>
    <d v="2016-01-15T00:00:00"/>
    <n v="10"/>
    <s v="CONTRATACIÓN DIRECTA"/>
    <s v="12- OTROS DISTRITOS"/>
    <n v="35752330"/>
    <n v="35752330"/>
    <s v="N/A"/>
    <s v="N/A"/>
    <s v="RODRIGO ALBERTO MANRIQUE FORERO_x000a_TEL 3778916_x000a_RODRIGO.MANRIQUE@AMBIENTEBOGOTA.GOV.CO"/>
    <n v="3575233"/>
  </r>
  <r>
    <n v="763"/>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6-01-15T00:00:00"/>
    <n v="10"/>
    <s v="CONTRATACIÓN DIRECTA"/>
    <s v="12- OTROS DISTRITOS"/>
    <n v="24294610"/>
    <n v="24294610"/>
    <s v="N/A"/>
    <s v="N/A"/>
    <s v="RODRIGO ALBERTO MANRIQUE FORERO_x000a_TEL 3778916_x000a_RODRIGO.MANRIQUE@AMBIENTEBOGOTA.GOV.CO"/>
    <n v="2429461"/>
  </r>
  <r>
    <n v="764"/>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REVISAR  LAS ACTUACIONES ADMINISTRATIVAS Y LOS EXPEDIENTES  QUE ADELANTEN LOS PROCESOS PERMISIVOS O SANCIONATORIOS QUE SE ASIGNEN EN EL GRUPO DE RUIDO."/>
    <d v="2016-01-15T00:00:00"/>
    <n v="10"/>
    <s v="CONTRATACIÓN DIRECTA"/>
    <s v="12- OTROS DISTRITOS"/>
    <n v="28432120"/>
    <n v="28432120"/>
    <s v="N/A"/>
    <s v="N/A"/>
    <s v="RODRIGO ALBERTO MANRIQUE FORERO_x000a_TEL 3778916_x000a_RODRIGO.MANRIQUE@AMBIENTEBOGOTA.GOV.CO"/>
    <n v="2843212"/>
  </r>
  <r>
    <n v="765"/>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PRESTAR SUS SERVICIOS PROFESIONALES PARA REALIZAR CONSULTAR Y ESTUDIAR JURIDICAMENTE LAS ACTUACIONES ADMINISTRATIVAS GENERADAS POR EL GRUPO DE RUIDO"/>
    <d v="2016-01-15T00:00:00"/>
    <n v="10"/>
    <s v="CONTRATACIÓN DIRECTA"/>
    <s v="12- OTROS DISTRITOS"/>
    <n v="35752330"/>
    <n v="35752330"/>
    <s v="N/A"/>
    <s v="N/A"/>
    <s v="RODRIGO ALBERTO MANRIQUE FORERO_x000a_TEL 3778916_x000a_RODRIGO.MANRIQUE@AMBIENTEBOGOTA.GOV.CO"/>
    <n v="3575233"/>
  </r>
  <r>
    <n v="766"/>
    <x v="4"/>
    <s v="3-3-1-14-02-22-0574-210"/>
    <s v="REDUCIR EN 5% LA CONTAMINACIÓN SONORA EN TRES ÁREAS ESTRATÉGICAS DE LA CIUDAD"/>
    <s v="EVALUACIÓN, CONTROL, MONITOREO Y SEGUIMIENTO"/>
    <s v="INTERVENIR 10 ÁREAS CRÍTICAS IDENTIFICADAS Y PRIORIZADAS EN LOS MAPAS DE RUIDO DE LA CIUDAD."/>
    <x v="6"/>
    <s v="04-GASTOS DE PERSONAL OPERATIVO"/>
    <s v="0254 - PERSONAL CONTRATADO PARA EJECUTAR LAS ACTUACIONES DE EVALUACIÓN, CONTROL DE DETERIORO AMBIENTAL Y SEGUIMIENTO AMBIENTAL"/>
    <n v="77131600"/>
    <s v="SALDO EN AJUSTE"/>
    <d v="2016-01-15T00:00:00"/>
    <n v="1"/>
    <s v="CONTRATACIÓN DIRECTA"/>
    <s v="12- OTROS DISTRITOS"/>
    <n v="379470"/>
    <n v="379470"/>
    <s v="N/A"/>
    <s v="N/A"/>
    <s v="RODRIGO ALBERTO MANRIQUE FORERO_x000a_TEL 3778916_x000a_RODRIGO.MANRIQUE@AMBIENTEBOGOTA.GOV.CO"/>
    <n v="379470"/>
  </r>
  <r>
    <n v="767"/>
    <x v="4"/>
    <s v="3-3-1-14-02-22-0574-210"/>
    <s v="REDUCIR EN 5% LA CONTAMINACIÓN SONORA EN TRES ÁREAS ESTRATÉGICAS DE LA CIUDAD"/>
    <s v="EVALUACIÓN, CONTROL, MONITOREO Y SEGUIMIENTO"/>
    <s v="INTERVENIR 10 ÁREAS CRÍTICAS IDENTIFICADAS Y PRIORIZADAS EN LOS MAPAS DE RUIDO DE LA CIUDAD."/>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REALIZAR EL MANTENIMIENTO PREVENTIVO, CORRECTIVO Y CALIBRACIÓN DE SONOMETROS UTILIZADOS EN CAMPO"/>
    <d v="2016-02-01T00:00:00"/>
    <n v="1"/>
    <s v="CONTRATACIÓN DIRECTA"/>
    <s v="12- OTROS DISTRITOS"/>
    <n v="155000000"/>
    <n v="155000000"/>
    <s v="N/A"/>
    <s v="N/A"/>
    <s v="RODRIGO ALBERTO MANRIQUE FORERO_x000a_TEL 3778916_x000a_RODRIGO.MANRIQUE@AMBIENTEBOGOTA.GOV.CO"/>
    <n v="155000000"/>
  </r>
  <r>
    <n v="768"/>
    <x v="4"/>
    <s v="3-3-1-14-02-22-0574-210"/>
    <s v="REDUCIR EN 5% LA CONTAMINACIÓN SONORA EN TRES ÁREAS ESTRATÉGICAS DE LA CIUDAD"/>
    <s v="EVALUACIÓN, CONTROL, MONITOREO Y SEGUIMIENTO"/>
    <s v="OPERAR UNA RED DE MONITOREO DE RUIDO DEL AEROPUERTO "/>
    <x v="6"/>
    <s v="04-GASTOS DE PERSONAL OPERATIVO"/>
    <s v="0254 - PERSONAL CONTRATADO PARA EJECUTAR LAS ACTUACIONES DE EVALUACIÓN, CONTROL DE DETERIORO AMBIENTAL Y SEGUIMIENTO AMBIENTAL"/>
    <n v="77131600"/>
    <s v="PRESTAR SUS SERVICIOS PROFESIONALES PARA APOYAR LAS ACTIVIDADES TECNICAS  RELACIONADAS CON LA INFORMACIÓN SUMINISTRADA POR LA RED DE MONITOREO DE RUIDO PARA EL AEROPUERTO INTERNACIONAL EL DORADO."/>
    <d v="2016-01-15T00:00:00"/>
    <n v="10"/>
    <s v="CONTRATACIÓN DIRECTA"/>
    <s v="12- OTROS DISTRITOS"/>
    <n v="28432120"/>
    <n v="28432120"/>
    <s v="N/A"/>
    <s v="N/A"/>
    <s v="RODRIGO ALBERTO MANRIQUE FORERO_x000a_TEL 3778916_x000a_RODRIGO.MANRIQUE@AMBIENTEBOGOTA.GOV.CO"/>
    <n v="2843212"/>
  </r>
  <r>
    <n v="769"/>
    <x v="4"/>
    <s v="3-3-1-14-02-22-0574-210"/>
    <s v="REDUCIR EN 5% LA CONTAMINACIÓN SONORA EN TRES ÁREAS ESTRATÉGICAS DE LA CIUDAD"/>
    <s v="EVALUACIÓN, CONTROL, MONITOREO Y SEGUIMIENTO"/>
    <s v="OPERAR UNA RED DE MONITOREO DE RUIDO DEL AEROPUERTO "/>
    <x v="6"/>
    <s v="04-GASTOS DE PERSONAL OPERATIVO"/>
    <s v="0254 - PERSONAL CONTRATADO PARA EJECUTAR LAS ACTUACIONES DE EVALUACIÓN, CONTROL DE DETERIORO AMBIENTAL Y SEGUIMIENTO AMBIENTAL"/>
    <n v="77131600"/>
    <s v="PRESTAR SUS SERVICIOS PROFESIONALES PARA DESARROLLAR LAS ACTIVIDADES DE MANIPULACIÓN DE LOS DATOS QUE SUMINISTRA LA RED DE MONITOREO DE RUIDO PARA EL AEROPUERTO INTERNACIONAL ELDORADO Y LA MOVIL DEL GRUPO, ADEMÁS DEL MANTENIMIENTO PREVENTIVO DE LAS ESTACIONES DE LA RED DE RUIDO"/>
    <d v="2016-01-15T00:00:00"/>
    <n v="10"/>
    <s v="CONTRATACIÓN DIRECTA"/>
    <s v="12- OTROS DISTRITOS"/>
    <n v="24294610"/>
    <n v="24294610"/>
    <s v="N/A"/>
    <s v="N/A"/>
    <s v="RODRIGO ALBERTO MANRIQUE FORERO_x000a_TEL 3778916_x000a_RODRIGO.MANRIQUE@AMBIENTEBOGOTA.GOV.CO"/>
    <n v="2429461"/>
  </r>
  <r>
    <n v="770"/>
    <x v="4"/>
    <s v="3-3-1-14-02-22-0574-210"/>
    <s v="REDUCIR EN 5% LA CONTAMINACIÓN SONORA EN TRES ÁREAS ESTRATÉGICAS DE LA CIUDAD"/>
    <s v="EVALUACIÓN, CONTROL, MONITOREO Y SEGUIMIENTO"/>
    <s v="OPERAR UNA RED DE MONITOREO DE RUIDO DEL AEROPUERTO "/>
    <x v="6"/>
    <s v="04-GASTOS DE PERSONAL OPERATIVO"/>
    <s v="0254 - PERSONAL CONTRATADO PARA EJECUTAR LAS ACTUACIONES DE EVALUACIÓN, CONTROL DE DETERIORO AMBIENTAL Y SEGUIMIENTO AMBIENTAL"/>
    <n v="77131600"/>
    <s v="PRESTAR SUS SERVICIOS PROFESIONALES PARA DESARROLLAR LAS ACTIVIDADES DE MANIPULACIÓN DE LOS DATOS QUE SUMINISTRA LA RED DE MONITOREO DE RUIDO PARA EL AEROPUERTO INTERNACIONAL ELDORADO Y LA MOVIL DEL GRUPO, ADEMÁS DEL MANTENIMIENTO PREVENTIVO DE LAS ESTACIONES DE LA RED DE RUIDO"/>
    <d v="2016-01-15T00:00:00"/>
    <n v="1"/>
    <s v="CONTRATACIÓN DIRECTA"/>
    <s v="12- OTROS DISTRITOS"/>
    <n v="273270"/>
    <n v="273270"/>
    <s v="N/A"/>
    <s v="N/A"/>
    <s v="RODRIGO ALBERTO MANRIQUE FORERO_x000a_TEL 3778916_x000a_RODRIGO.MANRIQUE@AMBIENTEBOGOTA.GOV.CO"/>
    <n v="273270"/>
  </r>
  <r>
    <n v="771"/>
    <x v="4"/>
    <s v="3-3-1-14-02-22-0574-210"/>
    <s v="LEGALIZAR EL 50%  DE LOS REGISTROS DE PUBLICIDAD EXTERIOR VISUAL EN BOGOTÁ"/>
    <s v="EVALUACIÓN, CONTROL, MONITOREO Y SEGUIMIENTO"/>
    <s v=" DESMONTAR 320,000 ELEMENTOS DE PUBLICIDAD ILEGAL."/>
    <x v="6"/>
    <s v="04-GASTOS DE PERSONAL OPERATIVO"/>
    <s v="0254 - PERSONAL CONTRATADO PARA EJECUTAR LAS ACTUACIONES DE EVALUACIÓN, CONTROL DE DETERIORO AMBIENTAL Y SEGUIMIENTO AMBIENTAL"/>
    <n v="77111602"/>
    <s v="PRESTAR SUS SERVICIOS DE APOYO PARA REALIZAR EL PROCESO DE CLASIFICACIÓN DE LOS DOCUMENTOS GENERADOS DE LAS ACTUACIONES TÉCNICAS Y DEMÁS ACTIVIDADES RELACIONADAS CON LOS TRÁMITES  DE PUBLICIDAD EXTERIOR VISUAL"/>
    <d v="2016-01-15T00:00:00"/>
    <n v="10"/>
    <s v="CONTRATACIÓN DIRECTA"/>
    <s v="12- OTROS DISTRITOS"/>
    <n v="12836890"/>
    <n v="12836890"/>
    <s v="N/A"/>
    <s v="N/A"/>
    <s v="RODRIGO ALBERTO MANRIQUE FORERO_x000a_TEL 3778916_x000a_RODRIGO.MANRIQUE@AMBIENTEBOGOTA.GOV.CO"/>
    <n v="1283689"/>
  </r>
  <r>
    <n v="772"/>
    <x v="4"/>
    <s v="3-3-1-14-02-22-0574-210"/>
    <s v="LEGALIZAR EL 50%  DE LOS REGISTROS DE PUBLICIDAD EXTERIOR VISUAL EN BOGOTÁ"/>
    <s v="EVALUACIÓN, CONTROL, MONITOREO Y SEGUIMIENTO"/>
    <s v=" DESMONTAR 320,000 ELEMENTOS DE PUBLICIDAD ILEGAL."/>
    <x v="6"/>
    <s v="04-GASTOS DE PERSONAL OPERATIVO"/>
    <s v="0254 - PERSONAL CONTRATADO PARA EJECUTAR LAS ACTUACIONES DE EVALUACIÓN, CONTROL DE DETERIORO AMBIENTAL Y SEGUIMIENTO AMBIENTAL"/>
    <n v="77111602"/>
    <s v="PRESTAR SUS SERVICIOS PERSONALES PARA REALIZAR EL PROCESO DE CLASIFICACIÓN, MANEJO Y ADMINISTRACIÓN DE LOS DOCUMENTOS GENERADOS DE LAS ACTUACIONES TÉCNICAS Y DEMAS ACTIVIDADES RELACIONADAS CON LOS TRÁMITES DE PUBLICIDAD EXTERIOR VISUAL.  "/>
    <d v="2016-01-15T00:00:00"/>
    <n v="10"/>
    <s v="CONTRATACIÓN DIRECTA"/>
    <s v="12- OTROS DISTRITOS"/>
    <n v="16337860"/>
    <n v="16337860"/>
    <s v="N/A"/>
    <s v="N/A"/>
    <s v="RODRIGO ALBERTO MANRIQUE FORERO_x000a_TEL 3778916_x000a_RODRIGO.MANRIQUE@AMBIENTEBOGOTA.GOV.CO"/>
    <n v="1633786"/>
  </r>
  <r>
    <n v="773"/>
    <x v="4"/>
    <s v="3-3-1-14-02-22-0574-210"/>
    <s v="LEGALIZAR EL 50%  DE LOS REGISTROS DE PUBLICIDAD EXTERIOR VISUAL EN BOGOTÁ"/>
    <s v="EVALUACIÓN, CONTROL, MONITOREO Y SEGUIMIENTO"/>
    <s v=" DESMONTAR 320,000 ELEMENTOS DE PUBLICIDAD ILEGAL."/>
    <x v="6"/>
    <s v="04-GASTOS DE PERSONAL OPERATIVO"/>
    <s v="0254 - PERSONAL CONTRATADO PARA EJECUTAR LAS ACTUACIONES DE EVALUACIÓN, CONTROL DE DETERIORO AMBIENTAL Y SEGUIMIENTO AMBIENTAL"/>
    <n v="77111602"/>
    <s v="PRESTAR SUS SERVICIOS PERSONALES PARA APOYAR LAS ACCIONES DE  CONTROL Y SEGUIMIENTO  A LOS ELEMENTOS DE PUBLICIDAD EXTERIOR VISUAL ILEGAL"/>
    <d v="2016-01-15T00:00:00"/>
    <n v="10"/>
    <s v="CONTRATACIÓN DIRECTA"/>
    <s v="12- OTROS DISTRITOS"/>
    <n v="22384990"/>
    <n v="22384990"/>
    <s v="N/A"/>
    <s v="N/A"/>
    <s v="RODRIGO ALBERTO MANRIQUE FORERO_x000a_TEL 3778916_x000a_RODRIGO.MANRIQUE@AMBIENTEBOGOTA.GOV.CO"/>
    <n v="2238499"/>
  </r>
  <r>
    <n v="774"/>
    <x v="4"/>
    <s v="3-3-1-14-02-22-0574-210"/>
    <s v="LEGALIZAR EL 50%  DE LOS REGISTROS DE PUBLICIDAD EXTERIOR VISUAL EN BOGOTÁ"/>
    <s v="EVALUACIÓN, CONTROL, MONITOREO Y SEGUIMIENTO"/>
    <s v=" DESMONTAR 320,000 ELEMENTOS DE PUBLICIDAD ILEGAL."/>
    <x v="6"/>
    <s v="04-GASTOS DE PERSONAL OPERATIVO"/>
    <s v="0254 - PERSONAL CONTRATADO PARA EJECUTAR LAS ACTUACIONES DE EVALUACIÓN, CONTROL DE DETERIORO AMBIENTAL Y SEGUIMIENTO AMBIENTAL"/>
    <n v="77111602"/>
    <s v="SALDO EN AJUSTE"/>
    <d v="2016-01-15T00:00:00"/>
    <n v="1"/>
    <s v="CONTRATACIÓN DIRECTA"/>
    <s v="12- OTROS DISTRITOS"/>
    <n v="440260"/>
    <n v="440260"/>
    <s v="N/A"/>
    <s v="N/A"/>
    <s v="RODRIGO ALBERTO MANRIQUE FORERO_x000a_TEL 3778916_x000a_RODRIGO.MANRIQUE@AMBIENTEBOGOTA.GOV.CO"/>
    <n v="440260"/>
  </r>
  <r>
    <n v="775"/>
    <x v="4"/>
    <s v="3-3-1-14-02-22-0574-210"/>
    <s v="LEGALIZAR EL 50%  DE LOS REGISTROS DE PUBLICIDAD EXTERIOR VISUAL EN BOGOTÁ"/>
    <s v="EVALUACIÓN, CONTROL, MONITOREO Y SEGUIMIENTO"/>
    <s v=" DESMONTAR 320,000 ELEMENTOS DE PUBLICIDAD ILEGAL."/>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UNAR RECURSOS FÍSICOS, TÉCNICOS, FINANCIEROS Y HUMANOS PARA REALIZAR ACTIVIDADES DE CONTROL A LA CONTAMINACIÓN VISUAL CON EL APOYO DE LA POBLACIÓN VULNERABLE ATENDIDA POR IDIPRON"/>
    <d v="2016-04-15T00:00:00"/>
    <n v="1"/>
    <s v="CONVENIO"/>
    <s v="492 - MULTAS AMBIENTALES"/>
    <n v="400000000"/>
    <n v="400000000"/>
    <s v="N/A"/>
    <s v="N/A"/>
    <s v="RODRIGO ALBERTO MANRIQUE FORERO_x000a_TEL 3778916_x000a_RODRIGO.MANRIQUE@AMBIENTEBOGOTA.GOV.CO"/>
    <n v="400000000"/>
  </r>
  <r>
    <n v="776"/>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EFECTUAR LA REVISIÓN DE CONCEPTOS TÉCNICOS, REGISTROS, REQUERIMIENTOS Y DEMÁS PRODUCTOS DEL GRUPO DE PUBLICIDAD EXTERIOR VISUAL."/>
    <d v="2016-01-15T00:00:00"/>
    <n v="10"/>
    <s v="CONTRATACIÓN DIRECTA"/>
    <s v="12- OTROS DISTRITOS"/>
    <n v="35752330"/>
    <n v="35752330"/>
    <s v="N/A"/>
    <s v="N/A"/>
    <s v="RODRIGO ALBERTO MANRIQUE FORERO_x000a_TEL 3778916_x000a_RODRIGO.MANRIQUE@AMBIENTEBOGOTA.GOV.CO"/>
    <n v="3575233"/>
  </r>
  <r>
    <n v="777"/>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DIRIGIR Y ORIENTAR LAS ACTIVIDADES RELACIONADAS CON EL GRUPO DE PUBLICIDAD EXTERIOR VISUAL."/>
    <d v="2016-01-15T00:00:00"/>
    <n v="10"/>
    <s v="CONTRATACIÓN DIRECTA"/>
    <s v="12- OTROS DISTRITOS"/>
    <n v="35752330"/>
    <n v="35752330"/>
    <s v="N/A"/>
    <s v="N/A"/>
    <s v="RODRIGO ALBERTO MANRIQUE FORERO_x000a_TEL 3778916_x000a_RODRIGO.MANRIQUE@AMBIENTEBOGOTA.GOV.CO"/>
    <n v="3575233"/>
  </r>
  <r>
    <n v="778"/>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VISAR LAS ACTUACIONES ADMINISTRATIVAS EN LOS PROCESOS PERMISIVOS Y/O SANCIONATORIOS Y DEMAS ASUNTOS JURIDICOS QUE EL SEAN ENCOMENDADOS, EN MATERIA DE PUBLICIDAD EXTERIOR VISUAL"/>
    <d v="2016-01-15T00:00:00"/>
    <n v="10"/>
    <s v="CONTRATACIÓN DIRECTA"/>
    <s v="12- OTROS DISTRITOS"/>
    <n v="35752330"/>
    <n v="35752330"/>
    <s v="N/A"/>
    <s v="N/A"/>
    <s v="RODRIGO ALBERTO MANRIQUE FORERO_x000a_TEL 3778916_x000a_RODRIGO.MANRIQUE@AMBIENTEBOGOTA.GOV.CO"/>
    <n v="3575233"/>
  </r>
  <r>
    <n v="779"/>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LOS SERVICIOS PROFESIONALES PARA REALIZAR LA EVALUACIÓN, CONTROL, SEGUIMIENTO Y APOYO A LA REVISION DE LOS TRAMITES RELACIONADOS CON  PUBLICIDAD EXTERIOR VISUAL"/>
    <d v="2016-01-15T00:00:00"/>
    <n v="10"/>
    <s v="CONTRATACIÓN DIRECTA"/>
    <s v="12- OTROS DISTRITOS"/>
    <n v="31720910"/>
    <n v="31720910"/>
    <s v="N/A"/>
    <s v="N/A"/>
    <s v="RODRIGO ALBERTO MANRIQUE FORERO_x000a_TEL 3778916_x000a_RODRIGO.MANRIQUE@AMBIENTEBOGOTA.GOV.CO"/>
    <n v="3172091"/>
  </r>
  <r>
    <n v="780"/>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S ACTIVIDADES DE EVALUACIÓN TECNICA A LAS SOLIICITUDES DE REGISTRO, CONTROL Y SEGUIMIENTO A LOS ELEMENTOS DE PUBLICIDAD EXTERIOR VISUAL."/>
    <d v="2016-01-15T00:00:00"/>
    <n v="10"/>
    <s v="CONTRATACIÓN DIRECTA"/>
    <s v="12- OTROS DISTRITOS"/>
    <n v="24294610"/>
    <n v="24294610"/>
    <s v="N/A"/>
    <s v="N/A"/>
    <s v="RODRIGO ALBERTO MANRIQUE FORERO_x000a_TEL 3778916_x000a_RODRIGO.MANRIQUE@AMBIENTEBOGOTA.GOV.CO"/>
    <n v="2429461"/>
  </r>
  <r>
    <n v="781"/>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ERSONALES PARA REALIZAR VISITAS DE CONTROL Y SEGUIMIENTO A ESTABLECIMIENTOS COMERCIALES, CON EL FIN DE LEGALIZAR LOS ELEMENTOS DE PUBLICIDAD EXTERIOR VISUAL."/>
    <d v="2016-01-15T00:00:00"/>
    <n v="10"/>
    <s v="CONTRATACIÓN DIRECTA"/>
    <s v="12- OTROS DISTRITOS"/>
    <n v="35752330"/>
    <n v="35752330"/>
    <s v="N/A"/>
    <s v="N/A"/>
    <s v="RODRIGO ALBERTO MANRIQUE FORERO_x000a_TEL 3778916_x000a_RODRIGO.MANRIQUE@AMBIENTEBOGOTA.GOV.CO"/>
    <n v="3575233"/>
  </r>
  <r>
    <n v="782"/>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S ACTIVIDADES DE EVALUACIÓN TÉCNICA A LAS SOLICITUDES DE REGISTRO, CONTROL Y SEGUIMIENTO A LOS ELEMENTOS DE PUBLICIDAD EXTERIOR VISUAL."/>
    <d v="2016-01-15T00:00:00"/>
    <n v="10"/>
    <s v="CONTRATACIÓN DIRECTA"/>
    <s v="12- OTROS DISTRITOS"/>
    <n v="28432120"/>
    <n v="28432120"/>
    <s v="N/A"/>
    <s v="N/A"/>
    <s v="RODRIGO ALBERTO MANRIQUE FORERO_x000a_TEL 3778916_x000a_RODRIGO.MANRIQUE@AMBIENTEBOGOTA.GOV.CO"/>
    <n v="2843212"/>
  </r>
  <r>
    <n v="783"/>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 EVALUACIÓN TÉCNICA, ESTRUCTURAL Y URBANISTICA DE LAS SOLICITUDES DE REGISTRO DE VALLAS COMERCIALES Y DEMAS ELEMENTOS DE PUBLICIDAD EXTERIOR VISUAL"/>
    <d v="2016-01-15T00:00:00"/>
    <n v="10"/>
    <s v="CONTRATACIÓN DIRECTA"/>
    <s v="12- OTROS DISTRITOS"/>
    <n v="31720910"/>
    <n v="31720910"/>
    <s v="N/A"/>
    <s v="N/A"/>
    <s v="RODRIGO ALBERTO MANRIQUE FORERO_x000a_TEL 3778916_x000a_RODRIGO.MANRIQUE@AMBIENTEBOGOTA.GOV.CO"/>
    <n v="3172091"/>
  </r>
  <r>
    <n v="784"/>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APOYAR LA GEOREFERENCIACIÓN Y SEGUIMIENTO DE VALLAS COMERCIALES Y DEMÁS ELEMENTOS DE PUBLICIDAD EXTERIOR VISUAL, EN EL DISTRITO CAPITAL."/>
    <d v="2016-01-15T00:00:00"/>
    <n v="10"/>
    <s v="CONTRATACIÓN DIRECTA"/>
    <s v="12- OTROS DISTRITOS"/>
    <n v="16337860"/>
    <n v="16337860"/>
    <s v="N/A"/>
    <s v="N/A"/>
    <s v="RODRIGO ALBERTO MANRIQUE FORERO_x000a_TEL 3778916_x000a_RODRIGO.MANRIQUE@AMBIENTEBOGOTA.GOV.CO"/>
    <n v="1633786"/>
  </r>
  <r>
    <n v="785"/>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TOS ADMINISTRATIVOS QUE LE SEAN ENCOMENDADOS EN EL TEMA  PUBLICIDAD EXTERIOR VISUAL"/>
    <d v="2016-01-15T00:00:00"/>
    <n v="10"/>
    <s v="CONTRATACIÓN DIRECTA"/>
    <s v="12- OTROS DISTRITOS"/>
    <n v="31720910"/>
    <n v="31720910"/>
    <s v="N/A"/>
    <s v="N/A"/>
    <s v="RODRIGO ALBERTO MANRIQUE FORERO_x000a_TEL 3778916_x000a_RODRIGO.MANRIQUE@AMBIENTEBOGOTA.GOV.CO"/>
    <n v="3172091"/>
  </r>
  <r>
    <n v="786"/>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AS ACTUACIONES JURIDICAS QUE LE SEAN ENCOMENDADAS, EN MATERIA DE LEGALIZACIÓN  DE PUBLICIDAD EXTERIOR VISUAL"/>
    <d v="2016-01-15T00:00:00"/>
    <n v="10"/>
    <s v="CONTRATACIÓN DIRECTA"/>
    <s v="12- OTROS DISTRITOS"/>
    <n v="16337860"/>
    <n v="16337860"/>
    <s v="N/A"/>
    <s v="N/A"/>
    <s v="RODRIGO ALBERTO MANRIQUE FORERO_x000a_TEL 3778916_x000a_RODRIGO.MANRIQUE@AMBIENTEBOGOTA.GOV.CO"/>
    <n v="1633786"/>
  </r>
  <r>
    <n v="787"/>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TOS ADMINISTRATIVOS QUE LE SEAN ENCOMENDADOS EN EL TEMA  PUBLICIDAD EXTERIOR VISUAL"/>
    <d v="2016-01-15T00:00:00"/>
    <n v="10"/>
    <s v="CONTRATACIÓN DIRECTA"/>
    <s v="12- OTROS DISTRITOS"/>
    <n v="16337860"/>
    <n v="16337860"/>
    <s v="N/A"/>
    <s v="N/A"/>
    <s v="RODRIGO ALBERTO MANRIQUE FORERO_x000a_TEL 3778916_x000a_RODRIGO.MANRIQUE@AMBIENTEBOGOTA.GOV.CO"/>
    <n v="1633786"/>
  </r>
  <r>
    <n v="788"/>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ORIENTAR Y MONITOREAR LOS CONCEPTOS TÉCNICOS REFERENTES A VALLAS TUBULARES DEL GRUPO DE PUBLICIDAD EXTERIOR VISUAL"/>
    <d v="2016-01-15T00:00:00"/>
    <n v="10"/>
    <s v="CONTRATACIÓN DIRECTA"/>
    <s v="12- OTROS DISTRITOS"/>
    <n v="12836890"/>
    <n v="12836890"/>
    <s v="N/A"/>
    <s v="N/A"/>
    <s v="RODRIGO ALBERTO MANRIQUE FORERO_x000a_TEL 3778916_x000a_RODRIGO.MANRIQUE@AMBIENTEBOGOTA.GOV.CO"/>
    <n v="1283689"/>
  </r>
  <r>
    <n v="789"/>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ORIENTAR Y REVISAR LAS ACTUACIONES JURIDICO ADMINISTRATIVAS EN LOS PROCESOS PERMISIVOS Y/O SANCIONATORIOS Y DEMÁS ASUNTOS, EN MATERIA DE PUBLICIDAD EXTERIOR VISUAL."/>
    <d v="2016-01-15T00:00:00"/>
    <n v="10"/>
    <s v="CONTRATACIÓN DIRECTA"/>
    <s v="12- OTROS DISTRITOS"/>
    <n v="31720910"/>
    <n v="31720910"/>
    <s v="N/A"/>
    <s v="N/A"/>
    <s v="RODRIGO ALBERTO MANRIQUE FORERO_x000a_TEL 3778916_x000a_RODRIGO.MANRIQUE@AMBIENTEBOGOTA.GOV.CO"/>
    <n v="3172091"/>
  </r>
  <r>
    <n v="790"/>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ADELANTAR ACTIVIDADES RELACIONADAS CON EL IMPULSO PROCESAL A LOS TRAMITES ADMINISTRATIVOS, PERMISIVOS Y SANCIONATORIOS EN MATERIA DE PUBLICIDAD EXTERIOR VISUAL"/>
    <d v="2016-01-15T00:00:00"/>
    <n v="10"/>
    <s v="CONTRATACIÓN DIRECTA"/>
    <s v="12- OTROS DISTRITOS"/>
    <n v="24294610"/>
    <n v="24294610"/>
    <s v="N/A"/>
    <s v="N/A"/>
    <s v="RODRIGO ALBERTO MANRIQUE FORERO_x000a_TEL 3778916_x000a_RODRIGO.MANRIQUE@AMBIENTEBOGOTA.GOV.CO"/>
    <n v="2429461"/>
  </r>
  <r>
    <n v="791"/>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 EVALUACIÓN TECNICA REGISTRO A LAS SOLICITUDES DE REGISTRO, CONTROL Y SEGUIMIENTO A LOS ELEMENTOS DE PUBLICIDAD EXTERIOR VISUAL."/>
    <d v="2016-01-15T00:00:00"/>
    <n v="10"/>
    <s v="CONTRATACIÓN DIRECTA"/>
    <s v="12- OTROS DISTRITOS"/>
    <n v="17610940"/>
    <n v="17610940"/>
    <s v="N/A"/>
    <s v="N/A"/>
    <s v="RODRIGO ALBERTO MANRIQUE FORERO_x000a_TEL 3778916_x000a_RODRIGO.MANRIQUE@AMBIENTEBOGOTA.GOV.CO"/>
    <n v="1761094"/>
  </r>
  <r>
    <n v="792"/>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LOS SERVICIOS PROFESIONALES PARA REALIZAR LA EVALUACION TÉCNICA, ESTRUCTURAL Y URBANISTICA DE LAS SOLICITUDES DE REGISTRO DE VALLAS COMERCIALES Y DEMAS ELEMENTOS DE PUBLICIDAD EXTERIOR VISUAL"/>
    <d v="2016-01-15T00:00:00"/>
    <n v="10"/>
    <s v="CONTRATACIÓN DIRECTA"/>
    <s v="12- OTROS DISTRITOS"/>
    <n v="41162920"/>
    <n v="41162920"/>
    <s v="N/A"/>
    <s v="N/A"/>
    <s v="RODRIGO ALBERTO MANRIQUE FORERO_x000a_TEL 3778916_x000a_RODRIGO.MANRIQUE@AMBIENTEBOGOTA.GOV.CO"/>
    <n v="4116292"/>
  </r>
  <r>
    <n v="793"/>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CONTROL, SEGUIMIENTO Y APOYO A LA INFORMACIÓN GENERADA EN LOS TRÁMITES RELACIONADOS CON PUBLICIDAD EXTERIOR VISUAL"/>
    <d v="2016-01-15T00:00:00"/>
    <n v="10"/>
    <s v="CONTRATACIÓN DIRECTA"/>
    <s v="12- OTROS DISTRITOS"/>
    <n v="17610940"/>
    <n v="17610940"/>
    <s v="N/A"/>
    <s v="N/A"/>
    <s v="RODRIGO ALBERTO MANRIQUE FORERO_x000a_TEL 3778916_x000a_RODRIGO.MANRIQUE@AMBIENTEBOGOTA.GOV.CO"/>
    <n v="1761094"/>
  </r>
  <r>
    <n v="794"/>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EVALUACION, CONTROL Y SEGUIMIENTO TECNICO ESTRUCTURAL Y URBANISTICO A LAS VALLAS COMERCIALES Y DEMAS ELEMENTOS DE PUBLICIDAD EXTERIOR VISUAL"/>
    <d v="2016-01-15T00:00:00"/>
    <n v="10"/>
    <s v="CONTRATACIÓN DIRECTA"/>
    <s v="12- OTROS DISTRITOS"/>
    <n v="31720910"/>
    <n v="31720910"/>
    <s v="N/A"/>
    <s v="N/A"/>
    <s v="RODRIGO ALBERTO MANRIQUE FORERO_x000a_TEL 3778916_x000a_RODRIGO.MANRIQUE@AMBIENTEBOGOTA.GOV.CO"/>
    <n v="3172091"/>
  </r>
  <r>
    <n v="795"/>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 EVALUACIÓN TÉCNICA,  ESTRUCTURAL Y URBANISTICA DE LAS SOLICITUDES DE REGISTRO DE VALLAS COMERCIALES Y DEMAS ELEMNETOS DE PUBLICIDAD EXTERIOR VISUAL"/>
    <d v="2016-01-15T00:00:00"/>
    <n v="10"/>
    <s v="CONTRATACIÓN DIRECTA"/>
    <s v="12- OTROS DISTRITOS"/>
    <n v="24294610"/>
    <n v="24294610"/>
    <s v="N/A"/>
    <s v="N/A"/>
    <s v="RODRIGO ALBERTO MANRIQUE FORERO_x000a_TEL 3778916_x000a_RODRIGO.MANRIQUE@AMBIENTEBOGOTA.GOV.CO"/>
    <n v="2429461"/>
  </r>
  <r>
    <n v="796"/>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 EVALUACIÓN TECNICA REGISTRO A LAS SOLICITUDES DE REGISTRO, CONTROL Y SEGUIMIENTO A LOS ELEMENTOS DE PUBLICIDAD EXTERIOR VISUAL."/>
    <d v="2016-01-15T00:00:00"/>
    <n v="10"/>
    <s v="CONTRATACIÓN DIRECTA"/>
    <s v="12- OTROS DISTRITOS"/>
    <n v="41162920"/>
    <n v="41162920"/>
    <s v="N/A"/>
    <s v="N/A"/>
    <s v="RODRIGO ALBERTO MANRIQUE FORERO_x000a_TEL 3778916_x000a_RODRIGO.MANRIQUE@AMBIENTEBOGOTA.GOV.CO"/>
    <n v="4116292"/>
  </r>
  <r>
    <n v="797"/>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APOYAR  TECNICAMENTE LAS LABORES DE CONTROL Y SEGUIMIENTO EN MATERIA DE PUBLICIDAD EXTERIOR VISUAL"/>
    <d v="2016-01-15T00:00:00"/>
    <n v="10"/>
    <s v="CONTRATACIÓN DIRECTA"/>
    <s v="12- OTROS DISTRITOS"/>
    <n v="28432120"/>
    <n v="28432120"/>
    <s v="N/A"/>
    <s v="N/A"/>
    <s v="RODRIGO ALBERTO MANRIQUE FORERO_x000a_TEL 3778916_x000a_RODRIGO.MANRIQUE@AMBIENTEBOGOTA.GOV.CO"/>
    <n v="2843212"/>
  </r>
  <r>
    <n v="798"/>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 EVALUACIÓN TECNICA REGISTRO A LAS SOLICITUDES DE REGISTRO, CONTROL Y SEGUIMIENTO A LOS ELEMENTOS DE PUBLICIDAD EXTERIOR VISUAL."/>
    <d v="2016-01-15T00:00:00"/>
    <n v="10"/>
    <s v="CONTRATACIÓN DIRECTA"/>
    <s v="12- OTROS DISTRITOS"/>
    <n v="28432120"/>
    <n v="28432120"/>
    <s v="N/A"/>
    <s v="N/A"/>
    <s v="RODRIGO ALBERTO MANRIQUE FORERO_x000a_TEL 3778916_x000a_RODRIGO.MANRIQUE@AMBIENTEBOGOTA.GOV.CO"/>
    <n v="2843212"/>
  </r>
  <r>
    <n v="799"/>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 EVALUACIÓN TÉCNICA RESPECTO A LAS SOLICITUDES DE REGISTRO, CONTROL Y SEGUIMIENTO  A LOS ELEMENTOS DE PUBLICIDAD EXTERIOR VISUAL"/>
    <d v="2016-01-15T00:00:00"/>
    <n v="10"/>
    <s v="CONTRATACIÓN DIRECTA"/>
    <s v="12- OTROS DISTRITOS"/>
    <n v="24294610"/>
    <n v="24294610"/>
    <s v="N/A"/>
    <s v="N/A"/>
    <s v="RODRIGO ALBERTO MANRIQUE FORERO_x000a_TEL 3778916_x000a_RODRIGO.MANRIQUE@AMBIENTEBOGOTA.GOV.CO"/>
    <n v="2429461"/>
  </r>
  <r>
    <n v="800"/>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APOYAR LA REVISIÓN DE CONCEPTOS TECNICOS Y REQUERIMIENTOS ENMARCADOS DENTRO DE LA REALIZACIÓN DE CONVENIOS Y CONTRATOS  RELACIONADOS CON PUBLICIDAD EXTERIOR VISUAL"/>
    <d v="2016-01-15T00:00:00"/>
    <n v="10"/>
    <s v="CONTRATACIÓN DIRECTA"/>
    <s v="12- OTROS DISTRITOS"/>
    <n v="35752330"/>
    <n v="35752330"/>
    <s v="N/A"/>
    <s v="N/A"/>
    <s v="RODRIGO ALBERTO MANRIQUE FORERO_x000a_TEL 3778916_x000a_RODRIGO.MANRIQUE@AMBIENTEBOGOTA.GOV.CO"/>
    <n v="3575233"/>
  </r>
  <r>
    <n v="801"/>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S ACTIVIDADES DE EVALUACION TECNICA A LAS SOLICITUDES DE REGISTRO, CONTROL Y SEGUIMIENTO A LOS ELEMENTOS DE PUBLICIDAD EXTERIOR VISUAL"/>
    <d v="2016-01-15T00:00:00"/>
    <n v="10"/>
    <s v="CONTRATACIÓN DIRECTA"/>
    <s v="12- OTROS DISTRITOS"/>
    <n v="24294610"/>
    <n v="24294610"/>
    <s v="N/A"/>
    <s v="N/A"/>
    <s v="RODRIGO ALBERTO MANRIQUE FORERO_x000a_TEL 3778916_x000a_RODRIGO.MANRIQUE@AMBIENTEBOGOTA.GOV.CO"/>
    <n v="2429461"/>
  </r>
  <r>
    <n v="802"/>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EFECTUAR LA RE VISIÓN DE CONCEPTOS TECNICOS , RE QUE RIMEINTOS Y DEMAS PRODUC TOS RELA CIONADOS CONTRAMITES DE VALLAS TUBULARES "/>
    <d v="2016-01-15T00:00:00"/>
    <n v="10"/>
    <s v="CONTRATACIÓN DIRECTA"/>
    <s v="12- OTROS DISTRITOS"/>
    <n v="28432120"/>
    <n v="28432120"/>
    <s v="N/A"/>
    <s v="N/A"/>
    <s v="RODRIGO ALBERTO MANRIQUE FORERO_x000a_TEL 3778916_x000a_RODRIGO.MANRIQUE@AMBIENTEBOGOTA.GOV.CO"/>
    <n v="2843212"/>
  </r>
  <r>
    <n v="803"/>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ADELANTAR ACTIVIDADES RELACIONADAS CON EL IMPULSO PROCESAL A LOS TRAMITES ADMINISTRATIVOS, PERMISIVOS Y SANCIONATORIOS EN MATERIA DE PUBLICIDAD EXTERIOR VISUAL&quot;."/>
    <d v="2016-01-15T00:00:00"/>
    <n v="10"/>
    <s v="CONTRATACIÓN DIRECTA"/>
    <s v="12- OTROS DISTRITOS"/>
    <n v="24294610"/>
    <n v="24294610"/>
    <s v="N/A"/>
    <s v="N/A"/>
    <s v="RODRIGO ALBERTO MANRIQUE FORERO_x000a_TEL 3778916_x000a_RODRIGO.MANRIQUE@AMBIENTEBOGOTA.GOV.CO"/>
    <n v="2429461"/>
  </r>
  <r>
    <n v="804"/>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ERSONALES PARA REALIZAR LA EVALUACION DE TRAMITES RELACIONADOS CON PUBLICIDAD EXTERIOR VISUAL, POR MEDIO DE VISITAS DE CONTROL Y SEGUIMIENTO."/>
    <d v="2016-01-15T00:00:00"/>
    <n v="10"/>
    <s v="CONTRATACIÓN DIRECTA"/>
    <s v="12- OTROS DISTRITOS"/>
    <n v="24294610"/>
    <n v="24294610"/>
    <s v="N/A"/>
    <s v="N/A"/>
    <s v="RODRIGO ALBERTO MANRIQUE FORERO_x000a_TEL 3778916_x000a_RODRIGO.MANRIQUE@AMBIENTEBOGOTA.GOV.CO"/>
    <n v="2429461"/>
  </r>
  <r>
    <n v="805"/>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TOS ADMINISTRATIVOS  EN LOS PROCESOS PERMISIVOS Y/O SANCIONATORIOS Y DEMAS ASUNTOS JURIDICOS QUE LE SEAN ENCOMENDADOS, EN MATERIA DE LEGALIZAR LOS ELEMENTOS DE PUBLICIDAD EXTERIOR VISUAL"/>
    <d v="2016-01-15T00:00:00"/>
    <n v="10"/>
    <s v="CONTRATACIÓN DIRECTA"/>
    <s v="12- OTROS DISTRITOS"/>
    <n v="24294610"/>
    <n v="24294610"/>
    <s v="N/A"/>
    <s v="N/A"/>
    <s v="RODRIGO ALBERTO MANRIQUE FORERO_x000a_TEL 3778916_x000a_RODRIGO.MANRIQUE@AMBIENTEBOGOTA.GOV.CO"/>
    <n v="2429461"/>
  </r>
  <r>
    <n v="806"/>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S ACTIVIDADES DE EVALUACIÓN TECNICA A LAS SOLICITUDES DE REGISTRO , CONTROL Y SEGUIMIENTO A LOS ELEMNETOS DE PUBLICIDAD EXTERIOR VISUAL"/>
    <d v="2016-01-15T00:00:00"/>
    <n v="10"/>
    <s v="CONTRATACIÓN DIRECTA"/>
    <s v="12- OTROS DISTRITOS"/>
    <n v="31720910"/>
    <n v="31720910"/>
    <s v="N/A"/>
    <s v="N/A"/>
    <s v="RODRIGO ALBERTO MANRIQUE FORERO_x000a_TEL 3778916_x000a_RODRIGO.MANRIQUE@AMBIENTEBOGOTA.GOV.CO"/>
    <n v="3172091"/>
  </r>
  <r>
    <n v="807"/>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TUACIONES JURIDICAS QUE  LE SEAN ENCOMENDADS , EN MATERIA DE LEGALIZACIÓN DE PUBLICIDAD EXTERIOR VISUAL"/>
    <d v="2016-01-15T00:00:00"/>
    <n v="10"/>
    <s v="CONTRATACIÓN DIRECTA"/>
    <s v="12- OTROS DISTRITOS"/>
    <n v="46573510"/>
    <n v="46573510"/>
    <s v="N/A"/>
    <s v="N/A"/>
    <s v="RODRIGO ALBERTO MANRIQUE FORERO_x000a_TEL 3778916_x000a_RODRIGO.MANRIQUE@AMBIENTEBOGOTA.GOV.CO"/>
    <n v="4657351"/>
  </r>
  <r>
    <n v="808"/>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ADELANTAR ACTIVIDADES RELACIONADAS CON EL IMPULSO PROCESAL A LOS TRÁMITES ADMINISTRATIVOS, PERMISIVOS Y SANCIONATORIOS EN MATERIA DE PUBLICIDAD EXTERIOR VISUAL"/>
    <d v="2016-01-15T00:00:00"/>
    <n v="10"/>
    <s v="CONTRATACIÓN DIRECTA"/>
    <s v="12- OTROS DISTRITOS"/>
    <n v="31720910"/>
    <n v="31720910"/>
    <s v="N/A"/>
    <s v="N/A"/>
    <s v="RODRIGO ALBERTO MANRIQUE FORERO_x000a_TEL 3778916_x000a_RODRIGO.MANRIQUE@AMBIENTEBOGOTA.GOV.CO"/>
    <n v="3172091"/>
  </r>
  <r>
    <n v="809"/>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ERSONALES PARA REALIZAR  EL PROCESO DE CLASIFICACIÓN MANEJO Y ADMINISTRACIÓN DE LOS DOCUMENTOS GENERADOS DE LAS ACTUACIONES TECNICAS Y DEMAS ACTIVIDADES RELACIONADAS CON LOS TRAMITES DE PUBLICIDAD EXTERIOR VISUAL"/>
    <d v="2016-01-15T00:00:00"/>
    <n v="10"/>
    <s v="CONTRATACIÓN DIRECTA"/>
    <s v="12- OTROS DISTRITOS"/>
    <n v="57394690"/>
    <n v="57394690"/>
    <s v="N/A"/>
    <s v="N/A"/>
    <s v="RODRIGO ALBERTO MANRIQUE FORERO_x000a_TEL 3778916_x000a_RODRIGO.MANRIQUE@AMBIENTEBOGOTA.GOV.CO"/>
    <n v="5739469"/>
  </r>
  <r>
    <n v="810"/>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VISAR LAS ACTUACIONES  ADMINISTRATIVAS EN LOS PROCESOS PERMISIVOS Y/O SANCIONATORIOS Y DEMÁS ASUNTOS JURIDICOS QUE LE SEA ENCOMENDADOS EN MATERIA DE PUBLICIDAD EXTERIOR VISUAL."/>
    <d v="2016-01-15T00:00:00"/>
    <n v="10"/>
    <s v="CONTRATACIÓN DIRECTA"/>
    <s v="12- OTROS DISTRITOS"/>
    <n v="24294610"/>
    <n v="24294610"/>
    <s v="N/A"/>
    <s v="N/A"/>
    <s v="RODRIGO ALBERTO MANRIQUE FORERO_x000a_TEL 3778916_x000a_RODRIGO.MANRIQUE@AMBIENTEBOGOTA.GOV.CO"/>
    <n v="2429461"/>
  </r>
  <r>
    <n v="811"/>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ERSONALES PARA REALIZAR EL PROCESO DE CLASIFICACIÓN MANEJO TRAMITE Y ADMINISTRACIÓN DE LOS DOCUMENTOS GENERADOS DE LAS ACTUACIONES TÉCNICAS Y JURIDICAS  Y DEMAS ACTIVIDADES  RELACIONADAS CON LOS TRÁMITES DE PUBLICIDAD EXTERIOR VISUAL."/>
    <d v="2016-01-15T00:00:00"/>
    <n v="10"/>
    <s v="CONTRATACIÓN DIRECTA"/>
    <s v="12- OTROS DISTRITOS"/>
    <n v="24294610"/>
    <n v="24294610"/>
    <s v="N/A"/>
    <s v="N/A"/>
    <s v="RODRIGO ALBERTO MANRIQUE FORERO_x000a_TEL 3778916_x000a_RODRIGO.MANRIQUE@AMBIENTEBOGOTA.GOV.CO"/>
    <n v="2429461"/>
  </r>
  <r>
    <n v="812"/>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ERSONALES PARA REALIZAR ACTIVIDADES ASOCIADAS AL MANEJO Y CLASIFICACION DE LOS DOCUMENTOS EN EL TRAMITE DE LAS  ACTUACIONES ADMINISTRATIVAS  DEL GRUPO DE PUBLICIDAD EXTERIOR VISUAL"/>
    <d v="2016-01-15T00:00:00"/>
    <n v="10"/>
    <s v="CONTRATACIÓN DIRECTA"/>
    <s v="12- OTROS DISTRITOS"/>
    <n v="24294610"/>
    <n v="24294610"/>
    <s v="N/A"/>
    <s v="N/A"/>
    <s v="RODRIGO ALBERTO MANRIQUE FORERO_x000a_TEL 3778916_x000a_RODRIGO.MANRIQUE@AMBIENTEBOGOTA.GOV.CO"/>
    <n v="2429461"/>
  </r>
  <r>
    <n v="813"/>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ERSONALES PARA REALIZAR ACTIVIDADES ASOCIADAS AL MANEJO Y CLASIFICACION DE LOS DOCUMENTOS EN EL TRAMITE DE LAS  ACTUACIONES ADMINISTRATIVAS  DEL GRUPO DE PUBLICIDAD EXTERIOR VISUAL"/>
    <d v="2016-01-15T00:00:00"/>
    <n v="10"/>
    <s v="CONTRATACIÓN DIRECTA"/>
    <s v="12- OTROS DISTRITOS"/>
    <n v="28432120"/>
    <n v="28432120"/>
    <s v="N/A"/>
    <s v="N/A"/>
    <s v="RODRIGO ALBERTO MANRIQUE FORERO_x000a_TEL 3778916_x000a_RODRIGO.MANRIQUE@AMBIENTEBOGOTA.GOV.CO"/>
    <n v="2843212"/>
  </r>
  <r>
    <n v="814"/>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DE APOYO PARA REALIZAR EL PROCESO DE CLASIFICACIÓN DE LOS DOCUMENTOS GENERADOS DE LAS ACTUACIONES TÉCNICAS Y DEMÁS ACTIVIDADES RELACIONADAS CON LOS TRÁMITES  DE PUBLICIDAD EXTERIOR VISUAL"/>
    <d v="2016-01-15T00:00:00"/>
    <n v="10"/>
    <s v="CONTRATACIÓN DIRECTA"/>
    <s v="12- OTROS DISTRITOS"/>
    <n v="31720910"/>
    <n v="31720910"/>
    <s v="N/A"/>
    <s v="N/A"/>
    <s v="RODRIGO ALBERTO MANRIQUE FORERO_x000a_TEL 3778916_x000a_RODRIGO.MANRIQUE@AMBIENTEBOGOTA.GOV.CO"/>
    <n v="3172091"/>
  </r>
  <r>
    <n v="815"/>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VISAR LAS ACTUACIONES ADMINISTRATIVAS EN LOS PROCESOS PERMISIVOS Y DEMAS ASUNTOS JURIDICOS QUE LE SEAN ENCOMENDADOS, EN MATERIA DE PUBLICIDAD EXTERIOR VISUAL"/>
    <d v="2016-01-15T00:00:00"/>
    <n v="10"/>
    <s v="CONTRATACIÓN DIRECTA"/>
    <s v="12- OTROS DISTRITOS"/>
    <n v="31720910"/>
    <n v="31720910"/>
    <s v="N/A"/>
    <s v="N/A"/>
    <s v="RODRIGO ALBERTO MANRIQUE FORERO_x000a_TEL 3778916_x000a_RODRIGO.MANRIQUE@AMBIENTEBOGOTA.GOV.CO"/>
    <n v="3172091"/>
  </r>
  <r>
    <n v="816"/>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ERSONALES PARA REALIZAR ACTIVIDADES ASOCIADAS AL MANEJO Y CLASIFICACION DE LOS DOCUMENTOS EN EL TRAMITE DE LAS  ACTUACIONES ADMINISTRATIVAS  DEL GRUPO DE PUBLICIDAD EXTERIOR VISUAL"/>
    <d v="2016-01-15T00:00:00"/>
    <n v="10"/>
    <s v="CONTRATACIÓN DIRECTA"/>
    <s v="12- OTROS DISTRITOS"/>
    <n v="24294610"/>
    <n v="24294610"/>
    <s v="N/A"/>
    <s v="N/A"/>
    <s v="RODRIGO ALBERTO MANRIQUE FORERO_x000a_TEL 3778916_x000a_RODRIGO.MANRIQUE@AMBIENTEBOGOTA.GOV.CO"/>
    <n v="2429461"/>
  </r>
  <r>
    <n v="817"/>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 TOS ADMINISTRATIVOS QUE LE SEAN ENCOMENDADOS EN EL TEMA PUBLICIDAD EXTERIOR VISUAL"/>
    <d v="2016-01-15T00:00:00"/>
    <n v="10"/>
    <s v="CONTRATACIÓN DIRECTA"/>
    <s v="12- OTROS DISTRITOS"/>
    <n v="24294610"/>
    <n v="24294610"/>
    <s v="N/A"/>
    <s v="N/A"/>
    <s v="RODRIGO ALBERTO MANRIQUE FORERO_x000a_TEL 3778916_x000a_RODRIGO.MANRIQUE@AMBIENTEBOGOTA.GOV.CO"/>
    <n v="2429461"/>
  </r>
  <r>
    <n v="818"/>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 TOS ADMINISTRATIVOS QUE LE SEAN ENCOMENDADOS EN EL TEMA PUBLICIDAD EXTERIOR VISUAL"/>
    <d v="2016-01-15T00:00:00"/>
    <n v="10"/>
    <s v="CONTRATACIÓN DIRECTA"/>
    <s v="12- OTROS DISTRITOS"/>
    <n v="24294610"/>
    <n v="24294610"/>
    <s v="N/A"/>
    <s v="N/A"/>
    <s v="RODRIGO ALBERTO MANRIQUE FORERO_x000a_TEL 3778916_x000a_RODRIGO.MANRIQUE@AMBIENTEBOGOTA.GOV.CO"/>
    <n v="2429461"/>
  </r>
  <r>
    <n v="819"/>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 TOS ADMINISTRATIVOS QUE LE SEAN ENCOMENDADOS EN EL TEMA PUBLICIDAD EXTERIOR VISUAL"/>
    <d v="2016-01-15T00:00:00"/>
    <n v="10"/>
    <s v="CONTRATACIÓN DIRECTA"/>
    <s v="12- OTROS DISTRITOS"/>
    <n v="24294610"/>
    <n v="24294610"/>
    <s v="N/A"/>
    <s v="N/A"/>
    <s v="RODRIGO ALBERTO MANRIQUE FORERO_x000a_TEL 3778916_x000a_RODRIGO.MANRIQUE@AMBIENTEBOGOTA.GOV.CO"/>
    <n v="2429461"/>
  </r>
  <r>
    <n v="820"/>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 TOS ADMINISTRATIVOS QUE LE SEAN ENCOMENDADOS EN EL TEMA PUBLICIDAD EXTERIOR VISUAL"/>
    <d v="2016-01-15T00:00:00"/>
    <n v="10"/>
    <s v="CONTRATACIÓN DIRECTA"/>
    <s v="12- OTROS DISTRITOS"/>
    <n v="24294610"/>
    <n v="24294610"/>
    <s v="N/A"/>
    <s v="N/A"/>
    <s v="RODRIGO ALBERTO MANRIQUE FORERO_x000a_TEL 3778916_x000a_RODRIGO.MANRIQUE@AMBIENTEBOGOTA.GOV.CO"/>
    <n v="2429461"/>
  </r>
  <r>
    <n v="821"/>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 TOS ADMINISTRATIVOS QUE LE SEAN ENCOMENDADOS EN EL TEMA PUBLICIDAD EXTERIOR VISUAL"/>
    <d v="2016-01-15T00:00:00"/>
    <n v="10"/>
    <s v="CONTRATACIÓN DIRECTA"/>
    <s v="12- OTROS DISTRITOS"/>
    <n v="24294610"/>
    <n v="24294610"/>
    <s v="N/A"/>
    <s v="N/A"/>
    <s v="RODRIGO ALBERTO MANRIQUE FORERO_x000a_TEL 3778916_x000a_RODRIGO.MANRIQUE@AMBIENTEBOGOTA.GOV.CO"/>
    <n v="2429461"/>
  </r>
  <r>
    <n v="822"/>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PROYECTAR LOS ACTOS ADMINISTRATIVOS QUE LE SEAN ENCOMENDADOS EN EL TEMA PUBLICIDAD EXTERIOR VISUAL"/>
    <d v="2016-01-15T00:00:00"/>
    <n v="10"/>
    <s v="CONTRATACIÓN DIRECTA"/>
    <s v="12- OTROS DISTRITOS"/>
    <n v="24294610"/>
    <n v="24294610"/>
    <s v="N/A"/>
    <s v="N/A"/>
    <s v="RODRIGO ALBERTO MANRIQUE FORERO_x000a_TEL 3778916_x000a_RODRIGO.MANRIQUE@AMBIENTEBOGOTA.GOV.CO"/>
    <n v="2429461"/>
  </r>
  <r>
    <n v="823"/>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IZAR LA EVALUACIÓN TECNICA,ESTRUCTURAL Y URBANISTICA DE LAS SOLICITUDES DE REGISTRO DE VALLAS COMERCIALES Y DEMAS ELEMENTOS DE PUBLICIDAD EXTERIOR VISUAL"/>
    <d v="2016-01-15T00:00:00"/>
    <n v="10"/>
    <s v="CONTRATACIÓN DIRECTA"/>
    <s v="12- OTROS DISTRITOS"/>
    <n v="24294610"/>
    <n v="24294610"/>
    <s v="N/A"/>
    <s v="N/A"/>
    <s v="RODRIGO ALBERTO MANRIQUE FORERO_x000a_TEL 3778916_x000a_RODRIGO.MANRIQUE@AMBIENTEBOGOTA.GOV.CO"/>
    <n v="2429461"/>
  </r>
  <r>
    <n v="824"/>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ZIAR LA EVALUACION TECNICA RESPECTO A LAS SOLICITUDES DE REGISTRO, CONTROL Y SEGUIMIENTO A LOS ELEMENTOS DE PUBLICIDAD EXTERIOR VISUAL"/>
    <d v="2016-01-15T00:00:00"/>
    <n v="10"/>
    <s v="CONTRATACIÓN DIRECTA"/>
    <s v="12- OTROS DISTRITOS"/>
    <n v="24294610"/>
    <n v="24294610"/>
    <s v="N/A"/>
    <s v="N/A"/>
    <s v="RODRIGO ALBERTO MANRIQUE FORERO_x000a_TEL 3778916_x000a_RODRIGO.MANRIQUE@AMBIENTEBOGOTA.GOV.CO"/>
    <n v="2429461"/>
  </r>
  <r>
    <n v="825"/>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ZIAR LA EVALUACION TECNICA RESPECTO A LAS SOLICITUDES DE REGISTRO, CONTROL Y SEGUIMIENTO A LOS ELEMENTOS DE PUBLICIDAD EXTERIOR VISUAL"/>
    <d v="2016-01-15T00:00:00"/>
    <n v="10"/>
    <s v="CONTRATACIÓN DIRECTA"/>
    <s v="12- OTROS DISTRITOS"/>
    <n v="24294610"/>
    <n v="24294610"/>
    <s v="N/A"/>
    <s v="N/A"/>
    <s v="RODRIGO ALBERTO MANRIQUE FORERO_x000a_TEL 3778916_x000a_RODRIGO.MANRIQUE@AMBIENTEBOGOTA.GOV.CO"/>
    <n v="2429461"/>
  </r>
  <r>
    <n v="826"/>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ZIAR LA EVALUACION TECNICA RESPECTO A LAS SOLICITUDES DE REGISTRO, CONTROL Y SEGUIMIENTO A LOS ELEMENTOS DE PUBLICIDAD EXTERIOR VISUAL"/>
    <d v="2016-01-15T00:00:00"/>
    <n v="10"/>
    <s v="CONTRATACIÓN DIRECTA"/>
    <s v="12- OTROS DISTRITOS"/>
    <n v="24294610"/>
    <n v="24294610"/>
    <s v="N/A"/>
    <s v="N/A"/>
    <s v="RODRIGO ALBERTO MANRIQUE FORERO_x000a_TEL 3778916_x000a_RODRIGO.MANRIQUE@AMBIENTEBOGOTA.GOV.CO"/>
    <n v="2429461"/>
  </r>
  <r>
    <n v="827"/>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PRESTAR SUS SERVICIOS PROFESIONALES PARA REALZIAR LA EVALUACION TECNICA RESPECTO A LAS SOLICITUDES DE REGISTRO, CONTROL Y SEGUIMIENTO A LOS ELEMENTOS DE PUBLICIDAD EXTERIOR VISUAL"/>
    <d v="2016-01-15T00:00:00"/>
    <n v="10"/>
    <s v="CONTRATACIÓN DIRECTA"/>
    <s v="12- OTROS DISTRITOS"/>
    <n v="12836890"/>
    <n v="12836890"/>
    <s v="N/A"/>
    <s v="N/A"/>
    <s v="RODRIGO ALBERTO MANRIQUE FORERO_x000a_TEL 3778916_x000a_RODRIGO.MANRIQUE@AMBIENTEBOGOTA.GOV.CO"/>
    <n v="1283689"/>
  </r>
  <r>
    <n v="828"/>
    <x v="4"/>
    <s v="3-3-1-14-02-22-0574-210"/>
    <s v="LEGALIZAR EL 50%  DE LOS REGISTROS DE PUBLICIDAD EXTERIOR VISUAL EN BOGOTÁ"/>
    <s v="EVALUACIÓN, CONTROL, MONITOREO Y SEGUIMIENTO"/>
    <s v="LEGALIZAR 89,644 ELEMENTOS DE PUBLICIDAD EXTERIOR VISUAL MEDIANTE REGISTRO"/>
    <x v="6"/>
    <s v="04-GASTOS DE PERSONAL OPERATIVO"/>
    <s v="0254 - PERSONAL CONTRATADO PARA EJECUTAR LAS ACTUACIONES DE EVALUACIÓN, CONTROL DE DETERIORO AMBIENTAL Y SEGUIMIENTO AMBIENTAL"/>
    <n v="77111602"/>
    <s v="SALDO EN AJUSTE"/>
    <d v="2016-01-15T00:00:00"/>
    <n v="1"/>
    <s v="CONTRATACIÓN DIRECTA"/>
    <s v="12- OTROS DISTRITOS"/>
    <n v="904860"/>
    <n v="904860"/>
    <s v="N/A"/>
    <s v="N/A"/>
    <s v="RODRIGO ALBERTO MANRIQUE FORERO_x000a_TEL 3778916_x000a_RODRIGO.MANRIQUE@AMBIENTEBOGOTA.GOV.CO"/>
    <n v="904860"/>
  </r>
  <r>
    <n v="829"/>
    <x v="4"/>
    <s v="3-3-1-14-02-22-0574-210"/>
    <s v="LEGALIZAR EL 50%  DE LOS REGISTROS DE PUBLICIDAD EXTERIOR VISUAL EN BOGOTÁ"/>
    <s v="EVALUACIÓN, CONTROL, MONITOREO Y SEGUIMIENTO"/>
    <s v="LEGALIZAR 89,644 ELEMENTOS DE PUBLICIDAD EXTERIOR VISUAL MEDIANTE REGISTRO"/>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ESTUDIO PEV"/>
    <d v="2016-01-15T00:00:00"/>
    <n v="1"/>
    <s v="CONTRATACIÓN DIRECTA"/>
    <s v="492 - MULTAS AMBIENTALES"/>
    <n v="600000000"/>
    <n v="600000000"/>
    <s v="N/A"/>
    <s v="N/A"/>
    <s v="RODRIGO ALBERTO MANRIQUE FORERO_x000a_TEL 3778916_x000a_RODRIGO.MANRIQUE@AMBIENTEBOGOTA.GOV.CO"/>
    <n v="600000000"/>
  </r>
  <r>
    <n v="830"/>
    <x v="4"/>
    <s v="3-3-1-14-02-22-0574-210"/>
    <s v="LEGALIZAR EL 50%  DE LOS REGISTROS DE PUBLICIDAD EXTERIOR VISUAL EN BOGOTÁ"/>
    <s v="EVALUACIÓN, CONTROL, MONITOREO Y SEGUIMIENTO"/>
    <s v="LEGALIZAR 89,644 ELEMENTOS DE PUBLICIDAD EXTERIOR VISUAL MEDIANTE REGISTRO"/>
    <x v="4"/>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IIPEV"/>
    <d v="2016-01-15T00:00:00"/>
    <n v="1"/>
    <s v="CONTRATACIÓN DIRECTA"/>
    <s v="12- OTROS DISTRITOS"/>
    <n v="200000000"/>
    <n v="200000000"/>
    <s v="N/A"/>
    <s v="N/A"/>
    <s v="RODRIGO ALBERTO MANRIQUE FORERO_x000a_TEL 3778916_x000a_RODRIGO.MANRIQUE@AMBIENTEBOGOTA.GOV.CO"/>
    <n v="200000000"/>
  </r>
  <r>
    <n v="831"/>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7"/>
    <s v="01 ADQUISICIÓN Y/O PRODUCCIÓN DE EQUIPOS, MATERIALES, SUMINISTROS Y SERVICIOS  PROPIOS DEL SECTOR "/>
    <s v="0521 ADQUISICIÓN DE EQUIPOS, MATERIALES, SUMINISTROS, SERVICIOS Y/O PRODUCCIÓN DE MATERIAL TÉCNICO E INFORMACIÓN PARA LA GESTIÓN Y CONTROL AMBIENTAL"/>
    <n v="93151507"/>
    <s v="PAGO DE SERVICIOS PUBLICOS OFICINA AEROPUERTO &quot;GASTOS REEMBOLSABLES&quot; DE LOS INMUEBLES QUE ESTAN A CARGO DE LA SECRETARIA BAJO LA FIGURA DE COMODATO - CONTRATO N°. 0050 DEL 23 DE DICIEMBRE DE 2011, SUSCRITO ENTRE OTCA S.A.S. Y LA SECRETARIA DISTRITAL DE AMBIENTE."/>
    <d v="2016-01-01T00:00:00"/>
    <n v="12"/>
    <s v="CONTRATACION DIRECTA"/>
    <s v="12 - OTROS DISTRITO"/>
    <n v="9600000"/>
    <n v="9600000"/>
    <s v="N/A"/>
    <s v="N/A"/>
    <s v="CARMEN ROCIO GONZALEZ CANTOR  carmen.gonzalez@ambientebogota.gov.co  telefono 3778917"/>
    <n v="800000"/>
  </r>
  <r>
    <n v="832"/>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7"/>
    <s v="01 ADQUISICIÓN Y/O PRODUCCIÓN DE EQUIPOS, MATERIALES, SUMINISTROS Y SERVICIOS  PROPIOS DEL SECTOR "/>
    <s v="0521 ADQUISICIÓN DE EQUIPOS, MATERIALES, SUMINISTROS, SERVICIOS Y/O PRODUCCIÓN DE MATERIAL TÉCNICO E INFORMACIÓN PARA LA GESTIÓN Y CONTROL AMBIENTAL"/>
    <n v="93151507"/>
    <s v="ARRIENDO DE CUATRO BODEGAS CON UN ÁREA TOTAL DE 110 M3 PARA LA GUARDA Y CUSTODIA DE LOS PRODUCTOS O SUBPRODUCTOS APREHENDIDOS Y DECOMISADOS DE FLORA Y FAUNA SILVESTRE, POR LA SECRETARÍA DISTRITAL DE AMBIENTE EN EL D.C"/>
    <d v="2016-01-01T00:00:00"/>
    <n v="11"/>
    <s v="CONTRATACION DIRECTA"/>
    <s v="12 - OTROS DISTRITO"/>
    <n v="19584000"/>
    <n v="19584000"/>
    <s v="N/A"/>
    <s v="N/A"/>
    <s v="CARMEN ROCIO GONZALEZ CANTOR  carmen.gonzalez@ambientebogota.gov.co  telefono 3778917"/>
    <n v="1780383.2727272727"/>
  </r>
  <r>
    <n v="833"/>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7"/>
    <s v="01 ADQUISICIÓN Y/O PRODUCCIÓN DE EQUIPOS, MATERIALES, SUMINISTROS Y SERVICIOS  PROPIOS DEL SECTOR "/>
    <s v="0521 ADQUISICIÓN DE EQUIPOS, MATERIALES, SUMINISTROS, SERVICIOS Y/O PRODUCCIÓN DE MATERIAL TÉCNICO E INFORMACIÓN PARA LA GESTIÓN Y CONTROL AMBIENTAL"/>
    <n v="93151507"/>
    <s v="CONTRATAR LA OPERACION DE LAS OFICINAS DE ENLACE DE LA SECRETARIA DISTRITAL DE AMBIENTE EN LOS TERMINALES TERRESTRES Y AEREO, PARA EL CONTROL AL APROVECHAMIENTO LEGAL E ILEGAL DE FLORA Y FAUNA SILVESTRE."/>
    <d v="2016-01-01T00:00:00"/>
    <n v="11"/>
    <s v="LICITACIÓN"/>
    <s v="12 - OTROS DISTRITO"/>
    <n v="799946000"/>
    <n v="799946000"/>
    <s v="N/A"/>
    <s v="N/A"/>
    <s v="CARMEN ROCIO GONZALEZ CANTOR  carmen.gonzalez@ambientebogota.gov.co  telefono 3778917"/>
    <n v="80000000"/>
  </r>
  <r>
    <n v="834"/>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PRESTAR SUS SERVICIOS PROFESIONALES PARA DIRIGIR Y ORIENTAR TODAS LAS ACTIVIDADES RELACIONADAS CON LAS ACTUACIONES ADMINISTRATIVAS DE CARÁCTER LEGAL"/>
    <d v="2016-01-01T00:00:00"/>
    <n v="11"/>
    <s v="CONTRATACION DIRECTA"/>
    <s v="12 - OTROS DISTRITO"/>
    <n v="65714000"/>
    <n v="65714000"/>
    <s v="N/A"/>
    <s v="N/A"/>
    <s v="CARMEN ROCIO GONZALEZ CANTOR  carmen.gonzalez@ambientebogota.gov.co  telefono 3778917"/>
    <n v="5974000"/>
  </r>
  <r>
    <n v="835"/>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PRESTAR SUS SERVICIOS PROFESIONALES PARA REALIZAR ACTIVIDADES RELACIONADAS CON LA ATENCION DE SOLICITUDES AMBIENTALES RADICADAS ANTE LA ENTIDAD MEDIANTE QUEJAS, DERECHOS DE PETICION, TUTELAS, ACCIONES POPULARES, QUERELLAS, SOLICITUDES DE ENTES DE CONTROL Y OTRAS SOLICITUDES DE PARTE  RELACIONADAS CON LAS EMPRESAS  FORESTALES QUE ADELANTAN ACTIVIDADES DENTRO DE LA JURISDICCION DE LA SDA."/>
    <d v="2016-01-01T00:00:00"/>
    <n v="11"/>
    <s v="CONTRATACION DIRECTA"/>
    <s v="12 - OTROS DISTRITO"/>
    <n v="33877000"/>
    <n v="33877000"/>
    <s v="N/A"/>
    <s v="N/A"/>
    <s v="CARMEN ROCIO GONZALEZ CANTOR  carmen.gonzalez@ambientebogota.gov.co  telefono 3778917"/>
    <n v="3079700"/>
  </r>
  <r>
    <n v="836"/>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501"/>
    <s v="PRESTAR SUS SERVICIOS PROFESIONALES PARA REALIZAR LA EVALUACIÓN_x000a_A LAS SOLICITUDES DE OTORGAMIENTO, MODIFICACIÓN Y RENOVACIÓN DE PERMISOS DE_x000a_APROVECHAMIENTO LEGAL DEL RECURSO FAUNA SILVESTRE EN EL DISTRITO CAPITAL"/>
    <d v="2016-01-01T00:00:00"/>
    <n v="11"/>
    <s v="CONTRATACION DIRECTA"/>
    <s v="12 - OTROS DISTRITO"/>
    <n v="55517000"/>
    <n v="55517000"/>
    <s v="N/A"/>
    <s v="N/A"/>
    <s v="CARMEN ROCIO GONZALEZ CANTOR  carmen.gonzalez@ambientebogota.gov.co  telefono 3778917"/>
    <n v="5047000"/>
  </r>
  <r>
    <n v="837"/>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80161504"/>
    <s v="PRESTAR SUS SERVICIOS DE APOYO PARA REALIZAR ACTIVIDADES DE TRAMITE Y CONTRL AL FLUJO DOCUMENTAL QUE SOPORTEN LAS DIVERSAS ACCIONES QUE SE ADELANTAN DE LA EVALUACIÓN,  CONTROL SEGUIMIENTO Y_x000a_CONSERVACION DE LA FLORA, FAUNA SILVESTRE Y ARBOLADO URBANO"/>
    <d v="2016-01-01T00:00:00"/>
    <n v="11"/>
    <s v="CONTRATACION DIRECTA"/>
    <s v="12 - OTROS DISTRITO"/>
    <n v="17449000"/>
    <n v="17449000"/>
    <s v="N/A"/>
    <s v="N/A"/>
    <s v="CARMEN ROCIO GONZALEZ CANTOR  carmen.gonzalez@ambientebogota.gov.co  telefono 3778917"/>
    <n v="1586200"/>
  </r>
  <r>
    <n v="838"/>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0000"/>
    <s v="PRESTAR SUS SERVICIOS PROFESIONALES PARA REALIZAR LAS ACTUACIONES JURIDICAS EN LOS PROCESOS DE CARACTER SANCIONATORIO Y PERMISIVO QUE LE SEAN ASIGNADOS PARA EL APROVECHAMIENTO, CONSERVACION Y PROTECCION DE LA FLORA Y FAUNA SILVESTRE"/>
    <d v="2016-01-01T00:00:00"/>
    <n v="11"/>
    <s v="CONTRATACION DIRECTA"/>
    <s v="12 - OTROS DISTRITO"/>
    <n v="38183000"/>
    <n v="38183000"/>
    <s v="N/A"/>
    <s v="N/A"/>
    <s v="CARMEN ROCIO GONZALEZ CANTOR  carmen.gonzalez@ambientebogota.gov.co  telefono 3778917"/>
    <n v="3471100"/>
  </r>
  <r>
    <n v="839"/>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sALDO PARA PAGO PASIVO EXIGIBLE"/>
    <d v="2016-01-01T00:00:00"/>
    <n v="11"/>
    <s v="CONTRATACION DIRECTA"/>
    <s v="12 - OTROS DISTRITO"/>
    <n v="25946000"/>
    <n v="25946000"/>
    <s v="N/A"/>
    <s v="N/A"/>
    <s v="CARMEN ROCIO GONZALEZ CANTOR  carmen.gonzalez@ambientebogota.gov.co  telefono 3778917"/>
    <n v="2358700"/>
  </r>
  <r>
    <n v="840"/>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80101604"/>
    <s v="PRESTAR SUS SERVICIOS PROFESIONALES PARA ADELANTAR ACTIVIDADES RELACIONADAS CON LA PLANEACION Y MONITOREO DE LOS PROCESOS DE EVALUACION, SEGUIMIENTO, CONTROL Y CONSERVACION DE LA FLORA Y FAUNA SILVESTRE EN EL DISTRITO CAPITAL"/>
    <d v="2016-01-01T00:00:00"/>
    <n v="11"/>
    <s v="CONTRATACION DIRECTA"/>
    <s v="12 - OTROS DISTRITO"/>
    <n v="49739000"/>
    <n v="49739000"/>
    <s v="N/A"/>
    <s v="N/A"/>
    <s v="CARMEN ROCIO GONZALEZ CANTOR  carmen.gonzalez@ambientebogota.gov.co  telefono 3778917"/>
    <n v="4521700"/>
  </r>
  <r>
    <n v="841"/>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PRESTAR SUS SERVICIOS PROFESIONALES PARA REALIZAR ACTIVIDADES DE PREVENCION, VERIFICACION Y CONTROL DE ESPECIMENES DE LA FLORA ASI COMO REALIZAR LA EVALUACION Y SEGUIMIENTO A INDUSTRIAS FORESTALES DENTRO DE LA JURISDICCION DE LA SECRETARIA DISTRITAL DE AMBIENTE."/>
    <d v="2016-01-01T00:00:00"/>
    <n v="11"/>
    <s v="CONTRATACION DIRECTA"/>
    <s v="12 - OTROS DISTRITO"/>
    <n v="38183000"/>
    <n v="38183000"/>
    <s v="N/A"/>
    <s v="N/A"/>
    <s v="CARMEN ROCIO GONZALEZ CANTOR  carmen.gonzalez@ambientebogota.gov.co  telefono 3778917"/>
    <n v="3471100"/>
  </r>
  <r>
    <n v="842"/>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0000"/>
    <s v="PRESTAR SUS SERVICIOS PROFESIONALES PARA REALIZAR LAS ACTUACIONES JURÍDICAS EN LOS PROCESOS DE CARÁCTER SANCIONATORIO Y PERMISIVO QUE LE SEAN ASIGNADOS PARA EL APROVECHAMIENTO, CONSERVACIÓN Y PROTECCIÓN DE LA FLORA Y FAUNA SILVESTRE"/>
    <d v="2016-01-01T00:00:00"/>
    <n v="11"/>
    <s v="CONTRATACION DIRECTA"/>
    <s v="12 - OTROS DISTRITO"/>
    <n v="33877000"/>
    <n v="33877000"/>
    <s v="N/A"/>
    <s v="N/A"/>
    <s v="CARMEN ROCIO GONZALEZ CANTOR  carmen.gonzalez@ambientebogota.gov.co  telefono 3778917"/>
    <n v="3079700"/>
  </r>
  <r>
    <n v="843"/>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
    <d v="2016-01-01T00:00:00"/>
    <n v="11"/>
    <s v="CONTRATACION DIRECTA"/>
    <s v="12 - OTROS DISTRITO"/>
    <n v="25946000"/>
    <n v="25946000"/>
    <s v="N/A"/>
    <s v="N/A"/>
    <s v="CARMEN ROCIO GONZALEZ CANTOR  carmen.gonzalez@ambientebogota.gov.co  telefono 3778917"/>
    <n v="2358700"/>
  </r>
  <r>
    <n v="844"/>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0000"/>
    <s v="PRESTAR SUS SERVICIOS PROFESIONALES COMO APOYO A LA COORDINACIÓN EN LA REVISIÓN DE LAS ACTUACIONES JURÍDICAS EN LOS PROCESOS DE CARÁCTER SANCIONATORIO Y PERMISIVO QUE LE SEAN ASIGNADOS PARA EL APROVECHAMIENTO, CONSERVACIÓN Y PROTECCIÓN DE LA FLORA Y FAUNA SILVESTRE"/>
    <d v="2016-01-01T00:00:00"/>
    <n v="11"/>
    <s v="CONTRATACION DIRECTA"/>
    <s v="12 - OTROS DISTRITO"/>
    <n v="25946000"/>
    <n v="25946000"/>
    <s v="N/A"/>
    <s v="N/A"/>
    <s v="CARMEN ROCIO GONZALEZ CANTOR  carmen.gonzalez@ambientebogota.gov.co  telefono 3778917"/>
    <n v="2358700"/>
  </r>
  <r>
    <n v="845"/>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501"/>
    <s v="PRESTAR SUS SERVICIOS PROFESIONALES PARA ADELANTAR ACTIVIDADES DE PREVENCION AL APROVECHAMIENTO ILEGAL DEL RECURSO FAUNA SILVESTRE EN EL DISTRITO CAPITAL."/>
    <d v="2016-01-01T00:00:00"/>
    <n v="11"/>
    <s v="CONTRATACION DIRECTA"/>
    <s v="12 - OTROS DISTRITO"/>
    <n v="38183000"/>
    <n v="38183000"/>
    <s v="N/A"/>
    <s v="N/A"/>
    <s v="CARMEN ROCIO GONZALEZ CANTOR  carmen.gonzalez@ambientebogota.gov.co  telefono 3778917"/>
    <n v="3471100"/>
  </r>
  <r>
    <n v="846"/>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PRESTAR SUS SERVICIOS PROFESIONALES PARA REALIZAR EL SEGUIMIENTO A LAS ACTIVIDADES DE APROVECHAMIENTO LEGAL DEL RECURSO FAUNA SILVESTRE EL DISTRITO CAPITAL"/>
    <d v="2016-01-01T00:00:00"/>
    <n v="11"/>
    <s v="CONTRATACION DIRECTA"/>
    <s v="12 - OTROS DISTRITO"/>
    <n v="38183000"/>
    <n v="38183000"/>
    <s v="N/A"/>
    <s v="N/A"/>
    <s v="CARMEN ROCIO GONZALEZ CANTOR  carmen.gonzalez@ambientebogota.gov.co  telefono 3778917"/>
    <n v="3471100"/>
  </r>
  <r>
    <n v="847"/>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PRESTAR SUS SERVICIOS DE APOYO A LA GESTION PARA REALIZAR ACTIVIDADES RELACIONADAS  CON EL MANEJO Y ADMINISTRACION DE INFORMACION DE INDUSTRIAS FORESTALES EN EL DISTRITO CAPITAL."/>
    <d v="2016-01-01T00:00:00"/>
    <n v="11"/>
    <s v="CONTRATACION DIRECTA"/>
    <s v="12 - OTROS DISTRITO"/>
    <n v="18808000"/>
    <n v="18808000"/>
    <s v="N/A"/>
    <s v="N/A"/>
    <s v="CARMEN ROCIO GONZALEZ CANTOR  carmen.gonzalez@ambientebogota.gov.co  telefono 3778917"/>
    <n v="1709800"/>
  </r>
  <r>
    <n v="848"/>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80161504"/>
    <s v="PRESTAR SUS SERVICIOS PARA APOYAR LAS ACTIVIDADES RELACIONADAS CON LA PLANEACION DE LAS ACCIONES TECNICAS Y JURIDICAS PARA EL APROVECHAMIENTO, CONSERVACION Y PROTECCION DE LA FLORA Y FAUNA SILVESTRE"/>
    <d v="2016-01-01T00:00:00"/>
    <n v="11"/>
    <s v="CONTRATACION DIRECTA"/>
    <s v="12 - OTROS DISTRITO"/>
    <n v="27986000"/>
    <n v="27986000"/>
    <s v="N/A"/>
    <s v="N/A"/>
    <s v="CARMEN ROCIO GONZALEZ CANTOR  carmen.gonzalez@ambientebogota.gov.co  telefono 3778917"/>
    <n v="2544100"/>
  </r>
  <r>
    <n v="849"/>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ADELANTAR LAS ACTIVIDADES DE CONTROL Y SEGUIMIENTO A REQUERIMENTOS EN EL TEMA AMBIENTAL DE LAS EMPRESAS FORESTALES CON REGISTRO DEL LIBRO DE OPERACIONES."/>
    <d v="2016-01-01T00:00:00"/>
    <n v="11"/>
    <s v="CONTRATACION DIRECTA"/>
    <s v="12 - OTROS DISTRITO"/>
    <n v="33877000"/>
    <n v="33877000"/>
    <s v="N/A"/>
    <s v="N/A"/>
    <s v="CARMEN ROCIO GONZALEZ CANTOR  carmen.gonzalez@ambientebogota.gov.co  telefono 3778917"/>
    <n v="3079700"/>
  </r>
  <r>
    <n v="850"/>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80161504"/>
    <s v="PRESTAR SUS SERVICIOS PARA APOYAR LAS ACTIVIDADES DE MANEJO Y SEGUIMIENTO DOCUMENTAL DE LA INFORMACION RELACIONADA CON EL APROVECHAMIENTO, CONSERVACION Y PROTECCION DE LA FLORA Y FAUNA SILVESTRE"/>
    <d v="2016-01-01T00:00:00"/>
    <n v="11"/>
    <s v="CONTRATACION DIRECTA"/>
    <s v="12 - OTROS DISTRITO"/>
    <n v="17449000"/>
    <n v="17449000"/>
    <s v="N/A"/>
    <s v="N/A"/>
    <s v="CARMEN ROCIO GONZALEZ CANTOR  carmen.gonzalez@ambientebogota.gov.co  telefono 3778917"/>
    <n v="1586200"/>
  </r>
  <r>
    <n v="851"/>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APOYAR LAS ACTIVIDADES DE SEGUIMIENTO Y CONTROL A LAS INDUSTRIAS FORESTALES UBICADAS EN LA JURISDICCION DE LA SECRETARIA DISTRITAL DE AMBIENTE"/>
    <d v="2016-01-01T00:00:00"/>
    <n v="11"/>
    <s v="CONTRATACION DIRECTA"/>
    <s v="12 - OTROS DISTRITO"/>
    <n v="33877000"/>
    <n v="33877000"/>
    <s v="N/A"/>
    <s v="N/A"/>
    <s v="CARMEN ROCIO GONZALEZ CANTOR  carmen.gonzalez@ambientebogota.gov.co  telefono 3778917"/>
    <n v="3079700"/>
  </r>
  <r>
    <n v="852"/>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ADELANTAR LAS ACTIVIDADES DE CONTROL Y SEGUIMIENTO A LOS REQUERIMENTOS A LAS EMPRESAS FORESTALES NUEVAS  Y CON EXPEDIENTE JURIDICO EN EL TEMA AMBIENTAL QUE DESARROLLAN ACTIVIDADES EN LA JURISDICCION DE LA SECRETARIA DISTRITAL DE AMBIENTE."/>
    <d v="2016-01-01T00:00:00"/>
    <n v="11"/>
    <s v="CONTRATACION DIRECTA"/>
    <s v="12 - OTROS DISTRITO"/>
    <n v="25946000"/>
    <n v="25946000"/>
    <s v="N/A"/>
    <s v="N/A"/>
    <s v="CARMEN ROCIO GONZALEZ CANTOR  carmen.gonzalez@ambientebogota.gov.co  telefono 3778917"/>
    <n v="2358700"/>
  </r>
  <r>
    <n v="853"/>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PRESTAR SUS SERVICIOS PROFESIONALES PARA REALIZAR EL MANEJO TECNICO INTEGRAL DELO SANIMALES SILVESTERS RECUPERADOS EN ACTIVIDADES DE RESCATE DENTRO DEL DISTRITO CAPITAL"/>
    <d v="2016-01-01T00:00:00"/>
    <n v="11"/>
    <s v="CONTRATACION DIRECTA"/>
    <s v="12 - OTROS DISTRITO"/>
    <n v="38183000"/>
    <n v="38183000"/>
    <s v="N/A"/>
    <s v="N/A"/>
    <s v="CARMEN ROCIO GONZALEZ CANTOR  carmen.gonzalez@ambientebogota.gov.co  telefono 3778917"/>
    <n v="3471100"/>
  </r>
  <r>
    <n v="854"/>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501"/>
    <s v="PRESTAR SUS SERVICIOS PROFESIONALES PARA ADELANTAR ACTIVIDADES DE CONTROL A LA TENENCIA, COMERCIALIZACION Y TRAFICO ILEGAL DE FAUNA SILVESTRE EN EL DISTRITO CAPITAL."/>
    <d v="2016-01-01T00:00:00"/>
    <n v="11"/>
    <s v="CONTRATACION DIRECTA"/>
    <s v="12 - OTROS DISTRITO"/>
    <n v="38183000"/>
    <n v="38183000"/>
    <s v="N/A"/>
    <s v="N/A"/>
    <s v="CARMEN ROCIO GONZALEZ CANTOR  carmen.gonzalez@ambientebogota.gov.co  telefono 3778917"/>
    <n v="3471100"/>
  </r>
  <r>
    <n v="855"/>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70161601"/>
    <s v="REALIZAR ACTIVIDADES DE  PREVENCIÓN, EVALUACION, SEGUIMIENTO Y CONTROL  A LA MOVILIZACIÓN, TRANSFORMACIÓN Y COMERCIALIZACIÓN DE PRODUCTOS DE LA FLORA, UTILIZADOS POR LAS INDUSTRIAS FORESTALES QUE ADELANTAN ACTIVIDADES EN LA JURISDICCIÓN DE LA SECRETARIA DISTRITAL DE AMBIENTE"/>
    <d v="2016-01-01T00:00:00"/>
    <n v="11"/>
    <s v="CONTRATACION DIRECTA"/>
    <s v="12 - OTROS DISTRITO"/>
    <n v="38183000"/>
    <n v="38183000"/>
    <s v="N/A"/>
    <s v="N/A"/>
    <s v="CARMEN ROCIO GONZALEZ CANTOR  carmen.gonzalez@ambientebogota.gov.co  telefono 3778917"/>
    <n v="3471100"/>
  </r>
  <r>
    <n v="856"/>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7"/>
    <s v="06 GASTOS OPERATIVOS"/>
    <s v="0037 GASTOS DE TRANSPORTE"/>
    <n v="78111808"/>
    <s v="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6-01-01T00:00:00"/>
    <n v="12"/>
    <s v="LICITACIÓN"/>
    <s v="12 - OTROS DISTRITO"/>
    <n v="191715000"/>
    <n v="191715000"/>
    <s v="N/A"/>
    <s v="N/A"/>
    <s v="CARMEN ROCIO GONZALEZ CANTOR  carmen.gonzalez@ambientebogota.gov.co  telefono 3778917"/>
    <n v="17430000"/>
  </r>
  <r>
    <n v="857"/>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7"/>
    <s v="01 ADQUISICIÓN Y/O PRODUCCIÓN DE EQUIPOS, MATERIALES, SUMINISTROS Y SERVICIOS  PROPIOS DEL SECTOR "/>
    <s v="0521 ADQUISICIÓN DE EQUIPOS, MATERIALES, SUMINISTROS, SERVICIOS Y/O PRODUCCIÓN DE MATERIAL TÉCNICO E INFORMACIÓN PARA LA GESTIÓN Y CONTROL AMBIENTAL"/>
    <n v="80101500"/>
    <s v="PRESTAR EL SERVICIO DE COMUNICACIÓN INMEDIATA Y TELEFONIA CON TECNOLOGIA IDEN PARA LA SECRETARIA DISTRITAL DE AMBIENTE SDA Y RENOVAR LOS EQUIPOS REQUERIDOS."/>
    <d v="2016-01-01T00:00:00"/>
    <n v="11"/>
    <s v="LICITACIÓN"/>
    <s v="12 - OTROS DISTRITO"/>
    <n v="7200000"/>
    <n v="7200000"/>
    <s v="N/A"/>
    <s v="N/A"/>
    <s v="CARMEN ROCIO GONZALEZ CANTOR  carmen.gonzalez@ambientebogota.gov.co  telefono 3778917"/>
    <n v="654545.45454545459"/>
  </r>
  <r>
    <n v="858"/>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REALIZAR Y ORIENTAR LAS ACTIVIDADES RELACIONADAS CON LA EVALUACION TECNICA DEL ARBOLADO URBANO EN EL DISTRITO CAPITAL"/>
    <d v="2016-01-01T00:00:00"/>
    <n v="11"/>
    <s v="CONTRATACION DIRECTA"/>
    <s v="12 - OTROS DISTRITO"/>
    <n v="61296000"/>
    <n v="61296000"/>
    <s v="N/A"/>
    <s v="N/A"/>
    <s v="CARMEN ROCIO GONZALEZ CANTOR  carmen.gonzalez@ambientebogota.gov.co  telefono 3778917"/>
    <n v="5572300"/>
  </r>
  <r>
    <n v="859"/>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TODAS LAS ACTIVIDADES RELACIONADAS CON LA EVALUACIÓN, CONTROL Y SEGUIMIENTO AL MANEJO SILVICULTURAL DEL ARBOLADO URBANO DENTRO DE LA JURISDICCIÓN DE LA SECRETARÍA DISTRITAL DE AMBIENTE"/>
    <d v="2016-01-01T00:00:00"/>
    <n v="11"/>
    <s v="CONTRATACION DIRECTA"/>
    <s v="12 - OTROS DISTRITO"/>
    <n v="49739000"/>
    <n v="49739000"/>
    <s v="N/A"/>
    <s v="N/A"/>
    <s v="CARMEN ROCIO GONZALEZ CANTOR  carmen.gonzalez@ambientebogota.gov.co  telefono 3778917"/>
    <n v="4521700"/>
  </r>
  <r>
    <n v="860"/>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TODAS LAS ACTIVIDADES RELACIONADAS CON LA EVALUACIÓN, CONTROL Y SEGUIMIENTO AL MANEJO SILVICULTURAL DEL ARBOLADO URBANO DENTRO DE LA JURISDICCIÓN DE LA SECRETARÍA DISTRITAL DE AMBIENTE"/>
    <d v="2016-01-01T00:00:00"/>
    <n v="11"/>
    <s v="CONTRATACION DIRECTA"/>
    <s v="12 - OTROS DISTRITO"/>
    <n v="49739000"/>
    <n v="49739000"/>
    <s v="N/A"/>
    <s v="N/A"/>
    <s v="CARMEN ROCIO GONZALEZ CANTOR  carmen.gonzalez@ambientebogota.gov.co  telefono 3778917"/>
    <n v="4521700"/>
  </r>
  <r>
    <n v="861"/>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TODAS LAS ACTIVIDADES RELACIONADAS CON LA EVALUACIÓN, CONTROL Y SEGUIMIENTO AL MANEJO SILVICULTURAL DEL ARBOLADO URBANO DENTRO DE LA JURISDICCIÓN DE LA SECRETARÍA DISTRITAL DE AMBIENTE"/>
    <d v="2016-01-01T00:00:00"/>
    <n v="11"/>
    <s v="CONTRATACION DIRECTA"/>
    <s v="12 - OTROS DISTRITO"/>
    <n v="49739000"/>
    <n v="49739000"/>
    <s v="N/A"/>
    <s v="N/A"/>
    <s v="CARMEN ROCIO GONZALEZ CANTOR  carmen.gonzalez@ambientebogota.gov.co  telefono 3778917"/>
    <n v="4521700"/>
  </r>
  <r>
    <n v="862"/>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TODAS LAS ACTIVIDADES RELACIONADAS CON LA EVALUACIÓN, CONTROL Y SEGUIMIENTO AL MANEJO SILVICULTURAL DEL ARBOLADO URBANO DENTRO DE LA JURISDICCIÓN DE LA SECRETARÍA DISTRITAL DE AMBIENTE"/>
    <d v="2016-01-01T00:00:00"/>
    <n v="11"/>
    <s v="CONTRATACION DIRECTA"/>
    <s v="12 - OTROS DISTRITO"/>
    <n v="49739000"/>
    <n v="49739000"/>
    <s v="N/A"/>
    <s v="N/A"/>
    <s v="CARMEN ROCIO GONZALEZ CANTOR  carmen.gonzalez@ambientebogota.gov.co  telefono 3778917"/>
    <n v="4521700"/>
  </r>
  <r>
    <n v="863"/>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TODAS LAS ACTIVIDADES RELACIONADAS CON LA EVALUACIÓN, CONTROL Y SEGUIMIENTO AL MANEJO SILVICULTURAL DEL ARBOLADO URBANO DENTRO DE LA JURISDICCIÓN DE LA SECRETARÍA DISTRITAL DE AMBIENTE"/>
    <d v="2016-01-01T00:00:00"/>
    <n v="11"/>
    <s v="CONTRATACION DIRECTA"/>
    <s v="12 - OTROS DISTRITO"/>
    <n v="49739000"/>
    <n v="49739000"/>
    <s v="N/A"/>
    <s v="N/A"/>
    <s v="CARMEN ROCIO GONZALEZ CANTOR  carmen.gonzalez@ambientebogota.gov.co  telefono 3778917"/>
    <n v="4521700"/>
  </r>
  <r>
    <n v="864"/>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TODAS LAS ACTIVIDADES RELACIONADAS CON LA EVALUACIÓN, CONTROL Y SEGUIMIENTO AL MANEJO SILVICULTURAL DEL ARBOLADO URBANO DENTRO DE LA JURISDICCIÓN DE LA SECRETARÍA DISTRITAL DE AMBIENTE"/>
    <d v="2016-01-01T00:00:00"/>
    <n v="11"/>
    <s v="CONTRATACION DIRECTA"/>
    <s v="12 - OTROS DISTRITO"/>
    <n v="49739000"/>
    <n v="49739000"/>
    <s v="N/A"/>
    <s v="N/A"/>
    <s v="CARMEN ROCIO GONZALEZ CANTOR  carmen.gonzalez@ambientebogota.gov.co  telefono 3778917"/>
    <n v="4521700"/>
  </r>
  <r>
    <n v="865"/>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TODAS LAS ACTIVIDADES RELACIONADAS CON LA EVALUACIÓN, CONTROL Y SEGUIMIENTO AL MANEJO SILVICULTURAL DEL ARBOLADO URBANO DENTRO DE LA JURISDICCIÓN DE LA SECRETARÍA DISTRITAL DE AMBIENTE"/>
    <d v="2016-01-01T00:00:00"/>
    <n v="11"/>
    <s v="CONTRATACION DIRECTA"/>
    <s v="12 - OTROS DISTRITO"/>
    <n v="49739000"/>
    <n v="49739000"/>
    <s v="N/A"/>
    <s v="N/A"/>
    <s v="CARMEN ROCIO GONZALEZ CANTOR  carmen.gonzalez@ambientebogota.gov.co  telefono 3778917"/>
    <n v="4521700"/>
  </r>
  <r>
    <n v="866"/>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Y ORIENTAR LAS ACTIVIDADES TECNICAS EN LA ATENCION Y PREVENCION DE EMERGENCIAS RELACIONADAS CON EL ARBOLADO URBANO DE BOGOTA"/>
    <d v="2016-01-01T00:00:00"/>
    <n v="11"/>
    <s v="CONTRATACION DIRECTA"/>
    <s v="12 - OTROS DISTRITO"/>
    <n v="43961000"/>
    <n v="43961000"/>
    <s v="N/A"/>
    <s v="N/A"/>
    <s v="CARMEN ROCIO GONZALEZ CANTOR  carmen.gonzalez@ambientebogota.gov.co  telefono 3778917"/>
    <n v="3996400"/>
  </r>
  <r>
    <n v="867"/>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Y ORIENTAR LAS ACTIVIDADES TECNICAS EN LA ATENCION Y PREVENCION DE EMERGENCIAS RELACIONADAS CON EL ARBOLADO URBANO DE BOGOTA"/>
    <d v="2016-01-01T00:00:00"/>
    <n v="11"/>
    <s v="CONTRATACION DIRECTA"/>
    <s v="12 - OTROS DISTRITO"/>
    <n v="43961000"/>
    <n v="43961000"/>
    <s v="N/A"/>
    <s v="N/A"/>
    <s v="CARMEN ROCIO GONZALEZ CANTOR  carmen.gonzalez@ambientebogota.gov.co  telefono 3778917"/>
    <n v="3996400"/>
  </r>
  <r>
    <n v="868"/>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Y ORIENTAR LAS ACTIVIDADES TECNICAS EN LA ATENCION Y PREVENCION DE EMERGENCIAS RELACIONADAS CON EL ARBOLADO URBANO DE BOGOTA"/>
    <d v="2016-01-01T00:00:00"/>
    <n v="11"/>
    <s v="CONTRATACION DIRECTA"/>
    <s v="12 - OTROS DISTRITO"/>
    <n v="43961000"/>
    <n v="43961000"/>
    <s v="N/A"/>
    <s v="N/A"/>
    <s v="CARMEN ROCIO GONZALEZ CANTOR  carmen.gonzalez@ambientebogota.gov.co  telefono 3778917"/>
    <n v="3996400"/>
  </r>
  <r>
    <n v="869"/>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Y ORIENTAR LAS ACTIVIDADES TECNICAS EN LA ATENCION Y PREVENCION DE EMERGENCIAS RELACIONADAS CON EL ARBOLADO URBANO DE BOGOTA"/>
    <d v="2016-01-01T00:00:00"/>
    <n v="11"/>
    <s v="CONTRATACION DIRECTA"/>
    <s v="12 - OTROS DISTRITO"/>
    <n v="43961000"/>
    <n v="43961000"/>
    <s v="N/A"/>
    <s v="N/A"/>
    <s v="CARMEN ROCIO GONZALEZ CANTOR  carmen.gonzalez@ambientebogota.gov.co  telefono 3778917"/>
    <n v="3996400"/>
  </r>
  <r>
    <n v="870"/>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Y ORIENTAR LAS ACTIVIDADES TECNICAS EN LA ATENCION Y PREVENCION DE EMERGENCIAS RELACIONADAS CON EL ARBOLADO URBANO DE BOGOTA"/>
    <d v="2016-01-01T00:00:00"/>
    <n v="11"/>
    <s v="CONTRATACION DIRECTA"/>
    <s v="12 - OTROS DISTRITO"/>
    <n v="43961000"/>
    <n v="43961000"/>
    <s v="N/A"/>
    <s v="N/A"/>
    <s v="CARMEN ROCIO GONZALEZ CANTOR  carmen.gonzalez@ambientebogota.gov.co  telefono 3778917"/>
    <n v="3996400"/>
  </r>
  <r>
    <n v="871"/>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Y ORIENTAR LAS ACTIVIDADES TECNICAS EN LA ATENCION Y PREVENCION DE EMERGENCIAS RELACIONADAS CON EL ARBOLADO URBANO DE BOGOTA"/>
    <d v="2016-01-01T00:00:00"/>
    <n v="11"/>
    <s v="CONTRATACION DIRECTA"/>
    <s v="12 - OTROS DISTRITO"/>
    <n v="43961000"/>
    <n v="43961000"/>
    <s v="N/A"/>
    <s v="N/A"/>
    <s v="CARMEN ROCIO GONZALEZ CANTOR  carmen.gonzalez@ambientebogota.gov.co  telefono 3778917"/>
    <n v="3996400"/>
  </r>
  <r>
    <n v="872"/>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73"/>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74"/>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75"/>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76"/>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77"/>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78"/>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79"/>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80"/>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81"/>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82"/>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83"/>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84"/>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8183000"/>
    <n v="38183000"/>
    <s v="N/A"/>
    <s v="N/A"/>
    <s v="CARMEN ROCIO GONZALEZ CANTOR  carmen.gonzalez@ambientebogota.gov.co  telefono 3778917"/>
    <n v="3471100"/>
  </r>
  <r>
    <n v="885"/>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86"/>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87"/>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88"/>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89"/>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90"/>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91"/>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92"/>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93"/>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94"/>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6-01-01T00:00:00"/>
    <n v="11"/>
    <s v="CONTRATACION DIRECTA"/>
    <s v="12 - OTROS DISTRITO"/>
    <n v="33877000"/>
    <n v="33877000"/>
    <s v="N/A"/>
    <s v="N/A"/>
    <s v="CARMEN ROCIO GONZALEZ CANTOR  carmen.gonzalez@ambientebogota.gov.co  telefono 3778917"/>
    <n v="3079700"/>
  </r>
  <r>
    <n v="895"/>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ÓN, CONTROL Y SEGUIMIENTO AL MANEJO SILVICULTURAL DEL ARBOLADO URBANO DENTRO DE LA JURISDICCIÓN DE LA SECRETARÍA DISTRITAL DE AMBIENTE"/>
    <d v="2016-01-01T00:00:00"/>
    <n v="11"/>
    <s v="CONTRATACION DIRECTA"/>
    <s v="12 - OTROS DISTRITO"/>
    <n v="27986000"/>
    <n v="27986000"/>
    <s v="N/A"/>
    <s v="N/A"/>
    <s v="CARMEN ROCIO GONZALEZ CANTOR  carmen.gonzalez@ambientebogota.gov.co  telefono 3778917"/>
    <n v="2544100"/>
  </r>
  <r>
    <n v="896"/>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ÓN, CONTROL Y SEGUIMIENTO AL MANEJO SILVICULTURAL DEL ARBOLADO URBANO DENTRO DE LA JURISDICCIÓN DE LA SECRETARÍA DISTRITAL DE AMBIENTE"/>
    <d v="2016-01-01T00:00:00"/>
    <n v="11"/>
    <s v="CONTRATACION DIRECTA"/>
    <s v="12 - OTROS DISTRITO"/>
    <n v="27986000"/>
    <n v="27986000"/>
    <s v="N/A"/>
    <s v="N/A"/>
    <s v="CARMEN ROCIO GONZALEZ CANTOR  carmen.gonzalez@ambientebogota.gov.co  telefono 3778917"/>
    <n v="2544100"/>
  </r>
  <r>
    <n v="897"/>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ÓN, CONTROL Y SEGUIMIENTO AL MANEJO SILVICULTURAL DEL ARBOLADO URBANO DENTRO DE LA JURISDICCIÓN DE LA SECRETARÍA DISTRITAL DE AMBIENTE"/>
    <d v="2016-01-01T00:00:00"/>
    <n v="11"/>
    <s v="CONTRATACION DIRECTA"/>
    <s v="12 - OTROS DISTRITO"/>
    <n v="27986000"/>
    <n v="27986000"/>
    <s v="N/A"/>
    <s v="N/A"/>
    <s v="CARMEN ROCIO GONZALEZ CANTOR  carmen.gonzalez@ambientebogota.gov.co  telefono 3778917"/>
    <n v="2544100"/>
  </r>
  <r>
    <n v="898"/>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ÓN, CONTROL Y SEGUIMIENTO AL MANEJO SILVICULTURAL DEL ARBOLADO URBANO DENTRO DE LA JURISDICCIÓN DE LA SECRETARÍA DISTRITAL DE AMBIENTE"/>
    <d v="2016-01-01T00:00:00"/>
    <n v="11"/>
    <s v="CONTRATACION DIRECTA"/>
    <s v="12 - OTROS DISTRITO"/>
    <n v="27986000"/>
    <n v="27986000"/>
    <s v="N/A"/>
    <s v="N/A"/>
    <s v="CARMEN ROCIO GONZALEZ CANTOR  carmen.gonzalez@ambientebogota.gov.co  telefono 3778917"/>
    <n v="2544100"/>
  </r>
  <r>
    <n v="899"/>
    <x v="5"/>
    <s v="3-3-1-14-02-22-0819-210"/>
    <s v="AUMENTAR EL SERVICIO AMBIENTAL OFERTADO POR EL ARBOLADO URBANO EN UN 40%  DEL DISTRITO CAPITAL"/>
    <s v="EVALUACIÓN, SEGUIMIENTO Y CONTROL DEL ARBOLADO URBANO"/>
    <s v="REALIZAR 140,000 EVALUACIONES TÉCNIC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ACTIVIDADES RELACIONADAS CON LA EVALUACIÓN, CONTROL Y SEGUIMIENTO AL MANEJO SILVICULTURAL DEL ARBOLADO URBANO DENTRO DE LA JURISDICCIÓN DE LA SECRETARÍA DISTRITAL DE AMBIENTE"/>
    <d v="2016-01-01T00:00:00"/>
    <n v="11"/>
    <s v="CONTRATACION DIRECTA"/>
    <s v="12 - OTROS DISTRITO"/>
    <n v="27986000"/>
    <n v="27986000"/>
    <s v="N/A"/>
    <s v="N/A"/>
    <s v="CARMEN ROCIO GONZALEZ CANTOR  carmen.gonzalez@ambientebogota.gov.co  telefono 3778917"/>
    <n v="2544100"/>
  </r>
  <r>
    <n v="900"/>
    <x v="5"/>
    <s v="3-3-1-14-02-22-0819-210"/>
    <s v="AUMENTAR EL SERVICIO AMBIENTAL OFERTADO POR EL ARBOLADO URBANO EN UN 40%  DEL DISTRITO CAPITAL"/>
    <s v="EVALUACIÓN, SEGUIMIENTO Y CONTROL DEL ARBOLADO URBANO"/>
    <s v="REALIZAR 140,000 EVALUACIONES TÉCNICAS DE ÁRBOLES EN EL DISTRITO CAPITAL"/>
    <x v="7"/>
    <s v="06 GASTOS OPERATIVOS"/>
    <s v="0037 GASTOS DE TRANSPORTE"/>
    <n v="78111808"/>
    <s v="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6-01-01T00:00:00"/>
    <n v="12"/>
    <s v="LICITACIÓN"/>
    <s v="12 - OTROS DISTRITO"/>
    <n v="191715000"/>
    <n v="191715000"/>
    <s v="N/A"/>
    <s v="N/A"/>
    <s v="CARMEN ROCIO GONZALEZ CANTOR  carmen.gonzalez@ambientebogota.gov.co  telefono 3778917"/>
    <n v="17430000"/>
  </r>
  <r>
    <n v="901"/>
    <x v="5"/>
    <s v="3-3-1-14-02-22-0819-210"/>
    <s v="AUMENTAR EL SERVICIO AMBIENTAL OFERTADO POR EL ARBOLADO URBANO EN UN 40%  DEL DISTRITO CAPITAL"/>
    <s v="EVALUACIÓN, SEGUIMIENTO Y CONTROL DEL ARBOLADO URBANO"/>
    <s v="REALIZAR EL SEGUIMIENTO A 155,000 PODAS DE ÁRBOLES EN EL DISTRITO CAPITAL"/>
    <x v="6"/>
    <s v="04 GASTO DE PERSONAL OPERATIVO"/>
    <s v="0252 PERSONAL CONTRATADO PARA EJECUTAR LAS ACTUACIONES DE EVALUACIÓN, CONTROL, SEGUIMIENTO Y CONSERVACIÓN DE LA FLORA Y FAUNA SILVESTRE"/>
    <n v="70151506"/>
    <s v="PRESTAR SUS SERVICIOS PROFESIONALES PARA REALIZAR EL SEGUIMIENTO A LAS ACTIVIDADES SILVICULTURALES AUTORIZADAS DENTRO DE LA JURISDICCIÓN DE LA SECRETARIA DISTRITAL DE AMBIENTE, ASÍ COMO A LAS PODAS EJECUTADAS POR LAS ENTIDADES DESCRITAS EN EL DECRETO 531 DE 2010."/>
    <d v="2016-01-01T00:00:00"/>
    <n v="11"/>
    <s v="CONTRATACION DIRECTA"/>
    <s v="12 - OTROS DISTRITO"/>
    <n v="27986000"/>
    <n v="27986000"/>
    <s v="N/A"/>
    <s v="N/A"/>
    <s v="CARMEN ROCIO GONZALEZ CANTOR  carmen.gonzalez@ambientebogota.gov.co  telefono 3778917"/>
    <n v="2544100"/>
  </r>
  <r>
    <n v="902"/>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PRESTAR SUS SERVICIOS PROFESIONALES EN LOS ASUNTOS JUDICIALES Y EXTRAJUDICIALES EN LOS PROCESOS QUE SE LE ASIGNEN Y REALIZAR SEGUIMIENTO A LAS ACTUACIONES ADMINISTRATIVAS DERIVADAS DEL CONTROL Y SEGUIMIENTO DEL ARBOLADO URBANO"/>
    <d v="2016-01-01T00:00:00"/>
    <n v="11"/>
    <s v="CONTRATACION DIRECTA"/>
    <s v="12 - OTROS DISTRITO"/>
    <n v="65714000"/>
    <n v="65714000"/>
    <s v="N/A"/>
    <s v="N/A"/>
    <s v="CARMEN ROCIO GONZALEZ CANTOR  carmen.gonzalez@ambientebogota.gov.co  telefono 3778917"/>
    <n v="5974000"/>
  </r>
  <r>
    <n v="903"/>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PRESTAR SUS SERVICIOS PROFESIONALES PARA ORIENTAR Y GENERAR DIRECTRICES JURÍDICAS EN LAS ACTIVIDADES RELACIONADAS CON ACTUACIONES ADMINSTRATIVAS AMBIENTALES DE CARÁCTER SANCIONATORIO Y DE LAS ACTUACIONES ADMINSTRATIVAS GENERADAS POR LOS SEGUIMIENTOS A LOS CONCEPTOS TECNICOS DE MANEJO Y EMERGENCIA, EN EL MARCO DEL PROYECTO 819"/>
    <d v="2016-01-01T00:00:00"/>
    <n v="11"/>
    <s v="CONTRATACION DIRECTA"/>
    <s v="12 - OTROS DISTRITO"/>
    <n v="49739000"/>
    <n v="49739000"/>
    <s v="N/A"/>
    <s v="N/A"/>
    <s v="CARMEN ROCIO GONZALEZ CANTOR  carmen.gonzalez@ambientebogota.gov.co  telefono 3778917"/>
    <n v="4521700"/>
  </r>
  <r>
    <n v="904"/>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REALIZAR LAS ACTIVIDADES RELACIONADAS CON EL MANEJO DE LA INFORMACION DE BASES DE DATOS PERMITIENDO EL SEGUIMIENTO A LOS ACTOS ADMINISTRATIVOS Y CONCEPTOS RECNICOS SILVICULTURALES NOTIFICADOS POR LA SDA."/>
    <d v="2016-01-01T00:00:00"/>
    <n v="11"/>
    <s v="CONTRATACION DIRECTA"/>
    <s v="12 - OTROS DISTRITO"/>
    <n v="23907000"/>
    <n v="23907000"/>
    <s v="N/A"/>
    <s v="N/A"/>
    <s v="CARMEN ROCIO GONZALEZ CANTOR  carmen.gonzalez@ambientebogota.gov.co  telefono 3778917"/>
    <n v="2173300"/>
  </r>
  <r>
    <n v="905"/>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0151506"/>
    <s v="PRESTAR SUS SERVICIOS PROFESIONALES PARA APOYAR LOS PROCESOS_x000a_DE SEGUIMIENTO A LAS ACTIVIDADES RELACIONADAS CON EL MANEJO DEL ARBOLADO URBANO_x000a_EN LA JURISDICCION DEL DISTRITO CAPITAL"/>
    <d v="2016-01-01T00:00:00"/>
    <n v="11"/>
    <s v="CONTRATACION DIRECTA"/>
    <s v="12 - OTROS DISTRITO"/>
    <n v="49739000"/>
    <n v="49739000"/>
    <s v="N/A"/>
    <s v="N/A"/>
    <s v="CARMEN ROCIO GONZALEZ CANTOR  carmen.gonzalez@ambientebogota.gov.co  telefono 3778917"/>
    <n v="4521700"/>
  </r>
  <r>
    <n v="906"/>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PRESTAR SUS SERVICIOS PROFESIONALES PARA ADELANTAR EL ESTUDIO JURIDICO DE LOS TRAMITES QUE SE LE ASIGNEN EN ESPECIAL PETICIONES Y PROYECTAR LAS ACTUACIONES ADMINISTRATIVAS PERMISIVA Y SANCIONATORIAS, PARA LA EVALUACION, CONTROL, SEGUIMIENTO DEL ARBOLADO URBANO"/>
    <d v="2016-01-01T00:00:00"/>
    <n v="11"/>
    <s v="CONTRATACION DIRECTA"/>
    <s v="12 - OTROS DISTRITO"/>
    <n v="33877000"/>
    <n v="33877000"/>
    <s v="N/A"/>
    <s v="N/A"/>
    <s v="CARMEN ROCIO GONZALEZ CANTOR  carmen.gonzalez@ambientebogota.gov.co  telefono 3778917"/>
    <n v="3079700"/>
  </r>
  <r>
    <n v="907"/>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08"/>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09"/>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10"/>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11"/>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12"/>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13"/>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14"/>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15"/>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16"/>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LOS SERVICIOS DE  APOYO A LA  GESTIÓN PARA ATENDER Y GESTIONAR  EL FLUJO DE LOS EXPEDIENTES Y NOTIFICACIONES SILVICULTURALES"/>
    <d v="2016-01-01T00:00:00"/>
    <n v="11"/>
    <s v="CONTRATACION DIRECTA"/>
    <s v="12 - OTROS DISTRITO"/>
    <n v="17449000"/>
    <n v="17449000"/>
    <s v="N/A"/>
    <s v="N/A"/>
    <s v="CARMEN ROCIO GONZALEZ CANTOR  carmen.gonzalez@ambientebogota.gov.co  telefono 3778917"/>
    <n v="1586200"/>
  </r>
  <r>
    <n v="917"/>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quot;PRESTAR SUS SERVICIOS PROFESIONALES PARA SUSTANCIAR LOS PROCESOS DE CARÁCTER SANCIONATORIO Y PERMISIVO, QUE LE SEAN ASIGNADOS, EN MATERIA DE EVALUACION, CONTROL, SEGUIMIENTO Y CONSERVACION DEL ARBOLADO URBANO.&quot;"/>
    <d v="2016-01-01T00:00:00"/>
    <n v="11"/>
    <s v="CONTRATACION DIRECTA"/>
    <s v="12 - OTROS DISTRITO"/>
    <n v="33877000"/>
    <n v="33877000"/>
    <s v="N/A"/>
    <s v="N/A"/>
    <s v="CARMEN ROCIO GONZALEZ CANTOR  carmen.gonzalez@ambientebogota.gov.co  telefono 3778917"/>
    <n v="3079700"/>
  </r>
  <r>
    <n v="918"/>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quot;PRESTAR SUS SERVICIOS PROFESIONALES PARA SUSTANCIAR LOS PROCESOS DE CARÁCTER SANCIONATORIO Y PERMISIVO, QUE LE SEAN ASIGNADOS, EN MATERIA DE EVALUACION, CONTROL, SEGUIMIENTO Y CONSERVACION DEL ARBOLADO URBANO.&quot;"/>
    <d v="2016-01-01T00:00:00"/>
    <n v="11"/>
    <s v="CONTRATACION DIRECTA"/>
    <s v="12 - OTROS DISTRITO"/>
    <n v="33877000"/>
    <n v="33877000"/>
    <s v="N/A"/>
    <s v="N/A"/>
    <s v="CARMEN ROCIO GONZALEZ CANTOR  carmen.gonzalez@ambientebogota.gov.co  telefono 3778917"/>
    <n v="3079700"/>
  </r>
  <r>
    <n v="919"/>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quot;PRESTAR SUS SERVICIOS PROFESIONALES PARA SUSTANCIAR LOS PROCESOS DE CARÁCTER SANCIONATORIO Y PERMISIVO, QUE LE SEAN ASIGNADOS, EN MATERIA DE EVALUACION, CONTROL, SEGUIMIENTO Y CONSERVACION DEL ARBOLADO URBANO.&quot;"/>
    <d v="2016-01-01T00:00:00"/>
    <n v="11"/>
    <s v="CONTRATACION DIRECTA"/>
    <s v="12 - OTROS DISTRITO"/>
    <n v="33877000"/>
    <n v="33877000"/>
    <s v="N/A"/>
    <s v="N/A"/>
    <s v="CARMEN ROCIO GONZALEZ CANTOR  carmen.gonzalez@ambientebogota.gov.co  telefono 3778917"/>
    <n v="3079700"/>
  </r>
  <r>
    <n v="920"/>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quot;PRESTAR SUS SERVICIOS PROFESIONALES PARA SUSTANCIAR LOS PROCESOS DE CARÁCTER SANCIONATORIO Y PERMISIVO, QUE LE SEAN ASIGNADOS, EN MATERIA DE EVALUACION, CONTROL, SEGUIMIENTO Y CONSERVACION DEL ARBOLADO URBANO.&quot;"/>
    <d v="2016-01-01T00:00:00"/>
    <n v="11"/>
    <s v="CONTRATACION DIRECTA"/>
    <s v="12 - OTROS DISTRITO"/>
    <n v="33877000"/>
    <n v="33877000"/>
    <s v="N/A"/>
    <s v="N/A"/>
    <s v="CARMEN ROCIO GONZALEZ CANTOR  carmen.gonzalez@ambientebogota.gov.co  telefono 3778917"/>
    <n v="3079700"/>
  </r>
  <r>
    <n v="921"/>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quot;PRESTAR SUS SERVICIOS PROFESIONALES PARA SUSTANCIAR LOS PROCESOS DE CARÁCTER SANCIONATORIO Y PERMISIVO, QUE LE SEAN ASIGNADOS, EN MATERIA DE EVALUACION, CONTROL, SEGUIMIENTO Y CONSERVACION DEL ARBOLADO URBANO.&quot;"/>
    <d v="2016-01-01T00:00:00"/>
    <n v="11"/>
    <s v="CONTRATACION DIRECTA"/>
    <s v="12 - OTROS DISTRITO"/>
    <n v="33877000"/>
    <n v="33877000"/>
    <s v="N/A"/>
    <s v="N/A"/>
    <s v="CARMEN ROCIO GONZALEZ CANTOR  carmen.gonzalez@ambientebogota.gov.co  telefono 3778917"/>
    <n v="3079700"/>
  </r>
  <r>
    <n v="922"/>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quot;PRESTAR SUS SERVICIOS PROFESIONALES PARA SUSTANCIAR LOS PROCESOS DE CARÁCTER SANCIONATORIO Y PERMISIVO, QUE LE SEAN ASIGNADOS, EN MATERIA DE EVALUACION, CONTROL, SEGUIMIENTO Y CONSERVACION DEL ARBOLADO URBANO.&quot;"/>
    <d v="2016-01-01T00:00:00"/>
    <n v="11"/>
    <s v="CONTRATACION DIRECTA"/>
    <s v="12 - OTROS DISTRITO"/>
    <n v="33877000"/>
    <n v="33877000"/>
    <s v="N/A"/>
    <s v="N/A"/>
    <s v="CARMEN ROCIO GONZALEZ CANTOR  carmen.gonzalez@ambientebogota.gov.co  telefono 3778917"/>
    <n v="3079700"/>
  </r>
  <r>
    <n v="923"/>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0151506"/>
    <s v="PRESTAR SUS SERVICIOS PROFESIONALES PARA REALIZAR LAS ACTIVIDADES DE SEGUIMIENTO TECNICO A LAS RESOLUCIONES Y CONCEPTOS EMITIDOS POR LA SECRETARIA DISTRITAL DE AMBIENTE"/>
    <d v="2016-01-01T00:00:00"/>
    <n v="11"/>
    <s v="CONTRATACION DIRECTA"/>
    <s v="12 - OTROS DISTRITO"/>
    <n v="27986000"/>
    <n v="27986000"/>
    <s v="N/A"/>
    <s v="N/A"/>
    <s v="CARMEN ROCIO GONZALEZ CANTOR  carmen.gonzalez@ambientebogota.gov.co  telefono 3778917"/>
    <n v="2544100"/>
  </r>
  <r>
    <n v="924"/>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0151506"/>
    <s v="PRESTAR SUS SERVICIOS PROFESIONALES PARA REALIZAR LAS ACTIVIDADES DE SEGUIMIENTO TECNICO A LAS RESOLUCIONES Y CONCEPTOS EMITIDOS POR LA SECRETARIA DISTRITAL DE AMBIENTE"/>
    <d v="2016-01-01T00:00:00"/>
    <n v="11"/>
    <s v="CONTRATACION DIRECTA"/>
    <s v="12 - OTROS DISTRITO"/>
    <n v="27986000"/>
    <n v="27986000"/>
    <s v="N/A"/>
    <s v="N/A"/>
    <s v="CARMEN ROCIO GONZALEZ CANTOR  carmen.gonzalez@ambientebogota.gov.co  telefono 3778917"/>
    <n v="2544100"/>
  </r>
  <r>
    <n v="925"/>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0151506"/>
    <s v="PRESTAR SUS SERVICIOS PROFESIONALES PARA REALIZAR LAS ACTIVIDADES DE SEGUIMIENTO TECNICO A LAS RESOLUCIONES Y CONCEPTOS EMITIDOS POR LA SECRETARIA DISTRITAL DE AMBIENTE"/>
    <d v="2016-01-01T00:00:00"/>
    <n v="11"/>
    <s v="CONTRATACION DIRECTA"/>
    <s v="12 - OTROS DISTRITO"/>
    <n v="27986000"/>
    <n v="27986000"/>
    <s v="N/A"/>
    <s v="N/A"/>
    <s v="CARMEN ROCIO GONZALEZ CANTOR  carmen.gonzalez@ambientebogota.gov.co  telefono 3778917"/>
    <n v="2544100"/>
  </r>
  <r>
    <n v="926"/>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77101706"/>
    <s v="PRESTAR SUS SERVICIOS PROFESIONALES PARA DIRIGIR Y ORIENTAR JURIDICAMENTE TODAS LAS ACTIVIDADES RELACIONADAS CON LOS ACTOS ADMINISTRATIVOS AMBIENTALES DE CARACTER PERMISIVO Y SANCIONATORIO EN EL MARCO DEL PROYECTO 819"/>
    <d v="2016-01-01T00:00:00"/>
    <n v="11"/>
    <s v="CONTRATACION DIRECTA"/>
    <s v="12 - OTROS DISTRITO"/>
    <n v="65714000"/>
    <n v="65714000"/>
    <s v="N/A"/>
    <s v="N/A"/>
    <s v="CARMEN ROCIO GONZALEZ CANTOR  carmen.gonzalez@ambientebogota.gov.co  telefono 3778917"/>
    <n v="5974000"/>
  </r>
  <r>
    <n v="927"/>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SUS SERVICIOS PROFESIONALES PARA REALIZAR EL SEGUIMIENTO Y LA ATENCION OPORTUNA A LOS REQUERIMIETNOS DERIVADOS DE LA EVALUACION, SEGUIMIENTO Y CONTROL DEL ARBOLADO URBANO"/>
    <d v="2016-01-01T00:00:00"/>
    <n v="11"/>
    <s v="CONTRATACION DIRECTA"/>
    <s v="12 - OTROS DISTRITO"/>
    <n v="43961000"/>
    <n v="43961000"/>
    <s v="N/A"/>
    <s v="N/A"/>
    <s v="CARMEN ROCIO GONZALEZ CANTOR  carmen.gonzalez@ambientebogota.gov.co  telefono 3778917"/>
    <n v="3996400"/>
  </r>
  <r>
    <n v="928"/>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6"/>
    <s v="04 GASTO DE PERSONAL OPERATIVO"/>
    <s v="0252 PERSONAL CONTRATADO PARA EJECUTAR LAS ACTUACIONES DE EVALUACIÓN, CONTROL, SEGUIMIENTO Y CONSERVACIÓN DE LA FLORA Y FAUNA SILVESTRE"/>
    <n v="80161504"/>
    <s v="PRESTAR SUS SERVICIOS PARA APOYAR Y REALIZAR EL MANEJO DE LA INFORMACIÓN EN BASES DE DATOS Y ADELANTAR ACTIVIDADES DE GESTIÓN DOCUMENTAL, DE LOS DOCUMENTOS RELACIONADOS CON LOS ACTOS ADMINISTRATIVOS Y CONCEPTOS TÉCNICOS SILVICULTURALES"/>
    <d v="2016-01-01T00:00:00"/>
    <n v="11"/>
    <s v="CONTRATACION DIRECTA"/>
    <s v="12 - OTROS DISTRITO"/>
    <n v="17449000"/>
    <n v="17449000"/>
    <s v="N/A"/>
    <s v="N/A"/>
    <s v="CARMEN ROCIO GONZALEZ CANTOR  carmen.gonzalez@ambientebogota.gov.co  telefono 3778917"/>
    <n v="1586200"/>
  </r>
  <r>
    <n v="929"/>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7"/>
    <s v="01 ADQUISICIÓN Y/O PRODUCCIÓN DE EQUIPOS, MATERIALES, SUMINISTROS Y SERVICIOS  PROPIOS DEL SECTOR "/>
    <s v="0521 ADQUISICIÓN DE EQUIPOS, MATERIALES, SUMINISTROS, SERVICIOS Y/O PRODUCCIÓN DE MATERIAL TÉCNICO E INFORMACIÓN PARA LA GESTIÓN Y CONTROL AMBIENTAL"/>
    <n v="93151507"/>
    <s v="ADICIÓN Y PRORROGA # 2 DEL CONTRATO  No 1135 DE 2015 CUYO OBJETO ES CONTRATAR LA ADMINISTRACIÓN  Y OPERACIÓN DEL CENTRO DE RECEPCIÓN Y REHABILITACIÓN DE FLORA Y FAUNA SIILVESTRE DE LA SECRETARIA DISTRITAL DE AMBIENTE - SDA "/>
    <d v="2016-01-01T00:00:00"/>
    <n v="2"/>
    <s v="LICITACIÓN"/>
    <s v="12 - OTROS DISTRITO"/>
    <n v="175611871"/>
    <n v="175611871"/>
    <s v="N/A"/>
    <s v="N/A"/>
    <s v="CARMEN ROCIO GONZALEZ CANTOR  carmen.gonzalez@ambientebogota.gov.co  telefono 3778917"/>
    <n v="108000000"/>
  </r>
  <r>
    <n v="930"/>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7"/>
    <s v="01 ADQUISICIÓN Y/O PRODUCCIÓN DE EQUIPOS, MATERIALES, SUMINISTROS Y SERVICIOS  PROPIOS DEL SECTOR "/>
    <s v="0521 ADQUISICIÓN DE EQUIPOS, MATERIALES, SUMINISTROS, SERVICIOS Y/O PRODUCCIÓN DE MATERIAL TÉCNICO E INFORMACIÓN PARA LA GESTIÓN Y CONTROL AMBIENTAL"/>
    <n v="93151507"/>
    <s v="CONTRATAR LA ADMINISTRACION Y OPERACION DEL CENTRO DE RECEPCION Y REHABILITACION DE FLORA Y FAUNA SILVESTRE DE LA SECRETARIA DISTRITAL DE AMBIENTE - SDA"/>
    <d v="2016-01-01T00:00:00"/>
    <n v="11"/>
    <s v="LICITACIÓN"/>
    <s v="12 - OTROS DISTRITO"/>
    <n v="1012388129"/>
    <n v="1012388129"/>
    <s v="N/A"/>
    <s v="N/A"/>
    <s v="CARMEN ROCIO GONZALEZ CANTOR  carmen.gonzalez@ambientebogota.gov.co  telefono 3778917"/>
    <n v="108000000"/>
  </r>
  <r>
    <n v="931"/>
    <x v="5"/>
    <s v="3-3-1-14-02-22-0819-210"/>
    <s v="AUMENTAR EL SERVICIO AMBIENTAL OFERTADO POR EL ARBOLADO URBANO EN UN 40%  DEL DISTRITO CAPITAL"/>
    <s v="EVALUACIÓN, SEGUIMIENTO Y CONTROL DEL ARBOLADO URBANO"/>
    <s v="REALIZAR EL SEGUIMIENTO A 180,000 PLANTACIONES DE ÁRBOLES EN EL DISTRITO CAPITAL"/>
    <x v="6"/>
    <s v="04 GASTO DE PERSONAL OPERATIVO"/>
    <s v="0252 PERSONAL CONTRATADO PARA EJECUTAR LAS ACTUACIONES DE EVALUACIÓN, CONTROL, SEGUIMIENTO Y CONSERVACIÓN DE LA FLORA Y FAUNA SILVESTRE"/>
    <n v="70151506"/>
    <s v="&quo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quot;"/>
    <d v="2016-01-01T00:00:00"/>
    <n v="11"/>
    <s v="CONTRATACION DIRECTA"/>
    <s v="12 - OTROS DISTRITO"/>
    <n v="27986000"/>
    <n v="27986000"/>
    <s v="N/A"/>
    <s v="N/A"/>
    <s v="CARMEN ROCIO GONZALEZ CANTOR  carmen.gonzalez@ambientebogota.gov.co  telefono 3778917"/>
    <n v="2544100"/>
  </r>
  <r>
    <n v="932"/>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6"/>
    <s v="04 GASTO DE PERSONAL OPERATIVO"/>
    <s v="0252 PERSONAL CONTRATADO PARA EJECUTAR LAS ACTUACIONES DE EVALUACIÓN, CONTROL, SEGUIMIENTO Y CONSERVACIÓN DE LA FLORA Y FAUNA SILVESTRE"/>
    <n v="80101604"/>
    <s v="ADICION1 PRORROGA 1 AL CONTRATAO QUE TIENE POR OBJETO &quot;PRESTAR SUS SERVICIOS PROFESIONALES PARA ADELANTAR ACTIVIDADES RELACIONADAS CON LA PLANEACION Y MONITOREO DE LOS PROCESOS DE EVALUACION, SEGUIMIENTO, CONTROL Y CONSERVACION DE LA FLORA Y FAUNA SILVESTRE EN EL DISTRITO CAPITAL&quot;"/>
    <d v="2016-01-01T00:00:00"/>
    <n v="11"/>
    <s v="CONTRATACION DIRECTA"/>
    <s v="12 - OTROS DISTRITO"/>
    <n v="18808000"/>
    <n v="18808000"/>
    <s v="N/A"/>
    <s v="N/A"/>
    <s v="CARMEN ROCIO GONZALEZ CANTOR  carmen.gonzalez@ambientebogota.gov.co  telefono 3778917"/>
    <n v="1709800"/>
  </r>
  <r>
    <n v="933"/>
    <x v="5"/>
    <s v="3-3-1-14-02-22-0819-210"/>
    <s v="DISMINUIR EN 80% EL IMPACTO DEL TRÁFICO DE FAUNA Y FLORA EN BOGOTÁ"/>
    <s v="EVALUACIÓN, CONTROL, SEGUIMIENTO Y CONSERVACIÓN DE LA FLORA Y FAUNA SILVESTRE"/>
    <s v="FORTALECER 100% LA INFRAESTRUCTURA DEL CENTRO DE RECEPCIÓN Y REHABILITACIÓN DE FLORA Y FAUNA SILVESTRE"/>
    <x v="6"/>
    <s v="04 GASTO DE PERSONAL OPERATIVO"/>
    <s v="0252 PERSONAL CONTRATADO PARA EJECUTAR LAS ACTUACIONES DE EVALUACIÓN, CONTROL, SEGUIMIENTO Y CONSERVACIÓN DE LA FLORA Y FAUNA SILVESTRE"/>
    <n v="70161501"/>
    <s v="REALIZAR SUS SERVICIOS DE APOYO A LA GESTION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
    <d v="2016-01-01T00:00:00"/>
    <n v="6"/>
    <s v="CONTRATACION DIRECTA"/>
    <s v="12 - OTROS DISTRITO"/>
    <n v="14153000"/>
    <n v="14153000"/>
    <s v="N/A"/>
    <s v="N/A"/>
    <s v="CARMEN ROCIO GONZALEZ CANTOR  carmen.gonzalez@ambientebogota.gov.co  telefono 3778917"/>
    <n v="2358700"/>
  </r>
  <r>
    <n v="934"/>
    <x v="5"/>
    <s v="3-3-1-14-02-22-0819-210"/>
    <s v="DISMINUIR EN 80% EL IMPACTO DEL TRÁFICO DE FAUNA Y FLORA EN BOGOTÁ"/>
    <s v="EVALUACIÓN, CONTROL, SEGUIMIENTO Y CONSERVACIÓN DE LA FLORA Y FAUNA SILVESTRE"/>
    <s v="FORTALECER 100% LA INFRAESTRUCTURA DEL CENTRO DE RECEPCIÓN Y REHABILITACIÓN DE FLORA Y FAUNA SILVESTRE"/>
    <x v="6"/>
    <s v="04 GASTO DE PERSONAL OPERATIVO"/>
    <s v="0252 PERSONAL CONTRATADO PARA EJECUTAR LAS ACTUACIONES DE EVALUACIÓN, CONTROL, SEGUIMIENTO Y CONSERVACIÓN DE LA FLORA Y FAUNA SILVESTRE"/>
    <n v="70161501"/>
    <s v="REALIZAR SUS SERVICIOS PROFESIONALES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
    <d v="2016-01-01T00:00:00"/>
    <n v="6"/>
    <s v="CONTRATACION DIRECTA"/>
    <s v="12 - OTROS DISTRITO"/>
    <n v="57474000"/>
    <n v="57474000"/>
    <s v="N/A"/>
    <s v="N/A"/>
    <s v="CARMEN ROCIO GONZALEZ CANTOR  carmen.gonzalez@ambientebogota.gov.co  telefono 3778917"/>
    <n v="9579000"/>
  </r>
  <r>
    <n v="935"/>
    <x v="5"/>
    <s v="3-3-1-14-02-22-0819-210"/>
    <s v="DISMINUIR EN 80% EL IMPACTO DEL TRÁFICO DE FAUNA Y FLORA EN BOGOTÁ"/>
    <s v="EVALUACIÓN, CONTROL, SEGUIMIENTO Y CONSERVACIÓN DE LA FLORA Y FAUNA SILVESTRE"/>
    <s v="FORTALECER 100% LA INFRAESTRUCTURA DEL CENTRO DE RECEPCIÓN Y REHABILITACIÓN DE FLORA Y FAUNA SILVESTRE"/>
    <x v="6"/>
    <s v="04 GASTO DE PERSONAL OPERATIVO"/>
    <s v="0252 PERSONAL CONTRATADO PARA EJECUTAR LAS ACTUACIONES DE EVALUACIÓN, CONTROL, SEGUIMIENTO Y CONSERVACIÓN DE LA FLORA Y FAUNA SILVESTRE"/>
    <n v="70161501"/>
    <s v="REALIZAR SUS SERVICIOS PROFESIONALES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
    <d v="2016-01-01T00:00:00"/>
    <n v="6"/>
    <s v="CONTRATACION DIRECTA"/>
    <s v="12 - OTROS DISTRITO"/>
    <n v="57474000"/>
    <n v="57474000"/>
    <s v="N/A"/>
    <s v="N/A"/>
    <s v="CARMEN ROCIO GONZALEZ CANTOR  carmen.gonzalez@ambientebogota.gov.co  telefono 3778917"/>
    <n v="9579000"/>
  </r>
  <r>
    <n v="936"/>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7"/>
    <s v="01 ADQUISICIÓN Y/O PRODUCCIÓN DE EQUIPOS, MATERIALES, SUMINISTROS Y SERVICIOS  PROPIOS DEL SECTOR "/>
    <s v="0521 ADQUISICIÓN DE EQUIPOS, MATERIALES, SUMINISTROS, SERVICIOS Y/O PRODUCCIÓN DE MATERIAL TÉCNICO E INFORMACIÓN PARA LA GESTIÓN Y CONTROL AMBIENTAL"/>
    <n v="93151507"/>
    <s v="ADQUIRIR EQUIPOS DE HARDWARE Y SOFTWARE QUE FACILITEN EL DESARROLLO DE LOS PROYECTOS DE INVERSION Y LOS PROCESOS MISIONALES DE LA SDA "/>
    <d v="2016-01-01T00:00:00"/>
    <n v="1"/>
    <s v="LICITACIÓN"/>
    <s v="12 - OTROS DISTRITO"/>
    <n v="10000000"/>
    <n v="10000000"/>
    <s v="N/A"/>
    <s v="N/A"/>
    <s v="CARMEN ROCIO GONZALEZ CANTOR  carmen.gonzalez@ambientebogota.gov.co  telefono 3778917"/>
    <n v="20000000"/>
  </r>
  <r>
    <n v="937"/>
    <x v="5"/>
    <s v="3-3-1-14-02-22-0819-210"/>
    <s v="DISMINUIR EN 80% EL IMPACTO DEL TRÁFICO DE FAUNA Y FLORA EN BOGOTÁ"/>
    <s v="EVALUACIÓN, CONTROL, SEGUIMIENTO Y CONSERVACIÓN DE LA FLORA Y FAUNA SILVESTRE"/>
    <s v="DESARROLLAR 28 ESTRATEGIAS DE PREVENCIÓN, CONSERVACIÓN Y PROTECCIÓN DE LA FLORA Y FAUNA SILVESTRE"/>
    <x v="7"/>
    <s v="01 ADQUISICIÓN Y/O PRODUCCIÓN DE EQUIPOS, MATERIALES, SUMINISTROS Y SERVICIOS  PROPIOS DEL SECTOR "/>
    <s v="0521 ADQUISICIÓN DE EQUIPOS, MATERIALES, SUMINISTROS, SERVICIOS Y/O PRODUCCIÓN DE MATERIAL TÉCNICO E INFORMACIÓN PARA LA GESTIÓN Y CONTROL AMBIENTAL"/>
    <n v="93151507"/>
    <s v="ADQUIRIR MATERIAL IMPRESO PARA LAS ACTUACIONES DE FLORA Y FAUNA"/>
    <d v="2016-01-01T00:00:00"/>
    <n v="1"/>
    <s v="LICITACIÓN"/>
    <s v="12 - OTROS DISTRITO"/>
    <n v="10000000"/>
    <n v="10000000"/>
    <s v="N/A"/>
    <s v="N/A"/>
    <s v="CARMEN ROCIO GONZALEZ CANTOR  carmen.gonzalez@ambientebogota.gov.co  telefono 3778917"/>
    <n v="20000000"/>
  </r>
  <r>
    <n v="938"/>
    <x v="5"/>
    <s v="3-3-1-14-02-22-0819-210"/>
    <s v="DISMINUIR EN 80% EL IMPACTO DEL TRÁFICO DE FAUNA Y FLORA EN BOGOTÁ"/>
    <s v="EVALUACIÓN, CONTROL, SEGUIMIENTO Y CONSERVACIÓN DE LA FLORA Y FAUNA SILVESTRE"/>
    <s v="FORTALECER 100% LA INFRAESTRUCTURA DEL CENTRO DE RECEPCIÓN Y REHABILITACIÓN DE FLORA Y FAUNA SILVESTRE"/>
    <x v="8"/>
    <s v="01-CONSTRUCCIÓN,ADECUACIÓN Y AMPLIACIÓN DE INFRAESTRUCTURA PROPIA DEL SECTOR"/>
    <s v="0523- CONSTRUCCIÓN DE ÁREAS ADMINISTRATIVAS, DE INTERÉS AMBIENTAL Y DEMÁS ESPACIOS ADMINISTRADOS POR LA SDA. "/>
    <n v="70161501"/>
    <s v="PAGO DE PASIVOS EXIGIBLES"/>
    <d v="2016-01-01T00:00:00"/>
    <n v="1"/>
    <s v="CONTRATACION DIRECTA"/>
    <s v="12 - OTROS DISTRITO"/>
    <n v="149000000"/>
    <n v="149000000"/>
    <s v="N/A"/>
    <s v="N/A"/>
    <s v="CARMEN ROCIO GONZALEZ CANTOR  carmen.gonzalez@ambientebogota.gov.co  telefono 3778917"/>
    <n v="149000000"/>
  </r>
  <r>
    <n v="939"/>
    <x v="6"/>
    <s v="3-3-1-14-02-22-0961-211"/>
    <s v="PONER EN MARCHA UN CENTRO DE PROTECCIÓN Y BIENESTAR ANIMAL"/>
    <s v="ATENCIÓN INTEGRAL A EQUINOS"/>
    <s v="ATENCIÓN INTEGRAL 100% DE LOS EQUINOS ENTREGADOS A LA SDA, DESDE SU RECEPCIÓN HASTA SU DISPOSICIÓN FINAL"/>
    <x v="6"/>
    <s v="04 GASTO DE PERSONAL OPERATIVO"/>
    <s v="0342 PERSONAL CONTRATADO PARA EJECUTAR LAS ACTUACIONES DE EVALUACIÓN, CONTROL, SEGUIMIENTO AMBIENTAL A LA FAUNA DOMÉSTICA."/>
    <n v="80101504"/>
    <s v="PRESTAR SUS SERVICIOS PROFESIONALES PARA APOYAR LOS TRAMITES DE TIPO JURIDICO EN LA GESTION INTEGRAL A LA FAUNA DOMESTICA EN EL DISTRITO CAPITAL"/>
    <d v="2016-01-01T00:00:00"/>
    <n v="11"/>
    <s v="CONTRATACION DIRECTA"/>
    <s v="12- OTROS DISTRITOS"/>
    <n v="38183000"/>
    <n v="38183000"/>
    <s v="N/A"/>
    <s v="N/A"/>
    <s v="CARMEN ROCIO GONZALEZ CANTOR   _x000a_TEL 3778917_x000a_Carmen.gonzalez@ambientebogota.gov.co"/>
    <n v="3471100"/>
  </r>
  <r>
    <n v="940"/>
    <x v="6"/>
    <s v="3-3-1-14-02-22-0961-211"/>
    <s v="PONER EN MARCHA UN CENTRO DE PROTECCIÓN Y BIENESTAR ANIMAL"/>
    <s v="ATENCIÓN INTEGRAL A EQUINOS"/>
    <s v="ATENCIÓN INTEGRAL 100% DE LOS EQUINOS ENTREGADOS A LA SDA, DESDE SU RECEPCIÓN HASTA SU DISPOSICIÓN FINAL"/>
    <x v="6"/>
    <s v="04 GASTO DE PERSONAL OPERATIVO"/>
    <s v="0342 PERSONAL CONTRATADO PARA EJECUTAR LAS ACTUACIONES DE EVALUACIÓN, CONTROL, SEGUIMIENTO AMBIENTAL A LA FAUNA DOMÉSTICA."/>
    <n v="80101504"/>
    <s v="“PRESTAR SUS SERVICIOS PROFESIONALES PARA REALIZAR EL SEGUIMIENTO  Y LA ATENCION OPORTUNA A LOS REQUERIMIENTOS DERIVADOS DE LA ATENCION INTEGRAL A EQUINOS Y TEMAS DE ANIMALES DOMÉSTICOS."/>
    <d v="2016-01-01T00:00:00"/>
    <n v="11"/>
    <s v="CONTRATACION DIRECTA"/>
    <s v="12- OTROS DISTRITOS"/>
    <n v="38183000"/>
    <n v="38183000"/>
    <s v="N/A"/>
    <s v="N/A"/>
    <s v="CARMEN ROCIO GONZALEZ CANTOR   _x000a_TEL 3778917_x000a_Carmen.gonzalez@ambientebogota.gov.co"/>
    <n v="3471100"/>
  </r>
  <r>
    <n v="941"/>
    <x v="6"/>
    <s v="3-3-1-14-02-22-0961-211"/>
    <s v="PONER EN MARCHA UN CENTRO DE PROTECCIÓN Y BIENESTAR ANIMAL"/>
    <s v="ATENCIÓN INTEGRAL A EQUINOS"/>
    <s v="ATENCIÓN INTEGRAL 100% DE LOS EQUINOS ENTREGADOS A LA SDA, DESDE SU RECEPCIÓN HASTA SU DISPOSICIÓN FINAL"/>
    <x v="7"/>
    <s v="06 GASTOS OPERATIVOS"/>
    <s v="0037 GASTOS DE TRANSPORTE"/>
    <n v="78111808"/>
    <s v="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6-01-01T00:00:00"/>
    <n v="12"/>
    <s v="LICITACION"/>
    <s v="12- OTROS DISTRITOS"/>
    <n v="72480000"/>
    <n v="72480000"/>
    <s v="N/A"/>
    <s v="N/A"/>
    <s v="CARMEN ROCIO GONZALEZ CANTOR   _x000a_TEL 3778917_x000a_Carmen.gonzalez@ambientebogota.gov.co"/>
    <n v="6040000"/>
  </r>
  <r>
    <n v="942"/>
    <x v="6"/>
    <s v="3-3-1-14-02-22-0961-211"/>
    <s v="PONER EN MARCHA UN CENTRO DE PROTECCIÓN Y BIENESTAR ANIMAL"/>
    <s v="ATENCIÓN INTEGRAL A EQUINOS"/>
    <s v="ATENCIÓN INTEGRAL 100% DE LOS EQUINOS ENTREGADOS A LA SDA, DESDE SU RECEPCIÓN HASTA SU DISPOSICIÓN FINAL"/>
    <x v="6"/>
    <s v="04 GASTO DE PERSONAL OPERATIVO"/>
    <s v="0342 PERSONAL CONTRATADO PARA EJECUTAR LAS ACTUACIONES DE EVALUACIÓN, CONTROL, SEGUIMIENTO AMBIENTAL A LA FAUNA DOMÉSTICA."/>
    <n v="80101504"/>
    <s v="PRESTAR SUS SERVICIOS PROFESIONALES PARA REALIZAR ACTIVIDADES RELACIONADAS CON LA GESTION INTEGRAL DE LA FAUNA DOMESTICA  EN EL DISTRITO CAPITAL"/>
    <d v="2016-01-01T00:00:00"/>
    <n v="11"/>
    <s v="CONTRATACION DIRECTA"/>
    <s v="12- OTROS DISTRITOS"/>
    <n v="24870000"/>
    <n v="24870000"/>
    <s v="N/A"/>
    <s v="N/A"/>
    <s v="CARMEN ROCIO GONZALEZ CANTOR   _x000a_TEL 3778917_x000a_Carmen.gonzalez@ambientebogota.gov.co"/>
    <n v="4521700"/>
  </r>
  <r>
    <n v="943"/>
    <x v="6"/>
    <s v="3-3-1-14-02-22-0961-211"/>
    <s v="ATENCIÓN INTEGRAL DE LA FAUNA DOMESTICA EN EL DISTRITO CAPITAL"/>
    <s v="POLÍTICA PÚBLICA DE BIENESTAR ANIMAL"/>
    <s v="IMPLEMENTAR 100% LA POLÍTICA PÚBLICA DE PROTECCIÓN Y BIENESTAR ANIMAL PARA EL DISTRITO CAPITAL."/>
    <x v="7"/>
    <s v="01 ADQUISICIÓN Y/O PRODUCCIÓN DE EQUIPOS, MATERIALES, SUMINISTROS Y SERVICIOS  PROPIOS DEL SECTOR "/>
    <s v="0521 ADQUISICIÓN DE EQUIPOS, MATERIALES, SUMINISTROS, SERVICIOS Y/O PRODUCCIÓN DE MATERIAL TÉCNICO E INFORMACIÓN PARA LA GESTIÓN Y CONTROL AMBIENTAL"/>
    <n v="80101505"/>
    <s v="LOGISTICA"/>
    <d v="2016-01-01T00:00:00"/>
    <n v="1"/>
    <s v="CONTRATACION DIRECTA"/>
    <s v="12- OTROS DISTRITOS"/>
    <n v="35000000"/>
    <n v="35000000"/>
    <s v="N/A"/>
    <s v="N/A"/>
    <s v="CARMEN ROCIO GONZALEZ CANTOR   _x000a_TEL 3778917_x000a_Carmen.gonzalez@ambientebogota.gov.co"/>
    <n v="35000000"/>
  </r>
  <r>
    <n v="944"/>
    <x v="6"/>
    <s v="3-3-1-14-02-22-0961-211"/>
    <s v="ATENCIÓN INTEGRAL DE LA FAUNA DOMESTICA EN EL DISTRITO CAPITAL"/>
    <s v="POLÍTICA PÚBLICA DE BIENESTAR ANIMAL"/>
    <s v="IMPLEMENTAR 100% LA POLÍTICA PÚBLICA DE PROTECCIÓN Y BIENESTAR ANIMAL PARA EL DISTRITO CAPITAL."/>
    <x v="7"/>
    <s v="01 ADQUISICIÓN Y/O PRODUCCIÓN DE EQUIPOS, MATERIALES, SUMINISTROS Y SERVICIOS  PROPIOS DEL SECTOR "/>
    <s v="0521 ADQUISICIÓN DE EQUIPOS, MATERIALES, SUMINISTROS, SERVICIOS Y/O PRODUCCIÓN DE MATERIAL TÉCNICO E INFORMACIÓN PARA LA GESTIÓN Y CONTROL AMBIENTAL"/>
    <n v="80101505"/>
    <s v="MATERIAL IMPRESO"/>
    <d v="2016-01-01T00:00:00"/>
    <n v="1"/>
    <s v="CONTRATACION DIRECTA"/>
    <s v="12- OTROS DISTRITOS"/>
    <n v="35000000"/>
    <n v="35000000"/>
    <s v="N/A"/>
    <s v="N/A"/>
    <s v="CARMEN ROCIO GONZALEZ CANTOR   _x000a_TEL 3778917_x000a_Carmen.gonzalez@ambientebogota.gov.co"/>
    <n v="35000000"/>
  </r>
  <r>
    <n v="945"/>
    <x v="6"/>
    <s v="3-3-1-14-02-22-0961-211"/>
    <s v="ATENCIÓN INTEGRAL DE LA FAUNA DOMESTICA EN EL DISTRITO CAPITAL"/>
    <s v="POLÍTICA PÚBLICA DE BIENESTAR ANIMAL"/>
    <s v="IMPLEMENTAR 100% LA POLÍTICA PÚBLICA DE PROTECCIÓN Y BIENESTAR ANIMAL PARA EL DISTRITO CAPITAL."/>
    <x v="6"/>
    <s v="04 GASTO DE PERSONAL OPERATIVO"/>
    <s v="0342 PERSONAL CONTRATADO PARA EJECUTAR LAS ACTUACIONES DE EVALUACIÓN, CONTROL, SEGUIMIENTO AMBIENTAL A LA FAUNA DOMÉSTICA."/>
    <n v="80101505"/>
    <s v="PRESTAR SUS SERVICIOS PROFESIONALES PARA REALIZAR ACTIVIDADES RELACIONADAS CON LA GESTION INTEGRAL DE LA FAUNA DOMESTICA  EN EL DISTRITO CAPITAL"/>
    <d v="2016-01-01T00:00:00"/>
    <n v="11"/>
    <s v="CONTRATACION DIRECTA"/>
    <s v="12- OTROS DISTRITOS"/>
    <n v="24870000"/>
    <n v="24870000"/>
    <s v="N/A"/>
    <s v="N/A"/>
    <s v="CARMEN ROCIO GONZALEZ CANTOR   _x000a_TEL 3778917_x000a_Carmen.gonzalez@ambientebogota.gov.co"/>
    <n v="4521700"/>
  </r>
  <r>
    <n v="946"/>
    <x v="6"/>
    <s v="3-3-1-14-02-22-0961-211"/>
    <s v="PONER EN MARCHA UN CENTRO DE PROTECCIÓN Y BIENESTAR ANIMAL"/>
    <s v="ATENCIÓN INTEGRAL A EQUINOS"/>
    <s v="ATENCIÓN INTEGRAL 100% DE LOS EQUINOS ENTREGADOS A LA SDA, DESDE SU RECEPCIÓN HASTA SU DISPOSICIÓN FINAL"/>
    <x v="6"/>
    <s v="04 GASTO DE PERSONAL OPERATIVO"/>
    <s v="0342 PERSONAL CONTRATADO PARA EJECUTAR LAS ACTUACIONES DE EVALUACIÓN, CONTROL, SEGUIMIENTO AMBIENTAL A LA FAUNA DOMÉSTICA."/>
    <n v="80101504"/>
    <s v="PRESTAR SUS SERVICIOS PROFESIONALES A LA SECRETARIA DISTRITAL DE AMBIENTE EN LA ATENCIÓN INTEGRAL A EQUINOS Y DEMAS ANIMALES DOMESTICOS"/>
    <d v="2016-01-01T00:00:00"/>
    <n v="10.863060160257765"/>
    <s v="CONTRATACION DIRECTA"/>
    <s v="12- OTROS DISTRITOS"/>
    <n v="25946000"/>
    <n v="25946000"/>
    <s v="N/A"/>
    <s v="N/A"/>
    <s v="CARMEN ROCIO GONZALEZ CANTOR   _x000a_TEL 3778917_x000a_Carmen.gonzalez@ambientebogota.gov.co"/>
    <n v="2358700"/>
  </r>
  <r>
    <n v="947"/>
    <x v="6"/>
    <s v="3-3-1-14-02-22-0961-211"/>
    <s v="PONER EN MARCHA UN CENTRO DE PROTECCIÓN Y BIENESTAR ANIMAL"/>
    <s v="CONSTRUCCIÓN Y ADECUACIÓN DE LA CASA ECOLOGICA DE LOS ANIMALES"/>
    <s v="CONSTRUIR Y ADECUAR 100% LA CASA ECOLÓGICA DE LOS ANIMALES"/>
    <x v="6"/>
    <s v="04 GASTO DE PERSONAL OPERATIVO"/>
    <s v="0342 PERSONAL CONTRATADO PARA EJECUTAR LAS ACTUACIONES DE EVALUACIÓN, CONTROL, SEGUIMIENTO AMBIENTAL A LA FAUNA DOMÉSTICA."/>
    <n v="80101505"/>
    <s v="REALIZAR SUS SERVICIOS DE APOYO A LA GESTION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
    <d v="2016-01-01T00:00:00"/>
    <n v="6"/>
    <s v="CONTRATACION DIRECTA"/>
    <s v="12 - OTROS DISTRITO"/>
    <n v="14153000"/>
    <n v="14153000"/>
    <s v="N/A"/>
    <s v="N/A"/>
    <s v="CARMEN ROCIO GONZALEZ CANTOR  carmen.gonzalez@ambientebogota.gov.co  telefono 3778917"/>
    <n v="2358700"/>
  </r>
  <r>
    <n v="948"/>
    <x v="6"/>
    <s v="3-3-1-14-02-22-0961-211"/>
    <s v="PONER EN MARCHA UN CENTRO DE PROTECCIÓN Y BIENESTAR ANIMAL"/>
    <s v="CONSTRUCCIÓN Y ADECUACIÓN DE LA CASA ECOLOGICA DE LOS ANIMALES"/>
    <s v="CONSTRUIR Y ADECUAR 100% LA CASA ECOLÓGICA DE LOS ANIMALES"/>
    <x v="6"/>
    <s v="04 GASTO DE PERSONAL OPERATIVO"/>
    <s v="0342 PERSONAL CONTRATADO PARA EJECUTAR LAS ACTUACIONES DE EVALUACIÓN, CONTROL, SEGUIMIENTO AMBIENTAL A LA FAUNA DOMÉSTICA."/>
    <n v="80101505"/>
    <s v="REALIZAR SUS SERVICIOS PROFESIONALES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
    <d v="2016-01-01T00:00:00"/>
    <n v="6"/>
    <s v="CONTRATACION DIRECTA"/>
    <s v="12 - OTROS DISTRITO"/>
    <n v="57474000"/>
    <n v="57474000"/>
    <s v="N/A"/>
    <s v="N/A"/>
    <s v="CARMEN ROCIO GONZALEZ CANTOR  carmen.gonzalez@ambientebogota.gov.co  telefono 3778917"/>
    <n v="9579000"/>
  </r>
  <r>
    <n v="949"/>
    <x v="6"/>
    <s v="3-3-1-14-02-22-0961-211"/>
    <s v="PONER EN MARCHA UN CENTRO DE PROTECCIÓN Y BIENESTAR ANIMAL"/>
    <s v="CONSTRUCCIÓN Y ADECUACIÓN DE LA CASA ECOLOGICA DE LOS ANIMALES"/>
    <s v="CONSTRUIR Y ADECUAR 100% LA CASA ECOLÓGICA DE LOS ANIMALES"/>
    <x v="6"/>
    <s v="04 GASTO DE PERSONAL OPERATIVO"/>
    <s v="0342 PERSONAL CONTRATADO PARA EJECUTAR LAS ACTUACIONES DE EVALUACIÓN, CONTROL, SEGUIMIENTO AMBIENTAL A LA FAUNA DOMÉSTICA."/>
    <n v="80101505"/>
    <s v="REALIZAR SUS SERVICIOS PROFESIONALES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
    <d v="2016-01-01T00:00:00"/>
    <n v="6"/>
    <s v="CONTRATACION DIRECTA"/>
    <s v="12 - OTROS DISTRITO"/>
    <n v="57474000"/>
    <n v="57474000"/>
    <s v="N/A"/>
    <s v="N/A"/>
    <s v="CARMEN ROCIO GONZALEZ CANTOR  carmen.gonzalez@ambientebogota.gov.co  telefono 3778917"/>
    <n v="9579000"/>
  </r>
  <r>
    <n v="950"/>
    <x v="6"/>
    <s v="3-3-1-14-02-22-0961-211"/>
    <s v="PONER EN MARCHA UN CENTRO DE PROTECCIÓN Y BIENESTAR ANIMAL"/>
    <s v="CONSTRUCCIÓN Y ADECUACIÓN DE LA CASA ECOLOGICA DE LOS ANIMALES"/>
    <s v="CONSTRUIR Y ADECUAR 100% LA CASA ECOLÓGICA DE LOS ANIMALES"/>
    <x v="3"/>
    <s v="01-CONSTRUCCIÓN,ADECUACIÓN Y AMPLIACIÓN DE INFRAESTRUCTURA PROPIA DEL SECTOR"/>
    <s v="0523- CONSTRUCCIÓN DE ÁREAS ADMINISTRATIVAS, DE INTERÉS AMBIENTAL Y DEMÁS ESPACIOS ADMINISTRADOS POR LA SDA. "/>
    <n v="80101505"/>
    <s v="CONSTRUCCION CENTRO DE RECEPCIÓN DE FAUNA DOMESTICA &quot; CASA DE LOS ANIMALES &quot;"/>
    <d v="2016-01-01T00:00:00"/>
    <n v="12"/>
    <s v="LICITACION"/>
    <s v="12- OTROS DISTRITOS"/>
    <n v="3576367000"/>
    <n v="3576367000"/>
    <s v="N/A"/>
    <s v="N/A"/>
    <s v="CARMEN ROCIO GONZALEZ CANTOR   _x000a_TEL 3778917_x000a_Carmen.gonzalez@ambientebogota.gov.co"/>
    <m/>
  </r>
  <r>
    <n v="951"/>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s v="ANALIZAR Y SISTEMATIZAR LA INFORMACIÓN GENERADA EN LOS PROCESOS DE PARTICIPACIÓN CIUDADANA Y PLANEACIÓN PARTICIPATIVA, DESARROLLADOS EN LAS LOCALIDADES DEL DISTRITO CAPITAL EN EL MARCO DEL PROYECTO 817 &quot;PLANEACIÓN AMBIENTAL PARTICIPATIVA, COMUNICACIÓN ESTRATÉGICA Y FORTALECIMIENTO DE PROCESOS DE FORMACIÓN PARA LA PARTICIPACIÓN, CON ÉNFASIS EN ADAPTACIÓN AL CAMBIO CLIMÁTICO&quot;."/>
    <d v="2016-01-01T00:00:00"/>
    <n v="11"/>
    <s v="CONTRATACIÓN DIRECTA"/>
    <s v="12-OTROS DISTRITO"/>
    <n v="34893001"/>
    <n v="34893001"/>
    <s v="N/A"/>
    <s v="N/A"/>
    <s v="MIGUEL ÁNGEL JULIO_x000a_miguel.julio@ambientebogota.gov.co_x000a_Tel  3778836"/>
    <n v="3172091"/>
  </r>
  <r>
    <n v="952"/>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s v="ANALIZAR Y SISTEMATIZAR LA INFORMACIÓN GENERADA EN LOS PROCESOS DE PARTICIPACIÓN CIUDADANA Y PLANEACIÓN PARTICIPATIVA, DESARROLLADOS EN LAS LOCALIDADES DEL DISTRITO CAPITAL EN EL MARCO DEL PROYECTO 817 &quot;PLANEACIÓN AMBIENTAL PARTICIPATIVA, COMUNICACIÓN ESTRATÉGICA Y FORTALECIMIENTO DE PROCESOS DE FORMACIÓN PARA LA PARTICIPACIÓN, CON ÉNFASIS EN ADAPTACIÓN AL CAMBIO CLIMÁTICO&quot;."/>
    <d v="2016-01-01T00:00:00"/>
    <n v="11"/>
    <s v="CONTRATACIÓN DIRECTA"/>
    <s v="12-OTROS DISTRITO"/>
    <n v="34893001"/>
    <n v="34893001"/>
    <s v="N/A"/>
    <s v="N/A"/>
    <s v="MIGUEL ÁNGEL JULIO_x000a_miguel.julio@ambientebogota.gov.co_x000a_Tel  3778836"/>
    <n v="3172091"/>
  </r>
  <r>
    <n v="953"/>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s v="EJECUTAR ACTIVIDADES LOGISTICAS Y OPERATIVAS QUE SE GENEREN EN EL MARCO DE LOS RPOCESOS LOCALES Y DE PRESUPUESTOS PARTICIPATIVOS"/>
    <d v="2016-01-01T00:00:00"/>
    <n v="11"/>
    <s v="CONTRATACIÓN DIRECTA"/>
    <s v="12-OTROS DISTRITO"/>
    <n v="17971646"/>
    <n v="17971646"/>
    <s v="N/A"/>
    <s v="N/A"/>
    <s v="MIGUEL ÁNGEL JULIO_x000a_miguel.julio@ambientebogota.gov.co_x000a_Tel  3778836"/>
    <n v="1633786"/>
  </r>
  <r>
    <n v="954"/>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s v="EJECUTAR ACTIVIDADES LOGISTICAS Y OPERATIVAS QUE SE GENEREN EN EL MARCO DE LOS RPOCESOS LOCALES Y DE PRESUPUESTOS PARTICIPATIVOS"/>
    <d v="2016-01-01T00:00:00"/>
    <n v="11"/>
    <s v="CONTRATACIÓN DIRECTA"/>
    <s v="12-OTROS DISTRITO"/>
    <n v="17971646"/>
    <n v="17971646"/>
    <s v="N/A"/>
    <s v="N/A"/>
    <s v="MIGUEL ÁNGEL JULIO_x000a_miguel.julio@ambientebogota.gov.co_x000a_Tel  3778836"/>
    <n v="1633786"/>
  </r>
  <r>
    <n v="955"/>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s v="REALIZAR EL DISEÑO DEL MATERIAL PEDAGIGICO DE A CUERDO A LOS RPOCESOS DE PARTICIPACIÓN CIUDADANA Y EDUCACIÓN AMBIENTAL"/>
    <d v="2016-01-01T00:00:00"/>
    <n v="11"/>
    <s v="CONTRATACIÓN DIRECTA"/>
    <s v="12-OTROS DISTRITO"/>
    <n v="39327563"/>
    <n v="39327563"/>
    <s v="N/A"/>
    <s v="N/A"/>
    <s v="MIGUEL ÁNGEL JULIO_x000a_miguel.julio@ambientebogota.gov.co_x000a_Tel  3778836"/>
    <n v="3575233"/>
  </r>
  <r>
    <n v="956"/>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s v="PRESTAR SUS SERVICIOS PROFESIONALES PARA GESTIONAR LA CREACIÓN DE UNA RED DE COMUNIDADES DE APRENDIZAJE PARA LA ADAPTABILIDAD AL CAMBIO CLIMÁTICO"/>
    <d v="2016-01-01T00:00:00"/>
    <n v="11"/>
    <s v="CONTRATACIÓN DIRECTA"/>
    <s v="12-OTROS DISTRITO"/>
    <n v="45279143"/>
    <n v="45279143"/>
    <s v="N/A"/>
    <s v="N/A"/>
    <s v="MIGUEL ÁNGEL JULIO_x000a_miguel.julio@ambientebogota.gov.co_x000a_Tel  3778836"/>
    <n v="4116292"/>
  </r>
  <r>
    <n v="957"/>
    <x v="7"/>
    <s v="3-3-1-14-03-24-0817-217"/>
    <s v="DESARROLLAR 5 PROCESOS DE FORMACIÓN CIUDADANA PARA LA INCLUSIÓN SOCIAL ARTICULADA A LA SUPERACIÓN DE LA SEGREGACIÓN, LA ADAPTACIÓN AL CAMBIO CLIMÁTICO Y LA DEFENSA Y FORTALECIMIENTO DE LO PÚBLICO"/>
    <s v="APOYO A LA GESTIÓN PÚBLICA Y COMUNITARIA A TRAVÉS DE LA PARTICIPACIÓN PARA ENFRENTAR LOS EFECTOS DEL CAMBIO CLIMÁTICO"/>
    <s v="DESARROLLAR 5 PROCESOS DE FORMACIÓN CIUDADANA PARA LA INCLUSIÓN SOCIAL ARTICULADA A LA SUPERACIÓN DE LA SEGREGACIÓN; LA ADAPTACIÓN AL CAMBIO CLIMÁTICO Y  LA DEFENSA Y FORTALECIMIENTO DE LO PÚBLICO."/>
    <x v="9"/>
    <s v="01- ADQUISICIÓN Y/O PRODUCCIÓN DE EQUIPOS, MATERIALES, SUMINISTROS Y SERVICIOS PROPIOS DEL SECTOR"/>
    <s v="0513-ADQUISICIÓN DE EQUIPOS, MATERIALES, SUMINISTROS, SERVICIOS Y/O PRODUCCIÓN DE PIEZAS DIVULGATIVAS Y PRESENCIA EN MEDIOS."/>
    <n v="80111500"/>
    <s v="PRESTAR LOS SERVICIOS PARA DESARROLLAR TRES (3) PROCESOS DE FORMACIÓN CIUDADANA DEL DISTRITO CAPITAL, EN TEMAS DE GOBERNANZA DEL AGUA, CAMBIO CLIMÁTICO Y RURALIDAD EN EL DISTRITO, PARA LA INCLUSIÓN SOCIAL ARTICULADA A LA SUPERACIÓN DE LA SEGREGACIÓN; LA ADAPTACIÓN AL CAMBIO CLIMÁTICO Y LA DEFENSA Y FORTALECIMIENTO DE LO PÚBLICO"/>
    <d v="2016-01-01T00:00:00"/>
    <n v="8"/>
    <s v="SELECCIÓN  ABREVIADA"/>
    <s v="12-OTROS DISTRITO"/>
    <n v="90000000"/>
    <n v="90000000"/>
    <s v="N/A"/>
    <s v="N/A"/>
    <s v="MIGUEL ÁNGEL JULIO_x000a_miguel.julio@ambientebogota.gov.co_x000a_Tel  3778836"/>
    <m/>
  </r>
  <r>
    <n v="958"/>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9"/>
    <s v="01- ADQUISICIÓN Y/O PRODUCCIÓN DE EQUIPOS, MATERIALES, SUMINISTROS Y SERVICIOS PROPIOS DEL SECTOR"/>
    <s v="0513-ADQUISICIÓN DE EQUIPOS, MATERIALES, SUMINISTROS, SERVICIOS Y/O PRODUCCIÓN DE PIEZAS DIVULGATIVAS Y PRESENCIA EN MEDIOS."/>
    <n v="80141600"/>
    <s v="PRESTAR EL SERVICIO DE REALIZACIÓN DE EVENTOS Y ACTIVIDADES LOGISTICAS DE LA SECRETARIA DISTRITAL DE AMBIENTE PARA LA SOCIALIZACIÓN Y DIVULGACIÓN A LA CIUDADANIA DE LA GESTIÓN REALIZADA EN EL DISTRITO CAPITAL "/>
    <d v="2016-01-01T00:00:00"/>
    <n v="10"/>
    <s v="SELECCIÓN  ABREVIADA"/>
    <s v="12-OTROS DISTRITO"/>
    <n v="22000000"/>
    <n v="22000000"/>
    <s v="N/A"/>
    <s v="N/A"/>
    <s v="MIGUEL ÁNGEL JULIO_x000a_miguel.julio@ambientebogota.gov.co_x000a_Tel  3778836"/>
    <m/>
  </r>
  <r>
    <n v="959"/>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9"/>
    <s v="01- ADQUISICIÓN Y/O PRODUCCIÓN DE EQUIPOS, MATERIALES, SUMINISTROS Y SERVICIOS PROPIOS DEL SECTOR"/>
    <s v="0513-ADQUISICIÓN DE EQUIPOS, MATERIALES, SUMINISTROS, SERVICIOS Y/O PRODUCCIÓN DE PIEZAS DIVULGATIVAS Y PRESENCIA EN MEDIOS."/>
    <n v="80141600"/>
    <s v="CONTRATAR EL SUMINISTRO DE MATERIAL IMPRESO, EDITORIAL DIVULGATIVO Y PIEZAS DE COMUNICACIÓN INSTITUCIONAES REQUERIDAS POR LA SECRETARIA DISTRITAL DE AMBINETE PARA SOCIALIZAR Y TRASMITAR A LA CIUDADANIA INFORMACIÓN RELACIONADA CON LOS PROGRAMAS, PLANES, EVENTOS, TRAMITES, Y PORYECTOS LIDERADOS POR LA AUTORIDAD AMBIENTAL EN EL DISTRITO CAPITAL"/>
    <d v="2016-01-01T00:00:00"/>
    <n v="10"/>
    <s v="SELECCIÓN  ABREVIADA"/>
    <s v="12-OTROS DISTRITO"/>
    <n v="22000000"/>
    <n v="22000000"/>
    <s v="N/A"/>
    <s v="N/A"/>
    <s v="MIGUEL ÁNGEL JULIO_x000a_miguel.julio@ambientebogota.gov.co_x000a_Tel  3778836"/>
    <m/>
  </r>
  <r>
    <n v="960"/>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9"/>
    <s v="01- ADQUISICIÓN Y/O PRODUCCIÓN DE EQUIPOS, MATERIALES, SUMINISTROS Y SERVICIOS PROPIOS DEL SECTOR"/>
    <s v="0513-ADQUISICIÓN DE EQUIPOS, MATERIALES, SUMINISTROS, SERVICIOS Y/O PRODUCCIÓN DE PIEZAS DIVULGATIVAS Y PRESENCIA EN MEDIOS."/>
    <n v="80141600"/>
    <s v="CONTRATAR EL SERVICIO DE MONITOREO DE MEDIOS PARA REALIZAR EL SEGUIMIENTO A LOS REGISTROS NOTICIOSOS DE LA SECRETARÍA DISTRITAL DE AMBIENTE EN LOS DIFERENTES MEDIOS DE COMUNICACIÓN."/>
    <d v="2016-01-01T00:00:00"/>
    <n v="11"/>
    <s v="SELECCIÓN  ABREVIADA"/>
    <s v="12-OTROS DISTRITO"/>
    <n v="25300000"/>
    <n v="25300000"/>
    <s v="N/A"/>
    <s v="N/A"/>
    <s v="MIGUEL ÁNGEL JULIO_x000a_miguel.julio@ambientebogota.gov.co_x000a_Tel  3778836"/>
    <m/>
  </r>
  <r>
    <n v="961"/>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9"/>
    <s v="01- ADQUISICIÓN Y/O PRODUCCIÓN DE EQUIPOS, MATERIALES, SUMINISTROS Y SERVICIOS PROPIOS DEL SECTOR"/>
    <s v="0513-ADQUISICIÓN DE EQUIPOS, MATERIALES, SUMINISTROS, SERVICIOS Y/O PRODUCCIÓN DE PIEZAS DIVULGATIVAS Y PRESENCIA EN MEDIOS."/>
    <n v="80141600"/>
    <s v="ADQUISICIÓN DE EQUIPOS DE COMUNICACIONES Y EDICION, CON EL FIN DE APOYAR EL CUBRIMIENTO DE EVENTOS INTERNOS Y EXTERNOS, ACTIVIDADES , CAMPAÑAS INSTITUCIONALES, EVENTOS AMBIENTALES Y CELEBRACIONES DEL CALENDARIO ECOLOGICO DE LA SDA"/>
    <d v="2016-01-01T00:00:00"/>
    <n v="1"/>
    <s v="COMPRA VENTA"/>
    <s v="12-OTROS DISTRITO"/>
    <n v="20000000"/>
    <n v="20000000"/>
    <s v="N/A"/>
    <s v="N/A"/>
    <s v="MIGUEL ÁNGEL JULIO_x000a_miguel.julio@ambientebogota.gov.co_x000a_Tel  3778836"/>
    <m/>
  </r>
  <r>
    <n v="962"/>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9"/>
    <s v="01- ADQUISICIÓN Y/O PRODUCCIÓN DE EQUIPOS, MATERIALES, SUMINISTROS Y SERVICIOS PROPIOS DEL SECTOR"/>
    <s v="0513-ADQUISICIÓN DE EQUIPOS, MATERIALES, SUMINISTROS, SERVICIOS Y/O PRODUCCIÓN DE PIEZAS DIVULGATIVAS Y PRESENCIA EN MEDIOS."/>
    <n v="80141600"/>
    <s v="ADQUISICIÓN DE STAND INSTITUCIONAL "/>
    <d v="2016-01-01T00:00:00"/>
    <n v="1"/>
    <s v="LICITACIÓN"/>
    <s v="12-OTROS DISTRITO"/>
    <n v="10000000"/>
    <n v="10000000"/>
    <s v="N/A"/>
    <s v="N/A"/>
    <s v="MIGUEL ÁNGEL JULIO_x000a_miguel.julio@ambientebogota.gov.co_x000a_Tel  3778836"/>
    <m/>
  </r>
  <r>
    <n v="963"/>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9"/>
    <s v="01- ADQUISICIÓN Y/O PRODUCCIÓN DE EQUIPOS, MATERIALES, SUMINISTROS Y SERVICIOS PROPIOS DEL SECTOR"/>
    <s v="0513-ADQUISICIÓN DE EQUIPOS, MATERIALES, SUMINISTROS, SERVICIOS Y/O PRODUCCIÓN DE PIEZAS DIVULGATIVAS Y PRESENCIA EN MEDIOS."/>
    <n v="80141600"/>
    <s v="CONTRATAR EL PLAN DE MEDIOS PARA DIVULGAR LOS PLANES, PROYECTOS,  CAMPAÑAS, EVENTOS Y ACTIVIDADES DE LA SDA"/>
    <d v="2016-01-01T00:00:00"/>
    <n v="11"/>
    <s v="SELECCIÓN  ABREVIADA"/>
    <s v="12-OTROS DISTRITO"/>
    <n v="347890000"/>
    <n v="347890000"/>
    <s v="N/A"/>
    <s v="N/A"/>
    <s v="MIGUEL ÁNGEL JULIO_x000a_miguel.julio@ambientebogota.gov.co_x000a_Tel  3778836"/>
    <m/>
  </r>
  <r>
    <n v="964"/>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REALIZAR LA PREPRODUCCIÓN, PRODUCCIÓN Y EDICIÓN AUDIOVISUAL DEL MATERIAL DIVULGATIVO QUE SE REQUIERE PARA LA IMPLEMENTACIÓN DEL PLAN DE COMUNICACIONES DE LA SECRETARIA DISTRITAL DE AMBIENTE"/>
    <d v="2016-01-01T00:00:00"/>
    <n v="12"/>
    <s v="CONTRATACIÓN DIRECTA"/>
    <s v="12-OTROS DISTRITO"/>
    <n v="26861280"/>
    <n v="26861280"/>
    <s v="N/A"/>
    <s v="N/A"/>
    <s v="MIGUEL ÁNGEL JULIO_x000a_miguel.julio@ambientebogota.gov.co_x000a_Tel  3778836"/>
    <n v="2238499"/>
  </r>
  <r>
    <n v="965"/>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EJECUTAR LAS ACTIVIDADES REQUERIDAS PARA LA IMPLEMENTACIÓN DE ACCIONES CANALES Y HERRAMIENTAS ESTABLECIDAS EN EL PLAN DE COMUNICACIÓN ESTRATEGICA INTERNA DE LA SDA"/>
    <d v="2016-01-01T00:00:00"/>
    <n v="12"/>
    <s v="CONTRATACIÓN DIRECTA"/>
    <s v="12-OTROS DISTRITO"/>
    <n v="62380920"/>
    <n v="62380920"/>
    <s v="N/A"/>
    <s v="N/A"/>
    <s v="MIGUEL ÁNGEL JULIO_x000a_miguel.julio@ambientebogota.gov.co_x000a_Tel  3778836"/>
    <n v="5198410"/>
  </r>
  <r>
    <n v="966"/>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PROPONER Y DESARROLLAR LINEAMIENTOS Y ACCIONES DE COMUNICACIÓN GRÁFICA, VISUAL, AUDIOVISUAL Y DIGITAL RELACIONADOS CON EL DISEÑO Y LA DIAGRAMACIÓN DE PIEZAS O ELEMENTOS DE COMUNICACIÓN QUE REQUIERA LA SECRETARÍA DISTRITAL DE AMBIENTE"/>
    <d v="2016-01-01T00:00:00"/>
    <n v="12"/>
    <s v="CONTRATACIÓN DIRECTA"/>
    <s v="12-OTROS DISTRITO"/>
    <n v="49395504"/>
    <n v="49395504"/>
    <s v="N/A"/>
    <s v="N/A"/>
    <s v="MIGUEL ÁNGEL JULIO_x000a_miguel.julio@ambientebogota.gov.co_x000a_Tel  3778836"/>
    <n v="4116292"/>
  </r>
  <r>
    <n v="967"/>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DESARROLLAR ACTIVIDADES DE COMUNICACIÓN EXTERNA RELACIONADAS CON LOS PROPÓSITOS MISIONALES DE LA SECRETARÍA DISTRITAL DE AMBIENTE, QUE REQUIERAN SER DIVULGADOS EN LOS DIFERENTES PÚBLICOS DE INTERÉS DE LA ENTIDAD"/>
    <d v="2016-01-01T00:00:00"/>
    <n v="12"/>
    <s v="CONTRATACIÓN DIRECTA"/>
    <s v="12-OTROS DISTRITO"/>
    <n v="42902796"/>
    <n v="42902796"/>
    <s v="N/A"/>
    <s v="N/A"/>
    <s v="MIGUEL ÁNGEL JULIO_x000a_miguel.julio@ambientebogota.gov.co_x000a_Tel  3778836"/>
    <n v="3575233"/>
  </r>
  <r>
    <n v="968"/>
    <x v="7"/>
    <s v="3-3-1-14-03-24-0817-218"/>
    <s v="CREACIÓN Y PUESTA EN MARCHA DE 20 PROCESOS LOCALES DE COMUNICACIÓN ALTERNATIVA Y DIVERSA."/>
    <s v="FOMENTO DE LA PARTICIPACIÓN A TRAVÉS DE LA IMPLEMENTACIÓN DE ESTRATEGIAS DE COMUNICACIONES"/>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APOYAR LAS TAREAS DE DISEÑO Y DIAGRAMACIÓN PARA ATENDER LAS NECESIDADES DE COMUNICACIÓN Y DIVULGACIÓN DE LA SECRETARÍA DISTRITAL DE AMBIENTE, ESPECIALMENTE EN LO RELACIONADO CON LOS CONTENIDOS PEDAGÓGICOS Y FORMATIVOS A TRAVÉS DE LOS CANALES VIRTUALES DE LA ENTIDAD"/>
    <d v="2016-01-01T00:00:00"/>
    <n v="12"/>
    <s v="CONTRATACIÓN DIRECTA"/>
    <s v="12-OTROS DISTRITO"/>
    <n v="26861988"/>
    <n v="26861988"/>
    <s v="N/A"/>
    <s v="N/A"/>
    <s v="MIGUEL ÁNGEL JULIO_x000a_miguel.julio@ambientebogota.gov.co_x000a_Tel  3778836"/>
    <n v="2238499"/>
  </r>
  <r>
    <n v="969"/>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REALIZAR LA ILUSTRACIÓN , ANIMACIÓN Y COMPOSICIÓN DIGITAL DE LAS HERRAMIENTAS COMUNICATIVAS QUE SE REQUIEREN EN LA SECRETARIA  DISTRITAL DE AMBIENTE EN EL MARCO DE LA IMPLEMENTACIÓN DEL PLAN DE COMUNICA CIONES"/>
    <d v="2016-01-01T00:00:00"/>
    <n v="12"/>
    <s v="CONTRATACIÓN DIRECTA"/>
    <s v="12-OTROS DISTRITO"/>
    <n v="26861988"/>
    <n v="26861988"/>
    <s v="N/A"/>
    <s v="N/A"/>
    <s v="MIGUEL ÁNGEL JULIO_x000a_miguel.julio@ambientebogota.gov.co_x000a_Tel  3778836"/>
    <n v="2238499"/>
  </r>
  <r>
    <n v="970"/>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DESARROLLAR ACCIONES DE COMUNICACIÓN INTERNA Y EXTERNA QUE PERMITAN IMPLEMENTAR LOS PLANES Y ESTRATEGIAS DEL PLAN DE COMUNICACIÓN DE LA SECRETARÍA DISTRITAL DE AMBIENTE"/>
    <d v="2016-01-01T00:00:00"/>
    <n v="12"/>
    <s v="CONTRATACIÓN DIRECTA"/>
    <s v="12-OTROS DISTRITO"/>
    <n v="42902796"/>
    <n v="42902796"/>
    <s v="N/A"/>
    <s v="N/A"/>
    <s v="MIGUEL ÁNGEL JULIO_x000a_miguel.julio@ambientebogota.gov.co_x000a_Tel  3778836"/>
    <n v="3575233"/>
  </r>
  <r>
    <n v="971"/>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ELABORAR DISEÑOS Y ESTABLECER CONTENIDOS PARA EL SITIO WEB DE LA SECRETARÍA DISTRITAL DE AMBIENTE ASÍ COMO OTRAS PIEZAS O ELEMENTOS DE COMUNICACIÓN VISUAL Y GRÁFICA QUE REQUIERE LA ENTIDAD"/>
    <d v="2016-01-01T00:00:00"/>
    <n v="12"/>
    <s v="CONTRATACIÓN DIRECTA"/>
    <s v="12-OTROS DISTRITO"/>
    <n v="26861988"/>
    <n v="26861988"/>
    <s v="N/A"/>
    <s v="N/A"/>
    <s v="MIGUEL ÁNGEL JULIO_x000a_miguel.julio@ambientebogota.gov.co_x000a_Tel  3778836"/>
    <n v="2238499"/>
  </r>
  <r>
    <n v="972"/>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APOYAR LA IMPLEMENTACIÓN DE LAS CAMPAÑAS, INTERNAS Y EXTERNAS QUE REQUIERAN EL DESARROLLO DE ACTIVIDADES A TRAVÉS DE MEDIOS MASIVOS O DE PÚBLICOS ESPECÍFICOS"/>
    <d v="2016-01-01T00:00:00"/>
    <n v="12"/>
    <s v="CONTRATACIÓN DIRECTA"/>
    <s v="12-OTROS DISTRITO"/>
    <n v="53886004"/>
    <n v="53886004"/>
    <s v="N/A"/>
    <s v="N/A"/>
    <s v="MIGUEL ÁNGEL JULIO_x000a_miguel.julio@ambientebogota.gov.co_x000a_Tel  3778836"/>
    <n v="4490500.3636363633"/>
  </r>
  <r>
    <n v="973"/>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DESARROLLAR ACTIVIDADES DE COMUNICACIÓN DIGITAL Y REDES SOCIALES, PARA PROMOVER EN LOS DIFERENTES PÚBLICOS LAS ACCIONES DE LA SECRETARÍA DISTRITAL DE AMBIENTE QUE REQUIERAN DIVULGACIÓN A TRAVÉS DE DICHOS CANALES"/>
    <d v="2016-01-01T00:00:00"/>
    <n v="12"/>
    <s v="CONTRATACIÓN DIRECTA"/>
    <s v="12-OTROS DISTRITO"/>
    <n v="29153532"/>
    <n v="29153532"/>
    <s v="N/A"/>
    <s v="N/A"/>
    <s v="MIGUEL ÁNGEL JULIO_x000a_miguel.julio@ambientebogota.gov.co_x000a_Tel  3778836"/>
    <n v="2429461"/>
  </r>
  <r>
    <n v="974"/>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DESARROLLAR ACTIVIDADES DE COMUNICACIÓN INTERNA Y EXTERNA RELACIONADAS CON LOS PROPÓSITOS MISIONALES DE LA SECRETARÍA DISTRITAL DE AMBIENTE QUE REQUIERAN SER DIVULGADAS, ASÍ COMO REALIZAR ACTIVIDADES DE SEGUIMIENTO Y MONITOREO DE LOS MISMOS"/>
    <d v="2016-01-01T00:00:00"/>
    <n v="12"/>
    <s v="CONTRATACIÓN DIRECTA"/>
    <s v="12-OTROS DISTRITO"/>
    <n v="34118544"/>
    <n v="34118544"/>
    <s v="N/A"/>
    <s v="N/A"/>
    <s v="MIGUEL ÁNGEL JULIO_x000a_miguel.julio@ambientebogota.gov.co_x000a_Tel  3778836"/>
    <n v="2843212"/>
  </r>
  <r>
    <n v="975"/>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APOYAR LAS TAREAS DE DISEÑO Y DIAGRAMACIÓN PARA ATENDER LAS NECESIDADES DE COMUNICACIÓN Y DIVULGACIÓN DE LA SECRETARÍA DISTRITAL DE AMBIENTE"/>
    <d v="2016-01-01T00:00:00"/>
    <n v="12"/>
    <s v="CONTRATACIÓN DIRECTA"/>
    <s v="12-OTROS DISTRITO"/>
    <n v="29153532"/>
    <n v="29153532"/>
    <s v="N/A"/>
    <s v="N/A"/>
    <s v="MIGUEL ÁNGEL JULIO_x000a_miguel.julio@ambientebogota.gov.co_x000a_Tel  3778836"/>
    <n v="2429461"/>
  </r>
  <r>
    <n v="976"/>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s v="PRESTAR LOS SERVICIOS PARA EL DESARROLLO DE LAS ACTIVIDADES DE TRÁMITE Y SEGUIMIENTO DE LA INFORMACIÓN Y DOCUMENTACIÓN GENERADA EN EL MARCO DE LA EJECUCIÓN E IMPLEMENTACIÓN DEL PLAN DE COMUNICACIONES DE LA SECRETARÍA DISTRITAL DE AMBIENTE”"/>
    <d v="2016-01-01T00:00:00"/>
    <n v="12"/>
    <s v="CONTRATACIÓN DIRECTA"/>
    <s v="12-OTROS DISTRITO"/>
    <n v="21133128"/>
    <n v="21133128"/>
    <s v="N/A"/>
    <s v="N/A"/>
    <s v="MIGUEL ÁNGEL JULIO_x000a_miguel.julio@ambientebogota.gov.co_x000a_Tel  3778836"/>
    <n v="1761094"/>
  </r>
  <r>
    <n v="977"/>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ORIENTAR Y ASISTIR A LA SDA DESDE EL ÁMBITO JURÍDICO LA POLÍTICA PÚBLICA Y EL PROCESO DE DIRECCIONAMIENTO ESTRATÉGICO."/>
    <d v="2016-01-01T00:00:00"/>
    <n v="12"/>
    <s v="CONTRATACION DIRECTA"/>
    <s v="OTROS DISTRITO"/>
    <n v="102835400"/>
    <n v="102835400"/>
    <s v="N/A"/>
    <s v="N/A"/>
    <s v="RAMON EDUARDO VILLAMIZAR MALDONADO_x000a_ramon.villamizar@ambientebogota.gov.co_x000a_Tel 3778878"/>
    <m/>
  </r>
  <r>
    <n v="978"/>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PRESTAR LOS SERVICIOS PROFESIONALES PARA ASESORAR A LA SECRETARÍA DISTRITAL DE AMBIENTE EN……"/>
    <d v="2016-01-01T00:00:00"/>
    <n v="12"/>
    <s v="CONTRATACION DIRECTA"/>
    <s v="OTROS DISTRITO"/>
    <n v="102835200"/>
    <n v="102835200"/>
    <s v="N/A"/>
    <s v="N/A"/>
    <s v="RAMON EDUARDO VILLAMIZAR MALDONADO_x000a_ramon.villamizar@ambientebogota.gov.co_x000a_Tel 3778878"/>
    <m/>
  </r>
  <r>
    <n v="979"/>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ORIENTAR, ASISTIR Y REVISAR DESDE EL ÁMBITO TECNCO LOS PROCESOS EN SUS DIFERENTES COMPONENTES AMBIENTALES  EN EL MARCO DEL CUMPLIMIENTO DEL DIRECCIONAMIENTO ESTRATÉGICO DE LA SECRETARIA DISTRITAL DE AMBIENTE."/>
    <d v="2016-01-01T00:00:00"/>
    <n v="12"/>
    <s v="CONTRATACION DIRECTA"/>
    <s v="OTROS DISTRITO"/>
    <n v="102835200"/>
    <n v="102835200"/>
    <s v="N/A"/>
    <s v="N/A"/>
    <s v="RAMON EDUARDO VILLAMIZAR MALDONADO_x000a_ramon.villamizar@ambientebogota.gov.co_x000a_Tel 3778878"/>
    <m/>
  </r>
  <r>
    <n v="980"/>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ORIENTAR ESTRATEGICAMENTE LA IMPLEMENTACIÓN DE LAS POLITICAS  DISTRITALES ENMARCADAS EN EL PROCESO DE DIRECCIONAMIENTO ESTRATEGICO DE LA SDA"/>
    <d v="2016-01-01T00:00:00"/>
    <n v="12"/>
    <s v="CONTRATACION DIRECTA"/>
    <s v="OTROS DISTRITO"/>
    <n v="102835200"/>
    <n v="102835200"/>
    <s v="N/A"/>
    <s v="N/A"/>
    <s v="RAMON EDUARDO VILLAMIZAR MALDONADO_x000a_ramon.villamizar@ambientebogota.gov.co_x000a_Tel 3778878"/>
    <m/>
  </r>
  <r>
    <n v="981"/>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ORIENTAR, ASISTIR Y REVISAR DESDE EL ÁMBITO TECNCO LOS PROCESOS EN SUS DIFERENTES COMPONENTES AMBIENTALES  EN EL MARCO DEL CUMPLIMIENTO DEL DIRECCIONAMIENTO ESTRATÉGICO DE LA SECRETARIA DISTRITAL DE AMBIENTE."/>
    <d v="2016-01-01T00:00:00"/>
    <n v="12"/>
    <s v="CONTRATACION DIRECTA"/>
    <s v="OTROS DISTRITO"/>
    <n v="80982720"/>
    <n v="80982720"/>
    <s v="N/A"/>
    <s v="N/A"/>
    <s v="RAMON EDUARDO VILLAMIZAR MALDONADO_x000a_ramon.villamizar@ambientebogota.gov.co_x000a_Tel 3778878"/>
    <m/>
  </r>
  <r>
    <n v="982"/>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APOYAR, ASISTIR Y ORIENTAR A LA SDA, EN EL CUMPLIMIENTO DEL DIRECCIONAMIENTO ESTRATÉGICO Y LA COORDINACIÓN EN EL ÁMBITO JURÍDICO Y CONTRACTUAL NECESARIO APRA EL CUMPLIMEINTO DE LA META "/>
    <d v="2016-01-01T00:00:00"/>
    <n v="12"/>
    <s v="CONTRATACION DIRECTA"/>
    <s v="OTROS DISTRITO"/>
    <n v="93837120"/>
    <n v="93837120"/>
    <s v="N/A"/>
    <s v="N/A"/>
    <s v="RAMON EDUARDO VILLAMIZAR MALDONADO_x000a_ramon.villamizar@ambientebogota.gov.co_x000a_Tel 3778878"/>
    <m/>
  </r>
  <r>
    <n v="983"/>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APOYAR LAS DIRECTRICES DE LA SDA PARA LA RELACION ATENCION Y SEGUINMIENTO DE LOS ASUNTOS CON EL CONCRESO DE LA RESPUBLICA, EL CONCEJO DE BOGOTA Y LOS ORGANISSMOS DE CONTROL QUE ESTEN RELACIONADOS DE CONFORMIDAD CON EL AMBITO DE COMPETENCIA DE LA ENTIDAD"/>
    <d v="2016-01-01T00:00:00"/>
    <n v="12"/>
    <s v="CONTRATACION DIRECTA"/>
    <s v="OTROS DISTRITO"/>
    <n v="102835200"/>
    <n v="102835200"/>
    <s v="N/A"/>
    <s v="N/A"/>
    <s v="RAMON EDUARDO VILLAMIZAR MALDONADO_x000a_ramon.villamizar@ambientebogota.gov.co_x000a_Tel 3778878"/>
    <m/>
  </r>
  <r>
    <n v="984"/>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APOYAR LA COORDINACIÓN, ATENCIÓN Y SEGUIMIENTO DE LOS ASUNTOS CON EL CONGRESO DE LA REPÚBLICA, EL CONCEJO DE BOGOTÁ Y LOS ORGANISMOS DE CONTROL QUE ESTEN RELACIONADOS DE CONFORMIDAD CON EL ÁMBITO DE COMPETENCIA DE LA ENTIDAD."/>
    <d v="2016-01-01T00:00:00"/>
    <n v="12"/>
    <s v="CONTRATACION DIRECTA"/>
    <s v="OTROS DISTRITO"/>
    <n v="102835200"/>
    <n v="102835200"/>
    <s v="N/A"/>
    <s v="N/A"/>
    <s v="RAMON EDUARDO VILLAMIZAR MALDONADO_x000a_ramon.villamizar@ambientebogota.gov.co_x000a_Tel 3778878"/>
    <m/>
  </r>
  <r>
    <n v="985"/>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BRINDAR APOYO JURÍDICO A LA SECRETARÍA DISTRITAL DE AMBIENTE EN EL IMPULSO Y SUSTANCIACIÓN DE LAS ACTUACIONES DISCIPLINARIAS QUE SE ADELANTAN EN LA MISMA, COMO ESTRATEGIA PARA EL FORTALECIMIENTO DE LA GESTIÓN INSTITUCIONAL."/>
    <d v="2016-01-01T00:00:00"/>
    <n v="12"/>
    <s v="CONTRATACION DIRECTA"/>
    <s v="OTROS DISTRITO"/>
    <n v="102835200"/>
    <n v="102835200"/>
    <s v="N/A"/>
    <s v="N/A"/>
    <s v="RAMON EDUARDO VILLAMIZAR MALDONADO_x000a_ramon.villamizar@ambientebogota.gov.co_x000a_Tel 3778878"/>
    <m/>
  </r>
  <r>
    <n v="986"/>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BRINDAR APOYO JURÍDICO A LA SECRETARÍA DISTRITAL DE AMBIENTE EN EL IMPULSO Y SUSTANCIACIÓN DE LAS ACTUACIONES DISCIPLINARIAS QUE SE ADELANTAN EN LA MISMA, COMO ESTRATEGIA PARA EL FORTALECIMIENTO DE LA GESTIÓN INSTITUCIONAL."/>
    <d v="2016-01-01T00:00:00"/>
    <n v="11"/>
    <s v="CONTRATACION DIRECTA"/>
    <s v="OTROS DISTRITO"/>
    <n v="94265600"/>
    <n v="94265600"/>
    <s v="N/A"/>
    <s v="N/A"/>
    <s v="RAMON EDUARDO VILLAMIZAR MALDONADO_x000a_ramon.villamizar@ambientebogota.gov.co_x000a_Tel 3778878"/>
    <m/>
  </r>
  <r>
    <n v="987"/>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APOYAR LA GESTIÓN JURÍDICA DISCIPLINARIA  DE LA SECRETARÍA DISTRITAL DE AMBIENTE”"/>
    <d v="2016-01-01T00:00:00"/>
    <n v="12"/>
    <s v="CONTRATACION DIRECTA"/>
    <s v="OTROS DISTRITO"/>
    <n v="27122784"/>
    <n v="27122784"/>
    <s v="N/A"/>
    <s v="N/A"/>
    <s v="RAMON EDUARDO VILLAMIZAR MALDONADO_x000a_ramon.villamizar@ambientebogota.gov.co_x000a_Tel 3778878"/>
    <m/>
  </r>
  <r>
    <n v="988"/>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APOYAR EL SEGUIMIENTO Y DESARROLLO DE LOS PROYECTOS DE DIRECCIONAMIENTO ESTRATEGICO DE LA ENTIDAD CON MIRAS AL CUMPLIMIENTO DE LAS METAS ESTABLECIDADAS EN EL PLAN DE DESARROLLO 2012-2016 &quot;BOGOTA HUMANA&quot;."/>
    <d v="2016-01-01T00:00:00"/>
    <n v="12"/>
    <s v="CONTRATACION DIRECTA"/>
    <s v="OTROS DISTRITO"/>
    <n v="80982720"/>
    <n v="80982720"/>
    <s v="N/A"/>
    <s v="N/A"/>
    <s v="RAMON EDUARDO VILLAMIZAR MALDONADO_x000a_ramon.villamizar@ambientebogota.gov.co_x000a_Tel 3778878"/>
    <m/>
  </r>
  <r>
    <n v="989"/>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REALIZAR LAS ACTIVIDADES TECNICAS A LOS PROCESOS DE CONTRATACIÓN PLANEACIÓN Y EJECUCIÓN PRESUPUESTAL DE LOS DIFERENTES PROCESOS DE DIRECCIONAMIENTO ESTRATÉGICO Y DESARROLLO INSTITUCIONAL."/>
    <d v="2016-01-01T00:00:00"/>
    <n v="12"/>
    <s v="CONTRATACION DIRECTA"/>
    <s v="OTROS DISTRITO"/>
    <n v="25194624"/>
    <n v="25194624"/>
    <s v="N/A"/>
    <s v="N/A"/>
    <s v="RAMON EDUARDO VILLAMIZAR MALDONADO_x000a_ramon.villamizar@ambientebogota.gov.co_x000a_Tel 3778878"/>
    <m/>
  </r>
  <r>
    <n v="990"/>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REALIZAR LAS ACTIVIDADES DE APOYO EN LA CONTRATACION Y SEGUIMIENTO FINANCIERO A LOS PROCESOS DE DIRECCIONAMIENTO ESTRATÉGICO EN SUS DIFERENTES COMPONENTES"/>
    <d v="2016-01-01T00:00:00"/>
    <n v="12"/>
    <s v="CONTRATACION DIRECTA"/>
    <s v="OTROS DISTRITO"/>
    <n v="27122784"/>
    <n v="27122784"/>
    <s v="N/A"/>
    <s v="N/A"/>
    <s v="RAMON EDUARDO VILLAMIZAR MALDONADO_x000a_ramon.villamizar@ambientebogota.gov.co_x000a_Tel 3778878"/>
    <m/>
  </r>
  <r>
    <n v="991"/>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REALIZAR ACTIVIDADES DE REGISTRO, TRÁMITE Y SEGUIMIENTO DE LA INFORMACIÓN Y DOCUMENTACIÓN GENERADOS EN EL MARCO DEL PROCESO DE DIRECCIONAMIENTO ESTRATÉGICO DE LA SECRETARÍA DISTRITAL DE AMBIENTE"/>
    <d v="2016-01-01T00:00:00"/>
    <n v="12"/>
    <s v="CONTRATACION DIRECTA"/>
    <s v="OTROS DISTRITO"/>
    <n v="27122784"/>
    <n v="27122784"/>
    <s v="N/A"/>
    <s v="N/A"/>
    <s v="RAMON EDUARDO VILLAMIZAR MALDONADO_x000a_ramon.villamizar@ambientebogota.gov.co_x000a_Tel 3778878"/>
    <m/>
  </r>
  <r>
    <n v="992"/>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PRESTAR SERVICIOS DE APOYO A LA GESTION PARA REALIZAR ACTIVIDADES RELACIONADAS CON EL MANEJO Y CUSTODIA DE LA INFORMACION DERIVADOS DEL DIRECCIONAMIENTO ESTRATEGICO EN LA SDA"/>
    <d v="2016-01-01T00:00:00"/>
    <n v="12"/>
    <s v="CONTRATACION DIRECTA"/>
    <s v="OTROS DISTRITO"/>
    <n v="19795760"/>
    <n v="19795760"/>
    <s v="N/A"/>
    <s v="N/A"/>
    <s v="RAMON EDUARDO VILLAMIZAR MALDONADO_x000a_ramon.villamizar@ambientebogota.gov.co_x000a_Tel 3778878"/>
    <m/>
  </r>
  <r>
    <n v="993"/>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PRESTAR LOS SERVICIOS PROFESIONALES EN EL DESARROLLO DE LAS ACTIVIDADES RELACIONADAS CON LA FORMULACIÓN, PROGRAMACIÓN, ACTUALIZACIÓN Y SEGUIMIENTO DE LOS INDICADORES DE LA SDA Y GARANTIZAR LA PUBLICACIÓN ACTUALIZADA DE SU PLAN DE ACCIÓN "/>
    <d v="2016-01-01T00:00:00"/>
    <n v="12"/>
    <s v="CONTRATACION DIRECTA"/>
    <s v="OTROS DISTRITO"/>
    <n v="56430816"/>
    <n v="56430816"/>
    <s v="N/A"/>
    <s v="N/A"/>
    <s v="RAMON EDUARDO VILLAMIZAR MALDONADO_x000a_ramon.villamizar@ambientebogota.gov.co_x000a_Tel 3778878"/>
    <m/>
  </r>
  <r>
    <n v="994"/>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PRESTAR LOS SERVICIOS PROFESIONALES  EN EL SEGUIMIENTO AL PLAN DE ADQUISICIONES Y CONTRATACIÓN, PLANEACIÓN Y EJECUCIÓN PRESUPUESTAL DE LOS PROYECTOS DE INVERSIÓN QUE EJECUTA LA SECRETARÍA DISTRITAL DE AMBIENTE "/>
    <d v="2016-01-01T00:00:00"/>
    <n v="12"/>
    <s v="CONTRATACION DIRECTA"/>
    <s v="OTROS DISTRITO"/>
    <n v="56430816"/>
    <n v="56430816"/>
    <s v="N/A"/>
    <s v="N/A"/>
    <s v="RAMON EDUARDO VILLAMIZAR MALDONADO_x000a_ramon.villamizar@ambientebogota.gov.co_x000a_Tel 3778878"/>
    <m/>
  </r>
  <r>
    <n v="995"/>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PRESTAR SUS SERVICIOS PROFESIONALES PARA REALIZAR ACTIVIDADES  RELACIONADAS CON LA TERRITORIALIZACIÓN,_x000a_GEOREFERENCIACIÓN Y TÉCNICAS GEOESPACIALES DE LOS PROYECTOS DE INVERSIÓN QUE EJECUTA LA SECRETARÍA DISTRITAL DE AMBIENTE "/>
    <d v="2016-01-01T00:00:00"/>
    <n v="12"/>
    <s v="CONTRATACION DIRECTA"/>
    <s v="OTROS DISTRITO"/>
    <n v="38434656"/>
    <n v="38434656"/>
    <s v="N/A"/>
    <s v="N/A"/>
    <s v="RAMON EDUARDO VILLAMIZAR MALDONADO_x000a_ramon.villamizar@ambientebogota.gov.co_x000a_Tel 3778878"/>
    <m/>
  </r>
  <r>
    <n v="996"/>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REALIZAR ACTIVIDADES  PROFESIONALES  PARA REALIZAR LA ACTUALIZACIÓN, SEGUIMIENTO Y EVALUACIÓN DE LOS PROCESOS TRANSVERSALES ASOCIADOS A LOS PROYECTOS DE INVERSIÓN DE LA SECRETARIA DISTRITAL DE AMBIENTE"/>
    <d v="2016-01-01T00:00:00"/>
    <n v="12"/>
    <s v="CONTRATACION DIRECTA"/>
    <s v="OTROS DISTRITO"/>
    <n v="29436576"/>
    <n v="29436576"/>
    <s v="N/A"/>
    <s v="N/A"/>
    <s v="RAMON EDUARDO VILLAMIZAR MALDONADO_x000a_ramon.villamizar@ambientebogota.gov.co_x000a_Tel 3778878"/>
    <m/>
  </r>
  <r>
    <n v="997"/>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PRESTAR SERVICIOS PROFESIONALES PARA  APOYAR A LA COORDINACIÓN DEL PROGRAMA 17 DEL PLAN DE DESARROLLO DISTRITAL Y LOS PROCESOS  DE REPROGRAMACIÓN, ACTUALIZACIÓN, SEGUIMIENTO DE LOS PROYECTOS DE INVERSIÓN QUE EJECUTA LA SECRETARÍA DISTRITAL DE AMBIENTE"/>
    <d v="2016-01-01T00:00:00"/>
    <n v="12"/>
    <s v="CONTRATACION DIRECTA"/>
    <s v="OTROS DISTRITO"/>
    <n v="62986560"/>
    <n v="62986560"/>
    <s v="N/A"/>
    <s v="N/A"/>
    <s v="RAMON EDUARDO VILLAMIZAR MALDONADO_x000a_ramon.villamizar@ambientebogota.gov.co_x000a_Tel 3778878"/>
    <m/>
  </r>
  <r>
    <n v="998"/>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01505"/>
    <s v="REALIZAR ACTIVIDADES  PROFESIONALES  PARA LA VERIFICACIÓN Y REGISTRO DE LA INFORMACIÓN CORRESPONDIENTE A LA REPROGRAMACIÓN, ACTUALIZACIÓN Y SEGUIMIENTO DE LOS PROYECTOS DE INVERSIÓN DE LA SECRETARIA DISTRITAL DE AMBIENTE"/>
    <d v="2016-01-01T00:00:00"/>
    <n v="12"/>
    <s v="CONTRATACION DIRECTA"/>
    <s v="OTROS DISTRITO"/>
    <n v="62986560"/>
    <n v="62986560"/>
    <s v="N/A"/>
    <s v="N/A"/>
    <s v="RAMON EDUARDO VILLAMIZAR MALDONADO_x000a_ramon.villamizar@ambientebogota.gov.co_x000a_Tel 3778878"/>
    <m/>
  </r>
  <r>
    <n v="999"/>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REALIZAR ACTIVIDADES  PROFESIONALES  PARA LA VERIFICACIÓN Y REGISTRO DE LA INFORMACIÓN CORRESPONDIENTE A LA REPROGRAMACIÓN, ACTUALIZACIÓN Y SEGUIMIENTO DE LOS PROYECTOS DE INVERSIÓN DE LA SECRETARIA DISTRITAL DE AMBIENTE"/>
    <d v="2016-01-01T00:00:00"/>
    <n v="12"/>
    <s v="CONTRATACION DIRECTA"/>
    <s v="OTROS DISTRITO"/>
    <n v="38434656"/>
    <n v="38434656"/>
    <s v="N/A"/>
    <s v="N/A"/>
    <s v="RAMON EDUARDO VILLAMIZAR MALDONADO_x000a_ramon.villamizar@ambientebogota.gov.co_x000a_Tel 3778878"/>
    <m/>
  </r>
  <r>
    <n v="1000"/>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PRESTAR SERVICIOS PROFESIONALES PARA  APOYAR A LA COORDINACIÓN DEL EJE 2 DEL PLAN DE DESARROLLO DISTRITAL Y LOS PROCESOS  DE REPROGRAMACIÓN, ACTUALIZACIÓN, SEGUIMIENTO DE LOS PROYECTOS DE INVERSIÓN QUE EJECUTA LA SECRETARÍA DISTRITAL DE AMBIENTE"/>
    <d v="2016-01-01T00:00:00"/>
    <n v="12"/>
    <s v="CONTRATACION DIRECTA"/>
    <s v="OTROS DISTRITO"/>
    <n v="62986560"/>
    <n v="62986560"/>
    <s v="N/A"/>
    <s v="N/A"/>
    <s v="RAMON EDUARDO VILLAMIZAR MALDONADO_x000a_ramon.villamizar@ambientebogota.gov.co_x000a_Tel 3778878"/>
    <m/>
  </r>
  <r>
    <n v="1001"/>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10"/>
    <s v="02-ADMINISTRACIÓN CONTROL Y ORGANIZACIÓN INSTITUCIONAL PARA APOYO A LA GESTIÓN  DEL DISTRITO"/>
    <s v="0020- PERSONAL CONTRATADO PARA LAS ACTIVIDADES PROPIAS DE LOS PROCESOS DE MEJORAMIENTO DE GESTIÓN DE LA ENTIDAD"/>
    <n v="80111501"/>
    <s v="REALIZAR ACTIVIDADES DE REGISTRO, TRÁMITE Y SEGUIMIENTO DE LA INFORMACIÓN Y DOCUMENTACIÓN GENERADOS EN EL MARCO DEL PROCESO DEL DIRECCIONAMIENTO ESTRATÉGICO  DE LA SECRETARÍA DISTRITAL DE AMBIENTE"/>
    <d v="2016-01-01T00:00:00"/>
    <n v="12"/>
    <s v="CONTRATACION DIRECTA"/>
    <s v="OTROS DISTRITO"/>
    <n v="21338304"/>
    <n v="21338304"/>
    <s v="N/A"/>
    <s v="N/A"/>
    <s v="RAMON EDUARDO VILLAMIZAR MALDONADO_x000a_ramon.villamizar@ambientebogota.gov.co_x000a_Tel 3778878"/>
    <m/>
  </r>
  <r>
    <n v="1002"/>
    <x v="8"/>
    <s v="3-3-1-14-03-31-0844-235"/>
    <s v="IMPLEMENTAR EN EL 100% DE  LAS ENTIDADES DEL DISTRITO EL SISTEMA INTEGRADO DE GESTIÓN"/>
    <s v="DIRECCIONAMIENTO ESTRATÉGICO COOPERACIÓN Y GESTIÓN DEL CONOCIMIENTO"/>
    <s v="GESTIONAR 10 ALIANZAS O PROYECTOS AMBIENTALES A NIVEL INSTITUCIONAL PUBLICO PRIVADO CON LA CIUDADANÍA  Y OTRAS COMPLEMENTARÍAS."/>
    <x v="10"/>
    <s v="02-ADMINISTRACIÓN CONTROL Y ORGANIZACIÓN INSTITUCIONAL PARA APOYO A LA GESTIÓN  DEL DISTRITO"/>
    <s v="0020- PERSONAL CONTRATADO PARA LAS ACTIVIDADES PROPIAS DE LOS PROCESOS DE MEJORAMIENTO DE GESTIÓN DE LA ENTIDAD"/>
    <n v="80111501"/>
    <s v="PRESTAR SERVICIOS PROFESIONALES PARA  GESTIONAR  LOS DIFERENTES PROCESOS  DE COOPERACIÓN Y LAS ALIANZAS  QUE REQUIERAN EN EL MARCO DE LA IMPLEMENTACIÓN DE LA ESTRATEGIA DE COOPERACIÓN  INTERNACIONAL DE LA  SECRETARÍA DISTRITAL DE AMBIENTE"/>
    <d v="2016-01-01T00:00:00"/>
    <n v="12"/>
    <s v="CONTRATACION DIRECTA"/>
    <s v="OTROS DISTRITO"/>
    <n v="29436424"/>
    <n v="29436424"/>
    <s v="N/A"/>
    <s v="N/A"/>
    <s v="RAMON EDUARDO VILLAMIZAR MALDONADO_x000a_ramon.villamizar@ambientebogota.gov.co_x000a_Tel 3778878"/>
    <m/>
  </r>
  <r>
    <n v="1003"/>
    <x v="8"/>
    <s v="3-3-1-14-03-31-0844-235"/>
    <s v="IMPLEMENTAR EN EL 100% DE  LAS ENTIDADES DEL DISTRITO EL SISTEMA INTEGRADO DE GESTIÓN"/>
    <s v="DIRECCIONAMIENTO ESTRATÉGICO COOPERACIÓN Y GESTIÓN DEL CONOCIMIENTO"/>
    <s v="GESTIONAR 10 ALIANZAS O PROYECTOS AMBIENTALES A NIVEL INSTITUCIONAL PUBLICO PRIVADO CON LA CIUDADANÍA  Y OTRAS COMPLEMENTARÍAS."/>
    <x v="10"/>
    <s v="02-ADMINISTRACIÓN CONTROL Y ORGANIZACIÓN INSTITUCIONAL PARA APOYO A LA GESTIÓN  DEL DISTRITO"/>
    <s v="0020- PERSONAL CONTRATADO PARA LAS ACTIVIDADES PROPIAS DE LOS PROCESOS DE MEJORAMIENTO DE GESTIÓN DE LA ENTIDAD"/>
    <n v="80111501"/>
    <s v="PRESTAR SERVICIOS PROFESIONALES PARA  GESTIONAR  LOS DIFERENTES PROCESOS  DE COOPERACIÓN Y LAS ALIANZAS  QUE REQUIERAN EN EL MARCO DE LA IMPLEMENTACIÓN DE LA ESTRATEGIA DE COOPERACIÓN  INTERNACIONAL DE LA  SECRETARÍA DISTRITAL DE AMBIENTE"/>
    <d v="2016-01-01T00:00:00"/>
    <n v="12"/>
    <s v="CONTRATACION DIRECTA"/>
    <s v="OTROS DISTRITO"/>
    <n v="29436576"/>
    <n v="29436576"/>
    <s v="N/A"/>
    <s v="N/A"/>
    <s v="RAMON EDUARDO VILLAMIZAR MALDONADO_x000a_ramon.villamizar@ambientebogota.gov.co_x000a_Tel 3778878"/>
    <m/>
  </r>
  <r>
    <n v="1004"/>
    <x v="8"/>
    <s v="3-3-1-14-03-31-0844-235"/>
    <s v="IMPLEMENTAR EN EL 100% DE  LAS ENTIDADES DEL DISTRITO EL SISTEMA INTEGRADO DE GESTIÓN"/>
    <s v="DIRECCIONAMIENTO ESTRATÉGICO COOPERACIÓN Y GESTIÓN DEL CONOCIMIENTO"/>
    <s v="GESTIONAR 10 ALIANZAS O PROYECTOS AMBIENTALES A NIVEL INSTITUCIONAL PUBLICO PRIVADO CON LA CIUDADANÍA  Y OTRAS COMPLEMENTARÍAS."/>
    <x v="11"/>
    <s v="01-ADQUISICIÓN  Y/O PRODUCCIÓN DE EQUIPOS MATERIALES  SUMINISTROS Y SERVICIOS PROPIOS DEL SECTOR"/>
    <s v="0696-ADQUISICIÓN DE EQUIPOS MATERIALES SUMINISTROS Y SERVICIOS PARA EL FORTALECIMIENTO DE LA  GESTIÓN INSTITUCIONAL"/>
    <n v="94131503"/>
    <s v="PAGO DE LA MEMBRESIA DE LA VIGECIA 2014 DE LA CIUDAD DE BOGOTA COMO MIEMBRO DEL CONCEJO INTERNACIONAL PARA INICIATIVAS AMBIENTALES LOCALES.  ICLEI"/>
    <d v="2016-01-01T00:00:00"/>
    <n v="1"/>
    <s v="CONTRATACION DIRECTA"/>
    <s v="OTROS DISTRITO"/>
    <n v="15000000"/>
    <n v="15000000"/>
    <s v="N/A"/>
    <s v="N/A"/>
    <s v="RAMON EDUARDO VILLAMIZAR MALDONADO_x000a_ramon.villamizar@ambientebogota.gov.co_x000a_Tel 3778878"/>
    <m/>
  </r>
  <r>
    <n v="1005"/>
    <x v="8"/>
    <s v="3-3-1-14-03-31-0844-235"/>
    <s v="IMPLEMENTAR EN EL 100% DE  LAS ENTIDADES DEL DISTRITO EL SISTEMA INTEGRADO DE GESTIÓN"/>
    <s v="DIRECCIONAMIENTO ESTRATÉGICO COOPERACIÓN Y GESTIÓN DEL CONOCIMIENTO"/>
    <s v="GESTIONAR 10 ALIANZAS O PROYECTOS AMBIENTALES A NIVEL INSTITUCIONAL PUBLICO PRIVADO CON LA CIUDADANÍA  Y OTRAS COMPLEMENTARÍAS."/>
    <x v="11"/>
    <s v="01-ADQUISICIÓN  Y/O PRODUCCIÓN DE EQUIPOS MATERIALES  SUMINISTROS Y SERVICIOS PROPIOS DEL SECTOR"/>
    <s v="0696-ADQUISICIÓN DE EQUIPOS MATERIALES SUMINISTROS Y SERVICIOS PARA EL FORTALECIMIENTO DE LA  GESTIÓN INSTITUCIONAL"/>
    <n v="80101604"/>
    <s v="CONCRETAR ALIANZA QUE APORTE AL CUMPLIMEINTO DE META, DE PROCESOS QUE EN LA GESTIÓN SE ENCUENTREN A PUNTO DE FORMALIZAR"/>
    <d v="2016-01-01T00:00:00"/>
    <n v="1"/>
    <s v="CONTRATACION DIRECTA"/>
    <s v="OTROS DISTRITO"/>
    <n v="25000000"/>
    <n v="25000000"/>
    <s v="N/A"/>
    <s v="N/A"/>
    <s v="RAMON EDUARDO VILLAMIZAR MALDONADO_x000a_ramon.villamizar@ambientebogota.gov.co_x000a_Tel 3778878"/>
    <m/>
  </r>
  <r>
    <n v="1006"/>
    <x v="8"/>
    <s v="3-3-1-14-03-31-0844-235"/>
    <s v="IMPLEMENTAR EN EL 100% DE  LAS ENTIDADES DEL DISTRITO EL SISTEMA INTEGRADO DE GESTIÓN"/>
    <s v="DIRECCIONAMIENTO ESTRATÉGICO COOPERACIÓN Y GESTIÓN DEL CONOCIMIENTO"/>
    <s v="DISEÑAR E IMPLEMENTAR UNA ESTRATEGIA PARA FORTALECER LA CAPACIDAD LABORAL DE LOS SERVIDORES PÚBLICOS"/>
    <x v="10"/>
    <s v="02-ADMINISTRACIÓN CONTROL Y ORGANIZACIÓN INSTITUCIONAL PARA APOYO A LA GESTIÓN  DEL DISTRITO"/>
    <s v="0020- PERSONAL CONTRATADO PARA LAS ACTIVIDADES PROPIAS DE LOS PROCESOS DE MEJORAMIENTO DE GESTIÓN DE LA ENTIDAD"/>
    <n v="80101604"/>
    <s v="PRESTAR LOS SERVICIOS PROFESIONALES PARA ADELANTAR UNA INTERVENCION SISTEMICA EN LOS EQUIPOS DE TRABAJO SELECCIONADOS, PARA INCENTIVAR LA MAYOR PRODUCTIVIDAD EN LA SDA"/>
    <d v="2016-01-01T00:00:00"/>
    <n v="5"/>
    <s v="CONTRATACION DIRECTA"/>
    <s v="OTROS DISTRITO"/>
    <n v="36421000"/>
    <n v="36421000"/>
    <s v="N/A"/>
    <s v="N/A"/>
    <s v="RAMON EDUARDO VILLAMIZAR MALDONADO_x000a_ramon.villamizar@ambientebogota.gov.co_x000a_Tel 3778878"/>
    <m/>
  </r>
  <r>
    <n v="1007"/>
    <x v="8"/>
    <s v="3-3-1-14-03-31-0844-235"/>
    <s v="IMPLEMENTAR EN EL 100% DE  LAS ENTIDADES DEL DISTRITO EL SISTEMA INTEGRADO DE GESTIÓN"/>
    <s v="SISTEMA INTEGRADO DE GESTIÓN"/>
    <s v="MANTENER 3 SUBSISTEMAS DEL SISTEMA INTEGRADO DE GESTIÓN"/>
    <x v="10"/>
    <s v="02-ADMINISTRACIÓN CONTROL Y ORGANIZACIÓN INSTITUCIONAL PARA APOYO A LA GESTIÓN  DEL DISTRITO"/>
    <s v="0020- PERSONAL CONTRATADO PARA LAS ACTIVIDADES PROPIAS DE LOS PROCESOS DE MEJORAMIENTO DE GESTIÓN DE LA ENTIDAD"/>
    <n v="80101505"/>
    <s v="PRESTAR LOS SERVICIOS PROFESIONALES PARA COORDINAR EL MANTENIMIENTO Y MEJORAMIENTO DEL SISTEMA INTEGRADO DE GESTIÓN DE LA SDA."/>
    <d v="2016-01-01T00:00:00"/>
    <n v="12"/>
    <s v="CONTRATACION DIRECTA"/>
    <s v="OTROS DISTRITO"/>
    <n v="70822800"/>
    <n v="70822800"/>
    <s v="N/A"/>
    <s v="N/A"/>
    <s v="RAMON EDUARDO VILLAMIZAR MALDONADO_x000a_ramon.villamizar@ambientebogota.gov.co_x000a_Tel 3778878"/>
    <m/>
  </r>
  <r>
    <n v="1008"/>
    <x v="8"/>
    <s v="3-3-1-14-03-31-0844-235"/>
    <s v="IMPLEMENTAR EN EL 100% DE  LAS ENTIDADES DEL DISTRITO EL SISTEMA INTEGRADO DE GESTIÓN"/>
    <s v="SISTEMA INTEGRADO DE GESTIÓN"/>
    <s v="MANTENER 3 SUBSISTEMAS DEL SISTEMA INTEGRADO DE GESTIÓN"/>
    <x v="10"/>
    <s v="02-ADMINISTRACIÓN CONTROL Y ORGANIZACIÓN INSTITUCIONAL PARA APOYO A LA GESTIÓN  DEL DISTRITO"/>
    <s v="0020- PERSONAL CONTRATADO PARA LAS ACTIVIDADES PROPIAS DE LOS PROCESOS DE MEJORAMIENTO DE GESTIÓN DE LA ENTIDAD"/>
    <n v="80101505"/>
    <s v="PRESTAR LOS SERVICIOS PROFESIONALES PARA EJECUTAR LAS ACTIVIDADES DE IMPLEMENTACIÓN, FORTALECIMIENTO, SOSTENIBILIDAD Y MEJORA DE LOS  SUBSISTEMAS DE RESPONSABILIDAD SOCIAL,  SEGURIDAD INDUSTRIAL Y SALUD OCUPCIONAL DEL SISTEMA INTEGRADO DE GESTIÓN EN LA SECRETARIA DISTRITAL DE AMBIENTE DE ACUERDO CON LA NORMA TÉCNICA DISTRITAL NTD SIG 001:2011"/>
    <d v="2016-01-01T00:00:00"/>
    <n v="12"/>
    <s v="CONTRATACION DIRECTA"/>
    <s v="OTROS DISTRITO"/>
    <n v="56430816"/>
    <n v="56430816"/>
    <s v="N/A"/>
    <s v="N/A"/>
    <s v="RAMON EDUARDO VILLAMIZAR MALDONADO_x000a_ramon.villamizar@ambientebogota.gov.co_x000a_Tel 3778878"/>
    <m/>
  </r>
  <r>
    <n v="1009"/>
    <x v="8"/>
    <s v="3-3-1-14-03-31-0844-235"/>
    <s v="IMPLEMENTAR EN EL 100% DE  LAS ENTIDADES DEL DISTRITO EL SISTEMA INTEGRADO DE GESTIÓN"/>
    <s v="SISTEMA INTEGRADO DE GESTIÓN"/>
    <s v="MANTENER 3 SUBSISTEMAS DEL SISTEMA INTEGRADO DE GESTIÓN"/>
    <x v="10"/>
    <s v="02-ADMINISTRACIÓN CONTROL Y ORGANIZACIÓN INSTITUCIONAL PARA APOYO A LA GESTIÓN  DEL DISTRITO"/>
    <s v="0020- PERSONAL CONTRATADO PARA LAS ACTIVIDADES PROPIAS DE LOS PROCESOS DE MEJORAMIENTO DE GESTIÓN DE LA ENTIDAD"/>
    <n v="80101505"/>
    <s v="EJECUTAR LAS ACTIVIDADES PARA EL FORTALECIMIENTO, SOSTENIBILIDAD Y MEJORA DEL SISTEMA INTEGRADO DE GESTION DE LA SDA EN SUS SUBSISTEMAS DE CONTROL INTERNO (MECI), GESTIÓN AMBIENTAL Y GESTIÓN DE LA CALIDAD, EN CONCORDANCIA CON LA IMPLEMENTACIÓN, SOSTENIBILIDAD Y MANTENIMIENTO DE LA NORMA TÉCNICA DISTRITAL NTD SIG 001:2011"/>
    <d v="2016-01-01T00:00:00"/>
    <n v="12"/>
    <s v="CONTRATACION DIRECTA"/>
    <s v="OTROS DISTRITO"/>
    <n v="56430816"/>
    <n v="56430816"/>
    <s v="N/A"/>
    <s v="N/A"/>
    <s v="RAMON EDUARDO VILLAMIZAR MALDONADO_x000a_ramon.villamizar@ambientebogota.gov.co_x000a_Tel 3778878"/>
    <m/>
  </r>
  <r>
    <n v="1010"/>
    <x v="8"/>
    <s v="3-3-1-14-03-31-0844-235"/>
    <s v="IMPLEMENTAR EN EL 100% DE  LAS ENTIDADES DEL DISTRITO EL SISTEMA INTEGRADO DE GESTIÓN"/>
    <s v="SISTEMA INTEGRADO DE GESTIÓN"/>
    <s v="MANTENER 3 SUBSISTEMAS DEL SISTEMA INTEGRADO DE GESTIÓN"/>
    <x v="10"/>
    <s v="02-ADMINISTRACIÓN CONTROL Y ORGANIZACIÓN INSTITUCIONAL PARA APOYO A LA GESTIÓN  DEL DISTRITO"/>
    <s v="0020- PERSONAL CONTRATADO PARA LAS ACTIVIDADES PROPIAS DE LOS PROCESOS DE MEJORAMIENTO DE GESTIÓN DE LA ENTIDAD"/>
    <n v="80101505"/>
    <s v="PRESTAR LOS SERVICIOS PROFESIONALES PARA EJECUTAR LAS ACTIVIDADES DE IMPLEMENTACIÓN, FORTALECIMIENTO, SOSTENIBILIDAD Y MEJORA DE LOS SUBSISTEMAS DE GESTIÓN DOCUMENTAL Y SEGURIDAD DE LA INFORACIÓN DEL SISTEMA INTEGRADO DE GESTIÓN  EN LA SECRETARIA DISTRITAL DE AMBIENTE DE ACUERDO CON LA NORMA TÉCNICA DISTRITAL NTD SIG 001:2011"/>
    <d v="2016-01-01T00:00:00"/>
    <n v="12"/>
    <s v="CONTRATACION DIRECTA"/>
    <s v="OTROS DISTRITO"/>
    <n v="56430816"/>
    <n v="56430816"/>
    <s v="N/A"/>
    <s v="N/A"/>
    <s v="RAMON EDUARDO VILLAMIZAR MALDONADO_x000a_ramon.villamizar@ambientebogota.gov.co_x000a_Tel 3778878"/>
    <m/>
  </r>
  <r>
    <n v="1011"/>
    <x v="8"/>
    <s v="3-3-1-14-03-31-0844-235"/>
    <s v="IMPLEMENTAR EN EL 100% DE  LAS ENTIDADES DEL DISTRITO EL SISTEMA INTEGRADO DE GESTIÓN"/>
    <s v="SISTEMA INTEGRADO DE GESTIÓN"/>
    <s v="MANTENER 3 SUBSISTEMAS DEL SISTEMA INTEGRADO DE GESTIÓN"/>
    <x v="10"/>
    <s v="02-ADMINISTRACIÓN CONTROL Y ORGANIZACIÓN INSTITUCIONAL PARA APOYO A LA GESTIÓN  DEL DISTRITO"/>
    <s v="0020- PERSONAL CONTRATADO PARA LAS ACTIVIDADES PROPIAS DE LOS PROCESOS DE MEJORAMIENTO DE GESTIÓN DE LA ENTIDAD"/>
    <n v="80111501"/>
    <s v="APOYAR EL FORTALECIMIENTO, SOSTENIBILIDAD Y MEJORA DEL SISTEMA INTEGRADO DE GESTIÓN CONFORMADO POR LA NTCGP 1000, ISO 9001, MECI 1000:2005, ISO 14001:2004 Y LA IMPLEMENTACIÓN, SOSTENIBILIDAD  Y MANTENIMIENTO DE LA NORMA TÉCNICA DISTRITAL NTD EN LA SECRETARIA DISTRITAL DE AMBIENTE."/>
    <d v="2016-01-01T00:00:00"/>
    <n v="12"/>
    <s v="CONTRATACION DIRECTA"/>
    <s v="OTROS DISTRITO"/>
    <n v="56430816"/>
    <n v="56430816"/>
    <s v="N/A"/>
    <s v="N/A"/>
    <s v="RAMON EDUARDO VILLAMIZAR MALDONADO_x000a_ramon.villamizar@ambientebogota.gov.co_x000a_Tel 3778878"/>
    <m/>
  </r>
  <r>
    <n v="1012"/>
    <x v="8"/>
    <s v="3-3-1-14-03-31-0844-235"/>
    <s v="IMPLEMENTAR EN EL 100% DE  LAS ENTIDADES DEL DISTRITO EL SISTEMA INTEGRADO DE GESTIÓN"/>
    <s v="SISTEMA INTEGRADO DE GESTIÓN"/>
    <s v="MANTENER 3 SUBSISTEMAS DEL SISTEMA INTEGRADO DE GESTIÓN"/>
    <x v="10"/>
    <s v="02-ADMINISTRACIÓN CONTROL Y ORGANIZACIÓN INSTITUCIONAL PARA APOYO A LA GESTIÓN  DEL DISTRITO"/>
    <s v="0020- PERSONAL CONTRATADO PARA LAS ACTIVIDADES PROPIAS DE LOS PROCESOS DE MEJORAMIENTO DE GESTIÓN DE LA ENTIDAD"/>
    <n v="80111501"/>
    <s v="EJECUTAR LAS ACTIVIDADES PARA LA ACTUALIZACIÓN Y ARMONIZACIÓN DE LOS PROCESOS Y PROCEDIMIENTOS DE LA ENTIDAD, EN EL MARCO DEL SISTEMA INTEGRADO DE GESTIÓN DE LA SDA"/>
    <d v="2016-01-01T00:00:00"/>
    <n v="12"/>
    <s v="CONTRATACION DIRECTA"/>
    <s v="OTROS DISTRITO"/>
    <n v="38434936"/>
    <n v="38434936"/>
    <s v="N/A"/>
    <s v="N/A"/>
    <s v="RAMON EDUARDO VILLAMIZAR MALDONADO_x000a_ramon.villamizar@ambientebogota.gov.co_x000a_Tel 3778878"/>
    <m/>
  </r>
  <r>
    <n v="1013"/>
    <x v="8"/>
    <s v="3-3-1-14-03-31-0844-235"/>
    <s v="IMPLEMENTAR EN EL 100% DE  LAS ENTIDADES DEL DISTRITO EL SISTEMA INTEGRADO DE GESTIÓN"/>
    <s v="SISTEMA INTEGRADO DE GESTIÓN"/>
    <s v="MANTENER 3 SUBSISTEMAS DEL SISTEMA INTEGRADO DE GESTIÓN"/>
    <x v="11"/>
    <s v="01-ADQUISICIÓN  Y/O PRODUCCIÓN DE EQUIPOS MATERIALES  SUMINISTROS Y SERVICIOS PROPIOS DEL SECTOR"/>
    <s v="0696-ADQUISICIÓN DE EQUIPOS MATERIALES SUMINISTROS Y SERVICIOS PARA EL FORTALECIMIENTO DE LA  GESTIÓN INSTITUCIONAL"/>
    <n v="80111616"/>
    <s v="CONTRATAR LOS SERVICIOS PROFESIONALES ESPECIALIZADOS PARA REALIZAR LAS AUDITORIAS DE SEGUIMIENTO DEL SISTEMA DE GESTIÓN AMBIENTAL DE LA SECRETARIA DISTRITAL DE AMBIENTE DE ACUERDO CON LOS REQUISITOS ESTABLECIDOS EN LAS NORMAS "/>
    <d v="2016-01-01T00:00:00"/>
    <n v="1"/>
    <s v="CONTRATACION DIRECTA"/>
    <s v="OTROS DISTRITO"/>
    <n v="15000000"/>
    <n v="15000000"/>
    <s v="N/A"/>
    <s v="N/A"/>
    <s v="RAMON EDUARDO VILLAMIZAR MALDONADO_x000a_ramon.villamizar@ambientebogota.gov.co_x000a_Tel 3778878"/>
    <m/>
  </r>
  <r>
    <n v="1014"/>
    <x v="8"/>
    <s v="3-3-1-14-03-31-0844-235"/>
    <s v="IMPLEMENTAR EN EL 100% DE  LAS ENTIDADES DEL DISTRITO EL SISTEMA INTEGRADO DE GESTIÓN"/>
    <s v="SISTEMA INTEGRADO DE GESTIÓN"/>
    <s v="MANTENER 3 SUBSISTEMAS DEL SISTEMA INTEGRADO DE GESTIÓN"/>
    <x v="11"/>
    <s v="01-ADQUISICIÓN  Y/O PRODUCCIÓN DE EQUIPOS MATERIALES  SUMINISTROS Y SERVICIOS PROPIOS DEL SECTOR"/>
    <s v="0696-ADQUISICIÓN DE EQUIPOS MATERIALES SUMINISTROS Y SERVICIOS PARA EL FORTALECIMIENTO DE LA  GESTIÓN INSTITUCIONAL"/>
    <n v="80111616"/>
    <s v="ADICIÓN Y PRÓRROGA N°. 1 DEL CONTRATO N° 1530 DE 2014, SUSCRITO CON ISOLUCION SISTEMAS INTEGRADOS DE GESTION S.A. SOPORTE Y MANTENIMIENTO EN LA HERRAMIENTA DE APOYO INTEGRAL EN LA PLANIFICAICON ADMINISTRACION Y MANTENIMEINTO DEL SISTEMA INTEGRADO DE LA SDA."/>
    <d v="2016-01-01T00:00:00"/>
    <n v="1"/>
    <s v="CONTRATACION DIRECTA"/>
    <s v="OTROS DISTRITO"/>
    <n v="30000000"/>
    <n v="30000000"/>
    <s v="N/A"/>
    <s v="N/A"/>
    <s v="RAMON EDUARDO VILLAMIZAR MALDONADO_x000a_ramon.villamizar@ambientebogota.gov.co_x000a_Tel 3778878"/>
    <m/>
  </r>
  <r>
    <n v="1015"/>
    <x v="8"/>
    <s v="3-3-1-14-03-31-0844-235"/>
    <s v="IMPLEMENTAR EN EL 100% DE  LAS ENTIDADES DEL DISTRITO EL SISTEMA INTEGRADO DE GESTIÓN"/>
    <s v="SISTEMA INTEGRADO DE GESTIÓN"/>
    <s v="MANTENER 3 SUBSISTEMAS DEL SISTEMA INTEGRADO DE GESTIÓN"/>
    <x v="11"/>
    <s v="01-ADQUISICIÓN  Y/O PRODUCCIÓN DE EQUIPOS MATERIALES  SUMINISTROS Y SERVICIOS PROPIOS DEL SECTOR"/>
    <s v="0696-ADQUISICIÓN DE EQUIPOS MATERIALES SUMINISTROS Y SERVICIOS PARA EL FORTALECIMIENTO DE LA  GESTIÓN INSTITUCIONAL"/>
    <n v="80111616"/>
    <s v="FORTALECER COMPETENCIAS Y ENTRENAR A LOS SERVIDORES DE LA SDA EN LAS NORMAS QUE HACEN PARTE DEL SISTEMA INTEGRADO DE GESTIÓN DE LA ENTIDAD PARA SU IMPLEMENTACIÓN Y MANTENIMIENTO”. CAPACITACION SIG."/>
    <d v="2016-01-01T00:00:00"/>
    <n v="1"/>
    <s v="SELECCIÓN ABREVIADA "/>
    <s v="OTROS DISTRITO"/>
    <n v="13000000"/>
    <n v="13000000"/>
    <s v="N/A"/>
    <s v="N/A"/>
    <s v="RAMON EDUARDO VILLAMIZAR MALDONADO_x000a_ramon.villamizar@ambientebogota.gov.co_x000a_Tel 3778878"/>
    <m/>
  </r>
  <r>
    <n v="1016"/>
    <x v="8"/>
    <s v="3-3-1-14-03-31-0844-235"/>
    <s v="IMPLEMENTAR EN EL 100% DE  LAS ENTIDADES DEL DISTRITO EL SISTEMA INTEGRADO DE GESTIÓN"/>
    <s v="FORTALECIMIENTO  INSTITUCIONAL"/>
    <s v="IMPLEMENTAR 90% DEL PLAN INSTITUCIONAL DE GESTIÓN AMBIENTAL"/>
    <x v="10"/>
    <s v="02-ADMINISTRACIÓN CONTROL Y ORGANIZACIÓN INSTITUCIONAL PARA APOYO A LA GESTIÓN  DEL DISTRITO"/>
    <s v="0020- PERSONAL CONTRATADO PARA LAS ACTIVIDADES PROPIAS DE LOS PROCESOS DE MEJORAMIENTO DE GESTIÓN DE LA ENTIDAD"/>
    <n v="80111501"/>
    <s v="“PRESTAR EL APOYO TECNICO PARA EJECUTAR LAS ACTIVIDADES PARA EL FORTALECIMIENTO, SOSTENIBILIDAD Y MEJORA DEL SISTEMA INTEGRADO DE GESTIÓN-SUBSISTEMA DE GESTIÓN AMBIENTAL-PIGA”."/>
    <d v="2016-01-01T00:00:00"/>
    <n v="12"/>
    <s v="CONTRATACION DIRECTA"/>
    <s v="OTROS DISTRITO"/>
    <n v="27123000"/>
    <n v="27123000"/>
    <s v="N/A"/>
    <s v="N/A"/>
    <s v="RAMON EDUARDO VILLAMIZAR MALDONADO_x000a_ramon.villamizar@ambientebogota.gov.co_x000a_Tel 3778878"/>
    <m/>
  </r>
  <r>
    <n v="1017"/>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ACTUALIZACIÓN DE SOFTWARE PARA EL CONTROL DE IMPRESIONES "/>
    <d v="2016-01-01T00:00:00"/>
    <n v="1"/>
    <s v="CONTRATACION DIRECTA"/>
    <s v="OTROS DISTRITO"/>
    <n v="7000000"/>
    <n v="7000000"/>
    <s v="N/A"/>
    <s v="N/A"/>
    <s v="RAMON EDUARDO VILLAMIZAR MALDONADO_x000a_ramon.villamizar@ambientebogota.gov.co_x000a_Tel 3778878"/>
    <m/>
  </r>
  <r>
    <n v="1018"/>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ACONDICIONAMIENTO DE UN ÁREA PARA ALMACENAMIENTO DE RESPEL EN SORATAMA Y JUAN REY"/>
    <d v="2016-01-01T00:00:00"/>
    <n v="1"/>
    <s v="CONTRATACION DIRECTA"/>
    <s v="OTROS DISTRITO"/>
    <n v="10000000"/>
    <n v="10000000"/>
    <s v="N/A"/>
    <s v="N/A"/>
    <s v="RAMON EDUARDO VILLAMIZAR MALDONADO_x000a_ramon.villamizar@ambientebogota.gov.co_x000a_Tel 3778878"/>
    <m/>
  </r>
  <r>
    <n v="1019"/>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REALIZAR LA ENTREGA PARA LA DISPOSICIÓN ADECUADA DE LOS RESPEL QUE GENERE LA ENTIDAD CON LOS GESTORES AUTORIZADOS EN LA VIGENCIA 2015."/>
    <d v="2016-01-01T00:00:00"/>
    <n v="1"/>
    <s v="CONTRATACION DIRECTA"/>
    <s v="OTROS DISTRITO"/>
    <n v="3000000"/>
    <n v="3000000"/>
    <s v="N/A"/>
    <s v="N/A"/>
    <s v="RAMON EDUARDO VILLAMIZAR MALDONADO_x000a_ramon.villamizar@ambientebogota.gov.co_x000a_Tel 3778878"/>
    <m/>
  </r>
  <r>
    <n v="1020"/>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COMPRA DE CARRETILLAS PARA EL TRASLADO Y TRANSPORTE DE RESIDUOS"/>
    <d v="2016-01-01T00:00:00"/>
    <n v="1"/>
    <s v="CONTRATACION DIRECTA"/>
    <s v="OTROS DISTRITO"/>
    <n v="900000"/>
    <n v="900000"/>
    <s v="N/A"/>
    <s v="N/A"/>
    <s v="RAMON EDUARDO VILLAMIZAR MALDONADO_x000a_ramon.villamizar@ambientebogota.gov.co_x000a_Tel 3778878"/>
    <m/>
  </r>
  <r>
    <n v="1021"/>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COMPRA DE 6 BALANZAS ELECTRÓNICAS PARA LAS SEDES CON CONTROL OPERACIONAL"/>
    <d v="2016-01-01T00:00:00"/>
    <n v="1"/>
    <s v="CONTRATACION DIRECTA"/>
    <s v="OTROS DISTRITO"/>
    <n v="2000000"/>
    <n v="2000000"/>
    <s v="N/A"/>
    <s v="N/A"/>
    <s v="RAMON EDUARDO VILLAMIZAR MALDONADO_x000a_ramon.villamizar@ambientebogota.gov.co_x000a_Tel 3778878"/>
    <m/>
  </r>
  <r>
    <n v="1022"/>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ACONDICIONAMIENTO DE LOS PUNTOS ECOLÓGICOS"/>
    <d v="2016-01-01T00:00:00"/>
    <n v="1"/>
    <s v="CONTRATACION DIRECTA"/>
    <s v="OTROS DISTRITO"/>
    <n v="3000000"/>
    <n v="3000000"/>
    <s v="N/A"/>
    <s v="N/A"/>
    <s v="RAMON EDUARDO VILLAMIZAR MALDONADO_x000a_ramon.villamizar@ambientebogota.gov.co_x000a_Tel 3778878"/>
    <m/>
  </r>
  <r>
    <n v="1023"/>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COMPRA DE CONTENEDORES DE RESIDUOS PELIGROSOS"/>
    <d v="2016-01-01T00:00:00"/>
    <n v="1"/>
    <s v="CONTRATACION DIRECTA"/>
    <s v="OTROS DISTRITO"/>
    <n v="7000000"/>
    <n v="7000000"/>
    <s v="N/A"/>
    <s v="N/A"/>
    <s v="RAMON EDUARDO VILLAMIZAR MALDONADO_x000a_ramon.villamizar@ambientebogota.gov.co_x000a_Tel 3778878"/>
    <m/>
  </r>
  <r>
    <n v="1024"/>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COMPRA DE KIT PARA MANEJO DE RESIDUOS PELIGROSOS SEDES CONTROL OPERACIONAL (PROTOCOLOS DE EMERGENCIAS) (30)"/>
    <d v="2016-01-01T00:00:00"/>
    <n v="1"/>
    <s v="CONTRATACION DIRECTA"/>
    <s v="OTROS DISTRITO"/>
    <n v="15000000"/>
    <n v="15000000"/>
    <s v="N/A"/>
    <s v="N/A"/>
    <s v="RAMON EDUARDO VILLAMIZAR MALDONADO_x000a_ramon.villamizar@ambientebogota.gov.co_x000a_Tel 3778878"/>
    <m/>
  </r>
  <r>
    <n v="1025"/>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SIMULACIONES EN ECO-CONDUCCIÓN A LOS CONDUCTORES DE LA SDA"/>
    <d v="2016-01-01T00:00:00"/>
    <n v="1"/>
    <s v="CONTRATACION DIRECTA"/>
    <s v="OTROS DISTRITO"/>
    <n v="7000000"/>
    <n v="7000000"/>
    <s v="N/A"/>
    <s v="N/A"/>
    <s v="RAMON EDUARDO VILLAMIZAR MALDONADO_x000a_ramon.villamizar@ambientebogota.gov.co_x000a_Tel 3778878"/>
    <m/>
  </r>
  <r>
    <n v="1026"/>
    <x v="8"/>
    <s v="3-3-1-14-03-31-0844-235"/>
    <s v="IMPLEMENTAR EN EL 100% DE  LAS ENTIDADES DEL DISTRITO EL SISTEMA INTEGRADO DE GESTIÓN"/>
    <s v="FORTALECIMIENTO  INSTITUCIONAL"/>
    <s v="IMPLEMENTAR 90% DEL PLAN INSTITUCIONAL DE GESTIÓN AMBIENTAL"/>
    <x v="11"/>
    <s v="01-ADQUISICIÓN  Y/O PRODUCCIÓN DE EQUIPOS MATERIALES  SUMINISTROS Y SERVICIOS PROPIOS DEL SECTOR"/>
    <s v="0696-ADQUISICIÓN DE EQUIPOS MATERIALES SUMINISTROS Y SERVICIOS PARA EL FORTALECIMIENTO DE LA  GESTIÓN INSTITUCIONAL"/>
    <n v="80111616"/>
    <s v="COMPRA DE BICICLETEROS"/>
    <d v="2016-01-01T00:00:00"/>
    <n v="1"/>
    <s v="CONTRATACION DIRECTA"/>
    <s v="OTROS DISTRITO"/>
    <n v="2000000"/>
    <n v="2000000"/>
    <s v="N/A"/>
    <s v="N/A"/>
    <s v="RAMON EDUARDO VILLAMIZAR MALDONADO_x000a_ramon.villamizar@ambientebogota.gov.co_x000a_Tel 3778878"/>
    <m/>
  </r>
  <r>
    <n v="102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POYAR LA COORDINACIÓN DE LA SECRETARÍA DISTRITAL DE AMBIENTE EN LOS PROCEDIMIENTOS RELACIONADOS CON EL MANEJO Y ADMINISTRACIÓN DE CORRESPONDENCIA Y DE LOS PUNTOS DE ATENCIÓN AL CIUDADANO QUEJAS Y SOLUCIONES A CARGO DE LA ENTIDAD."/>
    <d v="2016-01-01T00:00:00"/>
    <n v="12"/>
    <s v="CONTRATACION DIRECTA"/>
    <s v="OTROS DISTRITO"/>
    <n v="57046440"/>
    <n v="57046440"/>
    <s v="N/A"/>
    <s v="N/A"/>
    <s v="RAMON EDUARDO VILLAMIZAR MALDONADO_x000a_ramon.villamizar@ambientebogota.gov.co_x000a_Tel 3778878"/>
    <m/>
  </r>
  <r>
    <n v="102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BRINDAR EL APOYO EN LA IMPLEMENTACIÓN LOS PROCEDIMIENTOS RELACIONADOS CON EL MANEJO Y ADMINISTRACIÓN DE CORRESPONDENCIA Y DE LOS PUNTOS DE ATENCIÓN AL CIUDADANO QUEJAS Y SOLUCIONES A CARGO DE LA ENTIDAD._x000a__x000a_BRINDAR APOYO A LAS ACTIVIDADES DE COORDINACIÓN QUE LA SECRETARÍA DISTRITAL DE AMBIENTE DEBE ADELANTAR, EN RELACIÓN CON LOS PROCEDIMIENTOS ESTABLECIDOS PARA FUNCIONAMIENTO DEL SISTEMA DE ATENCIÓN A LA CIUDADANÍA"/>
    <d v="2016-01-01T00:00:00"/>
    <n v="12"/>
    <s v="CONTRATACION DIRECTA"/>
    <s v="OTROS DISTRITO"/>
    <n v="27122784"/>
    <n v="27122784"/>
    <s v="N/A"/>
    <s v="N/A"/>
    <s v="RAMON EDUARDO VILLAMIZAR MALDONADO_x000a_ramon.villamizar@ambientebogota.gov.co_x000a_Tel 3778878"/>
    <m/>
  </r>
  <r>
    <n v="102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 REVISIÓN Y REGISTRO DE LOS REQUERIMIENTOS Y TRÁMITES COMPETENCIA DE LA SDA, QUE SON PRESENTADOS POR LA CIUDADANIA EN LOS PUNTOS DE ATENCIÓN DONDE HACE PRESENCIA LA ENTIDAD."/>
    <d v="2016-01-01T00:00:00"/>
    <n v="12"/>
    <s v="CONTRATACION DIRECTA"/>
    <s v="OTROS DISTRITO"/>
    <n v="19795776"/>
    <n v="19795776"/>
    <s v="N/A"/>
    <s v="N/A"/>
    <s v="RAMON EDUARDO VILLAMIZAR MALDONADO_x000a_ramon.villamizar@ambientebogota.gov.co_x000a_Tel 3778878"/>
    <m/>
  </r>
  <r>
    <n v="103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INFORMACIÓN,REVISIÓN Y REGISTRO DE LOS REQUERIMIENTOS Y TRAMITES DE COMPETENCIA DE LA SDA, QUE SON PRESENTADOS POR CIUDADANIA EN LOS PUNTOS DE ATENCIÓN DONDE HACE PRESENCIA LA ENTIDAD"/>
    <d v="2016-01-01T00:00:00"/>
    <n v="12"/>
    <s v="CONTRATACION DIRECTA"/>
    <s v="OTROS DISTRITOS"/>
    <n v="19795776"/>
    <n v="19795776"/>
    <s v="N/A"/>
    <s v="N/A"/>
    <s v="RAMON EDUARDO VILLAMIZAR MALDONADO_x000a_ramon.villamizar@ambientebogota.gov.co_x000a_Tel 3778878"/>
    <m/>
  </r>
  <r>
    <n v="1031"/>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INFORMACIÓN,REVISIÓN Y REGISTRO DE LOS REQUERIMIENTOS Y TRAMITES DE COMPETENCIA DE LA SDA, QUE SON PRESENTADOS POR CIUDADANIA EN LOS PUNTOS DE ATENCIÓN DONDE HACE PRSENCIA LA ENTIDAD"/>
    <d v="2016-01-01T00:00:00"/>
    <n v="12"/>
    <s v="CONTRATACION DIRECTA"/>
    <s v="OTROS DISTRITOS"/>
    <n v="19795776"/>
    <n v="19795776"/>
    <s v="N/A"/>
    <s v="N/A"/>
    <s v="RAMON EDUARDO VILLAMIZAR MALDONADO_x000a_ramon.villamizar@ambientebogota.gov.co_x000a_Tel 3778878"/>
    <m/>
  </r>
  <r>
    <n v="1032"/>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 REVISIÓN Y REGISTRO DE LOS REQUERIMIENTOS Y TRAMITES DE COMPETENCIA DE LA SDA, QUE SON PRESENTADOS POR CIUDADANIA EN LOS PUNTOS DE ATENCIÓN DONDE HACE PRESENCIA LA ENTIDAD."/>
    <d v="2016-01-01T00:00:00"/>
    <n v="12"/>
    <s v="CONTRATACION DIRECTA"/>
    <s v="OTROS DISTRITOS"/>
    <n v="19795776"/>
    <n v="19795776"/>
    <s v="N/A"/>
    <s v="N/A"/>
    <s v="RAMON EDUARDO VILLAMIZAR MALDONADO_x000a_ramon.villamizar@ambientebogota.gov.co_x000a_Tel 3778878"/>
    <m/>
  </r>
  <r>
    <n v="1033"/>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REVISIÓN Y REGISTRO DE LOS REQUERIMIENTOS Y TRAMITES DE COMPETENCIA DE LA SDA, QUE SON PRESENTADOS POR CIUDADANIA EN LOS PUNTOS DE ATENCIÓN DONDE HACE PRESENCIA LA ENTIDAD."/>
    <d v="2016-01-01T00:00:00"/>
    <n v="12"/>
    <s v="CONTRATACION DIRECTA"/>
    <s v="OTROS DISTRITOS"/>
    <n v="19795776"/>
    <n v="19795776"/>
    <s v="N/A"/>
    <s v="N/A"/>
    <s v="RAMON EDUARDO VILLAMIZAR MALDONADO_x000a_ramon.villamizar@ambientebogota.gov.co_x000a_Tel 3778878"/>
    <m/>
  </r>
  <r>
    <n v="1034"/>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INFORMACIÓN,REVISIÓN Y REGISTRO DE LOS REQUERIMIENTOS Y TRAMITES DE COMPETENCIA DE LA SDA, QUE SON PRESENTADOS POR CIUDADANIA EN LOS PUNTOS DE ATENCIÓN DONDE HACE PRSENCIA LA ENTIDAD"/>
    <d v="2016-01-01T00:00:00"/>
    <n v="12"/>
    <s v="CONTRATACION DIRECTA"/>
    <s v="OTROS DISTRITOS"/>
    <n v="19795776"/>
    <n v="19795776"/>
    <s v="N/A"/>
    <s v="N/A"/>
    <s v="RAMON EDUARDO VILLAMIZAR MALDONADO_x000a_ramon.villamizar@ambientebogota.gov.co_x000a_Tel 3778878"/>
    <m/>
  </r>
  <r>
    <n v="1035"/>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 REVISIÓN Y REGISTRO DE LOS REQUERIMIENTOS Y TRÁMITES COMPETENCIA DE LA SDA, QUE SON PRESENTADOS POR  CIUDADANIA EN LOS PUNTOS DE ATENCIÓN DONDE HACE PRESENCIA LA ENTIDAD."/>
    <d v="2016-01-01T00:00:00"/>
    <n v="12"/>
    <s v="CONTRATACION DIRECTA"/>
    <s v="OTROS DISTRITOS"/>
    <n v="19795776"/>
    <n v="19795776"/>
    <s v="N/A"/>
    <s v="N/A"/>
    <s v="RAMON EDUARDO VILLAMIZAR MALDONADO_x000a_ramon.villamizar@ambientebogota.gov.co_x000a_Tel 3778878"/>
    <m/>
  </r>
  <r>
    <n v="1036"/>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 REVISIÓN Y REGISTRO DE LOS REQUERIMIENTOS Y TRAMITES DE COMPETENCIA DE LA SDA, QUE SON PRESENTADOS POR CIUDADANIA EN LOS PUNTOS DE ATENCIÓN DONDE HACE PRESENCIA LA ENTIDAD."/>
    <d v="2016-01-01T00:00:00"/>
    <n v="12"/>
    <s v="CONTRATACION DIRECTA"/>
    <s v="OTROS DISTRITOS"/>
    <n v="19795776"/>
    <n v="19795776"/>
    <s v="N/A"/>
    <s v="N/A"/>
    <s v="RAMON EDUARDO VILLAMIZAR MALDONADO_x000a_ramon.villamizar@ambientebogota.gov.co_x000a_Tel 3778878"/>
    <m/>
  </r>
  <r>
    <n v="103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7"/>
    <s v="APOYAR LA GESTIÓN DOCUMENTAL DE ATENCION AL CIUDADANO MEDIENTE LA INFORMACIÓN, REVISIÓN Y REGISTRO DE TRÁMITES DE COMPETENCIA DE LA SDA”"/>
    <d v="2016-01-01T00:00:00"/>
    <n v="12"/>
    <s v="CONTRATACION DIRECTA"/>
    <s v="OTROS DISTRITOS"/>
    <n v="19795776"/>
    <n v="19795776"/>
    <s v="N/A"/>
    <s v="N/A"/>
    <s v="RAMON EDUARDO VILLAMIZAR MALDONADO_x000a_ramon.villamizar@ambientebogota.gov.co_x000a_Tel 3778878"/>
    <m/>
  </r>
  <r>
    <n v="103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8"/>
    <s v="REALIZAR ACTIVIDADES DE ORIENTACIÓN, INFORMACIÓN, REVISIÓN Y REGISTRO DE LOS REQUERIMIENTOS Y TRAMITES DE COMPETENCIA DE LA SDA, QUE SON PRESENTADOS POR CIUDADANIA EN LOS PUNTOS DE ATENCIÓN DONDE HACE PRESENCIA LA ENTIDAD."/>
    <d v="2016-01-01T00:00:00"/>
    <n v="12"/>
    <s v="CONTRATACION DIRECTA"/>
    <s v="OTROS DISTRITOS"/>
    <n v="19795776"/>
    <n v="19795776"/>
    <s v="N/A"/>
    <s v="N/A"/>
    <s v="RAMON EDUARDO VILLAMIZAR MALDONADO_x000a_ramon.villamizar@ambientebogota.gov.co_x000a_Tel 3778878"/>
    <m/>
  </r>
  <r>
    <n v="103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 REVISIÓN Y REGISTRO DE LOS REQUERIMIENTOS Y TRÁMITES COMPETENCIA DE LA SDA, QUE SON PRESENTADOS POR CIUDADANIA EN LOS PUNTOS DE ATENCIÓN DONDE HACE PRESENCIA LA ENTIDAD"/>
    <d v="2016-01-01T00:00:00"/>
    <n v="12"/>
    <s v="CONTRATACION DIRECTA"/>
    <s v="OTROS DISTRITOS"/>
    <n v="21338304"/>
    <n v="21338304"/>
    <s v="N/A"/>
    <s v="N/A"/>
    <s v="RAMON EDUARDO VILLAMIZAR MALDONADO_x000a_ramon.villamizar@ambientebogota.gov.co_x000a_Tel 3778878"/>
    <m/>
  </r>
  <r>
    <n v="104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 REVISIÓN Y REGISTRO DE LOS REQUERIMIENTOS Y TRÁMITES COMPETENCIA DE LA SDA, QUE SON PRESENTADOS POR CIUDADANIA EN LOS PUNTOS DE ATENCIÓN DONDE HACE PRESENCIA LA ENTIDAD"/>
    <d v="2016-01-01T00:00:00"/>
    <n v="12"/>
    <s v="CONTRATACION DIRECTA"/>
    <s v="OTROS DISTRITOS"/>
    <n v="21338304"/>
    <n v="21338304"/>
    <s v="N/A"/>
    <s v="N/A"/>
    <s v="RAMON EDUARDO VILLAMIZAR MALDONADO_x000a_ramon.villamizar@ambientebogota.gov.co_x000a_Tel 3778878"/>
    <m/>
  </r>
  <r>
    <n v="1041"/>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 REVISIÓN Y REGISTRO DE LOS REQUERIMIENTOS Y TRÁMITES COMPETENCIA DE LA SDA, QUE SON PRESENTADOS POR CIUDADANIA EN LOS PUNTOS DE ATENCIÓN DONDE HACE PRESENCIA LA ENTIDAD"/>
    <d v="2016-01-01T00:00:00"/>
    <n v="12"/>
    <s v="CONTRATACION DIRECTA"/>
    <s v="OTROS DISTRITOS"/>
    <n v="21338304"/>
    <n v="21338304"/>
    <s v="N/A"/>
    <s v="N/A"/>
    <s v="RAMON EDUARDO VILLAMIZAR MALDONADO_x000a_ramon.villamizar@ambientebogota.gov.co_x000a_Tel 3778878"/>
    <m/>
  </r>
  <r>
    <n v="1042"/>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 ACTIVIDADES DE ORIENTACIÓN, INFORMACIÓN, REVISIÓN Y REGISTRO DE LOS REQUERIMIENTOS Y TRÁMITES COMPETENCIA DE LA SDA, QUE SON PRESENTADOS POR CIUDADANIA EN LOS PUNTOS  DE ATENCIÓN DONDE HACE PRESENCIA LA ENTIDAD"/>
    <d v="2016-01-01T00:00:00"/>
    <n v="12"/>
    <s v="CONTRATACION DIRECTA"/>
    <s v="OTROS DISTRITOS"/>
    <n v="21338304"/>
    <n v="21338304"/>
    <s v="N/A"/>
    <s v="N/A"/>
    <s v="RAMON EDUARDO VILLAMIZAR MALDONADO_x000a_ramon.villamizar@ambientebogota.gov.co_x000a_Tel 3778878"/>
    <m/>
  </r>
  <r>
    <n v="1043"/>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PROCESOS DE CORRESPONDENCIA ENVIADA Y RECIBIDA GENERADA POR LOS TRÁMITES Y SERVICIOS MISIONALES DE LA SDA EN COORDINACION CON ATENCION AL CIUDADANO."/>
    <d v="2016-01-01T00:00:00"/>
    <n v="12"/>
    <s v="CONTRATACION DIRECTA"/>
    <s v="OTROS DISTRITOS"/>
    <n v="21338304"/>
    <n v="21338304"/>
    <s v="N/A"/>
    <s v="N/A"/>
    <s v="RAMON EDUARDO VILLAMIZAR MALDONADO_x000a_ramon.villamizar@ambientebogota.gov.co_x000a_Tel 3778878"/>
    <m/>
  </r>
  <r>
    <n v="1044"/>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45"/>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960"/>
    <n v="25194960"/>
    <s v="N/A"/>
    <s v="N/A"/>
    <s v="RAMON EDUARDO VILLAMIZAR MALDONADO_x000a_ramon.villamizar@ambientebogota.gov.co_x000a_Tel 3778878"/>
    <m/>
  </r>
  <r>
    <n v="1046"/>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4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4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4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1"/>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2"/>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3"/>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4"/>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5"/>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6"/>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ASISTIR TÉCNICAMENTE LOS TRÁMITES Y SERVICIOS MISIONALES DE LA SDA REFERIDOS A LOS REQUERIMIENTOS QUE PRESENTA LA CIUDADANÍA EN LOS PUNTOS DE SERVICIO AL CIUDADANO DE LA ENTIDAD"/>
    <d v="2016-01-01T00:00:00"/>
    <n v="12"/>
    <s v="CONTRATACION DIRECTA"/>
    <s v="OTROS DISTRITOS"/>
    <n v="25194624"/>
    <n v="25194624"/>
    <s v="N/A"/>
    <s v="N/A"/>
    <s v="RAMON EDUARDO VILLAMIZAR MALDONADO_x000a_ramon.villamizar@ambientebogota.gov.co_x000a_Tel 3778878"/>
    <m/>
  </r>
  <r>
    <n v="105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REALIZARA ACTIVIDADES DE CLASIFICACIÓN, ENVÍO, REPARTO, SEGUIMIENTO Y TRÁMITE DE LA CORRESPONDENCIA, COMO ESTRATEGIA PARA EL FORTALECIMIENTO DE ATENCIÓN AL SERVICIO AL CIUDADANO."/>
    <d v="2016-01-01T00:00:00"/>
    <n v="12"/>
    <s v="CONTRATACION DIRECTA"/>
    <s v="OTROS DISTRITOS"/>
    <n v="25194624"/>
    <n v="25194624"/>
    <s v="N/A"/>
    <s v="N/A"/>
    <s v="RAMON EDUARDO VILLAMIZAR MALDONADO_x000a_ramon.villamizar@ambientebogota.gov.co_x000a_Tel 3778878"/>
    <m/>
  </r>
  <r>
    <n v="105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
    <d v="2016-01-01T00:00:00"/>
    <n v="12"/>
    <s v="CONTRATACION DIRECTA"/>
    <s v="OTROS DISTRITOS"/>
    <n v="29436576"/>
    <n v="29436576"/>
    <s v="N/A"/>
    <s v="N/A"/>
    <s v="RAMON EDUARDO VILLAMIZAR MALDONADO_x000a_ramon.villamizar@ambientebogota.gov.co_x000a_Tel 3778878"/>
    <m/>
  </r>
  <r>
    <n v="106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
    <d v="2016-01-01T00:00:00"/>
    <n v="12"/>
    <s v="CONTRATACION DIRECTA"/>
    <s v="OTROS DISTRITOS"/>
    <n v="29436576"/>
    <n v="29436576"/>
    <s v="N/A"/>
    <s v="N/A"/>
    <s v="RAMON EDUARDO VILLAMIZAR MALDONADO_x000a_ramon.villamizar@ambientebogota.gov.co_x000a_Tel 3778878"/>
    <m/>
  </r>
  <r>
    <n v="1061"/>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
    <d v="2016-01-01T00:00:00"/>
    <n v="12"/>
    <s v="CONTRATACION DIRECTA"/>
    <s v="OTROS DISTRITOS"/>
    <n v="29436576"/>
    <n v="29436576"/>
    <s v="N/A"/>
    <s v="N/A"/>
    <s v="RAMON EDUARDO VILLAMIZAR MALDONADO_x000a_ramon.villamizar@ambientebogota.gov.co_x000a_Tel 3778878"/>
    <m/>
  </r>
  <r>
    <n v="1062"/>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
    <d v="2016-01-01T00:00:00"/>
    <n v="12"/>
    <s v="CONTRATACION DIRECTA"/>
    <s v="OTROS DISTRITOS"/>
    <n v="29436576"/>
    <n v="29436576"/>
    <s v="N/A"/>
    <s v="N/A"/>
    <s v="RAMON EDUARDO VILLAMIZAR MALDONADO_x000a_ramon.villamizar@ambientebogota.gov.co_x000a_Tel 3778878"/>
    <m/>
  </r>
  <r>
    <n v="1063"/>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PRESTAR LOS SERVICIOS DE APOYO EN ATENCION AL CIUDADANO EN EL MANEJO DE REGISTROS, GESTIÓN, CREACIÓN, DEPURACIÓN Y/O UNIFICACIÓN DE BASES DE DATOS, SISTEMAS DE INFORMACIÓN AMBIENTAL Y DE GESTIÓN DOCUMENTAL DE LA SDA"/>
    <d v="2016-01-01T00:00:00"/>
    <n v="12"/>
    <s v="CONTRATACION DIRECTA"/>
    <s v="OTROS DISTRITOS"/>
    <n v="25194624"/>
    <n v="25194624"/>
    <s v="N/A"/>
    <s v="N/A"/>
    <s v="RAMON EDUARDO VILLAMIZAR MALDONADO_x000a_ramon.villamizar@ambientebogota.gov.co_x000a_Tel 3778878"/>
    <m/>
  </r>
  <r>
    <n v="1064"/>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PRESTAR LOS SERVICIOS DE APOYO EN ATENCION AL CIUDADANO EN EL MANEJO DE REGISTROS, GESTIÓN, CREACIÓN, DEPURACIÓN Y/O UNIFICACIÓN DE BASES DE DATOS, SISTEMAS DE INFORMACIÓN AMBIENTAL Y DE GESTIÓN DOCUMENTAL DE LA SDA"/>
    <d v="2016-01-01T00:00:00"/>
    <n v="12"/>
    <s v="CONTRATACION DIRECTA"/>
    <s v="OTROS DISTRITOS"/>
    <n v="25194624"/>
    <n v="25194624"/>
    <s v="N/A"/>
    <s v="N/A"/>
    <s v="RAMON EDUARDO VILLAMIZAR MALDONADO_x000a_ramon.villamizar@ambientebogota.gov.co_x000a_Tel 3778878"/>
    <m/>
  </r>
  <r>
    <n v="1065"/>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PRESTAR LOS SERVICIOS DE APOYO EN ATENCION AL CIUDADANO EN EL MANEJO DE REGISTROS, GESTIÓN, CREACIÓN, DEPURACIÓN Y/O UNIFICACIÓN DE BASES DE DATOS, SISTEMAS DE INFORMACIÓN AMBIENTAL Y DE GESTIÓN DOCUMENTAL DE LA SDA"/>
    <d v="2016-01-01T00:00:00"/>
    <n v="12"/>
    <s v="CONTRATACION DIRECTA"/>
    <s v="OTROS DISTRITOS"/>
    <n v="25194624"/>
    <n v="25194624"/>
    <s v="N/A"/>
    <s v="N/A"/>
    <s v="RAMON EDUARDO VILLAMIZAR MALDONADO_x000a_ramon.villamizar@ambientebogota.gov.co_x000a_Tel 3778878"/>
    <m/>
  </r>
  <r>
    <n v="1066"/>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0"/>
    <s v="02-ADMINISTRACIÓN CONTROL Y ORGANIZACIÓN INSTITUCIONAL PARA APOYO A LA GESTIÓN  DEL DISTRITO"/>
    <s v="0020- PERSONAL CONTRATADO PARA LAS ACTIVIDADES PROPIAS DE LOS PROCESOS DE MEJORAMIENTO DE GESTIÓN DE LA ENTIDAD"/>
    <n v="80111616"/>
    <s v="PRESTAR LOS SERVICIOS DE APOYO EN ATENCION AL CIUDADANO EN EL MANEJO DE REGISTROS, GESTIÓN, CREACIÓN, DEPURACIÓN Y/O UNIFICACIÓN DE BASES DE DATOS, SISTEMAS DE INFORMACIÓN AMBIENTAL Y DE GESTIÓN DOCUMENTAL DE LA SDA"/>
    <d v="2016-01-01T00:00:00"/>
    <n v="12"/>
    <s v="CONTRATACION DIRECTA"/>
    <s v="OTROS DISTRITOS"/>
    <n v="25194624"/>
    <n v="25194624"/>
    <s v="N/A"/>
    <s v="N/A"/>
    <s v="RAMON EDUARDO VILLAMIZAR MALDONADO_x000a_ramon.villamizar@ambientebogota.gov.co_x000a_Tel 3778878"/>
    <m/>
  </r>
  <r>
    <n v="106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1"/>
    <s v="01-ADQUISICIÓN  Y/O PRODUCCIÓN DE EQUIPOS MATERIALES  SUMINISTROS Y SERVICIOS PROPIOS DEL SECTOR"/>
    <s v="0696-ADQUISICIÓN DE EQUIPOS MATERIALES SUMINISTROS Y SERVICIOS PARA EL FORTALECIMIENTO DE LA  GESTIÓN INSTITUCIONAL"/>
    <n v="43212110"/>
    <s v="ADQUIRIR EQUIPOS DE HARDWARE Y SOFTWARE QUE FACILITEN EL DESARROLLO DE LOS PROYECTOS DE INVERSIÓN Y LOS PROCESOS MISIONALES DE LA SDA"/>
    <d v="2016-01-01T00:00:00"/>
    <n v="1"/>
    <s v="SELECCIÓN ABREVIADA "/>
    <s v="OTROS DISTRITOS"/>
    <n v="21700000"/>
    <n v="21700000"/>
    <s v="N/A"/>
    <s v="N/A"/>
    <s v="RAMON EDUARDO VILLAMIZAR MALDONADO_x000a_ramon.villamizar@ambientebogota.gov.co_x000a_Tel 3778878"/>
    <m/>
  </r>
  <r>
    <n v="106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1"/>
    <s v="01-ADQUISICIÓN  Y/O PRODUCCIÓN DE EQUIPOS MATERIALES  SUMINISTROS Y SERVICIOS PROPIOS DEL SECTOR"/>
    <s v="0696-ADQUISICIÓN DE EQUIPOS MATERIALES SUMINISTROS Y SERVICIOS PARA EL FORTALECIMIENTO DE LA  GESTIÓN INSTITUCIONAL"/>
    <n v="43212110"/>
    <s v="MANTIMIENTO, ADQUISICIÓN DE INSUMOS PROPIOS DE LA GESTIÓN DE CORRESPONDENCIA ENVIADA Y RECIBIDA."/>
    <d v="2016-01-01T00:00:00"/>
    <n v="1"/>
    <s v="SELECCIÓN ABREVIADA "/>
    <s v="OTROS DISTRITOS"/>
    <n v="80000000"/>
    <n v="80000000"/>
    <s v="N/A"/>
    <s v="N/A"/>
    <s v="RAMON EDUARDO VILLAMIZAR MALDONADO_x000a_ramon.villamizar@ambientebogota.gov.co_x000a_Tel 3778878"/>
    <m/>
  </r>
  <r>
    <n v="106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1"/>
    <s v="01-ADQUISICIÓN  Y/O PRODUCCIÓN DE EQUIPOS MATERIALES  SUMINISTROS Y SERVICIOS PROPIOS DEL SECTOR"/>
    <s v="0696-ADQUISICIÓN DE EQUIPOS MATERIALES SUMINISTROS Y SERVICIOS PARA EL FORTALECIMIENTO DE LA  GESTIÓN INSTITUCIONAL"/>
    <n v="43212110"/>
    <s v="BOLSA LOGISTICA E IMPRESOS"/>
    <d v="2016-01-01T00:00:00"/>
    <n v="1"/>
    <s v="SELECCIÓN ABREVIADA "/>
    <s v="OTROS DISTRITOS"/>
    <n v="30000000"/>
    <n v="30000000"/>
    <s v="N/A"/>
    <s v="N/A"/>
    <s v="RAMON EDUARDO VILLAMIZAR MALDONADO_x000a_ramon.villamizar@ambientebogota.gov.co_x000a_Tel 3778878"/>
    <m/>
  </r>
  <r>
    <n v="107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1"/>
    <s v="01-ADQUISICIÓN  Y/O PRODUCCIÓN DE EQUIPOS MATERIALES  SUMINISTROS Y SERVICIOS PROPIOS DEL SECTOR"/>
    <s v="0696-ADQUISICIÓN DE EQUIPOS MATERIALES SUMINISTROS Y SERVICIOS PARA EL FORTALECIMIENTO DE LA  GESTIÓN INSTITUCIONAL"/>
    <n v="72141117"/>
    <s v="PRESTAR EL SERVICIO DE COMUNICACION INMEDIATA  Y TELEFONIA CON TECNOLOGIA IDEN PARA LA SECRETARIA DISTRITAL DE AMBIENTE - SDA Y RENOVAR LOS EQUIPOS REQUERIDOS."/>
    <d v="2016-01-01T00:00:00"/>
    <n v="1"/>
    <s v="SELECCIÓN ABREVIADA "/>
    <s v="OTROS DISTRITOS"/>
    <n v="50000000"/>
    <n v="50000000"/>
    <s v="N/A"/>
    <s v="N/A"/>
    <s v="RAMON EDUARDO VILLAMIZAR MALDONADO_x000a_ramon.villamizar@ambientebogota.gov.co_x000a_Tel 3778878"/>
    <m/>
  </r>
  <r>
    <n v="1071"/>
    <x v="9"/>
    <s v="3-3-1-13-06-49-0956-222 "/>
    <s v="438- IMPLEMENTAR EN 86 ENTIDADES (44 ENTIDADES, 22 HOSPITALES Y 20 LOCALIDADES) SIETE HERRAMIENTAS DE TRANSPARENCIA, PROBIDAD Y CULTURA CIUDADANA Y DE LA LEGALIDAD _x000a_"/>
    <s v="ORGANIZACIÓN ARCHIVISTICA Y DIGITALIZACIÓN DE EXPEDIENTES"/>
    <s v="FORMULAR/IMPLEMENTAR EL 100% LA ORGANIZACIÓN ARCHIVÍSTICA, DIGITALIZACIÓN Y/O MICROFILMACIÓN DE LOS EXPEDIENTES (UNIDADES DOCUMENTALES) GENERADOS EN LA SDA EN EL EJERCICIO DE SUS FUNCIONES DE CONTROL AMBIENTAL"/>
    <x v="10"/>
    <s v="02-ADMINISTRACIÓN CONTROL Y ORGANIZACIÓN INSTITUCIONAL PARA APOYO A LA GESTIÓN  DEL DISTRITO"/>
    <s v="0020- PERSONAL CONTRATADO PARA LAS ACTIVIDADES PROPIAS DE LOS PROCESOS DE MEJORAMIENTO DE GESTIÓN DE LA ENTIDAD"/>
    <n v="43212110"/>
    <s v="REALIZAR LA PARAMETRIZACION DE LA TABLA DE RETENSION DOCUMENTAL EN EL SISTEMA DE INFORMACIÓN AMBIENTAL FOREST PERMITIENDO LA ACTUALIZACION, SEGUIMIENTO Y CONTROL FRENTE A LOS PROCEDIMEINTOS AUTOMATIZADOS EN LA SDA"/>
    <d v="2016-01-01T00:00:00"/>
    <n v="12"/>
    <s v="CONTRATACION DIRECTA"/>
    <s v="OTROS DISTRITOS"/>
    <n v="15573900"/>
    <n v="15573900"/>
    <s v="N/A"/>
    <s v="N/A"/>
    <s v="RAMON EDUARDO VILLAMIZAR MALDONADO_x000a_ramon.villamizar@ambientebogota.gov.co_x000a_Tel 3778878"/>
    <m/>
  </r>
  <r>
    <n v="1072"/>
    <x v="9"/>
    <s v="3-3-1-13-06-49-0956-222 "/>
    <s v="438- IMPLEMENTAR EN 86 ENTIDADES (44 ENTIDADES, 22 HOSPITALES Y 20 LOCALIDADES) SIETE HERRAMIENTAS DE TRANSPARENCIA, PROBIDAD Y CULTURA CIUDADANA Y DE LA LEGALIDAD _x000a_"/>
    <s v="ORGANIZACIÓN ARCHIVISTICA Y DIGITALIZACIÓN DE EXPEDIENTES"/>
    <s v="FORMULAR/IMPLEMENTAR EL 100% LA ORGANIZACIÓN ARCHIVÍSTICA, DIGITALIZACIÓN Y/O MICROFILMACIÓN DE LOS EXPEDIENTES (UNIDADES DOCUMENTALES) GENERADOS EN LA SDA EN EL EJERCICIO DE SUS FUNCIONES DE CONTROL AMBIENTAL"/>
    <x v="10"/>
    <s v="02-ADMINISTRACIÓN CONTROL Y ORGANIZACIÓN INSTITUCIONAL PARA APOYO A LA GESTIÓN  DEL DISTRITO"/>
    <s v="0020- PERSONAL CONTRATADO PARA LAS ACTIVIDADES PROPIAS DE LOS PROCESOS DE MEJORAMIENTO DE GESTIÓN DE LA ENTIDAD"/>
    <n v="80101505"/>
    <s v="“PRESTAR SUS SERVICIOS DE APOYO A LA GESTION PARA  ADELANTAR EL PROCESO DE ORGANIZACIÓN, MANEJO Y GESTIÓN DE LOS EXPEDIENTES DERIVADOS DE LA RESOLUCIONES AMBIENTALES DE LA SECRETARIA DISTRITAL DE AMBIENTE CONFORME A LA RESOLUCION 7572 DE 2010 DE LA SDA O AQUELLA QUE LO MODIFIQUE”"/>
    <d v="2016-01-01T00:00:00"/>
    <n v="12"/>
    <s v="CONTRATACION DIRECTA"/>
    <s v="OTROS DISTRITOS"/>
    <n v="14924700"/>
    <n v="14924700"/>
    <s v="N/A"/>
    <s v="N/A"/>
    <s v="RAMON EDUARDO VILLAMIZAR MALDONADO_x000a_ramon.villamizar@ambientebogota.gov.co_x000a_Tel 3778878"/>
    <m/>
  </r>
  <r>
    <n v="1073"/>
    <x v="9"/>
    <s v="3-3-1-13-06-49-0956-222 "/>
    <s v="438- IMPLEMENTAR EN 86 ENTIDADES (44 ENTIDADES, 22 HOSPITALES Y 20 LOCALIDADES) SIETE HERRAMIENTAS DE TRANSPARENCIA, PROBIDAD Y CULTURA CIUDADANA Y DE LA LEGALIDAD _x000a_"/>
    <s v="ORGANIZACIÓN ARCHIVISTICA Y DIGITALIZACIÓN DE EXPEDIENTES"/>
    <s v="FORMULAR/IMPLEMENTAR EL 100% LA ORGANIZACIÓN ARCHIVÍSTICA, DIGITALIZACIÓN Y/O MICROFILMACIÓN DE LOS EXPEDIENTES (UNIDADES DOCUMENTALES) GENERADOS EN LA SDA EN EL EJERCICIO DE SUS FUNCIONES DE CONTROL AMBIENTAL"/>
    <x v="10"/>
    <s v="02-ADMINISTRACIÓN CONTROL Y ORGANIZACIÓN INSTITUCIONAL PARA APOYO A LA GESTIÓN  DEL DISTRITO"/>
    <s v="0020- PERSONAL CONTRATADO PARA LAS ACTIVIDADES PROPIAS DE LOS PROCESOS DE MEJORAMIENTO DE GESTIÓN DE LA ENTIDAD"/>
    <n v="80101505"/>
    <s v="“PRESTAR SUS SERVICIOS DE APOYO A LA GESTION PARA  ADELANTAR EL PROCESO DE ORGANIZACIÓN, MANEJO Y GESTIÓN DE LOS EXPEDIENTES DERIVADOS DE LA RESOLUCIONES AMBIENTALES DE LA SECRETARIA DISTRITAL DE AMBIENTE CONFORME A LA RESOLUCION 7572 DE 2010 DE LA SDA O AQUELLA QUE LO MODIFIQUE”"/>
    <d v="2016-01-01T00:00:00"/>
    <n v="12"/>
    <s v="CONTRATACION DIRECTA"/>
    <s v="OTROS DISTRITOS"/>
    <n v="15573600"/>
    <n v="15573600"/>
    <s v="N/A"/>
    <s v="N/A"/>
    <s v="RAMON EDUARDO VILLAMIZAR MALDONADO_x000a_ramon.villamizar@ambientebogota.gov.co_x000a_Tel 3778878"/>
    <m/>
  </r>
  <r>
    <n v="1074"/>
    <x v="9"/>
    <s v="3-3-1-13-06-49-0956-222 "/>
    <s v="438- IMPLEMENTAR EN 86 ENTIDADES (44 ENTIDADES, 22 HOSPITALES Y 20 LOCALIDADES) SIETE HERRAMIENTAS DE TRANSPARENCIA, PROBIDAD Y CULTURA CIUDADANA Y DE LA LEGALIDAD _x000a_"/>
    <s v="ORGANIZACIÓN ARCHIVISTICA Y DIGITALIZACIÓN DE EXPEDIENTES"/>
    <s v="FORMULAR/IMPLEMENTAR EL 100% LA ORGANIZACIÓN ARCHIVÍSTICA, DIGITALIZACIÓN Y/O MICROFILMACIÓN DE LOS EXPEDIENTES (UNIDADES DOCUMENTALES) GENERADOS EN LA SDA EN EL EJERCICIO DE SUS FUNCIONES DE CONTROL AMBIENTAL"/>
    <x v="10"/>
    <s v="02-ADMINISTRACIÓN CONTROL Y ORGANIZACIÓN INSTITUCIONAL PARA APOYO A LA GESTIÓN  DEL DISTRITO"/>
    <s v="0020- PERSONAL CONTRATADO PARA LAS ACTIVIDADES PROPIAS DE LOS PROCESOS DE MEJORAMIENTO DE GESTIÓN DE LA ENTIDAD"/>
    <n v="80101505"/>
    <s v="“PRESTAR SUS SERVICIOS DE APOYO TÉCNICO PARA EL MANEJO DE LOS DOCUMENTOS PERTENECIENTES A LAS  ACTUACIONES ADMINISTRATIVAS  EN EL MARCO DEL  CUMPLIMIENTO DE  LAS REGULACIONES AMBIENTALES Y DE LA RESOLUCION 7572 DE 2010 DE LA SDA O AQUELLA QUE LO MODIFIQUE”"/>
    <d v="2016-01-01T00:00:00"/>
    <n v="12"/>
    <s v="CONTRATACION DIRECTA"/>
    <s v="OTROS DISTRITOS"/>
    <n v="22206800"/>
    <n v="22206800"/>
    <s v="N/A"/>
    <s v="N/A"/>
    <s v="RAMON EDUARDO VILLAMIZAR MALDONADO_x000a_ramon.villamizar@ambientebogota.gov.co_x000a_Tel 3778878"/>
    <m/>
  </r>
  <r>
    <n v="1075"/>
    <x v="9"/>
    <s v="3-3-1-13-06-49-0956-222 "/>
    <s v="438- IMPLEMENTAR EN 86 ENTIDADES (44 ENTIDADES, 22 HOSPITALES Y 20 LOCALIDADES) SIETE HERRAMIENTAS DE TRANSPARENCIA, PROBIDAD Y CULTURA CIUDADANA Y DE LA LEGALIDAD _x000a_"/>
    <s v="CULTURA DE LA ÉTICA, LA TRANSPARENCIA Y LA PROBIDAD"/>
    <s v="IMPLEMENTAR 1 PROGRAMA DE GESTIÓN ETICA PARA LOS SERVIDORES Y SERVIDORAS DE LA SDA."/>
    <x v="10"/>
    <s v="02-ADMINISTRACIÓN CONTROL Y ORGANIZACIÓN INSTITUCIONAL PARA APOYO A LA GESTIÓN  DEL DISTRITO"/>
    <s v="0020- PERSONAL CONTRATADO PARA LAS ACTIVIDADES PROPIAS DE LOS PROCESOS DE MEJORAMIENTO DE GESTIÓN DE LA ENTIDAD"/>
    <n v="80101505"/>
    <s v="PRESTAR LOS SERVICIOS PROFESIONALES PARA EL FORTALECIMIENTO DE LA CULTURA DE LA TRANSPARENCIA, LA ÉTICA PÚBLICA Y LA PROBIDAD "/>
    <d v="2016-02-01T00:00:00"/>
    <n v="11"/>
    <s v="CONTRATACION DIRECTA"/>
    <s v="OTROS DISTRITOS"/>
    <n v="55723000"/>
    <n v="55723000"/>
    <s v="N/A"/>
    <s v="N/A"/>
    <s v="RAMON EDUARDO VILLAMIZAR MALDONADO_x000a_ramon.villamizar@ambientebogota.gov.co_x000a_Tel 3778878"/>
    <m/>
  </r>
  <r>
    <n v="1076"/>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APOYAR A LA SECRETARIA DISTRITAL DE AMBIENTE LIDERANDO LAS AUDITORIAS INTERNAS Y EL CUMPLIIENTO DE LA REGLAMENTACIÓN QUE DEBE DESARROLLAR LA ENTIDAD."/>
    <d v="2016-01-01T00:00:00"/>
    <n v="12"/>
    <s v="CONTRATACION DIRECTA"/>
    <s v="OTROS DISTRITOS"/>
    <n v="33876700"/>
    <n v="33876700"/>
    <s v="N/A"/>
    <s v="N/A"/>
    <s v="RAMON EDUARDO VILLAMIZAR MALDONADO_x000a_ramon.villamizar@ambientebogota.gov.co_x000a_Tel 3778878"/>
    <m/>
  </r>
  <r>
    <n v="1077"/>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APOYAR EL DESARROLLO DE LAS AUDITORÍAS QUE ADELANTA LA ENTIDAD EN EL MARCO DEL PROCESO DE CONTROL Y MEJORA"/>
    <d v="2016-01-01T00:00:00"/>
    <n v="12"/>
    <s v="CONTRATACION DIRECTA"/>
    <s v="OTROS DISTRITOS"/>
    <n v="38182000"/>
    <n v="38182000"/>
    <s v="N/A"/>
    <s v="N/A"/>
    <s v="RAMON EDUARDO VILLAMIZAR MALDONADO_x000a_ramon.villamizar@ambientebogota.gov.co_x000a_Tel 3778878"/>
    <m/>
  </r>
  <r>
    <n v="1078"/>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APOYAR EL DESARROLLO DE LAS AUDITORÍAS QUE ADELANTA LA ENTIDAD EN EL MARCO DEL PROCESO DE CONTROL Y MEJORA"/>
    <d v="2016-01-01T00:00:00"/>
    <n v="12"/>
    <s v="CONTRATACION DIRECTA"/>
    <s v="OTROS DISTRITOS"/>
    <n v="38182100"/>
    <n v="38182100"/>
    <s v="N/A"/>
    <s v="N/A"/>
    <s v="RAMON EDUARDO VILLAMIZAR MALDONADO_x000a_ramon.villamizar@ambientebogota.gov.co_x000a_Tel 3778878"/>
    <m/>
  </r>
  <r>
    <n v="1079"/>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PRESTAR SUS SERVICIOS PROFESIONALES, EN LA CONSOLIDACIÓN DEL SUBSISTEMA DE CONTROL DE EVALUACIÓN, REALIZANDO ACTIVIDADES DE EVALUACIÓN INDEPENDIENTE DEL SISTEMA DE CONTROL INTERNO Y DE AUDITORÍA INTERNA"/>
    <d v="2016-01-01T00:00:00"/>
    <n v="12"/>
    <s v="CONTRATACION DIRECTA"/>
    <s v="OTROS DISTRITOS"/>
    <n v="30529200"/>
    <n v="30529200"/>
    <s v="N/A"/>
    <s v="N/A"/>
    <s v="RAMON EDUARDO VILLAMIZAR MALDONADO_x000a_ramon.villamizar@ambientebogota.gov.co_x000a_Tel 3778878"/>
    <m/>
  </r>
  <r>
    <n v="1080"/>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PRESTAR SUS SERVICIOS PROFESIONALES, EN LA CONSOLIDACIÓN DEL SUBSISTEMA DE CONTROL DE EVALUACIÓN, REALIZANDO ACTIVIDADES DE EVALUACIÓN INDEPENDIENTE DEL SISTEMA DE CONTROL INTERNO Y DE AUDITORÍA INTERNA"/>
    <d v="2016-01-01T00:00:00"/>
    <n v="12"/>
    <s v="CONTRATACION DIRECTA"/>
    <s v="OTROS DISTRITOS"/>
    <n v="27985100"/>
    <n v="27985100"/>
    <s v="N/A"/>
    <s v="N/A"/>
    <s v="RAMON EDUARDO VILLAMIZAR MALDONADO_x000a_ramon.villamizar@ambientebogota.gov.co_x000a_Tel 3778878"/>
    <m/>
  </r>
  <r>
    <n v="1081"/>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PRESTAR LOS SERVICIOS PROFESIONALES A LA SECRETARIA DISTRITAL DE AMBIENTE EN TEMAS RELACIONADOS CON DESARROLLO DE AUDITORÍAS INTERNAS Y SEGUIMIENTO A LOS PLANES ESTABLECIDOS PARA FORTALECER EL SISTEMA DE CONTROL INTERNO, MEDIANTE LA REALIZACIÓN DE ACTIVIDADES DE EVALUACIÓN, VERIFICACIÓN, CONTROL Y SEGUIMIENTO, ENMARCADAS EN LOS PROCEDIMIENTOS ADOPTADOS MEDIANTE EL SISTEMA INTEGRADO DE GESTIÓN."/>
    <d v="2016-01-01T00:00:00"/>
    <n v="12"/>
    <s v="CONTRATACION DIRECTA"/>
    <s v="OTROS DISTRITOS"/>
    <n v="66867600"/>
    <n v="66867600"/>
    <s v="N/A"/>
    <s v="N/A"/>
    <s v="RAMON EDUARDO VILLAMIZAR MALDONADO_x000a_ramon.villamizar@ambientebogota.gov.co_x000a_Tel 3778878"/>
    <m/>
  </r>
  <r>
    <n v="1082"/>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PRESTAR LOS SERVICIOS PROFESIONALES A LA SECRETARIA DISTRITAL DE AMBIENTE LIDERANDO LAS AUDITORIAS INTERNAS EN TEMAS MISIONALES  Y EL CUMPLIIENTO DE LA REGLAMENTACIÓN QUE DEBE DESARROLLAR LA ENTIDAD."/>
    <d v="2016-04-01T00:00:00"/>
    <n v="3"/>
    <s v="CONTRATACION DIRECTA"/>
    <s v="OTROS DISTRITOS"/>
    <n v="16716900"/>
    <n v="16716900"/>
    <s v="N/A"/>
    <s v="N/A"/>
    <s v="RAMON EDUARDO VILLAMIZAR MALDONADO_x000a_ramon.villamizar@ambientebogota.gov.co_x000a_Tel 3778878"/>
    <m/>
  </r>
  <r>
    <n v="1083"/>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PRESTAR LOS SERVICIOS PROFESIONALES PARA FORMULAR Y LIDERAR ESTRATEGIAS QUE CONTRIBUYAN AL  FORTALECIMIENTO DE LA ETICA PUBLICA Y LA CULTURA DE LA TRANSPARENCIA Y LA PROBIDAD EN LA SDA."/>
    <d v="2016-01-01T00:00:00"/>
    <n v="12"/>
    <s v="CONTRATACION DIRECTA"/>
    <s v="OTROS DISTRITOS"/>
    <n v="98880000"/>
    <n v="98880000"/>
    <s v="N/A"/>
    <s v="N/A"/>
    <s v="RAMON EDUARDO VILLAMIZAR MALDONADO_x000a_ramon.villamizar@ambientebogota.gov.co_x000a_Tel 3778878"/>
    <m/>
  </r>
  <r>
    <n v="1084"/>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PRESTAR LOS SERVICIOS PROFESIONALES PARA LA IMPLEMENTACIÓN DE HERRAMIENTAS DE GESTIÓN PÚBLICA PARA LA PREVENCIÓN DE LA CORRUPCIÓN CON ÉNFASIS EN LA IDENTIFICACIÓN Y GESTIÓN DE LOS RIESGOS DE CORRUPCIÓN DE LA SDA EN ARTICULACIÓN CON LA ESTRATEGIA ANTICORRUPCIÓN DE LA SDA"/>
    <d v="2016-01-01T00:00:00"/>
    <n v="12"/>
    <s v="CONTRATACION DIRECTA"/>
    <s v="OTROS DISTRITOS"/>
    <n v="66867600"/>
    <n v="66867600"/>
    <s v="N/A"/>
    <s v="N/A"/>
    <s v="RAMON EDUARDO VILLAMIZAR MALDONADO_x000a_ramon.villamizar@ambientebogota.gov.co_x000a_Tel 3778878"/>
    <m/>
  </r>
  <r>
    <n v="1085"/>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APOYAR LA ADMINISTRACIÓN DEL APLICATIVO SDQS Y LAS ACTIVIDADES RELACIONADAS CON EL MEJORAMIENTO CONTINUO DE LOS PROCEDIMIENTOS ASOCIADOS AL  SERVICIO AL CIUDADANO, EN EL MARCO DE ACCIONES DE PROBIDAD Y TRANSPARENCIA INSTITUCIONAL"/>
    <d v="2016-01-01T00:00:00"/>
    <n v="12"/>
    <s v="CONTRATACION DIRECTA"/>
    <s v="OTROS DISTRITOS"/>
    <n v="47956800"/>
    <n v="47956800"/>
    <s v="N/A"/>
    <s v="N/A"/>
    <s v="RAMON EDUARDO VILLAMIZAR MALDONADO_x000a_ramon.villamizar@ambientebogota.gov.co_x000a_Tel 3778878"/>
    <m/>
  </r>
  <r>
    <n v="1086"/>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APOYAR EL DESARROLLO  Y SEGUIMIENTO DE LAS ACTIVIDADES RELACIONADAS CON EL PROCEDIMIENTO DE QUEJAS Y RECLAMOS EN EL MARCO DE PROBIDAD Y TRANSPARENCIA&quot;."/>
    <d v="2016-01-01T00:00:00"/>
    <n v="12"/>
    <s v="CONTRATACION DIRECTA"/>
    <s v="OTROS DISTRITOS"/>
    <n v="24225600"/>
    <n v="24225600"/>
    <s v="N/A"/>
    <s v="N/A"/>
    <s v="RAMON EDUARDO VILLAMIZAR MALDONADO_x000a_ramon.villamizar@ambientebogota.gov.co_x000a_Tel 3778878"/>
    <m/>
  </r>
  <r>
    <n v="1087"/>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APOYAR EL DESARROLLO  Y SEGUIMIENTO DE LAS ACTIVIDADES RELACIONADAS CON EL PROCEDIMIENTO DE QUEJAS Y RECLAMOS EN EL MARCO DE PROBIDAD Y TRANSPARENCIA."/>
    <d v="2016-01-01T00:00:00"/>
    <n v="12"/>
    <s v="CONTRATACION DIRECTA"/>
    <s v="OTROS DISTRITOS"/>
    <n v="24225600"/>
    <n v="24225600"/>
    <s v="N/A"/>
    <s v="N/A"/>
    <s v="RAMON EDUARDO VILLAMIZAR MALDONADO_x000a_ramon.villamizar@ambientebogota.gov.co_x000a_Tel 3778878"/>
    <m/>
  </r>
  <r>
    <n v="1088"/>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APOYAR EL DESARROLLO DE LAS ACTIVIDADES RELACIONADAS CON EL PROCEDIMIENTO DE QUEJAS Y RECLAMOS EN EL MARCO DE PROBIDAD Y TRANSPARENCIA"/>
    <d v="2016-01-01T00:00:00"/>
    <n v="12"/>
    <s v="CONTRATACION DIRECTA"/>
    <s v="OTROS DISTRITOS"/>
    <n v="19034400"/>
    <n v="19034400"/>
    <s v="N/A"/>
    <s v="N/A"/>
    <s v="RAMON EDUARDO VILLAMIZAR MALDONADO_x000a_ramon.villamizar@ambientebogota.gov.co_x000a_Tel 3778878"/>
    <m/>
  </r>
  <r>
    <n v="1089"/>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0"/>
    <s v="02-ADMINISTRACIÓN CONTROL Y ORGANIZACIÓN INSTITUCIONAL PARA APOYO A LA GESTIÓN  DEL DISTRITO"/>
    <s v="0020- PERSONAL CONTRATADO PARA LAS ACTIVIDADES PROPIAS DE LOS PROCESOS DE MEJORAMIENTO DE GESTIÓN DE LA ENTIDAD"/>
    <n v="80101505"/>
    <s v="APOYAR EL DESARROLLO DE LAS ACTIVIDADES RELACIONADAS CON EL PROCEDIMIENTO DE QUEJAS Y RECLAMOS EN EL MARCO DE PROBIDAD Y TRANSPARENCIA"/>
    <d v="2016-01-01T00:00:00"/>
    <n v="12"/>
    <s v="CONTRATACION DIRECTA"/>
    <s v="OTROS DISTRITOS"/>
    <n v="19034400"/>
    <n v="19034400"/>
    <s v="N/A"/>
    <s v="N/A"/>
    <s v="RAMON EDUARDO VILLAMIZAR MALDONADO_x000a_ramon.villamizar@ambientebogota.gov.co_x000a_Tel 3778878"/>
    <m/>
  </r>
  <r>
    <n v="1090"/>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1"/>
    <s v="01-ADQUISICIÓN  Y/O PRODUCCIÓN DE EQUIPOS MATERIALES  SUMINISTROS Y SERVICIOS PROPIOS DEL SECTOR"/>
    <s v="0696-ADQUISICIÓN DE EQUIPOS MATERIALES SUMINISTROS Y SERVICIOS PARA EL FORTALECIMIENTO DE LA  GESTIÓN INSTITUCIONAL"/>
    <n v="80101505"/>
    <s v="FORTALECER LA CAPACIDAD DE GESTIÓN MEDIANTE EL FORTALECIMIENTO DE LA  ADMINISTRACIÓN DE RIESGOS Y METODOLOGÍA DE ANÁLISIS DE CAUSAS (CAPACITACION)"/>
    <d v="2016-01-01T00:00:00"/>
    <n v="1"/>
    <s v="SELECCIÓN ABREVIADA "/>
    <s v="OTROS DISTRITOS"/>
    <n v="13434000"/>
    <n v="13434000"/>
    <s v="N/A"/>
    <s v="N/A"/>
    <s v="RAMON EDUARDO VILLAMIZAR MALDONADO_x000a_ramon.villamizar@ambientebogota.gov.co_x000a_Tel 3778878"/>
    <m/>
  </r>
  <r>
    <n v="1091"/>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12"/>
    <s v="02 - ADMINISTRACIÓN CONTROL Y ORGANIZACIÓN INSTITUCIONAL PARA APOYO A LA GESTIÓN  DEL DISTRITO"/>
    <s v="0020- PERSONAL CONTRATADO PARA LAS ACTIVIDADES PROPIAS DE LOS PROCESOS DE MEJORAMIENTO DE GESTIÓN DE LA ENTIDAD"/>
    <n v="81111612"/>
    <s v="REALIZAR LA AUTOMATIZACIÓN Y/O MANTENIMIENTO DE LOS DIFERENTES PROCEDIMIENTOS SISTEMATIZADOS DEL SISTEMA FOREST"/>
    <d v="2016-01-01T00:00:00"/>
    <n v="12"/>
    <s v="CONTRATACION DIRECTA"/>
    <s v="12 - OTROS DISTRITO"/>
    <n v="55517000"/>
    <n v="55517000"/>
    <s v="N/A"/>
    <s v="N/A"/>
    <s v="RAMON EDUARDO VILLAMIZAR MALDONADO_x000a_ramon.villamizar@ambientebogota.gov.co_x000a_Tel 3778878"/>
    <n v="5047000"/>
  </r>
  <r>
    <n v="1092"/>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12"/>
    <s v="02 - ADMINISTRACIÓN CONTROL Y ORGANIZACIÓN INSTITUCIONAL PARA APOYO A LA GESTIÓN  DEL DISTRITO"/>
    <s v="0020- PERSONAL CONTRATADO PARA LAS ACTIVIDADES PROPIAS DE LOS PROCESOS DE MEJORAMIENTO DE GESTIÓN DE LA ENTIDAD"/>
    <n v="81111612"/>
    <s v="REALIZAR LA RECOLECCIÓN Y ANÁLISIS DE LOS REQUERIMIENTOS PARA LA IMPLEMENTACIÓN DE PROCEDIMIENTOS QUE PERMITA OFERTAR LOS TRAMITES EN LINEA EN EL SISTEMA DE INFORMACIÓN DOCUMENTAL FOREST"/>
    <d v="2016-01-01T00:00:00"/>
    <n v="12"/>
    <s v="CONTRATACION DIRECTA"/>
    <s v="12 - OTROS DISTRITO"/>
    <n v="23906300"/>
    <n v="23906300"/>
    <s v="N/A"/>
    <s v="N/A"/>
    <s v="RAMON EDUARDO VILLAMIZAR MALDONADO_x000a_ramon.villamizar@ambientebogota.gov.co_x000a_Tel 3778878"/>
    <n v="2173300"/>
  </r>
  <r>
    <n v="1093"/>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12"/>
    <s v="02 - ADMINISTRACIÓN CONTROL Y ORGANIZACIÓN INSTITUCIONAL PARA APOYO A LA GESTIÓN  DEL DISTRITO"/>
    <s v="0020- PERSONAL CONTRATADO PARA LAS ACTIVIDADES PROPIAS DE LOS PROCESOS DE MEJORAMIENTO DE GESTIÓN DE LA ENTIDAD"/>
    <n v="81111612"/>
    <s v="REALIZAR LAS CAPACITACIONES, EL ENTRENAMIENTO Y APOYAR EL SOPORTE A LOS USUARIOS EN EL SISTEMA FOREST, QUE FACILITE LA ADOPCIÓN DE LOS DIFERENTES PROCEDIMIENTOS MISIONALES"/>
    <d v="2016-01-01T00:00:00"/>
    <n v="12"/>
    <s v="CONTRATACION DIRECTA"/>
    <s v="12 - OTROS DISTRITO"/>
    <n v="23906300"/>
    <n v="23906300"/>
    <s v="N/A"/>
    <s v="N/A"/>
    <s v="RAMON EDUARDO VILLAMIZAR MALDONADO_x000a_ramon.villamizar@ambientebogota.gov.co_x000a_Tel 3778878"/>
    <n v="2173300"/>
  </r>
  <r>
    <n v="1094"/>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12"/>
    <s v="02 - ADMINISTRACIÓN CONTROL Y ORGANIZACIÓN INSTITUCIONAL PARA APOYO A LA GESTIÓN  DEL DISTRITO"/>
    <s v="0020- PERSONAL CONTRATADO PARA LAS ACTIVIDADES PROPIAS DE LOS PROCESOS DE MEJORAMIENTO DE GESTIÓN DE LA ENTIDAD"/>
    <s v="81111808, 81111820"/>
    <s v="REALIZAR LA ADMINISTRACIÓN DEL SISTEMA DE INFORMACIÓN DOCUMENTAL FOREST® Y LAS CAPACITACIONES EN EL USO DEL SISTEMA Y EL SOPORTE TÉCNICO DEL MISMO A TRAVÉS DE LAS HERRAMIENTAS INFORMÁTICAS EXISTENTES EN LA ENTIDAD"/>
    <d v="2016-01-01T00:00:00"/>
    <n v="12"/>
    <s v="CONTRATACION DIRECTA"/>
    <s v="12 - OTROS DISTRITO"/>
    <n v="20188000"/>
    <n v="20188000"/>
    <s v="N/A"/>
    <s v="N/A"/>
    <s v="RAMON EDUARDO VILLAMIZAR MALDONADO_x000a_ramon.villamizar@ambientebogota.gov.co_x000a_Tel 3778878"/>
    <n v="2018800"/>
  </r>
  <r>
    <n v="1095"/>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12"/>
    <s v="02 - ADMINISTRACIÓN CONTROL Y ORGANIZACIÓN INSTITUCIONAL PARA APOYO A LA GESTIÓN  DEL DISTRITO"/>
    <s v="0020- PERSONAL CONTRATADO PARA LAS ACTIVIDADES PROPIAS DE LOS PROCESOS DE MEJORAMIENTO DE GESTIÓN DE LA ENTIDAD"/>
    <s v="81111808, 81111820"/>
    <s v="REALIZAR EL LEVANTAMIENTO DE INFORMACIÓN PARA LA CREACIÓN Y MANTENIMIENTO DE REPORTES EN EL SISTEMA FOREST"/>
    <d v="2016-01-01T00:00:00"/>
    <n v="12"/>
    <s v="CONTRATACION DIRECTA"/>
    <s v="12 - OTROS DISTRITO"/>
    <n v="21733000"/>
    <n v="21733000"/>
    <s v="N/A"/>
    <s v="N/A"/>
    <s v="RAMON EDUARDO VILLAMIZAR MALDONADO_x000a_ramon.villamizar@ambientebogota.gov.co_x000a_Tel 3778878"/>
    <n v="2173300"/>
  </r>
  <r>
    <n v="1096"/>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MANTENIMIENTO DE EQUIPOS, MATERIALES , SUMINISTROS Y SERVICIOS PROPIOS DEL SECTOR"/>
    <s v="0058 - MANTENIMIENTO DE LA PLATAFORMA TECNOLÓGICA"/>
    <n v="81111820"/>
    <s v="PRESTAR LOS SERVICIOS DE SOPORTE TÉCNICO, MANTENIMIENTO Y ACTUALIZACIÓN,  DE LOS SISTEMAS DE INFORMACIÓN SIA, PROCESOS Y DOCUMENTOS FOREST©.” Y STORM, ASÍ COMO ADQUISICIÓN DE LOS PROCEDIMIENTOS AUTOMATIZADOS PARA LA ADMINISTRACIÓN DE TABLAS DE RETENCIÓN DOCUMENTAL - TRD,  GESTIÓN DE EXPEDIENTES Y ADMINISTRACIÓN DE ARCHIVO"/>
    <d v="2016-08-01T00:00:00"/>
    <n v="6"/>
    <s v="CONTRATACION DIRECTA"/>
    <s v="12 - OTROS DISTRITO"/>
    <n v="400000000"/>
    <n v="400000000"/>
    <s v="N/A"/>
    <s v="N/A"/>
    <s v="RAMON EDUARDO VILLAMIZAR MALDONADO_x000a_ramon.villamizar@ambientebogota.gov.co_x000a_Tel 3778878"/>
    <n v="50000000"/>
  </r>
  <r>
    <n v="1097"/>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12"/>
    <s v="02 - ADMINISTRACIÓN CONTROL Y ORGANIZACIÓN INSTITUCIONAL PARA APOYO A LA GESTIÓN  DEL DISTRITO"/>
    <s v="0020- PERSONAL CONTRATADO PARA LAS ACTIVIDADES PROPIAS DE LOS PROCESOS DE MEJORAMIENTO DE GESTIÓN DE LA ENTIDAD"/>
    <s v="81111808, 81111820"/>
    <s v="REALIZAR LA RECOLECCIÓN DE REQUERIMIENTOS PARA LA IMPLEMENTACIÓN DE PROCEDIMIENTOS, ASI COMO REALIZAR LA PARAMETRIZACIÓN DE FORMULARIOS, FORMATOS, PLANTILLAS EN EL SISTEMA DE INFORMACIÓN DOCUMENTAL FOREST®."/>
    <d v="2016-01-01T00:00:00"/>
    <n v="12"/>
    <s v="CONTRATACION DIRECTA"/>
    <s v="12 - OTROS DISTRITO"/>
    <n v="22206800"/>
    <n v="22206800"/>
    <s v="N/A"/>
    <s v="N/A"/>
    <s v="RAMON EDUARDO VILLAMIZAR MALDONADO_x000a_ramon.villamizar@ambientebogota.gov.co_x000a_Tel 3778878"/>
    <n v="2018800"/>
  </r>
  <r>
    <n v="1098"/>
    <x v="10"/>
    <s v="3-3-1-14-03-32-0957-241"/>
    <s v="IMPLEMENTAR NUEVE (9) CADENAS COMPLETAS DE SERVICIOS Y TRÁMITES DISTRITALES DE SERVICIO AL CIUDADANO"/>
    <s v="TRAMITES EN LÍNEA Y CADENAS DE TRÁMITES"/>
    <s v="PARTICIPAR EN 3 CADENAS DE TRAMITES DISTRITALES COMO CONTRIBUCIÓN A LA MEJORA DE SERVICIO AL CIUDADANO"/>
    <x v="12"/>
    <s v="02 - ADMINISTRACIÓN CONTROL Y ORGANIZACIÓN INSTITUCIONAL PARA APOYO A LA GESTIÓN  DEL DISTRITO"/>
    <s v="0020- PERSONAL CONTRATADO PARA LAS ACTIVIDADES PROPIAS DE LOS PROCESOS DE MEJORAMIENTO DE GESTIÓN DE LA ENTIDAD"/>
    <n v="81111705"/>
    <s v="ASESORA EN LA AUTOMATIZACIÓN E IMPLANTAQCIÓN DE PORCESOS DE NEGOCIO QUE CONTRIBUYAN CON EL MEJORAMIENTO DEL SERVICIO AL CIUDADANO A TRAVÉS DE LA IMPLEMENTACIÓN DE TRÁMITES Y SERVICIOS EN LÍNEA E IMPLEMENTACIÓN DE INTERFACES DE SOFTWARE ENTRE LOS DIFERENTES SISTEMAS DE INFORMACIÓN DE LA SDA Y EL DISTRITO."/>
    <d v="2016-01-01T00:00:00"/>
    <n v="12"/>
    <s v="CONTRATACION DIRECTA"/>
    <s v="12 - OTROS DISTRITO"/>
    <n v="71379000"/>
    <n v="71379000"/>
    <s v="N/A"/>
    <s v="N/A"/>
    <s v="RAMON EDUARDO VILLAMIZAR MALDONADO_x000a_ramon.villamizar@ambientebogota.gov.co_x000a_Tel 3778878"/>
    <n v="6489000"/>
  </r>
  <r>
    <n v="1099"/>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12"/>
    <s v="02 - ADMINISTRACIÓN CONTROL Y ORGANIZACIÓN INSTITUCIONAL PARA APOYO A LA GESTIÓN  DEL DISTRITO"/>
    <s v="0020- PERSONAL CONTRATADO PARA LAS ACTIVIDADES PROPIAS DE LOS PROCESOS DE MEJORAMIENTO DE GESTIÓN DE LA ENTIDAD"/>
    <n v="81111820"/>
    <s v="APOYAR LAS FUNCIONES OPERACIONALES DEL APLICATIVO FOREST, ASI COMO LA PARAMETRIZACIÓN DE LOS PROCESOS DE INTEGRACIÓN CON OTROS APLICATIVOS "/>
    <d v="2016-01-01T00:00:00"/>
    <n v="12"/>
    <s v="CONTRATACION DIRECTA"/>
    <s v="12 - OTROS DISTRITO"/>
    <n v="23906600"/>
    <n v="23906600"/>
    <s v="N/A"/>
    <s v="N/A"/>
    <s v="RAMON EDUARDO VILLAMIZAR MALDONADO_x000a_ramon.villamizar@ambientebogota.gov.co_x000a_Tel 3778878"/>
    <n v="2173300"/>
  </r>
  <r>
    <n v="1100"/>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MANTENIMIENTO DE EQUIPOS, MATERIALES , SUMINISTROS Y SERVICIOS PROPIOS DEL SECTOR"/>
    <s v="0058 - MANTENIMIENTO DE LA PLATAFORMA TECNOLÓGICA"/>
    <n v="81111820"/>
    <s v="BOLSA DE HORAS PARA CONTROLES DE CAMBIO PARA LA PLATAFORMA ON TRACK"/>
    <d v="2016-04-01T00:00:00"/>
    <n v="6"/>
    <s v="CONTRATACION DIRECTA"/>
    <s v="12 - OTROS DISTRITO"/>
    <n v="150000000"/>
    <n v="150000000"/>
    <s v="N/A"/>
    <s v="N/A"/>
    <s v="RAMON EDUARDO VILLAMIZAR MALDONADO_x000a_ramon.villamizar@ambientebogota.gov.co_x000a_Tel 3778878"/>
    <n v="15000000"/>
  </r>
  <r>
    <n v="1101"/>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1 - ADQUISICIÓN  Y/O PRODUCCIÓN DE EQUIPOS, MATERIALES, SUMINISTROS Y SERVICIOS PROPIOS DEL SECTOR"/>
    <s v="0734-ADQUISICIÓN DE HARDWARE Y/O SOFTWARE"/>
    <s v="81111806, 81111902, 81112302"/>
    <s v="ADQUIRIR FIRMAS DIGITALES PARA EL PROCESO DE GESTION DOCUMENTAL FOREST"/>
    <d v="2016-06-01T00:00:00"/>
    <n v="6"/>
    <s v=" SELECCIÓN ABREVIADA SUBASTA INVERSA "/>
    <s v="12 - OTROS DISTRITO"/>
    <n v="4000000"/>
    <n v="4000000"/>
    <s v="N/A"/>
    <s v="N/A"/>
    <s v="RAMON EDUARDO VILLAMIZAR MALDONADO_x000a_ramon.villamizar@ambientebogota.gov.co_x000a_Tel 3778878"/>
    <n v="666666.66666666663"/>
  </r>
  <r>
    <n v="1102"/>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2"/>
    <s v="02 - ADMINISTRACIÓN CONTROL Y ORGANIZACIÓN INSTITUCIONAL PARA APOYO A LA GESTIÓN  DEL DISTRITO"/>
    <s v="0020- PERSONAL CONTRATADO PARA LAS ACTIVIDADES PROPIAS DE LOS PROCESOS DE MEJORAMIENTO DE GESTIÓN DE LA ENTIDAD"/>
    <n v="43231500"/>
    <s v="APOYAR LA COORDINACIÓN E IMPLEMENTACIÓN DE LAS TECNOLOGÍAS DE LA INFORMACIÓN Y LAS COMUNICACIONES EN LA SECRETARIA DISTRITAL DE AMBIENTE EN EL MARCO DEL CUMPLIMIENTO DE LAS NORMATIVIDADES VIGENTE PARA CONTAR CON HERRAMIENTAS DE MODERNIZACIÓN, ADOPCIÓN Y FORTALECIMIENTO DE SISTEMAS DE INFORMACIÓN, AUTOMATIZACIÓN Y RACIONALIZACIÓN DE PROCESOS Y PROCEDIMIENTOS TECNOLÓGICOS PROPIOS"/>
    <d v="2016-01-01T00:00:00"/>
    <n v="12"/>
    <s v="CONTRATACION DIRECTA"/>
    <s v="12 - OTROS DISTRITO"/>
    <n v="114948000"/>
    <n v="114948000"/>
    <s v="N/A"/>
    <s v="N/A"/>
    <s v="RAMON EDUARDO VILLAMIZAR MALDONADO_x000a_ramon.villamizar@ambientebogota.gov.co_x000a_Tel 3778878"/>
    <n v="9579000"/>
  </r>
  <r>
    <n v="1103"/>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2"/>
    <s v="02 - ADMINISTRACIÓN CONTROL Y ORGANIZACIÓN INSTITUCIONAL PARA APOYO A LA GESTIÓN  DEL DISTRITO"/>
    <s v="0020- PERSONAL CONTRATADO PARA LAS ACTIVIDADES PROPIAS DE LOS PROCESOS DE MEJORAMIENTO DE GESTIÓN DE LA ENTIDAD"/>
    <n v="81112213"/>
    <s v="REALIZAR  EL MANTENIMIENTO Y SOPORTE DE LAS APLICACIONES DE SI_CAPITAL EXISTENTES EN LA SDA COMO SON PERNO, SAE, SAI, ASÍ COMO APLICACIONES PROPIAS COMO SIA TECNICO, SI_PLANEACION Y ALMACEN Y DESARROLLAR LOS REPORTES REQUERIDOS"/>
    <d v="2016-01-01T00:00:00"/>
    <n v="12"/>
    <s v="CONTRATACION DIRECTA"/>
    <s v="12 - OTROS DISTRITO"/>
    <n v="55517000"/>
    <n v="55517000"/>
    <s v="N/A"/>
    <s v="N/A"/>
    <s v="RAMON EDUARDO VILLAMIZAR MALDONADO_x000a_ramon.villamizar@ambientebogota.gov.co_x000a_Tel 3778878"/>
    <n v="5047000"/>
  </r>
  <r>
    <n v="1104"/>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2"/>
    <s v="02 - ADMINISTRACIÓN CONTROL Y ORGANIZACIÓN INSTITUCIONAL PARA APOYO A LA GESTIÓN  DEL DISTRITO"/>
    <s v="0020- PERSONAL CONTRATADO PARA LAS ACTIVIDADES PROPIAS DE LOS PROCESOS DE MEJORAMIENTO DE GESTIÓN DE LA ENTIDAD"/>
    <s v="81111509, 81111510"/>
    <s v="REALIZAR LA ACTUALIZACIÓN, MODIFICACIÓN Y HACER EL SEGUIMIENTO DE LOS TIEMPOS Y MOVIMIENTOS DE LOS PROCESOS QUE SE REQUIERAN EN EL SISTEMA DE INFORMACIÓN AMBIENTAL PROCESOS Y DOCUMENTOS FOREST©, ASÍ MISMO APOYAR LA IMPLEMENTACIÓN DE LAS TRD EN EL SISTEMA INFORMACIÓN FOREST"/>
    <d v="2016-01-01T00:00:00"/>
    <n v="12"/>
    <s v="CONTRATACION DIRECTA"/>
    <s v="12 - OTROS DISTRITO"/>
    <n v="38182100"/>
    <n v="38182100"/>
    <s v="N/A"/>
    <s v="N/A"/>
    <s v="RAMON EDUARDO VILLAMIZAR MALDONADO_x000a_ramon.villamizar@ambientebogota.gov.co_x000a_Tel 3778878"/>
    <n v="3471100"/>
  </r>
  <r>
    <n v="1105"/>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2"/>
    <s v="02 - ADMINISTRACIÓN CONTROL Y ORGANIZACIÓN INSTITUCIONAL PARA APOYO A LA GESTIÓN  DEL DISTRITO"/>
    <s v="0020- PERSONAL CONTRATADO PARA LAS ACTIVIDADES PROPIAS DE LOS PROCESOS DE MEJORAMIENTO DE GESTIÓN DE LA ENTIDAD"/>
    <s v="81111704, 81111806"/>
    <s v="PRESTAR LOS SERVICIOS EN LA ADMINISTRACIÓN DE LAS BASES DE DATOS ORACLE (DBA) DE LA SDA, EN LOS DIFERENTES AMBIENTES Y SISTEMAS OPERATIVOS COMO LINUX Y WINDOWS"/>
    <d v="2016-01-01T00:00:00"/>
    <n v="12"/>
    <s v="CONTRATACION DIRECTA"/>
    <s v="12 - OTROS DISTRITO"/>
    <n v="71379000"/>
    <n v="71379000"/>
    <s v="N/A"/>
    <s v="N/A"/>
    <s v="RAMON EDUARDO VILLAMIZAR MALDONADO_x000a_ramon.villamizar@ambientebogota.gov.co_x000a_Tel 3778878"/>
    <n v="6489000"/>
  </r>
  <r>
    <n v="1106"/>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2"/>
    <s v="02 - ADMINISTRACIÓN CONTROL Y ORGANIZACIÓN INSTITUCIONAL PARA APOYO A LA GESTIÓN  DEL DISTRITO"/>
    <s v="0020- PERSONAL CONTRATADO PARA LAS ACTIVIDADES PROPIAS DE LOS PROCESOS DE MEJORAMIENTO DE GESTIÓN DE LA ENTIDAD"/>
    <s v="81111806, 81111902, 81112302"/>
    <s v="REALIZAR LA ADMINISTRACIÓN DE LAS BASES DE DATOS (DBA) SQLSERVER, MYSQL Y GENERAR LOS REPORTES REQUERIDOS PARA LOS SISTEMAS DE INFORMACIÓN DE LA SDA, ASI COMO APOYAR EN LA ADMINISTRACIÓN DEL SISTEMA STORM Y ONTRACK&quot;"/>
    <d v="2016-01-01T00:00:00"/>
    <n v="12"/>
    <s v="CONTRATACION DIRECTA"/>
    <s v="12 - OTROS DISTRITO"/>
    <n v="64890000"/>
    <n v="64890000"/>
    <s v="N/A"/>
    <s v="N/A"/>
    <s v="RAMON EDUARDO VILLAMIZAR MALDONADO_x000a_ramon.villamizar@ambientebogota.gov.co_x000a_Tel 3778878"/>
    <n v="6489000"/>
  </r>
  <r>
    <n v="1107"/>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2"/>
    <s v="02 - ADMINISTRACIÓN CONTROL Y ORGANIZACIÓN INSTITUCIONAL PARA APOYO A LA GESTIÓN  DEL DISTRITO"/>
    <s v="0020- PERSONAL CONTRATADO PARA LAS ACTIVIDADES PROPIAS DE LOS PROCESOS DE MEJORAMIENTO DE GESTIÓN DE LA ENTIDAD"/>
    <s v="80101507, 81111707"/>
    <s v="PRESTAR LOS SERVICIOS PROFESIONALES COMO SOPORTE  EN LA COORDINACIÓN DE LOS PROYECTOS DEL PLAN ESTRATÉGICO DE  TECNOLOGÍA DE LA INFORMACIÓN Y COMUNICACIONES (PETIC)  Y  APOYAR EL SEGUIMIENTO Y CONTROL DEL PETIC  (2013-2016)."/>
    <d v="2016-01-01T00:00:00"/>
    <n v="12"/>
    <s v="CONTRATACION DIRECTA"/>
    <s v="12 - OTROS DISTRITO"/>
    <n v="106296000"/>
    <n v="106296000"/>
    <s v="N/A"/>
    <s v="N/A"/>
    <s v="RAMON EDUARDO VILLAMIZAR MALDONADO_x000a_ramon.villamizar@ambientebogota.gov.co_x000a_Tel 3778878"/>
    <n v="8858000"/>
  </r>
  <r>
    <n v="1108"/>
    <x v="10"/>
    <s v="3-3-1-14-03-32-0957-241"/>
    <s v="IMPLEMENTAR NUEVE (9) CADENAS COMPLETAS DE SERVICIOS Y TRÁMITES DISTRITALES DE SERVICIO AL CIUDADANO"/>
    <s v="DESARROLLO, FORTALECIMIENTO Y MANTENIMIENTO DE SISTEMAS DE INFORMACIÓN."/>
    <s v="FORMULAR E IMPLEMENTAR UN(1) SGSI (SISTEMA DE GESTIÓN DE SEGURIDAD DE LA INFORMACIÓN) PARA LA SDA."/>
    <x v="12"/>
    <s v="02 - ADMINISTRACIÓN CONTROL Y ORGANIZACIÓN INSTITUCIONAL PARA APOYO A LA GESTIÓN  DEL DISTRITO"/>
    <s v="0020- PERSONAL CONTRATADO PARA LAS ACTIVIDADES PROPIAS DE LOS PROCESOS DE MEJORAMIENTO DE GESTIÓN DE LA ENTIDAD"/>
    <s v="81111509, 81111510"/>
    <s v="ADMINISTRAR EL PORTAL WEB DE LA SDA, SIGUIENDO LOS LINEAMIENTO DISPUESTOS PARA LOS SITIOS WEB DE ACUERDO A LA GUIA WEB DISTRITAL Y MANUAL DE GOBIERNO EN LINEA VIGENTE, ASI COMO PRESTAR APOYO PROFESIONAL NECESARIO EN LA IMPLEMENTACIÓN DEL SUBSISTEMA DE GESTION DE SEGURIDAD DE LA INFORMACIÓN EN LA ENTIDAD"/>
    <d v="2016-01-01T00:00:00"/>
    <n v="12"/>
    <s v="CONTRATACION DIRECTA"/>
    <s v="12 - OTROS DISTRITO"/>
    <n v="55517000"/>
    <n v="55517000"/>
    <s v="N/A"/>
    <s v="N/A"/>
    <s v="RAMON EDUARDO VILLAMIZAR MALDONADO_x000a_ramon.villamizar@ambientebogota.gov.co_x000a_Tel 3778878"/>
    <n v="5047000"/>
  </r>
  <r>
    <n v="1109"/>
    <x v="10"/>
    <s v="3-3-1-14-03-32-0957-241"/>
    <s v="IMPLEMENTAR NUEVE (9) CADENAS COMPLETAS DE SERVICIOS Y TRÁMITES DISTRITALES DE SERVICIO AL CIUDADANO"/>
    <s v="INFRAESTRUCTURA DE DATOS ESPACIALES PARA EL DISTRITO CAPITAL"/>
    <s v="IMPLEMENTAR EL 100% UNA SOLUCIÓN INTEGRAL DE GIS (SISTEMA DE INFORMACIÓN GEOGRÁFICO) QUE GARANTICE LA DISPONIBILIDAD Y DIVULGACIÓN DE LA INFORMACIÓN ESPACIAL CUSTODIADA POR LA SDA."/>
    <x v="12"/>
    <s v="02 - ADMINISTRACIÓN CONTROL Y ORGANIZACIÓN INSTITUCIONAL PARA APOYO A LA GESTIÓN  DEL DISTRITO"/>
    <s v="0020- PERSONAL CONTRATADO PARA LAS ACTIVIDADES PROPIAS DE LOS PROCESOS DE MEJORAMIENTO DE GESTIÓN DE LA ENTIDAD"/>
    <n v="81111808"/>
    <s v="PRESTAR SUS SERVICIOS PROFESIONALES DE APOYO PARA LA IMPLEMENTACIÓN DE ESTÁNDARES GEOGRÁFICOS Y SU MANTENIMIENTO DENTRO DE LAS POLÍTICAS PARA LA GESTIÓN DE INFORMACIÓN GEOGRÁFICA DEFINIDAS POR LA INFRAESTRUCTURA DE DATOS ESPACIALES PARA EL DISTRITO CAPITAL."/>
    <d v="2016-01-01T00:00:00"/>
    <n v="12"/>
    <s v="CONTRATACION DIRECTA"/>
    <s v="12 - OTROS DISTRITO"/>
    <n v="30797000"/>
    <n v="30797000"/>
    <s v="N/A"/>
    <s v="N/A"/>
    <s v="RAMON EDUARDO VILLAMIZAR MALDONADO_x000a_ramon.villamizar@ambientebogota.gov.co_x000a_Tel 3778878"/>
    <n v="3079700"/>
  </r>
  <r>
    <n v="1110"/>
    <x v="10"/>
    <s v="3-3-1-14-03-32-0957-241"/>
    <s v="IMPLEMENTAR NUEVE (9) CADENAS COMPLETAS DE SERVICIOS Y TRÁMITES DISTRITALES DE SERVICIO AL CIUDADANO"/>
    <s v="INFRAESTRUCTURA DE DATOS ESPACIALES PARA EL DISTRITO CAPITAL"/>
    <s v="IMPLEMENTAR EL 100% UNA SOLUCIÓN INTEGRAL DE GIS (SISTEMA DE INFORMACIÓN GEOGRÁFICO) QUE GARANTICE LA DISPONIBILIDAD Y DIVULGACIÓN DE LA INFORMACIÓN ESPACIAL CUSTODIADA POR LA SDA."/>
    <x v="12"/>
    <s v="02 - ADMINISTRACIÓN CONTROL Y ORGANIZACIÓN INSTITUCIONAL PARA APOYO A LA GESTIÓN  DEL DISTRITO"/>
    <s v="0020- PERSONAL CONTRATADO PARA LAS ACTIVIDADES PROPIAS DE LOS PROCESOS DE MEJORAMIENTO DE GESTIÓN DE LA ENTIDAD"/>
    <n v="81111808"/>
    <s v="REALIZAR LA IMPLEMENTACIÓN DE LINEAMIENTOS Y ESTÁNDARES EN EL DESARROLLO Y ADOPCIÓN DE LAS POLÍTICAS DE INFORMACIÓN GEOGRÁFICA, ASÍ COMO SU MANTENIMIENTO, DEFINIDAS_x000a_POR LA INFRAESTRUCTURA DE DATOS ESPACIALES DEL DISTRITO CAPITAL – IDECA”"/>
    <d v="2016-01-01T00:00:00"/>
    <n v="12"/>
    <s v="CONTRATACION DIRECTA"/>
    <s v="12 - OTROS DISTRITO"/>
    <n v="55517000"/>
    <n v="55517000"/>
    <s v="N/A"/>
    <s v="N/A"/>
    <s v="RAMON EDUARDO VILLAMIZAR MALDONADO_x000a_ramon.villamizar@ambientebogota.gov.co_x000a_Tel 3778878"/>
    <n v="5047000"/>
  </r>
  <r>
    <n v="1111"/>
    <x v="10"/>
    <s v="3-3-1-14-03-32-0957-241"/>
    <s v="IMPLEMENTAR NUEVE (9) CADENAS COMPLETAS DE SERVICIOS Y TRÁMITES DISTRITALES DE SERVICIO AL CIUDADANO"/>
    <s v="SOFTWARE LIBRE"/>
    <s v="IMPLEMENTAR 4 COMPONENTES DE SOFTWARE LIBRE"/>
    <x v="12"/>
    <s v="02 - ADMINISTRACIÓN CONTROL Y ORGANIZACIÓN INSTITUCIONAL PARA APOYO A LA GESTIÓN  DEL DISTRITO"/>
    <s v="0020- PERSONAL CONTRATADO PARA LAS ACTIVIDADES PROPIAS DE LOS PROCESOS DE MEJORAMIENTO DE GESTIÓN DE LA ENTIDAD"/>
    <n v="81111509"/>
    <s v="PRESTAR LOS SERVICIOS PROFESIONALES PARA EL DESARROLLO DE LAS ACTIVIDADES DE LA TERCERA FASE CORRESPONDIENTES CON LA RECOLECCIÓN DE REQUISITOS, ANÁLISIS, DESARROLLO, PRUEBAS, Y PUESTA EN OPERACIÓN DEL VISOR GEOGRÁFICO DE LA SDA, DE ACUERDO A LAS NECESIDADES DEL CLIENTE INTERNO, ASÍ COMO LOS COMPONENTES WEB Y APLICATIVO MÓVIL PARA LA DIVULGACIÓN DE PUNTOS LIMPIOS OFERTADOS AL CIUDADANO”"/>
    <d v="2016-01-01T00:00:00"/>
    <n v="12"/>
    <s v="CONTRATACION DIRECTA"/>
    <s v="12 - OTROS DISTRITO"/>
    <n v="59740000"/>
    <n v="59740000"/>
    <s v="N/A"/>
    <s v="N/A"/>
    <s v="RAMON EDUARDO VILLAMIZAR MALDONADO_x000a_ramon.villamizar@ambientebogota.gov.co_x000a_Tel 3778878"/>
    <n v="5974000"/>
  </r>
  <r>
    <n v="1112"/>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12"/>
    <s v="02 - ADMINISTRACIÓN CONTROL Y ORGANIZACIÓN INSTITUCIONAL PARA APOYO A LA GESTIÓN  DEL DISTRITO"/>
    <s v="0020- PERSONAL CONTRATADO PARA LAS ACTIVIDADES PROPIAS DE LOS PROCESOS DE MEJORAMIENTO DE GESTIÓN DE LA ENTIDAD"/>
    <s v="81112202, 81111706"/>
    <s v="REALIZAR LA ADMINISTRACIÓN DE LA INFRAESTRUCTURA Y PARTICIPAR EN LA IMPLEMENTACIÓN DE PROYECTOS DE TECNOLOGIAS DE LA INFORMACIÓN Y COMUNICACIONES TICS ALINEADOS CON LOS FUNDAMENTOS DE ITIL, ASI COMO PARTICIPAR EN PROYECTOS ENFOCADOS EN SEGURIDAD DE LA INFORMACIÓN"/>
    <d v="2016-01-01T00:00:00"/>
    <n v="12"/>
    <s v="CONTRATACION DIRECTA"/>
    <s v="12 - OTROS DISTRITO"/>
    <n v="30364400"/>
    <n v="30364400"/>
    <s v="N/A"/>
    <s v="N/A"/>
    <s v="RAMON EDUARDO VILLAMIZAR MALDONADO_x000a_ramon.villamizar@ambientebogota.gov.co_x000a_Tel 3778878"/>
    <n v="2760400"/>
  </r>
  <r>
    <n v="1113"/>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12"/>
    <s v="02 - ADMINISTRACIÓN CONTROL Y ORGANIZACIÓN INSTITUCIONAL PARA APOYO A LA GESTIÓN  DEL DISTRITO"/>
    <s v="0020- PERSONAL CONTRATADO PARA LAS ACTIVIDADES PROPIAS DE LOS PROCESOS DE MEJORAMIENTO DE GESTIÓN DE LA ENTIDAD"/>
    <n v="81111811"/>
    <s v="PRESTAR LOS SERVICIOS TÉCNICOS PARA REALIZAR LA ADMINISTRACIÓN DE INCIDENTES  REPORTADOS EN LA MESA DE SERVICIOS Y PARTICIPAR DE LAS ACTIVIDADES DE TECNOLOGÍA DE LA INFORMACIÓN DE LA PLATAFORMA TECNOLÓGICA DE LA SDA."/>
    <d v="2016-01-01T00:00:00"/>
    <n v="12"/>
    <s v="CONTRATACION DIRECTA"/>
    <s v="12 - OTROS DISTRITO"/>
    <n v="22206800"/>
    <n v="22206800"/>
    <s v="N/A"/>
    <s v="N/A"/>
    <s v="RAMON EDUARDO VILLAMIZAR MALDONADO_x000a_ramon.villamizar@ambientebogota.gov.co_x000a_Tel 3778878"/>
    <n v="2018800"/>
  </r>
  <r>
    <n v="1114"/>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12"/>
    <s v="02 - ADMINISTRACIÓN CONTROL Y ORGANIZACIÓN INSTITUCIONAL PARA APOYO A LA GESTIÓN  DEL DISTRITO"/>
    <s v="0020- PERSONAL CONTRATADO PARA LAS ACTIVIDADES PROPIAS DE LOS PROCESOS DE MEJORAMIENTO DE GESTIÓN DE LA ENTIDAD"/>
    <n v="81111811"/>
    <s v="REALIZAR EL APOYO A LA ADMINISTRACIÓN DE LA PLATAFORMA DE REDES, COMUNICACIONES, SOFTWARE DE LA ENTIDAD, ASÍ COMO PARTICIPAR EN LA GESTIÓN DE LA MESA DE AYUDA DE LA ENTIDAD"/>
    <d v="2016-01-01T00:00:00"/>
    <n v="12"/>
    <s v="CONTRATACION DIRECTA"/>
    <s v="12 - OTROS DISTRITO"/>
    <n v="24297800"/>
    <n v="24297800"/>
    <s v="N/A"/>
    <s v="N/A"/>
    <s v="RAMON EDUARDO VILLAMIZAR MALDONADO_x000a_ramon.villamizar@ambientebogota.gov.co_x000a_Tel 3778878"/>
    <n v="3471100"/>
  </r>
  <r>
    <n v="1115"/>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12"/>
    <s v="02 - ADMINISTRACIÓN CONTROL Y ORGANIZACIÓN INSTITUCIONAL PARA APOYO A LA GESTIÓN  DEL DISTRITO"/>
    <s v="0020- PERSONAL CONTRATADO PARA LAS ACTIVIDADES PROPIAS DE LOS PROCESOS DE MEJORAMIENTO DE GESTIÓN DE LA ENTIDAD"/>
    <n v="81112204"/>
    <s v=" PRESTAR LOS SERVICIOS PROFESIONALES EN LA EVALUACIÓN Y CONFIGURACIÓN DE LOS EQUIPOS ACTIVOS DE COMUNICACIÓN, INFRAESTRUCTURA DE REDES CON QUE CUENTA LA ENTIDAD, LIDERAR Y PARTICIPAR EN EL DESARROLLO E IMPLEMENTACIÓN DE PROYECTOS DE TECNOLOGÍAS DE LA INFORMACIÓN Y COMUNICACIONES TICS"/>
    <d v="2016-01-01T00:00:00"/>
    <n v="12"/>
    <s v="CONTRATACION DIRECTA"/>
    <s v="12 - OTROS DISTRITO"/>
    <n v="58401000"/>
    <n v="58401000"/>
    <s v="N/A"/>
    <s v="N/A"/>
    <s v="RAMON EDUARDO VILLAMIZAR MALDONADO_x000a_ramon.villamizar@ambientebogota.gov.co_x000a_Tel 3778878"/>
    <n v="6489000"/>
  </r>
  <r>
    <n v="1116"/>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4"/>
    <s v="01 - ADQUISICIÓN  Y/O PRODUCCIÓN DE EQUIPOS, MATERIALES, SUMINISTROS Y SERVICIOS PROPIOS DEL SECTOR"/>
    <s v="0734-ADQUISICIÓN DE HARDWARE Y/O SOFTWARE"/>
    <s v="32130000_x000a_"/>
    <s v="FORTALECER LA PLATAFORMA DE BASES DE DATOS CON SISTEMA REDUNDANTE DE ALMACENAMIENTO"/>
    <d v="2016-04-01T00:00:00"/>
    <n v="3"/>
    <n v="42431"/>
    <s v="12 - OTROS DISTRITO"/>
    <n v="2090000000"/>
    <n v="2090000000"/>
    <s v="N/A"/>
    <s v="N/A"/>
    <s v="RAMON EDUARDO VILLAMIZAR MALDONADO_x000a_ramon.villamizar@ambientebogota.gov.co_x000a_Tel 3778878"/>
    <n v="500000000"/>
  </r>
  <r>
    <n v="1117"/>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4"/>
    <s v="01 - ADQUISICIÓN  Y/O PRODUCCIÓN DE EQUIPOS, MATERIALES, SUMINISTROS Y SERVICIOS PROPIOS DEL SECTOR"/>
    <s v="0734-ADQUISICIÓN DE HARDWARE Y/O SOFTWARE"/>
    <s v="32130000_x000a_"/>
    <s v="ADQUIRIR LA AMPLIACIÓN DEL SISTEMA DE ALMACENAMIENTO ACTUAL (STORWIZE V3700), TANTO PARA EL APLICATIVO MISIONAL (FOREST), COMO LAS NUEVOS DESARROLLOS ADQUIRIDOS POR LA SDA"/>
    <d v="2016-03-01T00:00:00"/>
    <n v="3"/>
    <s v="SELECCIÓN ABREVIADA SUBASTA INVERSA"/>
    <s v="12 - OTROS DISTRITO"/>
    <n v="210000000"/>
    <n v="210000000"/>
    <s v="N/A"/>
    <s v="N/A"/>
    <s v="RAMON EDUARDO VILLAMIZAR MALDONADO_x000a_ramon.villamizar@ambientebogota.gov.co_x000a_Tel 3778878"/>
    <n v="210000000"/>
  </r>
  <r>
    <n v="1118"/>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2"/>
    <s v="02 - ADMINISTRACIÓN CONTROL Y ORGANIZACIÓN INSTITUCIONAL PARA APOYO A LA GESTIÓN  DEL DISTRITO"/>
    <s v="0020- PERSONAL CONTRATADO PARA LAS ACTIVIDADES PROPIAS DE LOS PROCESOS DE MEJORAMIENTO DE GESTIÓN DE LA ENTIDAD"/>
    <s v="80101507, 81111707"/>
    <s v="PRESTAR LOS SERVICIOS PROFESIONALES PARA IMPLEMENTAR Y CONFIGURAR EL SISTEMA DE INFORMACIÓN PARA LA PROGRAMACIÓN , SEGUIMIENTO Y EVALUACIÓN DE LA GESTIÓN INSTITUCIONAL - SIPSE , ASI COMO DAR SOPORTE TECNICO Y MANTENIMINETO DE LOS MODULOS QUE IMPLEMENTE LA SECRETARIA DISTRITAL DE AMBIENTE"/>
    <d v="2016-01-01T00:00:00"/>
    <n v="12"/>
    <s v="CONTRATACION DIRECTA"/>
    <s v="12 - OTROS DISTRITO"/>
    <n v="33433800"/>
    <n v="33433800"/>
    <s v="N/A"/>
    <s v="N/A"/>
    <s v="RAMON EDUARDO VILLAMIZAR MALDONADO_x000a_ramon.villamizar@ambientebogota.gov.co_x000a_Tel 3778878"/>
    <n v="2786150"/>
  </r>
  <r>
    <n v="1119"/>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1 - ADQUISICIÓN  Y/O PRODUCCIÓN DE EQUIPOS, MATERIALES, SUMINISTROS Y SERVICIOS PROPIOS DEL SECTOR"/>
    <s v="0734-ADQUISICIÓN DE HARDWARE Y/O SOFTWARE"/>
    <n v="81111707"/>
    <s v="Consultoria  para la adaptación de ITIL como mejoramiento continuo  a la gestión de la infraestructura y servicios de Tecnologias de información"/>
    <d v="2016-03-01T00:00:00"/>
    <n v="9"/>
    <s v="CONTRATACION DIRECTA"/>
    <s v="12 - OTROS DISTRITO"/>
    <n v="420000000"/>
    <n v="420000000"/>
    <s v="N/A"/>
    <s v="N/A"/>
    <s v="RAMON EDUARDO VILLAMIZAR MALDONADO_x000a_ramon.villamizar@ambientebogota.gov.co_x000a_Tel 3778878"/>
    <n v="2173300"/>
  </r>
  <r>
    <n v="1120"/>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1 - ADQUISICIÓN  Y/O PRODUCCIÓN DE EQUIPOS, MATERIALES, SUMINISTROS Y SERVICIOS PROPIOS DEL SECTOR"/>
    <s v="0734-ADQUISICIÓN DE HARDWARE Y/O SOFTWARE"/>
    <n v="81111707"/>
    <s v="Consultoria para la implementación de la Arquitectura de la Información que deba adoptar la entidad"/>
    <d v="2016-04-01T00:00:00"/>
    <n v="9"/>
    <s v="CONTRATACION DIRECTA"/>
    <s v="12 - OTROS DISTRITO"/>
    <n v="615691000"/>
    <n v="615691000"/>
    <s v="N/A"/>
    <s v="N/A"/>
    <s v="RAMON EDUARDO VILLAMIZAR MALDONADO_x000a_ramon.villamizar@ambientebogota.gov.co_x000a_Tel 3778878"/>
    <n v="2173300"/>
  </r>
  <r>
    <n v="1121"/>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2"/>
    <s v="02 - ADMINISTRACIÓN CONTROL Y ORGANIZACIÓN INSTITUCIONAL PARA APOYO A LA GESTIÓN  DEL DISTRITO"/>
    <s v="0020- PERSONAL CONTRATADO PARA LAS ACTIVIDADES PROPIAS DE LOS PROCESOS DE MEJORAMIENTO DE GESTIÓN DE LA ENTIDAD"/>
    <n v="81111707"/>
    <s v="ADMINISTRAR LA HERRAMIENTA STORM PARA LA GESTIÓN DE LA INFORMACIÓN AMBIENTAL DE LOS INSTRUMENTOS DE PLANEACIÓN AMBIENTAL PIGA, PACA Y PAL ASÍ COMO REALIZAR EL MANTENIMIENTO DE LOS FORMULARIOS ELECTRÓNICOS A TRAVÉS DE LA HERRAMIENTA STORM ® Y PROVEER EL SOPORTE AL USUARIO FINAL"/>
    <d v="2016-01-01T00:00:00"/>
    <n v="12"/>
    <s v="CONTRATACION DIRECTA"/>
    <s v="12 - OTROS DISTRITO"/>
    <n v="26079100"/>
    <n v="26079100"/>
    <s v="N/A"/>
    <s v="N/A"/>
    <s v="RAMON EDUARDO VILLAMIZAR MALDONADO_x000a_ramon.villamizar@ambientebogota.gov.co_x000a_Tel 3778878"/>
    <n v="2173300"/>
  </r>
  <r>
    <n v="1122"/>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ORIENTAR Y REVISAR LAS ACTUACIONES JURÍDICAS Y ADMINISTRATIVAS PROYECTADAS Y EMITIDAS A LOS PUNTOS DE CAPTACIÓN AGUA SUBTERRANEA  EN EL D.C."/>
    <d v="2016-01-01T00:00:00"/>
    <n v="11"/>
    <s v="CONTRATACION DIRECTA"/>
    <s v="493 - TASA POR USO DE AGUAS SUBTERRÁNEAS"/>
    <n v="65714000"/>
    <n v="65714000"/>
    <s v="N/A"/>
    <s v="N/A"/>
    <s v="MARIA FERNANDA AGUILAR_x000a_SUBDIRECCIÓN DEL RECURT SO HIDRICO Y DEL SUELO_x000a_maria.aguilar@ambientebogota.gov.co_x000a_tel 3778956"/>
    <n v="5974000"/>
  </r>
  <r>
    <n v="1123"/>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PROYECTAR, CONSULTAR Y ANALIZAR  LAS ACTUACIONES ADMINISTRATIVAS Y JURIDICAS DEL PROGRAMA DE CONTROL, EVALUACION Y SEGUIMIENTO A  PUNTOS DE AGUA DEL DISTRITO CAPITAL"/>
    <d v="2016-01-01T00:00:00"/>
    <n v="11"/>
    <s v="CONTRATACION DIRECTA"/>
    <s v="493 - TASA POR USO DE AGUAS SUBTERRÁNEAS"/>
    <n v="25945700"/>
    <n v="25945700"/>
    <s v="N/A"/>
    <s v="N/A"/>
    <s v="MARIA FERNANDA AGUILAR_x000a_SUBDIRECCIÓN DEL RECURT SO HIDRICO Y DEL SUELO_x000a_maria.aguilar@ambientebogota.gov.co_x000a_tel 3778956"/>
    <n v="2358700"/>
  </r>
  <r>
    <n v="1124"/>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DE APOYO PARA LA ORGANIZACIÓN Y ACTUALIZACIÓN DE EXPEDIENTES DE LOS PUNTOS DE CAPTACIÓN DE AGUA SUBTERRÁNEA  PERIMETRO URBANO DEL DISTRITO CAPITAL"/>
    <d v="2016-01-01T00:00:00"/>
    <n v="11"/>
    <s v="CONTRATACION DIRECTA"/>
    <s v="493 - TASA POR USO DE AGUAS SUBTERRÁNEAS"/>
    <n v="13709300"/>
    <n v="13709300"/>
    <s v="N/A"/>
    <s v="N/A"/>
    <s v="MARIA FERNANDA AGUILAR_x000a_SUBDIRECCIÓN DEL RECURT SO HIDRICO Y DEL SUELO_x000a_maria.aguilar@ambientebogota.gov.co_x000a_tel 3778956"/>
    <n v="1246300"/>
  </r>
  <r>
    <n v="1125"/>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ARA APOYAR LA  ACTUALIZACIÓN DE LAS BASES DE DATOS DE LA GESTIÓN AMBIENTAL EN EL PROGRAMA DE CONTROL EVALUACIÓN Y SEGUIMIENTO A PUNTOS DE AGUA"/>
    <d v="2016-01-01T00:00:00"/>
    <n v="11"/>
    <s v="CONTRATACION DIRECTA"/>
    <s v="493 - TASA POR USO DE AGUAS SUBTERRÁNEAS"/>
    <n v="18807800"/>
    <n v="18807800"/>
    <s v="N/A"/>
    <s v="N/A"/>
    <s v="MARIA FERNANDA AGUILAR_x000a_SUBDIRECCIÓN DEL RECURT SO HIDRICO Y DEL SUELO_x000a_maria.aguilar@ambientebogota.gov.co_x000a_tel 3778956"/>
    <n v="1709800"/>
  </r>
  <r>
    <n v="1126"/>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GESTIONAR, REVISAR Y PROYECTAR LAS ACCIONES DE EVALUACIÓN, CONTROL Y SEGUIMIENTO A LOS PUNTOS DE CAPTACIÓN DE AGUAS SUBTERRÁNEAS UBICADOS EN EL PERIMETRO URBANO DEL DISTRITO CAPITAL"/>
    <d v="2016-01-01T00:00:00"/>
    <n v="11"/>
    <s v="CONTRATACION DIRECTA"/>
    <s v="493 - TASA POR USO DE AGUAS SUBTERRÁNEAS"/>
    <n v="71379000"/>
    <n v="71379000"/>
    <s v="N/A"/>
    <s v="N/A"/>
    <s v="MARIA FERNANDA AGUILAR_x000a_SUBDIRECCIÓN DEL RECURT SO HIDRICO Y DEL SUELO_x000a_maria.aguilar@ambientebogota.gov.co_x000a_tel 3778956"/>
    <n v="6489000"/>
  </r>
  <r>
    <n v="1127"/>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CONSOLIDAR INFORMACIÓN DE LOS MONTOS AUTOLIQUIDADOS REPORTADOS EN LOS TRÁMITES DE EVALUACIÓN Y SEGUIMIENTO A PUNTOS DE AGUA”.."/>
    <d v="2016-01-01T00:00:00"/>
    <n v="11"/>
    <s v="CONTRATACION DIRECTA"/>
    <s v="493 - TASA POR USO DE AGUAS SUBTERRÁNEAS"/>
    <n v="33876700"/>
    <n v="33876700"/>
    <s v="N/A"/>
    <s v="N/A"/>
    <s v="MARIA FERNANDA AGUILAR_x000a_SUBDIRECCIÓN DEL RECURT SO HIDRICO Y DEL SUELO_x000a_maria.aguilar@ambientebogota.gov.co_x000a_tel 3778956"/>
    <n v="3079700"/>
  </r>
  <r>
    <n v="1128"/>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1"/>
    <s v="PRESTAR LOS SERVICIOS PROFESIONALES PARA REALIZAR ACCIONES DE EVALUACIÓN, CONTROL Y SEGUIMIENTO A PUNTO DE AGUA EN EL ÁREA DE LA JURISDICCIÓN DE LA SDA"/>
    <d v="2016-01-01T00:00:00"/>
    <n v="11"/>
    <s v="CONTRATACION DIRECTA"/>
    <s v="493 - TASA POR USO DE AGUAS SUBTERRÁNEAS"/>
    <n v="30364400"/>
    <n v="30364400"/>
    <s v="N/A"/>
    <s v="N/A"/>
    <s v="MARIA FERNANDA AGUILAR_x000a_SUBDIRECCIÓN DEL RECURT SO HIDRICO Y DEL SUELO_x000a_maria.aguilar@ambientebogota.gov.co_x000a_tel 3778956"/>
    <n v="2760400"/>
  </r>
  <r>
    <n v="1129"/>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REALIZAR, ACTUALIZAR Y MANTENER LA INFORMACIÓN  DEL PROGRAMA DE EVALUACIÓN, CONTROL Y SEGUIMIENTO A PUNTOS DE AGUA EN EL PERIMETRO URBANO DEL DISTRITO CAPITAL”."/>
    <d v="2016-01-01T00:00:00"/>
    <n v="11"/>
    <s v="CONTRATACION DIRECTA"/>
    <s v="493 - TASA POR USO DE AGUAS SUBTERRÁNEAS"/>
    <n v="38182100"/>
    <n v="38182100"/>
    <s v="N/A"/>
    <s v="N/A"/>
    <s v="MARIA FERNANDA AGUILAR_x000a_SUBDIRECCIÓN DEL RECURT SO HIDRICO Y DEL SUELO_x000a_maria.aguilar@ambientebogota.gov.co_x000a_tel 3778956"/>
    <n v="3471100"/>
  </r>
  <r>
    <n v="1130"/>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REALIZAR ACTIVIDADES DE EVALUACIÓN, CONTROL Y SEGUIMIENTO A PUNTOS DE AGUA EN EL PERÍMETRO URBANO DEL DISTRITO CAPITAL Y APOYAR LAS ACTIVIDADES QUE PROFUNDICEN EL CONOCIMIENTO HIDROGEOLÓGICO"/>
    <d v="2016-01-01T00:00:00"/>
    <n v="11"/>
    <s v="CONTRATACION DIRECTA"/>
    <s v="493 - TASA POR USO DE AGUAS SUBTERRÁNEAS"/>
    <n v="33876700"/>
    <n v="33876700"/>
    <s v="N/A"/>
    <s v="N/A"/>
    <s v="MARIA FERNANDA AGUILAR_x000a_SUBDIRECCIÓN DEL RECURT SO HIDRICO Y DEL SUELO_x000a_maria.aguilar@ambientebogota.gov.co_x000a_tel 3778956"/>
    <n v="3079700"/>
  </r>
  <r>
    <n v="1131"/>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REALIZAR ACCIONES DE EVALUACIÓN, CONTROL Y SEGUIMIENTO A PUNTOS DE CAPTACIÓN DE AGUAS SUBTERRÁNEAS EN EL ÁREA DE LA JURISDICCIÓN DE LA SDA"/>
    <d v="2016-01-01T00:00:00"/>
    <n v="11"/>
    <s v="CONTRATACION DIRECTA"/>
    <s v="493 - TASA POR USO DE AGUAS SUBTERRÁNEAS"/>
    <n v="33876700"/>
    <n v="33876700"/>
    <s v="N/A"/>
    <s v="N/A"/>
    <s v="MARIA FERNANDA AGUILAR_x000a_SUBDIRECCIÓN DEL RECURT SO HIDRICO Y DEL SUELO_x000a_maria.aguilar@ambientebogota.gov.co_x000a_tel 3778956"/>
    <n v="3079700"/>
  </r>
  <r>
    <n v="1132"/>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1"/>
    <s v="PRESTAR LOS SERVICIOS PROFESIONALES PARA REALIZAR ACCIONES DE EVALUACIÓN, CONTROL Y SEGUIMIENTO A PUNTOS DE AGUA EN  EL ÁREA DE LA JURISDICCIÓN DE LA SDA"/>
    <d v="2016-01-01T00:00:00"/>
    <n v="11"/>
    <s v="CONTRATACION DIRECTA"/>
    <s v="493 - TASA POR USO DE AGUAS SUBTERRÁNEAS"/>
    <n v="33876700"/>
    <n v="33876700"/>
    <s v="N/A"/>
    <s v="N/A"/>
    <s v="MARIA FERNANDA AGUILAR_x000a_SUBDIRECCIÓN DEL RECURT SO HIDRICO Y DEL SUELO_x000a_maria.aguilar@ambientebogota.gov.co_x000a_tel 3778956"/>
    <n v="3079700"/>
  </r>
  <r>
    <n v="1133"/>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REALIZAR LAS ACTIVIDADES DE  EVALUACIÓN, CONTROL Y SEGUIMIENTO A PUNTOS DE CAPTACIÓN DE AGUAS SUBTERRÁNEAS EN EL ÁREA DE LA JURISDICCIÓN DE LA SDA"/>
    <d v="2016-01-01T00:00:00"/>
    <n v="11"/>
    <s v="CONTRATACION DIRECTA"/>
    <s v="493 - TASA POR USO DE AGUAS SUBTERRÁNEAS"/>
    <n v="27985100"/>
    <n v="27985100"/>
    <s v="N/A"/>
    <s v="N/A"/>
    <s v="MARIA FERNANDA AGUILAR_x000a_SUBDIRECCIÓN DEL RECURT SO HIDRICO Y DEL SUELO_x000a_maria.aguilar@ambientebogota.gov.co_x000a_tel 3778956"/>
    <n v="2544100"/>
  </r>
  <r>
    <n v="1134"/>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ARA APOYAR LA VERIFICACIÓN DEL VOLUMEN EXTRAÍDO DE AGUA DE LOS POZOS CONCESIONADOS DEL PROGRAMA DE EVALUACIÓN, CONTROL Y SEGUIMIENTO A PUNTOS DE AGUA"/>
    <d v="2016-01-01T00:00:00"/>
    <n v="11"/>
    <s v="CONTRATACION DIRECTA"/>
    <s v="493 - TASA POR USO DE AGUAS SUBTERRÁNEAS"/>
    <n v="17448200"/>
    <n v="17448200"/>
    <s v="N/A"/>
    <s v="N/A"/>
    <s v="MARIA FERNANDA AGUILAR_x000a_SUBDIRECCIÓN DEL RECURT SO HIDRICO Y DEL SUELO_x000a_maria.aguilar@ambientebogota.gov.co_x000a_tel 3778956"/>
    <n v="1586200"/>
  </r>
  <r>
    <n v="1135"/>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EVALUAR, CONCEPTUAR Y ORIENTAR EN LOS ASPECTOS TÉCNICOS-HIDROGEOLOGICOS DE LOS ACUIFEROS DE BOGOTÁ"/>
    <d v="2016-01-01T00:00:00"/>
    <n v="11"/>
    <s v="CONTRATACION DIRECTA"/>
    <s v="493 - TASA POR USO DE AGUAS SUBTERRÁNEAS"/>
    <n v="105369000"/>
    <n v="105369000"/>
    <s v="N/A"/>
    <s v="N/A"/>
    <s v="MARIA FERNANDA AGUILAR_x000a_SUBDIRECCIÓN DEL RECURT SO HIDRICO Y DEL SUELO_x000a_maria.aguilar@ambientebogota.gov.co_x000a_tel 3778956"/>
    <n v="9579000"/>
  </r>
  <r>
    <n v="113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L SEGUIMIENTO TECNICO-JURIDICO A LOS PROCESOS Y ACCIONES QUE SE DERIVAN DEL CONTROL A LOS ESTABLECIEMIENTOS QUE GENERAN VERTIMIENTOS Y DEMÁS FACTORES QUE AFECTAN EL RECURSO HÍDRICO Y SUELO"/>
    <d v="2016-01-01T00:00:00"/>
    <n v="11"/>
    <s v="CONTRATACION DIRECTA"/>
    <s v="12-OTROS DISTRITOS"/>
    <n v="30364400"/>
    <n v="30364400"/>
    <s v="N/A"/>
    <s v="N/A"/>
    <s v="MARIA FERNANDA AGUILAR_x000a_SUBDIRECCIÓN DEL RECURT SO HIDRICO Y DEL SUELO_x000a_maria.aguilar@ambientebogota.gov.co_x000a_tel 3778956"/>
    <n v="2760400"/>
  </r>
  <r>
    <n v="113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PARA APOYAR EN LA ATENCIÓN AL PÚBLICO EN CONSULTAS RELACIONADAS CON LOS ESTABLECIMIENTOS QUE GENERAN VERTIMIENTOS EN DESARROLLO DEL CONTROL AMBIENTAL DE LOS RECURSOS HÍDRICOS Y SUELO EN EL D.C."/>
    <d v="2016-01-01T00:00:00"/>
    <n v="11"/>
    <s v="CONTRATACION DIRECTA"/>
    <s v="12-OTROS DISTRITOS"/>
    <n v="23906300"/>
    <n v="23906300"/>
    <s v="N/A"/>
    <s v="N/A"/>
    <s v="MARIA FERNANDA AGUILAR_x000a_SUBDIRECCIÓN DEL RECURT SO HIDRICO Y DEL SUELO_x000a_maria.aguilar@ambientebogota.gov.co_x000a_tel 3778956"/>
    <n v="2173300"/>
  </r>
  <r>
    <n v="113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DE APOYO PARA EL MANEJO, CLASIFICACION Y ACTUALIZACION DE LA DOCUMENTACION CONTENIDA EN LOS EXPEDIENTES DE LOS ESTABLECIMIENTOS QUE GENERAN VERTIMIENTOS EN EL DISTRITO CAPITAL”."/>
    <d v="2016-01-01T00:00:00"/>
    <n v="11"/>
    <s v="CONTRATACION DIRECTA"/>
    <s v="12-OTROS DISTRITOS"/>
    <n v="17448200"/>
    <n v="17448200"/>
    <s v="N/A"/>
    <s v="N/A"/>
    <s v="MARIA FERNANDA AGUILAR_x000a_SUBDIRECCIÓN DEL RECURT SO HIDRICO Y DEL SUELO_x000a_maria.aguilar@ambientebogota.gov.co_x000a_tel 3778956"/>
    <n v="1586200"/>
  </r>
  <r>
    <n v="113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DE APOYO PARA EL MANEJO, CLASIFICACION Y ACTUALIZACION DE LA DOCUMENTACION CONTENIDA EN LOS EXPEDIENTES DE LOS ESTABLECIMIENTOS QUE GENERAN VERTIMIENTOS EN EL DISTRITO CAPITAL”."/>
    <d v="2016-01-01T00:00:00"/>
    <n v="11"/>
    <s v="CONTRATACION DIRECTA"/>
    <s v="12-OTROS DISTRITOS"/>
    <n v="17448200"/>
    <n v="17448200"/>
    <s v="N/A"/>
    <s v="N/A"/>
    <s v="MARIA FERNANDA AGUILAR_x000a_SUBDIRECCIÓN DEL RECURT SO HIDRICO Y DEL SUELO_x000a_maria.aguilar@ambientebogota.gov.co_x000a_tel 3778956"/>
    <n v="1586200"/>
  </r>
  <r>
    <n v="114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DE APOYO PARA LA ATENCIÓN, MANEJO Y TRAMITE DE INFORMACION  DERIVADA DE LAS ACCIONES DEL CONTROL A LOS ESTABLECIMIENTOS QUE GENERAN VERTIMIENTOS EN EL DISTRITO CAPITAL"/>
    <d v="2016-01-01T00:00:00"/>
    <n v="11"/>
    <s v="CONTRATACION DIRECTA"/>
    <s v="12-OTROS DISTRITOS"/>
    <n v="17448200"/>
    <n v="17448200"/>
    <s v="N/A"/>
    <s v="N/A"/>
    <s v="MARIA FERNANDA AGUILAR_x000a_SUBDIRECCIÓN DEL RECURT SO HIDRICO Y DEL SUELO_x000a_maria.aguilar@ambientebogota.gov.co_x000a_tel 3778956"/>
    <n v="1586200"/>
  </r>
  <r>
    <n v="114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DE APOYO PARA EL MANEJO, CLASIFICACION Y ACTUALIZACION DE LA DOCUMENTACION CONTENIDA EN LOS EXPEDIENTES DE LOS ESTABLECIMIENTOS QUE GENERAN VERTIMIENTOS EN EL DISTRITO CAPITAL”."/>
    <d v="2016-01-01T00:00:00"/>
    <n v="11"/>
    <s v="CONTRATACION DIRECTA"/>
    <s v="12-OTROS DISTRITOS"/>
    <n v="17448200"/>
    <n v="17448200"/>
    <s v="N/A"/>
    <s v="N/A"/>
    <s v="MARIA FERNANDA AGUILAR_x000a_SUBDIRECCIÓN DEL RECURT SO HIDRICO Y DEL SUELO_x000a_maria.aguilar@ambientebogota.gov.co_x000a_tel 3778956"/>
    <n v="1586200"/>
  </r>
  <r>
    <n v="114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 PRESTAR LOS SERVICIOS PROFESIONALES PARA REALIZAR ACTIVIDADES DE SEGUIMIENTO CONTRACTIUAL A LOS PROCESO DERIVADOS DE LAS ACCIONES DE CONTROL A LOS ESTABLECIMEITNOS QUE GENERAN VERTIMIENTOS EN EL PERÍMETRO URBANO DEL D.C."/>
    <d v="2016-01-01T00:00:00"/>
    <n v="11"/>
    <s v="CONTRATACION DIRECTA"/>
    <s v="12-OTROS DISTRITOS"/>
    <n v="33876700"/>
    <n v="33876700"/>
    <s v="N/A"/>
    <s v="N/A"/>
    <s v="MARIA FERNANDA AGUILAR_x000a_SUBDIRECCIÓN DEL RECURT SO HIDRICO Y DEL SUELO_x000a_maria.aguilar@ambientebogota.gov.co_x000a_tel 3778956"/>
    <n v="3079700"/>
  </r>
  <r>
    <n v="114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 PRESTAR LOS SERVICIOS PROFESIONALES PARA REALIZAR EL SEGUIMIENTO PRESUPUESTAL A LOS PROCESOS Y ACCIONES QUE SE DERIVAN DEL CONTROL A LOS ESTABLECIEMIENTOS QUE GENERAN VERTIMIENTOS Y DEMÁS FACTORES QUE AFECTAN EL RECURSO HÍDRICO Y SUELO"/>
    <d v="2016-01-01T00:00:00"/>
    <n v="11"/>
    <s v="CONTRATACION DIRECTA"/>
    <s v="12-OTROS DISTRITOS"/>
    <n v="49738700"/>
    <n v="49738700"/>
    <s v="N/A"/>
    <s v="N/A"/>
    <s v="MARIA FERNANDA AGUILAR_x000a_SUBDIRECCIÓN DEL RECURT SO HIDRICO Y DEL SUELO_x000a_maria.aguilar@ambientebogota.gov.co_x000a_tel 3778956"/>
    <n v="4521700"/>
  </r>
  <r>
    <n v="114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TIVIDADES DE  EVALUACIÓN, CONTROL Y SEGUIMIENTO A  LOS ESTABLECIMIENTOS QUE GENERAN   VERTIMIENTOS  Y QUE AFECTAN LA CALIDAD DE LOS RECURSOS HIDRICO Y SUELO EN EL  PERIMETRO URBANO DEL DISTRITO CAPITAL"/>
    <d v="2016-01-01T00:00:00"/>
    <n v="11"/>
    <s v="CONTRATACION DIRECTA"/>
    <s v="12-OTROS DISTRITOS"/>
    <n v="55517000"/>
    <n v="55517000"/>
    <s v="N/A"/>
    <s v="N/A"/>
    <s v="MARIA FERNANDA AGUILAR_x000a_SUBDIRECCIÓN DEL RECURT SO HIDRICO Y DEL SUELO_x000a_maria.aguilar@ambientebogota.gov.co_x000a_tel 3778956"/>
    <n v="5047000"/>
  </r>
  <r>
    <n v="114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
    <d v="2016-01-01T00:00:00"/>
    <n v="11"/>
    <s v="CONTRATACION DIRECTA"/>
    <s v="12-OTROS DISTRITOS"/>
    <n v="49738700"/>
    <n v="49738700"/>
    <s v="N/A"/>
    <s v="N/A"/>
    <s v="MARIA FERNANDA AGUILAR_x000a_SUBDIRECCIÓN DEL RECURT SO HIDRICO Y DEL SUELO_x000a_maria.aguilar@ambientebogota.gov.co_x000a_tel 3778956"/>
    <n v="4521700"/>
  </r>
  <r>
    <n v="114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PROFESIONALES PARA REALIZAR LAS ACTIVIDADES DE EVALUACIÓN, CONRROL Y SEGUIMIENTO A LOS ESTABLECIMIENTOS QUE GENERAN VERTIMIENTOS EN EL PERÍMETRO URBANO D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147"/>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7121701"/>
    <s v="“PRESTAR LOS SERVICIOS PROFESIONALES PARA ORIENTAR Y REVISAR LOS ASPECTOS JURÍDICO-AMBIENTALES EN LOS  TRÁMITES DE CARÁCTER PERMISIVO Y SANCIONATORIO DE ALTO IMPACTO ADELANTADOS POR LA SECRETARÍA Y QUE AFECTAN LA CALIDAD DE LOS RECURSOS HÍDRICO Y SUELO EN EL  PERÍMETRO URBANO DEL DISTRITO CAPITAL.”"/>
    <d v="2016-01-01T00:00:00"/>
    <n v="11"/>
    <s v="CONTRATACION DIRECTA"/>
    <s v="198- TASAS RETRIBUTIVAS"/>
    <n v="65714000"/>
    <n v="65714000"/>
    <s v="N/A"/>
    <s v="N/A"/>
    <s v="MARIA FERNANDA AGUILAR_x000a_SUBDIRECCIÓN DEL RECURT SO HIDRICO Y DEL SUELO_x000a_maria.aguilar@ambientebogota.gov.co_x000a_tel 3778956"/>
    <n v="5974000"/>
  </r>
  <r>
    <n v="114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ORIENTAR Y REVISAR LOS ASPECTOS JURÍDICO-AMBIENTALES EN LOS  TRÁMITES ADELANTADOS POR LA SECRETARÍA Y QUE AFECTAN LA CALIDAD DE LOS RECURSOS HÍDRICO Y SUELO EN EL  PERÍMETRO URBANO DEL DISTRITO CAPITAL"/>
    <d v="2016-01-01T00:00:00"/>
    <n v="11"/>
    <s v="CONTRATACION DIRECTA"/>
    <s v="12-OTROS DISTRITOS"/>
    <n v="65714000"/>
    <n v="65714000"/>
    <s v="N/A"/>
    <s v="N/A"/>
    <s v="MARIA FERNANDA AGUILAR_x000a_SUBDIRECCIÓN DEL RECURT SO HIDRICO Y DEL SUELO_x000a_maria.aguilar@ambientebogota.gov.co_x000a_tel 3778956"/>
    <n v="5974000"/>
  </r>
  <r>
    <n v="1149"/>
    <x v="11"/>
    <s v="3-3-1-14-02-17-0820-178"/>
    <s v="20 KM. DE RÍO URBANOS CON ÍNDICE DE CALIDAD HÍDRICA WQI: 65 A 79"/>
    <s v="SUELO"/>
    <s v="DESARROLLO 100% EL PROGRAMA DE IDENTIFICACIÓN Y DIAGNÓSTICO DE SITIOS CONTAMINADOS PARA SU CONTROL"/>
    <x v="4"/>
    <s v="01-ADQUISICIÓN Y O PRODUCCIÓN DE EQUIPOS MATERIALES SUMINISTROS Y SERVICIOS PROPIOS DEL SECTOR"/>
    <s v="0522-ADQUISICIÓN DE EQUIPOS, MATERIALES, SUMINISTROS, SERVICIOS Y/O PRODUCCIÓN DE MATERIAL TÉCNICO E INFORMACIÓN PARA LA GESTIÓN AMBIENTAL EN AMBIENTE URBANO."/>
    <n v="77121606"/>
    <s v="IMPLEMENTACION DE HERRAMIENTAS PARA IDENTIFICACION DE CONTAMINACION MEDIANTE NUEVAS TECNOLOGIAS (DRON AEREO + SCANER DE IDENTIFICACION DE ESTRUCTURAS)"/>
    <d v="2016-01-01T00:00:00"/>
    <n v="11"/>
    <s v="SELECCIÓN ABREVIADA"/>
    <s v="12-OTROS DISTRITOS"/>
    <n v="180000000"/>
    <n v="180000000"/>
    <s v="N/A"/>
    <s v="N/A"/>
    <s v="MARIA FERNANDA AGUILAR_x000a_SUBDIRECCIÓN DEL RECURT SO HIDRICO Y DEL SUELO_x000a_maria.aguilar@ambientebogota.gov.co_x000a_tel 3778956"/>
    <n v="180000000"/>
  </r>
  <r>
    <n v="1150"/>
    <x v="11"/>
    <s v="3-3-1-14-02-17-0820-178"/>
    <s v="20 KM. DE RÍO URBANOS CON ÍNDICE DE CALIDAD HÍDRICA WQI: 65 A 79"/>
    <s v="RECURSO HÍDRICO SUPERFICIAL"/>
    <s v="CONTROLAR  ANUALMENTE 2.000 ESTABLECIMIENTOS QUE GENERAN VERTIMIENTOS, A TRAVÉS DE ACTUACIONES TÉCNICO ADMINISTRATIVOS"/>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_x000a_ELEMENTOS DE PROTECCIÓN PERSONAL ,OVEROL, GORRA, CHAQUETAS, CAHLECO, BOTAS, GUANTES, CASCO, REPIRADOR, PROTECTORES AUDITIVOS, GAFAS _x000a_BEILERS_x000a_"/>
    <d v="2016-01-01T00:00:00"/>
    <n v="11"/>
    <s v="SELECCIÓN ABREVIADA"/>
    <s v="12-OTROS DISTRITOS"/>
    <n v="75000000"/>
    <n v="75000000"/>
    <s v="N/A"/>
    <s v="N/A"/>
    <s v="MARIA FERNANDA AGUILAR_x000a_SUBDIRECCIÓN DEL RECURT SO HIDRICO Y DEL SUELO_x000a_maria.aguilar@ambientebogota.gov.co_x000a_tel 3778956"/>
    <n v="75000000"/>
  </r>
  <r>
    <n v="1151"/>
    <x v="11"/>
    <s v="3-3-1-14-02-17-0820-178"/>
    <s v="20 KM. DE RÍO URBANOS CON ÍNDICE DE CALIDAD HÍDRICA WQI: 65 A 79"/>
    <s v="RECURSO HÍDRICO SUPERFICIAL"/>
    <s v="EJECUTAR 5 PROGRAMAS DE OPERACIÓN DE LA RED DE CALIDAD HÍDRICA DE BOGOTÁ"/>
    <x v="13"/>
    <s v="01-INVESTIGACION BASICA APLICADA Y ESTUDIOS PROPIOS DEL SECTOR"/>
    <s v="0130-INVESTIGACIÓN Y ESTUDIOS DE APOYO A LA GESTIÓN AMBIENTAL"/>
    <n v="77101505"/>
    <s v="EJECUTAR EL MONITOREO A LA CALIDAD DEL RECURSO HIDRICO DE LA CIUDAD DE BOGOTA Y DE LOS EFLUENTES DE SECTORES PRODUCTIVOS Y DE SERVICIOS"/>
    <d v="2016-01-01T00:00:00"/>
    <n v="11"/>
    <s v="LICITACION PUBLICA"/>
    <s v="198- TASAS RETRIBUTIVAS"/>
    <n v="460000000"/>
    <n v="460000000"/>
    <s v="N/A"/>
    <s v="N/A"/>
    <s v="MARIA FERNANDA AGUILAR_x000a_SUBDIRECCIÓN DEL RECURT SO HIDRICO Y DEL SUELO_x000a_maria.aguilar@ambientebogota.gov.co_x000a_tel 3778956"/>
    <n v="460000000"/>
  </r>
  <r>
    <n v="1152"/>
    <x v="11"/>
    <s v="3-3-1-14-02-17-0820-178"/>
    <s v="20 KM. DE RÍO URBANOS CON ÍNDICE DE CALIDAD HÍDRICA WQI: 65 A 79"/>
    <s v="RECURSO HÍDRICO SUPERFICIAL"/>
    <s v="EJECUTAR 3 FASES DEL PROGRAMA MONITOREO A AFLUENTES Y EFLUENTES EN EL D. C."/>
    <x v="13"/>
    <s v="01-INVESTIGACION BASICA APLICADA Y ESTUDIOS PROPIOS DEL SECTOR"/>
    <s v="0130-INVESTIGACIÓN Y ESTUDIOS DE APOYO A LA GESTIÓN AMBIENTAL"/>
    <n v="77101505"/>
    <s v="MONITOREO DE LOS EFLUENTES DIRECTOS A CUERPOS DE AGUA Y HUMEDALES, AL ALCANTARILLADO, CALIDAD DE CORRIENTES SECUNDARIAS Y POZOS SUBTERRANEOS"/>
    <d v="2016-01-01T00:00:00"/>
    <n v="11"/>
    <s v="LICITACION PUBLICA"/>
    <s v="198- TASAS RETRIBUTIVAS"/>
    <n v="540000000"/>
    <n v="540000000"/>
    <s v="N/A"/>
    <s v="N/A"/>
    <s v="MARIA FERNANDA AGUILAR_x000a_SUBDIRECCIÓN DEL RECURT SO HIDRICO Y DEL SUELO_x000a_maria.aguilar@ambientebogota.gov.co_x000a_tel 3778956"/>
    <n v="540000000"/>
  </r>
  <r>
    <n v="1153"/>
    <x v="11"/>
    <s v="3-3-1-14-02-17-0820-178"/>
    <s v="20 KM. DE RÍO URBANOS CON ÍNDICE DE CALIDAD HÍDRICA WQI: 65 A 79"/>
    <s v="RECURSO HÍDRICO SUPERFICIAL"/>
    <s v="EJECUTAR 5 PROGRAMAS DE OPERACIÓN DE LA RED DE CALIDAD HÍDRICA DE BOGOTÁ"/>
    <x v="13"/>
    <s v="01-INVESTIGACION BASICA APLICADA Y ESTUDIOS PROPIOS DEL SECTOR"/>
    <s v="0130-INVESTIGACIÓN Y ESTUDIOS DE APOYO A LA GESTIÓN AMBIENTAL"/>
    <n v="77101505"/>
    <s v="ASESORIA A LA SECRETARÍA DISTRITAL DE AMBIENTE, PARA LA CONSTRUCCION UNA METODOLOGIA PARA ESTABLECER LOS MODELOS DE CALIDAD EN SUBCUENCAS Y LA APLICACIÓN PARA LA ELABORACION DE UN PILOTO."/>
    <d v="2016-01-01T00:00:00"/>
    <n v="11"/>
    <s v="LICITACION PUBLICA"/>
    <s v="198- TASAS RETRIBUTIVAS"/>
    <n v="120000000"/>
    <n v="120000000"/>
    <s v="N/A"/>
    <s v="N/A"/>
    <s v="MARIA FERNANDA AGUILAR_x000a_SUBDIRECCIÓN DEL RECURT SO HIDRICO Y DEL SUELO_x000a_maria.aguilar@ambientebogota.gov.co_x000a_tel 3778956"/>
    <n v="120000000"/>
  </r>
  <r>
    <n v="1154"/>
    <x v="11"/>
    <s v="3-3-1-14-02-17-0820-178"/>
    <s v="20 KM. DE RÍO URBANOS CON ÍNDICE DE CALIDAD HÍDRICA WQI: 65 A 79"/>
    <s v="RECURSO HÍDRICO SUPERFICIAL"/>
    <s v="EJECUTAR 5 PROGRAMAS DE OPERACIÓN DE LA RED DE CALIDAD HÍDRICA DE BOGOTÁ"/>
    <x v="13"/>
    <s v="01-INVESTIGACION BASICA APLICADA Y ESTUDIOS PROPIOS DEL SECTOR"/>
    <s v="0130-INVESTIGACIÓN Y ESTUDIOS DE APOYO A LA GESTIÓN AMBIENTAL"/>
    <n v="77101505"/>
    <s v="PUBLICACION DE RESULTADOS RCHB 2013-2014"/>
    <d v="2016-01-01T00:00:00"/>
    <n v="11"/>
    <s v="LICITACION PUBLICA"/>
    <s v="198- TASAS RETRIBUTIVAS"/>
    <n v="30000000"/>
    <n v="30000000"/>
    <s v="N/A"/>
    <s v="N/A"/>
    <s v="MARIA FERNANDA AGUILAR_x000a_SUBDIRECCIÓN DEL RECURT SO HIDRICO Y DEL SUELO_x000a_maria.aguilar@ambientebogota.gov.co_x000a_tel 3778956"/>
    <n v="30000000"/>
  </r>
  <r>
    <n v="1155"/>
    <x v="11"/>
    <s v="3-3-1-14-02-17-0820-178"/>
    <s v="20 KM. DE RÍO URBANOS CON ÍNDICE DE CALIDAD HÍDRICA WQI: 65 A 79"/>
    <s v="RECURSO HÍDRICO SUPERFICIAL"/>
    <s v="EJECUTAR 3 FASES DEL PROGRAMA MONITOREO A AFLUENTES Y EFLUENTES EN EL D. C."/>
    <x v="13"/>
    <s v="01-INVESTIGACION BASICA APLICADA Y ESTUDIOS PROPIOS DEL SECTOR"/>
    <s v="0130-INVESTIGACIÓN Y ESTUDIOS DE APOYO A LA GESTIÓN AMBIENTAL"/>
    <n v="77101505"/>
    <s v="PUBLICACION DE RESULTADOS RCHB 2013-2014"/>
    <d v="2016-01-01T00:00:00"/>
    <n v="11"/>
    <s v="LICITACION PUBLICA"/>
    <s v="198- TASAS RETRIBUTIVAS"/>
    <n v="30000000"/>
    <n v="30000000"/>
    <s v="N/A"/>
    <s v="N/A"/>
    <s v="MARIA FERNANDA AGUILAR_x000a_SUBDIRECCIÓN DEL RECURT SO HIDRICO Y DEL SUELO_x000a_maria.aguilar@ambientebogota.gov.co_x000a_tel 3778956"/>
    <n v="30000000"/>
  </r>
  <r>
    <n v="1156"/>
    <x v="11"/>
    <s v="3-3-1-14-02-17-0820-178"/>
    <s v="20 KM. DE RÍO URBANOS CON ÍNDICE DE CALIDAD HÍDRICA WQI: 65 A 79"/>
    <s v="RECURSO HÍDRICO SUPERFICIAL"/>
    <s v="EJECUTAR 5 PROGRAMAS DE OPERACIÓN DE LA RED DE CALIDAD HÍDRICA DE BOGOTÁ"/>
    <x v="13"/>
    <s v="01-INVESTIGACION BASICA APLICADA Y ESTUDIOS PROPIOS DEL SECTOR"/>
    <s v="0130-INVESTIGACIÓN Y ESTUDIOS DE APOYO A LA GESTIÓN AMBIENTAL"/>
    <n v="77101505"/>
    <s v="FACTIBILIDAD TECNICA Y ECONOMICA PARA LA IMPLEMENTACION DE UNA UNIDAD MOVIL DE MONITOREO IN SITU DE RECURSO HIDRICO DE LA CIUDAD DE BOGOTÁ."/>
    <d v="2016-01-01T00:00:00"/>
    <n v="11"/>
    <s v="LICITACION PUBLICA"/>
    <s v="198- TASAS RETRIBUTIVAS"/>
    <n v="80000000"/>
    <n v="80000000"/>
    <s v="N/A"/>
    <s v="N/A"/>
    <s v="MARIA FERNANDA AGUILAR_x000a_SUBDIRECCIÓN DEL RECURT SO HIDRICO Y DEL SUELO_x000a_maria.aguilar@ambientebogota.gov.co_x000a_tel 3778956"/>
    <n v="80000000"/>
  </r>
  <r>
    <n v="1157"/>
    <x v="11"/>
    <s v="3-3-1-14-02-17-0820-178"/>
    <s v="20 KM. DE RÍO URBANOS CON ÍNDICE DE CALIDAD HÍDRICA WQI: 65 A 79"/>
    <s v="RECURSO HÍDRICO SUPERFICIAL"/>
    <s v="EJECUTAR 5 PROGRAMAS DE OPERACIÓN DE LA RED DE CALIDAD HÍDRICA DE BOGOTÁ"/>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DESARROLLO DE HERRAMIENTAS DE SISTEMAS PARA EL MANEJO DE LA INFORMACION DE MONITOREO DEL RECURSO HIDRICO."/>
    <d v="2016-01-01T00:00:00"/>
    <n v="11"/>
    <s v="CONTRATACION DIRECTA"/>
    <s v="198- TASAS RETRIBUTIVAS"/>
    <n v="60000000"/>
    <n v="60000000"/>
    <s v="N/A"/>
    <s v="N/A"/>
    <s v="MARIA FERNANDA AGUILAR_x000a_SUBDIRECCIÓN DEL RECURT SO HIDRICO Y DEL SUELO_x000a_maria.aguilar@ambientebogota.gov.co_x000a_tel 3778956"/>
    <n v="60000000"/>
  </r>
  <r>
    <n v="1158"/>
    <x v="11"/>
    <s v="3-3-1-14-02-17-0820-178"/>
    <s v="20 KM. DE RÍO URBANOS CON ÍNDICE DE CALIDAD HÍDRICA WQI: 65 A 79"/>
    <s v="RECURSO HÍDRICO SUPERFICIAL"/>
    <s v="EJECUTAR 3 FASES DEL PROGRAMA MONITOREO A AFLUENTES Y EFLUENTES EN EL D. C."/>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DESARROLLO DE HERRAMIENTAS DE SISTEMAS PARA EL MANEJO DE LA INFORMACION DE MONITOREO DEL RECURSO HIDRICO."/>
    <d v="2016-01-01T00:00:00"/>
    <n v="11"/>
    <s v="CONTRATACION DIRECTA"/>
    <s v="198- TASAS RETRIBUTIVAS"/>
    <n v="60000000"/>
    <n v="60000000"/>
    <s v="N/A"/>
    <s v="N/A"/>
    <s v="MARIA FERNANDA AGUILAR_x000a_SUBDIRECCIÓN DEL RECURT SO HIDRICO Y DEL SUELO_x000a_maria.aguilar@ambientebogota.gov.co_x000a_tel 3778956"/>
    <n v="60000000"/>
  </r>
  <r>
    <n v="1159"/>
    <x v="11"/>
    <s v="3-3-1-14-02-17-0820-178"/>
    <s v="20 KM. DE RÍO URBANOS CON ÍNDICE DE CALIDAD HÍDRICA WQI: 65 A 79"/>
    <s v="RECURSO HÍDRICO SUPERFICIAL"/>
    <s v="CONTROLAR  ANUALMENTE 2.000 ESTABLECIMIENTOS QUE GENERAN VERTIMIENTOS, A TRAVÉS DE ACTUACIONES TÉCNICO ADMINISTRATIVOS"/>
    <x v="4"/>
    <s v="206-GASTOS OPERATIVOS"/>
    <s v="0037-GASTOS DE TRANSPORTE"/>
    <n v="25101905"/>
    <s v="PRESTAR EL SERVICIO PUBLICO DE TRANSPORTE TERRESTRE AUTOMOTOR ESPECIAL EN (15) CARROS_x000a_VEHICULOS TIPO CAMIONETA, DOBLE CABINA (4X4, 4X2) Y VAN (6 PX), CON EL FIN DE APOYAR LAS_x000a_ACTIVIDADES QUE DESARROLLA LA SECRETARIA DISTRITAL DE AMBIENTE"/>
    <d v="2016-01-01T00:00:00"/>
    <n v="11"/>
    <s v="LICITACION PUBLICA"/>
    <s v="12-OTROS DISTRITOS"/>
    <n v="100000000"/>
    <n v="100000000"/>
    <s v="N/A"/>
    <s v="N/A"/>
    <s v="MARIA FERNANDA AGUILAR_x000a_SUBDIRECCIÓN DEL RECURT SO HIDRICO Y DEL SUELO_x000a_maria.aguilar@ambientebogota.gov.co_x000a_tel 3778956"/>
    <n v="100000000"/>
  </r>
  <r>
    <n v="116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
    <d v="2016-01-01T00:00:00"/>
    <n v="11"/>
    <s v="CONTRATACION DIRECTA"/>
    <s v="12-OTROS DISTRITOS"/>
    <n v="65714000"/>
    <n v="65714000"/>
    <s v="N/A"/>
    <s v="N/A"/>
    <s v="MARIA FERNANDA AGUILAR_x000a_SUBDIRECCIÓN DEL RECURT SO HIDRICO Y DEL SUELO_x000a_maria.aguilar@ambientebogota.gov.co_x000a_tel 3778956"/>
    <n v="5974000"/>
  </r>
  <r>
    <n v="116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L TRAMITE JURIDICO DE LOS PROCEDIMIENTOS QUE SE ADELANTEN FRENTE A LOS ESTABLECIMIENTOS QUE GENERAN VERTIMIENTOS Y OTRAS ACTIVIDADES CONTAMINANTES EN 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16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16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16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L TRAMITE JURIDICO DE LOS PROCEDIMIENTOS QUE SE ADELANTEN FRENTE A LOS ESTABLECIMIENTOS QUE GENERAN VERTIMIENTOS Y OTRAS ACTIVIDADES CONTAMINANTES EN 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16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Y ANALIZAR JURIDICAMENTE LAS ACTUACIONES DE EVALUACIÓN, CONTROL Y SEGUIMIENTO DE LAS ACTIVIDADES  CONTAMINANTES  QUE GENERAN VERTIMIENTOS  EN LA CUENCA DEL RIO FUCHA”"/>
    <d v="2016-01-01T00:00:00"/>
    <n v="11"/>
    <s v="CONTRATACION DIRECTA"/>
    <s v="12-OTROS DISTRITOS"/>
    <n v="33876700"/>
    <n v="33876700"/>
    <s v="N/A"/>
    <s v="N/A"/>
    <s v="MARIA FERNANDA AGUILAR_x000a_SUBDIRECCIÓN DEL RECURT SO HIDRICO Y DEL SUELO_x000a_maria.aguilar@ambientebogota.gov.co_x000a_tel 3778956"/>
    <n v="3079700"/>
  </r>
  <r>
    <n v="116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16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L TRAMITE JURIDICO DE LOS PROCEDIMIENTOS QUE SE ADELANTEN FRENTE A LOS ESTABLECIMIENTOS QUE GENERAN VERTIMIENTOS Y OTRAS ACTIVIDADES CONTAMINANTES EN 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16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16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ARA APOYAR EL PROCESO DE MANEJO, REVISIÓN Y SEGUIMIENTO A LOS EXPEDIENTES Y BASES DE DATOS DE LOS ESTABLECIMIENTOS QUE GENERAN VERTIMIENTOS EN DESARROLLO DEL CONTROL AMBIENTAL DE LOS RECURSOS HÍDRICO Y DEL SUELO EN EL D.C."/>
    <d v="2016-01-01T00:00:00"/>
    <n v="11"/>
    <s v="CONTRATACION DIRECTA"/>
    <s v="12-OTROS DISTRITOS"/>
    <n v="22206800"/>
    <n v="22206800"/>
    <s v="N/A"/>
    <s v="N/A"/>
    <s v="MARIA FERNANDA AGUILAR_x000a_SUBDIRECCIÓN DEL RECURT SO HIDRICO Y DEL SUELO_x000a_maria.aguilar@ambientebogota.gov.co_x000a_tel 3778956"/>
    <n v="2018800"/>
  </r>
  <r>
    <n v="117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LA ORGANIZACIÓN Y ACTUALIZACIÓN DE EXPEDIENTES DE LOS ESTABLECIMIENTOS QUE GENERAN VERTIMIENTOS Y QUE AFECTAN LA CALIDAD DE LOS RECURSOS HIDRICO Y SUELO EN EL  PERIMETRO URBANO DEL DISTRITO CAPITAL"/>
    <d v="2016-01-01T00:00:00"/>
    <n v="11"/>
    <s v="CONTRATACION DIRECTA"/>
    <s v="12-OTROS DISTRITOS"/>
    <n v="13709300"/>
    <n v="13709300"/>
    <s v="N/A"/>
    <s v="N/A"/>
    <s v="MARIA FERNANDA AGUILAR_x000a_SUBDIRECCIÓN DEL RECURT SO HIDRICO Y DEL SUELO_x000a_maria.aguilar@ambientebogota.gov.co_x000a_tel 3778956"/>
    <n v="1246300"/>
  </r>
  <r>
    <n v="117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LA ORGANIZACIÓN Y ACTUALIZACIÓN DE EXPEDIENTES DE LOS ESTABLECIMIENTOS QUE GENERAN VERTIMIENTOS Y QUE AFECTAN LA CALIDAD DE LOS RECURSOS HIDRICO Y SUELO EN EL  PERIMETRO URBANO DEL DISTRITO CAPITAL"/>
    <d v="2016-01-01T00:00:00"/>
    <n v="11"/>
    <s v="CONTRATACION DIRECTA"/>
    <s v="12-OTROS DISTRITOS"/>
    <n v="13709300"/>
    <n v="13709300"/>
    <s v="N/A"/>
    <s v="N/A"/>
    <s v="MARIA FERNANDA AGUILAR_x000a_SUBDIRECCIÓN DEL RECURT SO HIDRICO Y DEL SUELO_x000a_maria.aguilar@ambientebogota.gov.co_x000a_tel 3778956"/>
    <n v="1246300"/>
  </r>
  <r>
    <n v="117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GESTIONAR, REVISAR Y PROYECTAR LAS ACCIONES DE EVALUACION, CONTROL Y SEGUIMIENTO A LOS ESTABLECIMIENTOS QUE GENERAN VERTIMIENTOS Y A LAS ACTIVIDADES CONTAMINANTES CAUSADAS EN EL PERIMETRO URBANO DEL DISTRITO CAPITAL"/>
    <d v="2016-01-01T00:00:00"/>
    <n v="11"/>
    <s v="CONTRATACION DIRECTA"/>
    <s v="12-OTROS DISTRITOS"/>
    <n v="71379000"/>
    <n v="71379000"/>
    <s v="N/A"/>
    <s v="N/A"/>
    <s v="MARIA FERNANDA AGUILAR_x000a_SUBDIRECCIÓN DEL RECURT SO HIDRICO Y DEL SUELO_x000a_maria.aguilar@ambientebogota.gov.co_x000a_tel 3778956"/>
    <n v="6489000"/>
  </r>
  <r>
    <n v="117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ARA APOYAR EL MANEJO Y SEGUIMIENTO A LA INFORMACION AMBIENTAL DE LOS ESTABLECIMIENTOS QUE GENERAN VERTIMIENTOS EN DESARROLLO DEL CONTROL AMBIENTAL DE LOS RECURSOS HIDRICO Y SUELO EN EL D.C"/>
    <d v="2016-01-01T00:00:00"/>
    <n v="11"/>
    <s v="CONTRATACION DIRECTA"/>
    <s v="12-OTROS DISTRITOS"/>
    <n v="23906300"/>
    <n v="23906300"/>
    <s v="N/A"/>
    <s v="N/A"/>
    <s v="MARIA FERNANDA AGUILAR_x000a_SUBDIRECCIÓN DEL RECURT SO HIDRICO Y DEL SUELO_x000a_maria.aguilar@ambientebogota.gov.co_x000a_tel 3778956"/>
    <n v="2173300"/>
  </r>
  <r>
    <n v="117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d v="2016-01-01T00:00:00"/>
    <n v="11"/>
    <s v="CONTRATACION DIRECTA"/>
    <s v="12-OTROS DISTRITOS"/>
    <n v="25945700"/>
    <n v="25945700"/>
    <s v="N/A"/>
    <s v="N/A"/>
    <s v="MARIA FERNANDA AGUILAR_x000a_SUBDIRECCIÓN DEL RECURT SO HIDRICO Y DEL SUELO_x000a_maria.aguilar@ambientebogota.gov.co_x000a_tel 3778956"/>
    <n v="2358700"/>
  </r>
  <r>
    <n v="117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d v="2016-01-01T00:00:00"/>
    <n v="11"/>
    <s v="CONTRATACION DIRECTA"/>
    <s v="12-OTROS DISTRITOS"/>
    <n v="25945700"/>
    <n v="25945700"/>
    <s v="N/A"/>
    <s v="N/A"/>
    <s v="MARIA FERNANDA AGUILAR_x000a_SUBDIRECCIÓN DEL RECURT SO HIDRICO Y DEL SUELO_x000a_maria.aguilar@ambientebogota.gov.co_x000a_tel 3778956"/>
    <n v="2358700"/>
  </r>
  <r>
    <n v="117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CONTROL Y SEGUIMIENTO A LOS ESTABLECIMIENTOS QUE GENERAN VERTIMIENTOS Y  EN EL PERIMETRO URBANO DEL DISTRITO CAPITAL”"/>
    <d v="2016-01-01T00:00:00"/>
    <n v="11"/>
    <s v="CONTRATACION DIRECTA"/>
    <s v="12-OTROS DISTRITOS"/>
    <n v="27985100"/>
    <n v="27985100"/>
    <s v="N/A"/>
    <s v="N/A"/>
    <s v="MARIA FERNANDA AGUILAR_x000a_SUBDIRECCIÓN DEL RECURT SO HIDRICO Y DEL SUELO_x000a_maria.aguilar@ambientebogota.gov.co_x000a_tel 3778956"/>
    <n v="2544100"/>
  </r>
  <r>
    <n v="117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25945700"/>
    <n v="25945700"/>
    <s v="N/A"/>
    <s v="N/A"/>
    <s v="MARIA FERNANDA AGUILAR_x000a_SUBDIRECCIÓN DEL RECURT SO HIDRICO Y DEL SUELO_x000a_maria.aguilar@ambientebogota.gov.co_x000a_tel 3778956"/>
    <n v="2358700"/>
  </r>
  <r>
    <n v="117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CONTAMINACIÓN, USO DEL RECURSO HÍDRICO SUPERFICIAL Y ACTIVIDADES RELACIONADAS CON EL LICENCIAMIENTO AMBIENTAL, ENCAMINADAS A LA PROTECCIÓN Y CONSERVACIÓN DEL RECURSO HÍDRICO”._x000a__x000a_"/>
    <d v="2016-01-01T00:00:00"/>
    <n v="11"/>
    <s v="CONTRATACION DIRECTA"/>
    <s v="12-OTROS DISTRITOS"/>
    <n v="38182100"/>
    <n v="38182100"/>
    <s v="N/A"/>
    <s v="N/A"/>
    <s v="MARIA FERNANDA AGUILAR_x000a_SUBDIRECCIÓN DEL RECURT SO HIDRICO Y DEL SUELO_x000a_maria.aguilar@ambientebogota.gov.co_x000a_tel 3778956"/>
    <n v="3471100"/>
  </r>
  <r>
    <n v="117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d v="2016-01-01T00:00:00"/>
    <n v="11"/>
    <s v="CONTRATACION DIRECTA"/>
    <s v="12-OTROS DISTRITOS"/>
    <n v="25945700"/>
    <n v="25945700"/>
    <s v="N/A"/>
    <s v="N/A"/>
    <s v="MARIA FERNANDA AGUILAR_x000a_SUBDIRECCIÓN DEL RECURT SO HIDRICO Y DEL SUELO_x000a_maria.aguilar@ambientebogota.gov.co_x000a_tel 3778956"/>
    <n v="2358700"/>
  </r>
  <r>
    <n v="118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25945700"/>
    <n v="25945700"/>
    <s v="N/A"/>
    <s v="N/A"/>
    <s v="MARIA FERNANDA AGUILAR_x000a_SUBDIRECCIÓN DEL RECURT SO HIDRICO Y DEL SUELO_x000a_maria.aguilar@ambientebogota.gov.co_x000a_tel 3778956"/>
    <n v="2358700"/>
  </r>
  <r>
    <n v="118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43960400"/>
    <n v="43960400"/>
    <s v="N/A"/>
    <s v="N/A"/>
    <s v="MARIA FERNANDA AGUILAR_x000a_SUBDIRECCIÓN DEL RECURT SO HIDRICO Y DEL SUELO_x000a_maria.aguilar@ambientebogota.gov.co_x000a_tel 3778956"/>
    <n v="3996400"/>
  </r>
  <r>
    <n v="118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43960400"/>
    <n v="43960400"/>
    <s v="N/A"/>
    <s v="N/A"/>
    <s v="MARIA FERNANDA AGUILAR_x000a_SUBDIRECCIÓN DEL RECURT SO HIDRICO Y DEL SUELO_x000a_maria.aguilar@ambientebogota.gov.co_x000a_tel 3778956"/>
    <n v="3996400"/>
  </r>
  <r>
    <n v="118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CONTROL Y SEGUIMIENTO AMBIENTAL A LOS ESTABLECIMIENTOS QUE GENERAN VERTIMIENTOS Y A PROYECTOS, OBRAS O ACTIVIDADES SUJETAS DE LICENCIAMIENTO AMBIENTAL._x000a__x000a_"/>
    <d v="2016-01-01T00:00:00"/>
    <n v="11"/>
    <s v="CONTRATACION DIRECTA"/>
    <s v="12-OTROS DISTRITOS"/>
    <n v="49738700"/>
    <n v="49738700"/>
    <s v="N/A"/>
    <s v="N/A"/>
    <s v="MARIA FERNANDA AGUILAR_x000a_SUBDIRECCIÓN DEL RECURT SO HIDRICO Y DEL SUELO_x000a_maria.aguilar@ambientebogota.gov.co_x000a_tel 3778956"/>
    <n v="4521700"/>
  </r>
  <r>
    <n v="118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DE APOYO PARA REALIZAR EL SEGUIMIENTO Y CONSOLIDACIÓN DE LA INFORMACIÓN TÉCNICO-JURÍDICA Y ADMINISTRATIVA GENERADA EN LAS ACTIVIDADES DE CONTROL AMBIENTAL A LOS  ESTABLECIMIENTOS QUE GENERAN  VERTIMIENTOS EN EL PERIMETRO URBANO DEL DISTRITO CAPITA"/>
    <d v="2016-01-01T00:00:00"/>
    <n v="11"/>
    <s v="CONTRATACION DIRECTA"/>
    <s v="12-OTROS DISTRITOS"/>
    <n v="22206800"/>
    <n v="22206800"/>
    <s v="N/A"/>
    <s v="N/A"/>
    <s v="MARIA FERNANDA AGUILAR_x000a_SUBDIRECCIÓN DEL RECURT SO HIDRICO Y DEL SUELO_x000a_maria.aguilar@ambientebogota.gov.co_x000a_tel 3778956"/>
    <n v="2018800"/>
  </r>
  <r>
    <n v="118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EL TRAMITE JURIDICO DE LAS ACTUACIONES DE LOS ESTABLECIMIENTOS QUE GENERAN VERTIMIENTOS EN DESARROLLO DEL CONTROL AMBIENTAL DE LOS RECURSOS HÍDRICO Y DEL SUELO EN EL D.C."/>
    <d v="2016-01-01T00:00:00"/>
    <n v="11"/>
    <s v="CONTRATACION DIRECTA"/>
    <s v="12-OTROS DISTRITOS"/>
    <n v="33876700"/>
    <n v="33876700"/>
    <s v="N/A"/>
    <s v="N/A"/>
    <s v="MARIA FERNANDA AGUILAR_x000a_SUBDIRECCIÓN DEL RECURT SO HIDRICO Y DEL SUELO_x000a_maria.aguilar@ambientebogota.gov.co_x000a_tel 3778956"/>
    <n v="3079700"/>
  </r>
  <r>
    <n v="118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LA EVALUACIÓN JURÍDICA PARA LA TASACIÓN DE MULTAS Y DOSIMETRIA DE LA SANCIÓN POR INFRACCIÓN A LA NORMATIVIDAD AMBIENTAL VIGENTE, A LOS ESTABLECIMIENTOS QUE GENERAN VERTIMIENTOS AL RECURSO HIDRICO Y EL SUELO EN 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18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DE APOYO PARA REALIZAR EL SEGUIMIENTO Y CONSOLIDACIÓN DE LA INFORMACIÓN TÉCNICO-JURÍDICA Y ADMINISTRATIVA GENERADA EN LAS ACTIVIDADES DE CONTROL AMBIENTAL A LOS  ESTABLECIMIENTOS QUE GENERAN  VERTIMIENTOS EN EL PERIMETRO URBANO DEL DISTRITO CAPITA"/>
    <d v="2016-01-01T00:00:00"/>
    <n v="11"/>
    <s v="CONTRATACION DIRECTA"/>
    <s v="12-OTROS DISTRITOS"/>
    <n v="22206800"/>
    <n v="22206800"/>
    <s v="N/A"/>
    <s v="N/A"/>
    <s v="MARIA FERNANDA AGUILAR_x000a_SUBDIRECCIÓN DEL RECURT SO HIDRICO Y DEL SUELO_x000a_maria.aguilar@ambientebogota.gov.co_x000a_tel 3778956"/>
    <n v="2018800"/>
  </r>
  <r>
    <n v="118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EL  PROCESO DE MANEJO, REVISIÓN, SEGUIMIENTO Y ACTUALIZACION DE LA DOCUMENTACION CONTENIDA EN LOS EXPEDIENTES DE LOS ESTABLECIMIENTOS QUE GENERAN VERTIMIENTOS EN EL DISTRITO CAPITAL”._x000a__x000a_"/>
    <d v="2016-01-01T00:00:00"/>
    <n v="11"/>
    <s v="CONTRATACION DIRECTA"/>
    <s v="12-OTROS DISTRITOS"/>
    <n v="17448200"/>
    <n v="17448200"/>
    <s v="N/A"/>
    <s v="N/A"/>
    <s v="MARIA FERNANDA AGUILAR_x000a_SUBDIRECCIÓN DEL RECURT SO HIDRICO Y DEL SUELO_x000a_maria.aguilar@ambientebogota.gov.co_x000a_tel 3778956"/>
    <n v="1586200"/>
  </r>
  <r>
    <n v="118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GESTIONAR LAS ACCIONES DE EVALUACIÓN, CONTROL Y SEGUIMIENTO A LOS ESTABLECIMIENTOS QUE GESTIONAN, ALMACENAN Y DISTRIBUYEN COMBUSTIBLE Y/O SUSTANCIAS AFINES EN EL PERIMETRO URBANO DEL DISTRITO CAPITAL.”"/>
    <d v="2016-01-01T00:00:00"/>
    <n v="11"/>
    <s v="CONTRATACION DIRECTA"/>
    <s v="12-OTROS DISTRITOS"/>
    <n v="71379000"/>
    <n v="71379000"/>
    <s v="N/A"/>
    <s v="N/A"/>
    <s v="MARIA FERNANDA AGUILAR_x000a_SUBDIRECCIÓN DEL RECURT SO HIDRICO Y DEL SUELO_x000a_maria.aguilar@ambientebogota.gov.co_x000a_tel 3778956"/>
    <n v="6489000"/>
  </r>
  <r>
    <n v="119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EJECUTAR ACCIONES DE EVALUACIÓN, CONTROL, SEGUIMIENTO Y ANÁLISIS DE MONITOREO AMBIENTAL A LOS ESTABLECIMIENTOS QUE GESTIONAN ALMACENAN Y DISTRIBUYEN COMBUSTIBLE Y/O GESTIONAN ACEITE USADO  GENERADORES DE VERTIMIENTOS EN EL DISTRITO CAPITAL “."/>
    <d v="2016-01-01T00:00:00"/>
    <n v="11"/>
    <s v="CONTRATACION DIRECTA"/>
    <s v="12-OTROS DISTRITOS"/>
    <n v="43960400"/>
    <n v="43960400"/>
    <s v="N/A"/>
    <s v="N/A"/>
    <s v="MARIA FERNANDA AGUILAR_x000a_SUBDIRECCIÓN DEL RECURT SO HIDRICO Y DEL SUELO_x000a_maria.aguilar@ambientebogota.gov.co_x000a_tel 3778956"/>
    <n v="3996400"/>
  </r>
  <r>
    <n v="119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CONTROL Y LICENCIAMIENTO AMBIENTAL A LOS ESTABLECIMIENTOS QUE GESTIONAN, ALMACENAN Y DISTRIBUYEN COMBUSTIBLE Y/O GESTIONAN ACEITE USADO GENERADORES DE VERTIMIENTOS  EN EL D.C”"/>
    <d v="2016-01-01T00:00:00"/>
    <n v="11"/>
    <s v="CONTRATACION DIRECTA"/>
    <s v="12-OTROS DISTRITOS"/>
    <n v="43960400"/>
    <n v="43960400"/>
    <s v="N/A"/>
    <s v="N/A"/>
    <s v="MARIA FERNANDA AGUILAR_x000a_SUBDIRECCIÓN DEL RECURT SO HIDRICO Y DEL SUELO_x000a_maria.aguilar@ambientebogota.gov.co_x000a_tel 3778956"/>
    <n v="3996400"/>
  </r>
  <r>
    <n v="119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ÉCNICO ADMINISTRATIVAS PARA EL CONTROL Y VIGILANCIA EN MATERIA DE VERTIMIENTOS Y CONTAMINACIÓN A LOS ESTABLECIMIENTOS QUE GESTIONAN, ALMACENAN, DISTRIBUYEN COMBUSTIBLE Y/O GESTIONAN ACEITE USADO UBICADOS EN EL PERIMETRO URBANO DEL DISTRITO CAPITAL."/>
    <d v="2016-01-01T00:00:00"/>
    <n v="11"/>
    <s v="CONTRATACION DIRECTA"/>
    <s v="12-OTROS DISTRITOS"/>
    <n v="27985100"/>
    <n v="27985100"/>
    <s v="N/A"/>
    <s v="N/A"/>
    <s v="MARIA FERNANDA AGUILAR_x000a_SUBDIRECCIÓN DEL RECURT SO HIDRICO Y DEL SUELO_x000a_maria.aguilar@ambientebogota.gov.co_x000a_tel 3778956"/>
    <n v="2544100"/>
  </r>
  <r>
    <n v="119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CONTROL Y LICENCIAMIENTO AMBIENTAL A LOS ESTABLECIMIENTOS QUE GESTIONAN, ALMACENAN Y DISTRIBUYEN COMBUSTIBLE Y/O GESTIONAN ACEITE USADO GENERADORES DE VERTIMIENTOS  EN EL D.C”"/>
    <d v="2016-01-01T00:00:00"/>
    <n v="11"/>
    <s v="CONTRATACION DIRECTA"/>
    <s v="12-OTROS DISTRITOS"/>
    <n v="38182100"/>
    <n v="38182100"/>
    <s v="N/A"/>
    <s v="N/A"/>
    <s v="MARIA FERNANDA AGUILAR_x000a_SUBDIRECCIÓN DEL RECURT SO HIDRICO Y DEL SUELO_x000a_maria.aguilar@ambientebogota.gov.co_x000a_tel 3778956"/>
    <n v="3471100"/>
  </r>
  <r>
    <n v="119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ÉCNICO ADMINISTRATIVAS PARA EL CONTROL Y VIGILANCIA EN MATERIA DE VERTIMIENTOS Y CONTAMINACIÓN A LOS ESTABLECIMIENTOS QUE GESTIONAN, ALMACENAN, DISTRIBUYEN COMBUSTIBLE Y/O GESTIONAN ACEITE USADO UBICADOS EN EL PERIMETRO URBANO DEL DISTRITO CAPITAL."/>
    <d v="2016-01-01T00:00:00"/>
    <n v="11"/>
    <s v="CONTRATACION DIRECTA"/>
    <s v="12-OTROS DISTRITOS"/>
    <n v="27985100"/>
    <n v="27985100"/>
    <s v="N/A"/>
    <s v="N/A"/>
    <s v="MARIA FERNANDA AGUILAR_x000a_SUBDIRECCIÓN DEL RECURT SO HIDRICO Y DEL SUELO_x000a_maria.aguilar@ambientebogota.gov.co_x000a_tel 3778956"/>
    <n v="2544100"/>
  </r>
  <r>
    <n v="119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CONTROL Y LICENCIAMIENTO AMBIENTAL A LOS ESTABLECIMIENTOS QUE GESTIONAN, ALMACENAN Y DISTRIBUYEN COMBUSTIBLE Y/O GESTIONAN ACEITE USADO GENERADORES DE VERTIMIENTOS  EN EL D.C”"/>
    <d v="2016-01-01T00:00:00"/>
    <n v="11"/>
    <s v="CONTRATACION DIRECTA"/>
    <s v="12-OTROS DISTRITOS"/>
    <n v="38182100"/>
    <n v="38182100"/>
    <s v="N/A"/>
    <s v="N/A"/>
    <s v="MARIA FERNANDA AGUILAR_x000a_SUBDIRECCIÓN DEL RECURT SO HIDRICO Y DEL SUELO_x000a_maria.aguilar@ambientebogota.gov.co_x000a_tel 3778956"/>
    <n v="3471100"/>
  </r>
  <r>
    <n v="119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ÉCNICO ADMINISTRATIVAS PARA EL CONTROL Y VIGILANCIA EN MATERIA DE VERTIMIENTOS Y CONTAMINACIÓN A LOS ESTABLECIMIENTOS QUE GESTIONAN, ALMACENAN, DISTRIBUYEN COMBUSTIBLE Y/O GESTIONAN ACEITE USADO UBICADOS EN EL PERIMETRO URBANO DEL DISTRITO CAPITAL."/>
    <d v="2016-01-01T00:00:00"/>
    <n v="11"/>
    <s v="CONTRATACION DIRECTA"/>
    <s v="12-OTROS DISTRITOS"/>
    <n v="27985100"/>
    <n v="27985100"/>
    <s v="N/A"/>
    <s v="N/A"/>
    <s v="MARIA FERNANDA AGUILAR_x000a_SUBDIRECCIÓN DEL RECURT SO HIDRICO Y DEL SUELO_x000a_maria.aguilar@ambientebogota.gov.co_x000a_tel 3778956"/>
    <n v="2544100"/>
  </r>
  <r>
    <n v="119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ÉCNICAS PARA EL CONTROL AMBIENTAL EN MATERIA DE VERTIMIENTOS Y CONTAMINACIÓN A LOS ESTABLECIMIENTOS QUE GESTIONAN, ALMACENAN, DISTRIBUYEN COMBUSTIBLE Y/O GESTIONAN ACEITE USADO UBICADOS EN EL PERIMETRO URBANO D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19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ÉCNICAS PARA EL CONTROL AMBIENTAL EN MATERIA DE VERTIMIENTOS Y CONTAMINACIÓN A LOS ESTABLECIMIENTOS QUE GESTIONAN, ALMACENAN, DISTRIBUYEN COMBUSTIBLE Y/O GESTIONAN ACEITE USADO UBICADOS EN EL PERIMETRO URBANO D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199"/>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EVALUAR, CONCEPTUAR Y ORIENTAR EN LAS ACTUACIONES ADMINISTRATIVAS Y JURIDICAS , DE LOS DE  LOS PREDIOS CON ACTIVIDAD MINERA, DE RECUPERACIÓN O RESTAURACIÓN MORFOLÓGICA Y AMBIENTAL DENTRO DEL PERÍMETRO URBANO DEL DISTRITO CAPITAL."/>
    <d v="2016-01-01T00:00:00"/>
    <n v="9"/>
    <s v="CONTRATACION DIRECTA"/>
    <s v="12-OTROS DISTRITOS"/>
    <n v="86211000"/>
    <n v="86211000"/>
    <s v="N/A"/>
    <s v="N/A"/>
    <s v="MARIA FERNANDA AGUILAR_x000a_SUBDIRECCIÓN DEL RECURT SO HIDRICO Y DEL SUELO_x000a_maria.aguilar@ambientebogota.gov.co_x000a_tel 3778956"/>
    <n v="9579000"/>
  </r>
  <r>
    <n v="1200"/>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REVISAR, SUSTANCIAR, PROYECTAR, CONSULTAR Y ANALIZAR JURIDICAMENTE LOS DOCUMENTOS CORRESPONDIENTES A LA EVALUACIÓN, CONTROL Y SEGUIMIENTO A LAS ACTIVIDADES MINERAS GENERADAS EN EL PERÍMETRO URBANO DEL DISTRITO CAPITAL"/>
    <d v="2016-01-01T00:00:00"/>
    <n v="9"/>
    <s v="CONTRATACION DIRECTA"/>
    <s v="12-OTROS DISTRITOS"/>
    <n v="40695300"/>
    <n v="40695300"/>
    <s v="N/A"/>
    <s v="N/A"/>
    <s v="MARIA FERNANDA AGUILAR_x000a_SUBDIRECCIÓN DEL RECURT SO HIDRICO Y DEL SUELO_x000a_maria.aguilar@ambientebogota.gov.co_x000a_tel 3778956"/>
    <n v="4521700"/>
  </r>
  <r>
    <n v="1201"/>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REVISAR, SUSTANCIAR, PROYECTAR, CONSULTAR Y ANALIZAR JURIDICAMENTE LOS DOCUMENTOS CORRESPONDIENTES A LA EVALUACIÓN, CONTROL Y SEGUIMIENTO A LAS ACTIVIDADES MINERAS GENERADAS EN EL PERÍMETRO URBANO DEL DISTRITO CAPITAL"/>
    <d v="2016-01-01T00:00:00"/>
    <n v="11"/>
    <s v="CONTRATACION DIRECTA"/>
    <s v="12-OTROS DISTRITOS"/>
    <n v="49738700"/>
    <n v="49738700"/>
    <s v="N/A"/>
    <s v="N/A"/>
    <s v="MARIA FERNANDA AGUILAR_x000a_SUBDIRECCIÓN DEL RECURT SO HIDRICO Y DEL SUELO_x000a_maria.aguilar@ambientebogota.gov.co_x000a_tel 3778956"/>
    <n v="4521700"/>
  </r>
  <r>
    <n v="1202"/>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JURIDICOS EN LA PROYECCION Y SUSTANCIACION DE ACTOS ADMON QUE SE RELACIONAN  CON LAS ACCIONES DE EVALUACION, CONTROL Y SEGUIMIENTO A   LAS ACTIVIDADES MINERAS GENERADAS EN EL PERÍMETRO URBANO DEL DISTRITO CAPITAL."/>
    <d v="2016-01-01T00:00:00"/>
    <n v="11"/>
    <s v="CONTRATACION DIRECTA"/>
    <s v="12-OTROS DISTRITOS"/>
    <n v="43960400"/>
    <n v="43960400"/>
    <s v="N/A"/>
    <s v="N/A"/>
    <s v="MARIA FERNANDA AGUILAR_x000a_SUBDIRECCIÓN DEL RECURT SO HIDRICO Y DEL SUELO_x000a_maria.aguilar@ambientebogota.gov.co_x000a_tel 3778956"/>
    <n v="3996400"/>
  </r>
  <r>
    <n v="1203"/>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ARA APOYAR EL MANEJO CLASIFICACIÓN Y ACTUALIZACIÓN  DE LA DOCUMENTACIÓN EMITIDA PARA EL CONTROL AMBIENTAL DE LOS  PREDIOS AFECTADOS POR LA ACTIVIDAD EXTRACTIVA DE MINERALES DEL PERÍMETRO URBANO DEL DISTRITO CAPITAL  DE BOGOTÁ."/>
    <d v="2016-01-01T00:00:00"/>
    <n v="11"/>
    <s v="CONTRATACION DIRECTA"/>
    <s v="12-OTROS DISTRITOS"/>
    <n v="14275800"/>
    <n v="14275800"/>
    <s v="N/A"/>
    <s v="N/A"/>
    <s v="MARIA FERNANDA AGUILAR_x000a_SUBDIRECCIÓN DEL RECURT SO HIDRICO Y DEL SUELO_x000a_maria.aguilar@ambientebogota.gov.co_x000a_tel 3778956"/>
    <n v="1297800"/>
  </r>
  <r>
    <n v="1204"/>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ARA APOYAR EL MANEJO CLASIFICACIÓN Y ACTUALIZACIÓN  DE LA DOCUMENTACIÓN EMITIDA PARA EL CONTROL AMBIENTAL DE LOS  PREDIOS AFECTADOS POR LA ACTIVIDAD EXTRACTIVA DE MINERALES DEL PERÍMETRO URBANO DEL DISTRITO CAPITAL  DE BOGOTÁ."/>
    <d v="2016-01-01T00:00:00"/>
    <n v="11"/>
    <s v="CONTRATACION DIRECTA"/>
    <s v="12-OTROS DISTRITOS"/>
    <n v="14275800"/>
    <n v="14275800"/>
    <s v="N/A"/>
    <s v="N/A"/>
    <s v="MARIA FERNANDA AGUILAR_x000a_SUBDIRECCIÓN DEL RECURT SO HIDRICO Y DEL SUELO_x000a_maria.aguilar@ambientebogota.gov.co_x000a_tel 3778956"/>
    <n v="1297800"/>
  </r>
  <r>
    <n v="1205"/>
    <x v="11"/>
    <s v="3-3-1-14-02-17-0820-178"/>
    <s v="20 KM. DE RÍO URBANOS CON ÍNDICE DE CALIDAD HÍDRICA WQI: 65 A 79"/>
    <s v="SUELO"/>
    <s v="DESARROLLO 100% EL PROGRAMA DE IDENTIFICACIÓN Y DIAGNÓSTICO DE SITIOS CONTAMINADOS PARA SU CONTROL"/>
    <x v="2"/>
    <s v="04-GASTOS DE PERSONAL OPERATIVO"/>
    <s v="0253-PERSONAL CONTRATADO PARA EJECUTAR LAS ACTUACIONES DE EVALUACIÓN, CONTROL Y SEGUIMIENTO AMBIENTAL EN AMBIENTE URBANO"/>
    <n v="77121606"/>
    <s v="PRESTAR LOS SERVICIOS PROFESIONALES PARA REALIZAR ACTIVIDADES DE CONTROL Y SEGUIMIENTO A LOS SITIOS CON SOSPECHA Y/O CON CONTAMINACIÓN DE SUELOS  EN  EL PERIMETRO URBANO DEL DISTRITO CAPITAL"/>
    <d v="2016-01-01T00:00:00"/>
    <n v="11"/>
    <s v="CONTRATACION DIRECTA"/>
    <s v="12-OTROS DISTRITOS"/>
    <n v="38182100"/>
    <n v="38182100"/>
    <s v="N/A"/>
    <s v="N/A"/>
    <s v="MARIA FERNANDA AGUILAR_x000a_SUBDIRECCIÓN DEL RECURT SO HIDRICO Y DEL SUELO_x000a_maria.aguilar@ambientebogota.gov.co_x000a_tel 3778956"/>
    <n v="3471100"/>
  </r>
  <r>
    <n v="1206"/>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DE  APOYO EN LAS ACTIVIDADES NECESARIAS PARA REALIZAR LEVANTAMIENTOS TOPOGRAFICOS A LAS ORGANIZACIONES CON PREDIOS AFECTADOS POR ACTIVIDAD MINERA EN EL D. C"/>
    <d v="2016-01-01T00:00:00"/>
    <n v="11"/>
    <s v="CONTRATACION DIRECTA"/>
    <s v="12-OTROS DISTRITOS"/>
    <n v="13709300"/>
    <n v="13709300"/>
    <s v="N/A"/>
    <s v="N/A"/>
    <s v="MARIA FERNANDA AGUILAR_x000a_SUBDIRECCIÓN DEL RECURT SO HIDRICO Y DEL SUELO_x000a_maria.aguilar@ambientebogota.gov.co_x000a_tel 3778956"/>
    <n v="1246300"/>
  </r>
  <r>
    <n v="1207"/>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DE  APOYO EN LAS ACTIVIDADES NECESARIAS PARA REALIZAR LEVANTAMIENTOS TOPOGRAFICOS A LAS ORGANIZACIONES CON PREDIOS AFECTADOS POR ACTIVIDAD MINERA EN EL D. C"/>
    <d v="2016-01-01T00:00:00"/>
    <n v="11"/>
    <s v="CONTRATACION DIRECTA"/>
    <s v="12-OTROS DISTRITOS"/>
    <n v="13709300"/>
    <n v="13709300"/>
    <s v="N/A"/>
    <s v="N/A"/>
    <s v="MARIA FERNANDA AGUILAR_x000a_SUBDIRECCIÓN DEL RECURT SO HIDRICO Y DEL SUELO_x000a_maria.aguilar@ambientebogota.gov.co_x000a_tel 3778956"/>
    <n v="1246300"/>
  </r>
  <r>
    <n v="1208"/>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REALIZAR LAS ACTIVIDADES DE EVALUACIÓN, CONTROL Y SEGUIMIENTO DEL COMPONENTE ECOSISTÉMICO EN LOS PREDIOS CON ACTIVIDAD MINERA, DE RECUPERACIÓN O RESTUARACION MORFOLÓGICA Y AMBIENTAL DENTRO DEL PERÍMETRO URBANO DEL DISTRITO CAPITAL"/>
    <d v="2016-01-01T00:00:00"/>
    <n v="11"/>
    <s v="CONTRATACION DIRECTA"/>
    <s v="12-OTROS DISTRITOS"/>
    <n v="38182100"/>
    <n v="38182100"/>
    <s v="N/A"/>
    <s v="N/A"/>
    <s v="MARIA FERNANDA AGUILAR_x000a_SUBDIRECCIÓN DEL RECURT SO HIDRICO Y DEL SUELO_x000a_maria.aguilar@ambientebogota.gov.co_x000a_tel 3778956"/>
    <n v="3471100"/>
  </r>
  <r>
    <n v="1209"/>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REALIZAR LOS LEVANTAMIENTOS TOPOGRÁFICOS DE LAS ORGANIZACIONES CON PREDIOS AFECTADOS POR LA ACTIVIDAD DE EXTRACIÓN DE MINERALES EN EL PERÍMETRO URBANO DEL DISTRITO CAPITAL."/>
    <d v="2016-01-01T00:00:00"/>
    <n v="11"/>
    <s v="CONTRATACION DIRECTA"/>
    <s v="12-OTROS DISTRITOS"/>
    <n v="33876700"/>
    <n v="33876700"/>
    <s v="N/A"/>
    <s v="N/A"/>
    <s v="MARIA FERNANDA AGUILAR_x000a_SUBDIRECCIÓN DEL RECURT SO HIDRICO Y DEL SUELO_x000a_maria.aguilar@ambientebogota.gov.co_x000a_tel 3778956"/>
    <n v="3079700"/>
  </r>
  <r>
    <n v="1210"/>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GESTIONAR, PROYECTAR Y REALIZAR LA EVALUACION CONTROL Y SEGUIMIENTO A LOS TRAMITES AMBIENTALES DE PREDIOS CON ACTIVIDAD MINERA Y DE RECUPERACION MORFOLOGICA Y AMBIENTAL EN EL PERIMETRO URBANO DEL DISTRITO CAPITAL”."/>
    <d v="2016-01-01T00:00:00"/>
    <n v="11"/>
    <s v="CONTRATACION DIRECTA"/>
    <s v="12-OTROS DISTRITOS"/>
    <n v="77044000"/>
    <n v="77044000"/>
    <s v="N/A"/>
    <s v="N/A"/>
    <s v="MARIA FERNANDA AGUILAR_x000a_SUBDIRECCIÓN DEL RECURT SO HIDRICO Y DEL SUELO_x000a_maria.aguilar@ambientebogota.gov.co_x000a_tel 3778956"/>
    <n v="7004000"/>
  </r>
  <r>
    <n v="1211"/>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REALIZAR ACTIVIDADES DE CONTROL Y VIGILANCIA A LOS TRÁMITES AMBIENTALES Y DE RECUPERACIÓN MORFOLÓGICA DE PREDIOS MINEROS EN EL PERÍMETRO URBANO D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212"/>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EVALUAR, CONCEPTUAR Y ORIENTAR EN LOS ASPECTOS TÉCNICOS DE  LOS PREDIOS CON ACTIVIDAD MINERA, DE RECUPERACIÓN O RESTAURACIÓN MORFOLÓGICA Y AMBIENTAL DENTRO DEL PERÍMETRO URBANO DEL DISTRITO CAPITAL."/>
    <d v="2016-01-01T00:00:00"/>
    <n v="9"/>
    <s v="CONTRATACION DIRECTA"/>
    <s v="12-OTROS DISTRITOS"/>
    <n v="86211000"/>
    <n v="86211000"/>
    <s v="N/A"/>
    <s v="N/A"/>
    <s v="MARIA FERNANDA AGUILAR_x000a_SUBDIRECCIÓN DEL RECURT SO HIDRICO Y DEL SUELO_x000a_maria.aguilar@ambientebogota.gov.co_x000a_tel 3778956"/>
    <n v="9579000"/>
  </r>
  <r>
    <n v="1213"/>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REALIZAR ACTIVIDADES DE CONTROL Y VIGILANCIA A LOS TRÁMITES AMBIENTALES Y DE RECUPERACIÓN MORFOLÓGICA Y AMBIENTAL DE PREDIOS MINEROS EN EL PERÍMETRO URBANO DEL DISTRITO CAPITAL"/>
    <d v="2016-01-01T00:00:00"/>
    <n v="11"/>
    <s v="CONTRATACION DIRECTA"/>
    <s v="12-OTROS DISTRITOS"/>
    <n v="49738700"/>
    <n v="49738700"/>
    <s v="N/A"/>
    <s v="N/A"/>
    <s v="MARIA FERNANDA AGUILAR_x000a_SUBDIRECCIÓN DEL RECURT SO HIDRICO Y DEL SUELO_x000a_maria.aguilar@ambientebogota.gov.co_x000a_tel 3778956"/>
    <n v="4521700"/>
  </r>
  <r>
    <n v="1214"/>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REALIZAR ACTIVIDADES DE CONTROL Y VIGILANCIA A LOS TRÁMITES AMBIENTALES Y DE RECUPERACIÓN MORFOLÓGICA Y AMBIENTAL DE PREDIOS MINEROS EN EL PERÍMETRO URBANO DEL DISTRITO CAPITAL”"/>
    <d v="2016-01-01T00:00:00"/>
    <n v="11"/>
    <s v="CONTRATACION DIRECTA"/>
    <s v="12-OTROS DISTRITOS"/>
    <n v="33876700"/>
    <n v="33876700"/>
    <s v="N/A"/>
    <s v="N/A"/>
    <s v="MARIA FERNANDA AGUILAR_x000a_SUBDIRECCIÓN DEL RECURT SO HIDRICO Y DEL SUELO_x000a_maria.aguilar@ambientebogota.gov.co_x000a_tel 3778956"/>
    <n v="3079700"/>
  </r>
  <r>
    <n v="1215"/>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77101600"/>
    <s v="PRESTAR LOS SERVICIOS PROFESIONALES PARA PROYECTAR. REVISAR Y REALIZAR LA EVALUACIÓN DEL COMPONENTE GEOTÉCNICO Y DE CUPERACIÓN MORFOLÓGICA DE PREDIOS MINEROS, EN EL PERÍMETRO URBANO DEL DISTRITO CAPITAL"/>
    <d v="2016-01-01T00:00:00"/>
    <n v="11"/>
    <s v="CONTRATACION DIRECTA"/>
    <s v="12-OTROS DISTRITOS"/>
    <n v="97438000"/>
    <n v="97438000"/>
    <s v="N/A"/>
    <s v="N/A"/>
    <s v="MARIA FERNANDA AGUILAR_x000a_SUBDIRECCIÓN DEL RECURT SO HIDRICO Y DEL SUELO_x000a_maria.aguilar@ambientebogota.gov.co_x000a_tel 3778956"/>
    <n v="8858000"/>
  </r>
  <r>
    <n v="1216"/>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2"/>
    <s v="04-GASTOS DE PERSONAL OPERATIVO"/>
    <s v="0253-PERSONAL CONTRATADO PARA EJECUTAR LAS ACTUACIONES DE EVALUACIÓN, CONTROL Y SEGUIMIENTO AMBIENTAL EN AMBIENTE URBANO"/>
    <n v="80161500"/>
    <s v="PRESTAR LOS SERVICIOS DE APOYO PARA REALIZAR EL SEGUIMIENTO Y CONSOLIDACIÓN DE LA INFORMACIÓN TÉCNICO-JURÍDICA Y ADMINISTRATIVA GENERADAS EN  LOS PREDIOS CON ACTIVIDAD MINERA EN EL D. C.,"/>
    <d v="2016-01-01T00:00:00"/>
    <n v="11"/>
    <s v="CONTRATACION DIRECTA"/>
    <s v="12-OTROS DISTRITOS"/>
    <n v="23771500"/>
    <n v="23771500"/>
    <s v="N/A"/>
    <s v="N/A"/>
    <s v="MARIA FERNANDA AGUILAR_x000a_SUBDIRECCIÓN DEL RECURT SO HIDRICO Y DEL SUELO_x000a_maria.aguilar@ambientebogota.gov.co_x000a_tel 3778956"/>
    <n v="2173300"/>
  </r>
  <r>
    <n v="121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DE APOYO EN LA ATENCIÓN, MANEJO Y GESTION DEL FLUJO DE LAS NOTIFICACIONES PARA EL CONTROL A LOS ESTABLECIMIENTOS QUE GENERAN VERTIMIENTOS Y QUE AFECTAN LA CALIDAD DE LOS RECURSOS HIDRICO Y SUELO EN EL PERIMETRO URBANO DEL DISTRITO CAPITAL"/>
    <d v="2016-01-01T00:00:00"/>
    <n v="11"/>
    <s v="CONTRATACION DIRECTA"/>
    <s v="12-OTROS DISTRITOS"/>
    <n v="17448200"/>
    <n v="17448200"/>
    <s v="N/A"/>
    <s v="N/A"/>
    <s v="MARIA FERNANDA AGUILAR_x000a_SUBDIRECCIÓN DEL RECURT SO HIDRICO Y DEL SUELO_x000a_maria.aguilar@ambientebogota.gov.co_x000a_tel 3778956"/>
    <n v="1586200"/>
  </r>
  <r>
    <n v="1218"/>
    <x v="11"/>
    <s v="3-3-1-14-02-17-0820-178"/>
    <s v="20 KM. DE RÍO URBANOS CON ÍNDICE DE CALIDAD HÍDRICA WQI: 65 A 79"/>
    <s v="RECURSO HÍDRICO SUPERFICIAL"/>
    <s v="EJECUTAR 5 PROGRAMAS DE OPERACIÓN DE LA RED DE CALIDAD HÍDRICA DE BOGOTÁ"/>
    <x v="2"/>
    <s v="04-GASTOS DE PERSONAL OPERATIVO"/>
    <s v="0253-PERSONAL CONTRATADO PARA EJECUTAR LAS ACTUACIONES DE EVALUACIÓN, CONTROL Y SEGUIMIENTO AMBIENTAL EN AMBIENTE URBANO"/>
    <n v="77101505"/>
    <s v="“PRESTAR SUS SERVICIOS PROFESIONALES PARA GESTIONAR LA OPERACIÓN DE LA RED DE CALIDAD HÍDRICA DE BOGOTÁ Y LA FORMULACIÓN DE LOS ESTUDIOS DEL ESTADO DE LA CALIDAD Y DEL MANEJO DEL RECURSO HÍDRICO EN EL PERÍMETRO URBANO DEL DISTRITO CAPITAL”."/>
    <d v="2016-01-01T00:00:00"/>
    <n v="11"/>
    <s v="CONTRATACION DIRECTA"/>
    <s v="198- TASAS RETRIBUTIVAS"/>
    <n v="82709000"/>
    <n v="82709000"/>
    <s v="N/A"/>
    <s v="N/A"/>
    <s v="MARIA FERNANDA AGUILAR_x000a_SUBDIRECCIÓN DEL RECURT SO HIDRICO Y DEL SUELO_x000a_maria.aguilar@ambientebogota.gov.co_x000a_tel 3778956"/>
    <n v="7519000"/>
  </r>
  <r>
    <n v="1219"/>
    <x v="11"/>
    <s v="3-3-1-14-02-17-0820-178"/>
    <s v="20 KM. DE RÍO URBANOS CON ÍNDICE DE CALIDAD HÍDRICA WQI: 65 A 79"/>
    <s v="RECURSO HÍDRICO SUPERFICIAL"/>
    <s v="EJECUTAR 5 PROGRAMAS DE OPERACIÓN DE LA RED DE CALIDAD HÍDRICA DE BOGOTÁ"/>
    <x v="2"/>
    <s v="04-GASTOS DE PERSONAL OPERATIVO"/>
    <s v="0253-PERSONAL CONTRATADO PARA EJECUTAR LAS ACTUACIONES DE EVALUACIÓN, CONTROL Y SEGUIMIENTO AMBIENTAL EN AMBIENTE URBANO"/>
    <n v="77101505"/>
    <s v="PRESTAR LOS SERVICOS PROFESIONALES PARA REALIZAR LA ACTUALIZACION DEL SISTEMA DE INFORMACIÓN GEOGRAFICA DE LA RED DE CALIDAD HIDRICA DE BOGOTÁ"/>
    <d v="2016-01-01T00:00:00"/>
    <n v="11"/>
    <s v="CONTRATACION DIRECTA"/>
    <s v="198- TASAS RETRIBUTIVAS"/>
    <n v="25945700"/>
    <n v="25945700"/>
    <s v="N/A"/>
    <s v="N/A"/>
    <s v="MARIA FERNANDA AGUILAR_x000a_SUBDIRECCIÓN DEL RECURT SO HIDRICO Y DEL SUELO_x000a_maria.aguilar@ambientebogota.gov.co_x000a_tel 3778956"/>
    <n v="2358700"/>
  </r>
  <r>
    <n v="1220"/>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TECNICA DEL PROGRAMA DE TASAS RETRIBUTIVAS  DE LA SECRETARÍA DISTRITAL DE AMBIENTE”."/>
    <d v="2016-01-01T00:00:00"/>
    <n v="11"/>
    <s v="CONTRATACION DIRECTA"/>
    <s v="198- TASAS RETRIBUTIVAS"/>
    <n v="25945700"/>
    <n v="25945700"/>
    <s v="N/A"/>
    <s v="N/A"/>
    <s v="MARIA FERNANDA AGUILAR_x000a_SUBDIRECCIÓN DEL RECURT SO HIDRICO Y DEL SUELO_x000a_maria.aguilar@ambientebogota.gov.co_x000a_tel 3778956"/>
    <n v="2358700"/>
  </r>
  <r>
    <n v="1221"/>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TECNICA DEL PROGRAMA DE TASAS RETRIBUTIVAS  DE LA SECRETARÍA DISTRITAL DE AMBIENTE”."/>
    <d v="2016-01-01T00:00:00"/>
    <n v="11"/>
    <s v="CONTRATACION DIRECTA"/>
    <s v="198- TASAS RETRIBUTIVAS"/>
    <n v="25945700"/>
    <n v="25945700"/>
    <s v="N/A"/>
    <s v="N/A"/>
    <s v="MARIA FERNANDA AGUILAR_x000a_SUBDIRECCIÓN DEL RECURT SO HIDRICO Y DEL SUELO_x000a_maria.aguilar@ambientebogota.gov.co_x000a_tel 3778956"/>
    <n v="2358700"/>
  </r>
  <r>
    <n v="1222"/>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TECNICA DEL PROGRAMA DE TASAS RETRIBUTIVAS  DE LA SECRETARÍA DISTRITAL DE AMBIENTE”."/>
    <d v="2016-01-01T00:00:00"/>
    <n v="11"/>
    <s v="CONTRATACION DIRECTA"/>
    <s v="198- TASAS RETRIBUTIVAS"/>
    <n v="25945700"/>
    <n v="25945700"/>
    <s v="N/A"/>
    <s v="N/A"/>
    <s v="MARIA FERNANDA AGUILAR_x000a_SUBDIRECCIÓN DEL RECURT SO HIDRICO Y DEL SUELO_x000a_maria.aguilar@ambientebogota.gov.co_x000a_tel 3778956"/>
    <n v="2358700"/>
  </r>
  <r>
    <n v="1223"/>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TECNICA DEL PROGRAMA DE TASAS RETRIBUTIVAS  DE LA SECRETARÍA DISTRITAL DE AMBIENTE”."/>
    <d v="2016-01-01T00:00:00"/>
    <n v="11"/>
    <s v="CONTRATACION DIRECTA"/>
    <s v="198- TASAS RETRIBUTIVAS"/>
    <n v="25945700"/>
    <n v="25945700"/>
    <s v="N/A"/>
    <s v="N/A"/>
    <s v="MARIA FERNANDA AGUILAR_x000a_SUBDIRECCIÓN DEL RECURT SO HIDRICO Y DEL SUELO_x000a_maria.aguilar@ambientebogota.gov.co_x000a_tel 3778956"/>
    <n v="2358700"/>
  </r>
  <r>
    <n v="1224"/>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TECNICA DEL PROGRAMA DE TASAS RETRIBUTIVAS  DE LA SECRETARÍA DISTRITAL DE AMBIENTE”."/>
    <d v="2016-01-01T00:00:00"/>
    <n v="11"/>
    <s v="CONTRATACION DIRECTA"/>
    <s v="198- TASAS RETRIBUTIVAS"/>
    <n v="25945700"/>
    <n v="25945700"/>
    <s v="N/A"/>
    <s v="N/A"/>
    <s v="MARIA FERNANDA AGUILAR_x000a_SUBDIRECCIÓN DEL RECURT SO HIDRICO Y DEL SUELO_x000a_maria.aguilar@ambientebogota.gov.co_x000a_tel 3778956"/>
    <n v="2358700"/>
  </r>
  <r>
    <n v="1225"/>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TECNICA DEL PROGRAMA DE TASAS RETRIBUTIVAS  DE LA SECRETARÍA DISTRITAL DE AMBIENTE”."/>
    <d v="2016-01-01T00:00:00"/>
    <n v="11"/>
    <s v="CONTRATACION DIRECTA"/>
    <s v="198- TASAS RETRIBUTIVAS"/>
    <n v="25945700"/>
    <n v="25945700"/>
    <s v="N/A"/>
    <s v="N/A"/>
    <s v="MARIA FERNANDA AGUILAR_x000a_SUBDIRECCIÓN DEL RECURT SO HIDRICO Y DEL SUELO_x000a_maria.aguilar@ambientebogota.gov.co_x000a_tel 3778956"/>
    <n v="2358700"/>
  </r>
  <r>
    <n v="1226"/>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DEL PROGRAMA DE TASAS RETRIBUTIVAS, EN LA JURISDICCIÓN DE LA SECRETARÍA DISTRITAL DE AMBIENTE”."/>
    <d v="2016-01-01T00:00:00"/>
    <n v="11"/>
    <s v="CONTRATACION DIRECTA"/>
    <s v="198- TASAS RETRIBUTIVAS"/>
    <n v="43960400"/>
    <n v="43960400"/>
    <s v="N/A"/>
    <s v="N/A"/>
    <s v="MARIA FERNANDA AGUILAR_x000a_SUBDIRECCIÓN DEL RECURT SO HIDRICO Y DEL SUELO_x000a_maria.aguilar@ambientebogota.gov.co_x000a_tel 3778956"/>
    <n v="3996400"/>
  </r>
  <r>
    <n v="1227"/>
    <x v="11"/>
    <s v="3-3-1-14-02-17-0820-178"/>
    <s v="20 KM. DE RÍO URBANOS CON ÍNDICE DE CALIDAD HÍDRICA WQI: 65 A 79"/>
    <s v="RECURSO HÍDRICO SUPERFICIAL"/>
    <s v="EJECUTAR 5 PROGRAMAS DE OPERACIÓN DE LA RED DE CALIDAD HÍDRICA DE BOGOTÁ"/>
    <x v="2"/>
    <s v="04-GASTOS DE PERSONAL OPERATIVO"/>
    <s v="0253-PERSONAL CONTRATADO PARA EJECUTAR LAS ACTUACIONES DE EVALUACIÓN, CONTROL Y SEGUIMIENTO AMBIENTAL EN AMBIENTE URBANO"/>
    <n v="77101505"/>
    <s v="PRESTAR LOS SERVICIOS PROFESIONALES PARA APOYAR LA GESTION DE LA INFORMACION GENERADA POR LA OPERACION DE RED DE CALIDAD HÍDRICA DE BOGOTÁ Y ELABORAR INFORMES DE LOS RESULTADOS DE MONITOREO DEL RECURSO HÍDRICO DEL DISTRITO CAPITAL"/>
    <d v="2016-01-01T00:00:00"/>
    <n v="11"/>
    <s v="CONTRATACION DIRECTA"/>
    <s v="198- TASAS RETRIBUTIVAS"/>
    <n v="38182100"/>
    <n v="38182100"/>
    <s v="N/A"/>
    <s v="N/A"/>
    <s v="MARIA FERNANDA AGUILAR_x000a_SUBDIRECCIÓN DEL RECURT SO HIDRICO Y DEL SUELO_x000a_maria.aguilar@ambientebogota.gov.co_x000a_tel 3778956"/>
    <n v="3471100"/>
  </r>
  <r>
    <n v="1228"/>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DEL PROGRAMA DE TASAS RETRIBUTIVAS  DE LA SECRETARÍA DISTRITAL DE AMBIENTE Y EL SEGUIMIENTO A LAS OBLIGACIONES DEL PLAN DE SANEAMIENTO DE LA CIUDAD”."/>
    <d v="2016-01-01T00:00:00"/>
    <n v="11"/>
    <s v="CONTRATACION DIRECTA"/>
    <s v="198- TASAS RETRIBUTIVAS"/>
    <n v="33876700"/>
    <n v="33876700"/>
    <s v="N/A"/>
    <s v="N/A"/>
    <s v="MARIA FERNANDA AGUILAR_x000a_SUBDIRECCIÓN DEL RECURT SO HIDRICO Y DEL SUELO_x000a_maria.aguilar@ambientebogota.gov.co_x000a_tel 3778956"/>
    <n v="3079700"/>
  </r>
  <r>
    <n v="1229"/>
    <x v="11"/>
    <s v="3-3-1-14-02-17-0820-178"/>
    <s v="20 KM. DE RÍO URBANOS CON ÍNDICE DE CALIDAD HÍDRICA WQI: 65 A 79"/>
    <s v="RECURSO HÍDRICO SUPERFICIAL"/>
    <s v="EJECUTAR 3 FASES DEL PROGRAMA MONITOREO A AFLUENTES Y EFLUENTES EN EL D. C."/>
    <x v="2"/>
    <s v="04-GASTOS DE PERSONAL OPERATIVO"/>
    <s v="0253-PERSONAL CONTRATADO PARA EJECUTAR LAS ACTUACIONES DE EVALUACIÓN, CONTROL Y SEGUIMIENTO AMBIENTAL EN AMBIENTE URBANO"/>
    <n v="77101505"/>
    <s v="PRESTAR LOS SERVICIOS PROFESIONALES PARA APOYAR LA EJECUCION DEL PROGRAMA DE MONITOREO A AFLUENTES Y EFLUENTES EN EL DISTRITO CAPITAL”."/>
    <d v="2016-01-01T00:00:00"/>
    <n v="11"/>
    <s v="CONTRATACION DIRECTA"/>
    <s v="198- TASAS RETRIBUTIVAS"/>
    <n v="33876700"/>
    <n v="33876700"/>
    <s v="N/A"/>
    <s v="N/A"/>
    <s v="MARIA FERNANDA AGUILAR_x000a_SUBDIRECCIÓN DEL RECURT SO HIDRICO Y DEL SUELO_x000a_maria.aguilar@ambientebogota.gov.co_x000a_tel 3778956"/>
    <n v="3079700"/>
  </r>
  <r>
    <n v="1230"/>
    <x v="11"/>
    <s v="3-3-1-14-02-17-0820-178"/>
    <s v="20 KM. DE RÍO URBANOS CON ÍNDICE DE CALIDAD HÍDRICA WQI: 65 A 79"/>
    <s v="RECURSO HÍDRICO SUPERFICIAL"/>
    <s v="EJECUTAR 3 FASES DEL PROGRAMA MONITOREO A AFLUENTES Y EFLUENTES EN EL D. C."/>
    <x v="2"/>
    <s v="04-GASTOS DE PERSONAL OPERATIVO"/>
    <s v="0253-PERSONAL CONTRATADO PARA EJECUTAR LAS ACTUACIONES DE EVALUACIÓN, CONTROL Y SEGUIMIENTO AMBIENTAL EN AMBIENTE URBANO"/>
    <n v="77101505"/>
    <s v="PRESTAR LOS SERVICIOS PROFESIONALES PARA APOYAR LA GESTION DE LA INFORMACION TECNICA GENERADA POR PROGRAMA DE MONITOREO A AFLUENTES Y EFLUENTES EN EL DISTRITO CAPITAL”."/>
    <d v="2016-01-01T00:00:00"/>
    <n v="11"/>
    <s v="CONTRATACION DIRECTA"/>
    <s v="198- TASAS RETRIBUTIVAS"/>
    <n v="33876700"/>
    <n v="33876700"/>
    <s v="N/A"/>
    <s v="N/A"/>
    <s v="MARIA FERNANDA AGUILAR_x000a_SUBDIRECCIÓN DEL RECURT SO HIDRICO Y DEL SUELO_x000a_maria.aguilar@ambientebogota.gov.co_x000a_tel 3778956"/>
    <n v="3079700"/>
  </r>
  <r>
    <n v="1231"/>
    <x v="11"/>
    <s v="3-3-1-14-02-17-0820-178"/>
    <s v="20 KM. DE RÍO URBANOS CON ÍNDICE DE CALIDAD HÍDRICA WQI: 65 A 79"/>
    <s v="RECURSO HÍDRICO SUPERFICIAL"/>
    <s v="EJECUTAR 5 PROGRAMAS DE OPERACIÓN DE LA RED DE CALIDAD HÍDRICA DE BOGOTÁ"/>
    <x v="2"/>
    <s v="04-GASTOS DE PERSONAL OPERATIVO"/>
    <s v="0253-PERSONAL CONTRATADO PARA EJECUTAR LAS ACTUACIONES DE EVALUACIÓN, CONTROL Y SEGUIMIENTO AMBIENTAL EN AMBIENTE URBANO"/>
    <n v="77101505"/>
    <s v="PRESTAR LOS SERVICIOS PROFESIONALES PARA APOYAR LA OPERACIÓN DE LA RED DE CALIDAD HÍDRICA DE BOGOTÁ Y REALIZAR EL ANALISIS ESTADISTICO DE LOS RESULTADOS DE MONITOREO DEL RECURSO HÍDRICO DEL DISTRITO CAPITAL”._x000a__x000a_"/>
    <d v="2016-01-01T00:00:00"/>
    <n v="11"/>
    <s v=" CONTRATACION DIRECTA "/>
    <s v="198- TASAS RETRIBUTIVAS"/>
    <n v="49731000"/>
    <n v="49731000"/>
    <s v="N/A"/>
    <s v="N/A"/>
    <s v="MARIA FERNANDA AGUILAR_x000a_SUBDIRECCIÓN DEL RECURT SO HIDRICO Y DEL SUELO_x000a_maria.aguilar@ambientebogota.gov.co_x000a_tel 3778956"/>
    <n v="4521000"/>
  </r>
  <r>
    <n v="1232"/>
    <x v="11"/>
    <s v="3-3-1-14-02-17-0820-178"/>
    <s v="20 KM. DE RÍO URBANOS CON ÍNDICE DE CALIDAD HÍDRICA WQI: 65 A 79"/>
    <s v="RECURSO HÍDRICO SUPERFICIAL"/>
    <s v="EJECUTAR 5 PROGRAMAS DE OPERACIÓN DE LA RED DE CALIDAD HÍDRICA DE BOGOTÁ"/>
    <x v="2"/>
    <s v="04-GASTOS DE PERSONAL OPERATIVO"/>
    <s v="0253-PERSONAL CONTRATADO PARA EJECUTAR LAS ACTUACIONES DE EVALUACIÓN, CONTROL Y SEGUIMIENTO AMBIENTAL EN AMBIENTE URBANO"/>
    <n v="77101505"/>
    <s v="PRESTAR LOS SERVICIOS PROFESIONALES PARA APOYAR LA EJECUCION DEL PROGRAMA DE MONITOREO DE LA RED DE CALIDAD HÍDRICA DE BOGOTÁ"/>
    <d v="2016-01-01T00:00:00"/>
    <n v="11"/>
    <s v="CONTRATACION DIRECTA"/>
    <s v="198- TASAS RETRIBUTIVAS"/>
    <n v="27985100"/>
    <n v="27985100"/>
    <s v="N/A"/>
    <s v="N/A"/>
    <s v="MARIA FERNANDA AGUILAR_x000a_SUBDIRECCIÓN DEL RECURT SO HIDRICO Y DEL SUELO_x000a_maria.aguilar@ambientebogota.gov.co_x000a_tel 3778956"/>
    <n v="2544100"/>
  </r>
  <r>
    <n v="1233"/>
    <x v="11"/>
    <s v="3-3-1-14-02-17-0820-178"/>
    <s v="20 KM. DE RÍO URBANOS CON ÍNDICE DE CALIDAD HÍDRICA WQI: 65 A 79"/>
    <s v="RECURSO HÍDRICO SUPERFICIAL"/>
    <s v="EJECUTAR 5 PROGRAMAS DE OPERACIÓN DE LA RED DE CALIDAD HÍDRICA DE BOGOTÁ"/>
    <x v="2"/>
    <s v="04-GASTOS DE PERSONAL OPERATIVO"/>
    <s v="0253-PERSONAL CONTRATADO PARA EJECUTAR LAS ACTUACIONES DE EVALUACIÓN, CONTROL Y SEGUIMIENTO AMBIENTAL EN AMBIENTE URBANO"/>
    <n v="77101505"/>
    <s v="PRESTAR LOS SERVICIOS TÉCNICOS PARA APOYAR LA EJECUCION Y ACOMPAÑAMIENTO AL PROGRAMA DE MONITOREO DE LA RED DE CALIDAD HÍDRICA DE BOGOTÁ”."/>
    <d v="2016-01-01T00:00:00"/>
    <n v="11"/>
    <s v="CONTRATACION DIRECTA"/>
    <s v="198- TASAS RETRIBUTIVAS"/>
    <n v="22206800"/>
    <n v="22206800"/>
    <s v="N/A"/>
    <s v="N/A"/>
    <s v="MARIA FERNANDA AGUILAR_x000a_SUBDIRECCIÓN DEL RECURT SO HIDRICO Y DEL SUELO_x000a_maria.aguilar@ambientebogota.gov.co_x000a_tel 3778956"/>
    <n v="2018800"/>
  </r>
  <r>
    <n v="1234"/>
    <x v="11"/>
    <s v="3-3-1-14-02-17-0820-178"/>
    <s v="20 KM. DE RÍO URBANOS CON ÍNDICE DE CALIDAD HÍDRICA WQI: 65 A 79"/>
    <s v="RECURSO HÍDRICO SUPERFICIAL"/>
    <s v="EJECUTAR 3 FASES DEL PROGRAMA MONITOREO A AFLUENTES Y EFLUENTES EN EL D. C."/>
    <x v="2"/>
    <s v="04-GASTOS DE PERSONAL OPERATIVO"/>
    <s v="0253-PERSONAL CONTRATADO PARA EJECUTAR LAS ACTUACIONES DE EVALUACIÓN, CONTROL Y SEGUIMIENTO AMBIENTAL EN AMBIENTE URBANO"/>
    <n v="77101505"/>
    <s v="PRESTAR LOS SERVICIOS TECNICOS PARA APOYAR LA EJECUCION DEL PROGRAMA DE MONITOREO A AFLUENTES Y EFLUENTES EN EL DISTRITO CAPITAL"/>
    <d v="2016-01-01T00:00:00"/>
    <n v="11"/>
    <s v="CONTRATACION DIRECTA"/>
    <s v="198- TASAS RETRIBUTIVAS"/>
    <n v="22206800"/>
    <n v="22206800"/>
    <s v="N/A"/>
    <s v="N/A"/>
    <s v="MARIA FERNANDA AGUILAR_x000a_SUBDIRECCIÓN DEL RECURT SO HIDRICO Y DEL SUELO_x000a_maria.aguilar@ambientebogota.gov.co_x000a_tel 3778956"/>
    <n v="2018800"/>
  </r>
  <r>
    <n v="1235"/>
    <x v="11"/>
    <s v="3-3-1-14-02-17-0820-178"/>
    <s v="20 KM. DE RÍO URBANOS CON ÍNDICE DE CALIDAD HÍDRICA WQI: 65 A 79"/>
    <s v="RECURSO HÍDRICO SUPERFICIAL"/>
    <s v="EJECUTAR 5 PROGRAMAS DE OPERACIÓN DE LA RED DE CALIDAD HÍDRICA DE BOGOTÁ"/>
    <x v="2"/>
    <s v="04-GASTOS DE PERSONAL OPERATIVO"/>
    <s v="0253-PERSONAL CONTRATADO PARA EJECUTAR LAS ACTUACIONES DE EVALUACIÓN, CONTROL Y SEGUIMIENTO AMBIENTAL EN AMBIENTE URBANO"/>
    <n v="77101505"/>
    <s v="PRESTAR LOS SERVICIOS TÉCNICOS PARA APOYAR LA EJECUCION Y ACOMPAÑAMIENTO AL PROGRAMA DE MONITOREO DE LA RED DE CALIDAD HÍDRICA DE BOGOTÁ”."/>
    <d v="2016-01-01T00:00:00"/>
    <n v="11"/>
    <s v="CONTRATACION DIRECTA"/>
    <s v="198- TASAS RETRIBUTIVAS"/>
    <n v="22206800"/>
    <n v="22206800"/>
    <s v="N/A"/>
    <s v="N/A"/>
    <s v="MARIA FERNANDA AGUILAR_x000a_SUBDIRECCIÓN DEL RECURT SO HIDRICO Y DEL SUELO_x000a_maria.aguilar@ambientebogota.gov.co_x000a_tel 3778956"/>
    <n v="2018800"/>
  </r>
  <r>
    <n v="1236"/>
    <x v="11"/>
    <s v="3-3-1-14-02-17-0820-178"/>
    <s v="20 KM. DE RÍO URBANOS CON ÍNDICE DE CALIDAD HÍDRICA WQI: 65 A 79"/>
    <s v="RECURSO HÍDRICO SUPERFICIAL"/>
    <s v="EJECUTAR 3 FASES DEL PROGRAMA MONITOREO A AFLUENTES Y EFLUENTES EN EL D. C."/>
    <x v="2"/>
    <s v="04-GASTOS DE PERSONAL OPERATIVO"/>
    <s v="0253-PERSONAL CONTRATADO PARA EJECUTAR LAS ACTUACIONES DE EVALUACIÓN, CONTROL Y SEGUIMIENTO AMBIENTAL EN AMBIENTE URBANO"/>
    <n v="77101505"/>
    <s v="PRESTAR LOS SERVICIOS TECNICOS PARA APOYAR LA EJECUCION DEL PROGRAMA DE MONITOREO A AFLUENTES Y EFLUENTES EN EL DISTRITO CAPITAL"/>
    <d v="2016-01-01T00:00:00"/>
    <n v="12"/>
    <s v="CONTRATACION DIRECTA"/>
    <s v="198- TASAS RETRIBUTIVAS"/>
    <n v="20517800"/>
    <n v="20517800"/>
    <s v="N/A"/>
    <s v="N/A"/>
    <s v="MARIA FERNANDA AGUILAR_x000a_SUBDIRECCIÓN DEL RECURT SO HIDRICO Y DEL SUELO_x000a_maria.aguilar@ambientebogota.gov.co_x000a_tel 3778956"/>
    <n v="1709800"/>
  </r>
  <r>
    <n v="123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
    <d v="2016-01-01T00:00:00"/>
    <n v="11"/>
    <s v="CONTRATACION DIRECTA"/>
    <s v="12-OTROS DISTRITOS"/>
    <n v="65714000"/>
    <n v="65714000"/>
    <s v="N/A"/>
    <s v="N/A"/>
    <s v="MARIA FERNANDA AGUILAR_x000a_SUBDIRECCIÓN DEL RECURT SO HIDRICO Y DEL SUELO_x000a_maria.aguilar@ambientebogota.gov.co_x000a_tel 3778956"/>
    <n v="5974000"/>
  </r>
  <r>
    <n v="123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Y ANALIZAR JURIDICAMENTE LAS ACTUACIONES DE EVALUACIÓN, CONTROL Y SEGUIMIENTO DE LAS ACTIVIDADES  CONTAMINANTES  QUE GENERAN VERTIMIENTOS  EN LA CUENCA DE LOS RIOS SALITRE Y TORCA”"/>
    <d v="2016-01-01T00:00:00"/>
    <n v="11"/>
    <s v="CONTRATACION DIRECTA"/>
    <s v="12-OTROS DISTRITOS"/>
    <n v="33876700"/>
    <n v="33876700"/>
    <s v="N/A"/>
    <s v="N/A"/>
    <s v="MARIA FERNANDA AGUILAR_x000a_SUBDIRECCIÓN DEL RECURT SO HIDRICO Y DEL SUELO_x000a_maria.aguilar@ambientebogota.gov.co_x000a_tel 3778956"/>
    <n v="3079700"/>
  </r>
  <r>
    <n v="123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L TRAMITE JURIDICO DE LOS PROCEDIMIENTOS QUE SE ADELANTEN FRENTE A LOS ESTABLECIMIENTOS QUE GENERAN VERTIMIENTOS Y OTRAS ACTIVIDADES CONTAMINANTES EN 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24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24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Y ANALIZAR JURIDICAMENTE LAS ACTUACIONES DE EVALUACIÓN, CONTROL Y SEGUIMIENTO DE LAS ACTIVIDADES  CONTAMINANTES  QUE GENERAN VERTIMIENTOS  EN LA CUENCA DE LOS RIOS SALITRE Y TORCA”"/>
    <d v="2016-01-01T00:00:00"/>
    <n v="11"/>
    <s v="CONTRATACION DIRECTA"/>
    <s v="12-OTROS DISTRITOS"/>
    <n v="33876700"/>
    <n v="33876700"/>
    <s v="N/A"/>
    <s v="N/A"/>
    <s v="MARIA FERNANDA AGUILAR_x000a_SUBDIRECCIÓN DEL RECURT SO HIDRICO Y DEL SUELO_x000a_maria.aguilar@ambientebogota.gov.co_x000a_tel 3778956"/>
    <n v="3079700"/>
  </r>
  <r>
    <n v="124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24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24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NALIZAR Y APOYAR EN EL PROCESO DE EVALUACIÓN, CONTROL Y SEGUIMIENTO DE LOS DOCUMENTOS REFERENTES A LAS ACTUACIONES ADMINISTRATIVAS, TÉCNICAS Y JURÍDICAS CORRESPONDIENTES A LAS ACTIVIDADES CONTAMINANTES QUE GENEREN VERTIMIENTOS"/>
    <d v="2016-01-01T00:00:00"/>
    <n v="11"/>
    <s v="CONTRATACION DIRECTA"/>
    <s v="12-OTROS DISTRITOS"/>
    <n v="38182100"/>
    <n v="38182100"/>
    <s v="N/A"/>
    <s v="N/A"/>
    <s v="MARIA FERNANDA AGUILAR_x000a_SUBDIRECCIÓN DEL RECURT SO HIDRICO Y DEL SUELO_x000a_maria.aguilar@ambientebogota.gov.co_x000a_tel 3778956"/>
    <n v="3471100"/>
  </r>
  <r>
    <n v="124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EL MANEJO, CLASIFICACIÓN Y ACTUALIZACIÓN DE LA DOCUMENTACIÓN CONTENIDA EN LOS EXPEDIENTES DE LOS ESTABLECIMIENTOS QUE GENERAN VERTIMIENTOS  EN EL D.C"/>
    <d v="2016-01-01T00:00:00"/>
    <n v="11"/>
    <s v="CONTRATACION DIRECTA"/>
    <s v="12-OTROS DISTRITOS"/>
    <n v="17448200"/>
    <n v="17448200"/>
    <s v="N/A"/>
    <s v="N/A"/>
    <s v="MARIA FERNANDA AGUILAR_x000a_SUBDIRECCIÓN DEL RECURT SO HIDRICO Y DEL SUELO_x000a_maria.aguilar@ambientebogota.gov.co_x000a_tel 3778956"/>
    <n v="1586200"/>
  </r>
  <r>
    <n v="124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LA ORGANIZACIÓN Y ACTUALIZACIÓN DE EXPEDIENTES DE LOS ESTABLECIMIENTOS QUE GENERAN VERTIMIENTOS Y QUE AFECTAN LA CALIDAD DE LOS RECURSOS HIDRICO Y SUELO EN EL  PERIMETRO URBANO DEL DISTRITO CAPITAL"/>
    <d v="2016-01-01T00:00:00"/>
    <n v="11"/>
    <s v="CONTRATACION DIRECTA"/>
    <s v="12-OTROS DISTRITOS"/>
    <n v="13709300"/>
    <n v="13709300"/>
    <s v="N/A"/>
    <s v="N/A"/>
    <s v="MARIA FERNANDA AGUILAR_x000a_SUBDIRECCIÓN DEL RECURT SO HIDRICO Y DEL SUELO_x000a_maria.aguilar@ambientebogota.gov.co_x000a_tel 3778956"/>
    <n v="1246300"/>
  </r>
  <r>
    <n v="124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LA ORGANIZACIÓN Y ACTUALIZACIÓN DE EXPEDIENTES DE LOS ESTABLECIMIENTOS QUE GENERAN VERTIMIENTOS Y QUE AFECTAN LA CALIDAD DE LOS RECURSOS HIDRICO Y SUELO EN EL  PERIMETRO URBANO DEL DISTRITO CAPITAL"/>
    <d v="2016-01-01T00:00:00"/>
    <n v="11"/>
    <s v="CONTRATACION DIRECTA"/>
    <s v="12-OTROS DISTRITOS"/>
    <n v="13709300"/>
    <n v="13709300"/>
    <s v="N/A"/>
    <s v="N/A"/>
    <s v="MARIA FERNANDA AGUILAR_x000a_SUBDIRECCIÓN DEL RECURT SO HIDRICO Y DEL SUELO_x000a_maria.aguilar@ambientebogota.gov.co_x000a_tel 3778956"/>
    <n v="1246300"/>
  </r>
  <r>
    <n v="124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GESTIONAR, REVISAR Y PROYECTAR LAS ACCIONES DE EVALUACION, CONTROL Y SEGUIMIENTO A LOS ESTABLECIMIENTOS QUE GENERAN VERTIMIENTOS Y A LAS ACTIVIDADES CONTAMINANTES CAUSADAS EN EL PERIMETRO URBANO DEL DISTRITO CAPITAL"/>
    <d v="2016-01-01T00:00:00"/>
    <n v="11"/>
    <s v="CONTRATACION DIRECTA"/>
    <s v="12-OTROS DISTRITOS"/>
    <n v="71379000"/>
    <n v="71379000"/>
    <s v="N/A"/>
    <s v="N/A"/>
    <s v="MARIA FERNANDA AGUILAR_x000a_SUBDIRECCIÓN DEL RECURT SO HIDRICO Y DEL SUELO_x000a_maria.aguilar@ambientebogota.gov.co_x000a_tel 3778956"/>
    <n v="6489000"/>
  </r>
  <r>
    <n v="124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ARA APOYAR EL PROCESO DE MANEJO, REVISIÓN Y SEGUIMIENTO A LOS EXPEDIENTES Y BASES DE DATOS DE LOS ESTABLECIMIENTOS QUE GENERAN VERTIMIENTOS EN DESARROLLO DEL CONTROL AMBIENTAL DE LOS RECURSOS HÍDRICO Y DEL SUELO EN EL D.C."/>
    <d v="2016-01-01T00:00:00"/>
    <n v="11"/>
    <s v="CONTRATACION DIRECTA"/>
    <s v="12-OTROS DISTRITOS"/>
    <n v="23906300"/>
    <n v="23906300"/>
    <s v="N/A"/>
    <s v="N/A"/>
    <s v="MARIA FERNANDA AGUILAR_x000a_SUBDIRECCIÓN DEL RECURT SO HIDRICO Y DEL SUELO_x000a_maria.aguilar@ambientebogota.gov.co_x000a_tel 3778956"/>
    <n v="2173300"/>
  </r>
  <r>
    <n v="125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ARA APOYAR EL ANALISIS DE LA INFORMACION GENERADA POR EVALUACIÓN, CONTROL Y SEGUIMIENTO A LOS ESTABLECIMIENTOS QUE GENERAN VERTIMIENTOS Y QUE AFECTAN LA CALIDAD DE LOS RECURSOS HÍDRICO Y SUELO"/>
    <d v="2016-01-01T00:00:00"/>
    <n v="11"/>
    <s v="CONTRATACION DIRECTA"/>
    <s v="12-OTROS DISTRITOS"/>
    <n v="18807800"/>
    <n v="18807800"/>
    <s v="N/A"/>
    <s v="N/A"/>
    <s v="MARIA FERNANDA AGUILAR_x000a_SUBDIRECCIÓN DEL RECURT SO HIDRICO Y DEL SUELO_x000a_maria.aguilar@ambientebogota.gov.co_x000a_tel 3778956"/>
    <n v="1709800"/>
  </r>
  <r>
    <n v="125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d v="2016-01-01T00:00:00"/>
    <n v="11"/>
    <s v="CONTRATACION DIRECTA"/>
    <s v="12-OTROS DISTRITOS"/>
    <n v="30364400"/>
    <n v="30364400"/>
    <s v="N/A"/>
    <s v="N/A"/>
    <s v="MARIA FERNANDA AGUILAR_x000a_SUBDIRECCIÓN DEL RECURT SO HIDRICO Y DEL SUELO_x000a_maria.aguilar@ambientebogota.gov.co_x000a_tel 3778956"/>
    <n v="2760400"/>
  </r>
  <r>
    <n v="125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25945700"/>
    <n v="25945700"/>
    <s v="N/A"/>
    <s v="N/A"/>
    <s v="MARIA FERNANDA AGUILAR_x000a_SUBDIRECCIÓN DEL RECURT SO HIDRICO Y DEL SUELO_x000a_maria.aguilar@ambientebogota.gov.co_x000a_tel 3778956"/>
    <n v="2358700"/>
  </r>
  <r>
    <n v="1253"/>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7121701"/>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d v="2016-01-01T00:00:00"/>
    <n v="11"/>
    <s v="CONTRATACION DIRECTA"/>
    <s v="198- TASAS RETRIBUTIVAS"/>
    <n v="25945700"/>
    <n v="25945700"/>
    <s v="N/A"/>
    <s v="N/A"/>
    <s v="MARIA FERNANDA AGUILAR_x000a_SUBDIRECCIÓN DEL RECURT SO HIDRICO Y DEL SUELO_x000a_maria.aguilar@ambientebogota.gov.co_x000a_tel 3778956"/>
    <n v="2358700"/>
  </r>
  <r>
    <n v="125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30364400"/>
    <n v="30364400"/>
    <s v="N/A"/>
    <s v="N/A"/>
    <s v="MARIA FERNANDA AGUILAR_x000a_SUBDIRECCIÓN DEL RECURT SO HIDRICO Y DEL SUELO_x000a_maria.aguilar@ambientebogota.gov.co_x000a_tel 3778956"/>
    <n v="2760400"/>
  </r>
  <r>
    <n v="125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30364400"/>
    <n v="30364400"/>
    <s v="N/A"/>
    <s v="N/A"/>
    <s v="MARIA FERNANDA AGUILAR_x000a_SUBDIRECCIÓN DEL RECURT SO HIDRICO Y DEL SUELO_x000a_maria.aguilar@ambientebogota.gov.co_x000a_tel 3778956"/>
    <n v="2760400"/>
  </r>
  <r>
    <n v="125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25945700"/>
    <n v="25945700"/>
    <s v="N/A"/>
    <s v="N/A"/>
    <s v="MARIA FERNANDA AGUILAR_x000a_SUBDIRECCIÓN DEL RECURT SO HIDRICO Y DEL SUELO_x000a_maria.aguilar@ambientebogota.gov.co_x000a_tel 3778956"/>
    <n v="2358700"/>
  </r>
  <r>
    <n v="125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CONTAMINACIÓN, USO DEL RECURSO HÍDRICO SUPERFICIAL Y ACTIVIDADES RELACIONADAS CON EL LICENCIAMIENTO AMBIENTAL, ENCAMINADAS A LA PROTECCIÓN Y CONSERVACIÓN DEL RECURSO HÍDRICO”._x000a__x000a_"/>
    <d v="2016-01-01T00:00:00"/>
    <n v="11"/>
    <s v="CONTRATACION DIRECTA"/>
    <s v="12-OTROS DISTRITOS"/>
    <n v="38182100"/>
    <n v="38182100"/>
    <s v="N/A"/>
    <s v="N/A"/>
    <s v="MARIA FERNANDA AGUILAR_x000a_SUBDIRECCIÓN DEL RECURT SO HIDRICO Y DEL SUELO_x000a_maria.aguilar@ambientebogota.gov.co_x000a_tel 3778956"/>
    <n v="3471100"/>
  </r>
  <r>
    <n v="125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CONTAMINACIÓN, USO DEL RECURSO HÍDRICO SUPERFICIAL Y ACTIVIDADES RELACIONADAS CON EL LICENCIAMIENTO AMBIENTAL, ENCAMINADAS A LA PROTECCIÓN Y CONSERVACIÓN DEL RECURSO HÍDRICO”._x000a__x000a_"/>
    <d v="2016-01-01T00:00:00"/>
    <n v="11"/>
    <s v="CONTRATACION DIRECTA"/>
    <s v="12-OTROS DISTRITOS"/>
    <n v="38182100"/>
    <n v="38182100"/>
    <s v="N/A"/>
    <s v="N/A"/>
    <s v="MARIA FERNANDA AGUILAR_x000a_SUBDIRECCIÓN DEL RECURT SO HIDRICO Y DEL SUELO_x000a_maria.aguilar@ambientebogota.gov.co_x000a_tel 3778956"/>
    <n v="3471100"/>
  </r>
  <r>
    <n v="125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CONTAMINACIÓN, USO DEL RECURSO HÍDRICO SUPERFICIAL Y ACTIVIDADES RELACIONADAS CON EL LICENCIAMIENTO AMBIENTAL, ENCAMINADAS A LA PROTECCIÓN Y CONSERVACIÓN DEL RECURSO HÍDRICO”._x000a__x000a_"/>
    <d v="2016-01-01T00:00:00"/>
    <n v="11"/>
    <s v="CONTRATACION DIRECTA"/>
    <s v="12-OTROS DISTRITOS"/>
    <n v="38182100"/>
    <n v="38182100"/>
    <s v="N/A"/>
    <s v="N/A"/>
    <s v="MARIA FERNANDA AGUILAR_x000a_SUBDIRECCIÓN DEL RECURT SO HIDRICO Y DEL SUELO_x000a_maria.aguilar@ambientebogota.gov.co_x000a_tel 3778956"/>
    <n v="3471100"/>
  </r>
  <r>
    <n v="126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43960400"/>
    <n v="43960400"/>
    <s v="N/A"/>
    <s v="N/A"/>
    <s v="MARIA FERNANDA AGUILAR_x000a_SUBDIRECCIÓN DEL RECURT SO HIDRICO Y DEL SUELO_x000a_maria.aguilar@ambientebogota.gov.co_x000a_tel 3778956"/>
    <n v="3996400"/>
  </r>
  <r>
    <n v="126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CONTROL Y SEGUIMIENTO AMBIENTAL A LOS ESTABLECIMIENTOS QUE GENERAN VERTIMIENTOS Y A PROYECTOS, OBRAS O ACTIVIDADES SUJETAS DE LICENCIAMIENTO AMBIENTAL._x000a__x000a_"/>
    <d v="2016-01-01T00:00:00"/>
    <n v="11"/>
    <s v="CONTRATACION DIRECTA"/>
    <s v="12-OTROS DISTRITOS"/>
    <n v="49738700"/>
    <n v="49738700"/>
    <s v="N/A"/>
    <s v="N/A"/>
    <s v="MARIA FERNANDA AGUILAR_x000a_SUBDIRECCIÓN DEL RECURT SO HIDRICO Y DEL SUELO_x000a_maria.aguilar@ambientebogota.gov.co_x000a_tel 3778956"/>
    <n v="4521700"/>
  </r>
  <r>
    <n v="126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80161500"/>
    <s v="“PRESTAR LOS SERVICIOS PROFESIONALES PARA GESTIONAR LA CONSOLIDACION, DEPURACION Y ACTUALIZACION DEL SISTEMA DE INFORMACION GEOGRAFICA A LAS ACTIVIDADES DE  EVALUACION, CONTROL Y SEGUIMIENTO   DE LOS RECURSOS HIDRICO Y SUELO  DEL DISTRITO CAPITAL”._x000a__x000a_"/>
    <d v="2016-01-01T00:00:00"/>
    <n v="11"/>
    <s v="CONTRATACION DIRECTA"/>
    <s v="12-OTROS DISTRITOS"/>
    <n v="49738700"/>
    <n v="49738700"/>
    <s v="N/A"/>
    <s v="N/A"/>
    <s v="MARIA FERNANDA AGUILAR_x000a_SUBDIRECCIÓN DEL RECURT SO HIDRICO Y DEL SUELO_x000a_maria.aguilar@ambientebogota.gov.co_x000a_tel 3778956"/>
    <n v="4521700"/>
  </r>
  <r>
    <n v="126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EN LA MEJORA DE PROCEDIMIENTOS TÉCNICOS, EN EL MARCO DEL CONTROL AMBIENTAL A LOS ESTABLECIMIENTOS QUE GENERAN VERTIMIENTOS Y OTRAS ACTIVIDADES CONTAMINANTES GENERADAS EN EL DISTRITO CAPITAL”. "/>
    <d v="2016-01-01T00:00:00"/>
    <n v="11"/>
    <s v="CONTRATACION DIRECTA"/>
    <s v="12-OTROS DISTRITOS"/>
    <n v="23906300"/>
    <n v="23906300"/>
    <s v="N/A"/>
    <s v="N/A"/>
    <s v="MARIA FERNANDA AGUILAR_x000a_SUBDIRECCIÓN DEL RECURT SO HIDRICO Y DEL SUELO_x000a_maria.aguilar@ambientebogota.gov.co_x000a_tel 3778956"/>
    <n v="2173300"/>
  </r>
  <r>
    <n v="1264"/>
    <x v="11"/>
    <s v="3-3-1-14-02-17-0820-178"/>
    <s v="20 KM. DE RÍO URBANOS CON ÍNDICE DE CALIDAD HÍDRICA WQI: 65 A 79"/>
    <s v="SUELO"/>
    <s v="DESARROLLO 100% EL PROGRAMA DE IDENTIFICACIÓN Y DIAGNÓSTICO DE SITIOS CONTAMINADOS PARA SU CONTROL"/>
    <x v="2"/>
    <s v="04-GASTOS DE PERSONAL OPERATIVO"/>
    <s v="0253-PERSONAL CONTRATADO PARA EJECUTAR LAS ACTUACIONES DE EVALUACIÓN, CONTROL Y SEGUIMIENTO AMBIENTAL EN AMBIENTE URBANO"/>
    <n v="77121606"/>
    <s v="PRESTAR LOS SERVICIOS DE APOYO PARA EL PROCESO DE MANEJO, REVISIÓN Y SEGUIMIENTO A LA INFORMACIÓN AMBIENTAL Y BASES DE DATOS DE LOS ESTABLECIMIENTOS QUE GENERAN AFECTACIÓN AL RECURSO SUELO EN DESARROLLO DEL CONTROL AMBIENTAL DE LOS RECURSOS HÍDRICO Y DEL SUELO EN EL D.C"/>
    <d v="2016-01-01T00:00:00"/>
    <n v="11"/>
    <s v="CONTRATCION DIRECTA"/>
    <s v="12-OTROS DISTRITOS"/>
    <n v="22206800"/>
    <n v="22206800"/>
    <s v="N/A"/>
    <s v="N/A"/>
    <s v="MARIA FERNANDA AGUILAR_x000a_SUBDIRECCIÓN DEL RECURT SO HIDRICO Y DEL SUELO_x000a_maria.aguilar@ambientebogota.gov.co_x000a_tel 3778956"/>
    <n v="2018800"/>
  </r>
  <r>
    <n v="1265"/>
    <x v="11"/>
    <s v="3-3-1-14-02-17-0820-178"/>
    <s v="20 KM. DE RÍO URBANOS CON ÍNDICE DE CALIDAD HÍDRICA WQI: 65 A 79"/>
    <s v="SUELO"/>
    <s v="DESARROLLO 100% EL PROGRAMA DE IDENTIFICACIÓN Y DIAGNÓSTICO DE SITIOS CONTAMINADOS PARA SU CONTROL"/>
    <x v="2"/>
    <s v="04-GASTOS DE PERSONAL OPERATIVO"/>
    <s v="0253-PERSONAL CONTRATADO PARA EJECUTAR LAS ACTUACIONES DE EVALUACIÓN, CONTROL Y SEGUIMIENTO AMBIENTAL EN AMBIENTE URBANO"/>
    <n v="77121606"/>
    <s v="PRESTAR LOS SERVICIOS PROFESIONALES PARA EVALUAR Y CONCEPTUAR INFORMACIÓN HIDROGEOLOGICA RELACIONADA CON SITIOS CON  SOSPECHA DE CONTAMINACIÓN DE SUELOS CON SUTANCIAS PELIGROSAS Y APOYAR LAS ACTIVIDADES QUE PROFUNDICEN EL CONOCIMIENTO HIDROGEOLOGICO EN EL PERÍMETRO URBANO DEL DISTRITO CAPITAL "/>
    <d v="2016-01-01T00:00:00"/>
    <n v="11"/>
    <s v="CONTRATACION DIRECTA"/>
    <s v="12-OTROS DISTRITOS"/>
    <n v="43960400"/>
    <n v="43960400"/>
    <s v="N/A"/>
    <s v="N/A"/>
    <s v="MARIA FERNANDA AGUILAR_x000a_SUBDIRECCIÓN DEL RECURT SO HIDRICO Y DEL SUELO_x000a_maria.aguilar@ambientebogota.gov.co_x000a_tel 3778956"/>
    <n v="3996400"/>
  </r>
  <r>
    <n v="1266"/>
    <x v="11"/>
    <s v="3-3-1-14-02-17-0820-178"/>
    <s v="20 KM. DE RÍO URBANOS CON ÍNDICE DE CALIDAD HÍDRICA WQI: 65 A 79"/>
    <s v="SUELO"/>
    <s v="DESARROLLO 100% EL PROGRAMA DE IDENTIFICACIÓN Y DIAGNÓSTICO DE SITIOS CONTAMINADOS PARA SU CONTROL"/>
    <x v="13"/>
    <s v="01-INVESTIGACION BASICA APLICADA Y ESTUDIOS PROPIOS DEL SECTOR"/>
    <s v="0130-INVESTIGACIÓN Y ESTUDIOS DE APOYO A LA GESTIÓN AMBIENTAL"/>
    <n v="77121606"/>
    <s v="DESARROLLO DE UN PILOTO EN OTRAS LOCALIDADES, PARA LA IDENTIFICACIÓN DE SITIOS CON SOSPECHA DE CONTAMINACIÓN.)"/>
    <d v="2016-01-01T00:00:00"/>
    <n v="11"/>
    <s v="LICITACION PUBLICA"/>
    <s v="12-OTROS DISTRITOS"/>
    <n v="500000000"/>
    <n v="500000000"/>
    <s v="N/A"/>
    <s v="N/A"/>
    <s v="MARIA FERNANDA AGUILAR_x000a_SUBDIRECCIÓN DEL RECURT SO HIDRICO Y DEL SUELO_x000a_maria.aguilar@ambientebogota.gov.co_x000a_tel 3778956"/>
    <n v="500000000"/>
  </r>
  <r>
    <n v="1267"/>
    <x v="11"/>
    <s v="3-3-1-14-02-17-0820-178"/>
    <s v="20 KM. DE RÍO URBANOS CON ÍNDICE DE CALIDAD HÍDRICA WQI: 65 A 79"/>
    <s v="SUELO"/>
    <s v="DESARROLLO 100% EL PROGRAMA DE IDENTIFICACIÓN Y DIAGNÓSTICO DE SITIOS CONTAMINADOS PARA SU CONTROL"/>
    <x v="2"/>
    <s v="04-GASTOS DE PERSONAL OPERATIVO"/>
    <s v="0253-PERSONAL CONTRATADO PARA EJECUTAR LAS ACTUACIONES DE EVALUACIÓN, CONTROL Y SEGUIMIENTO AMBIENTAL EN AMBIENTE URBANO"/>
    <n v="77121606"/>
    <s v="PRESTAR  LOS SERVICIOS PROFESIONALES PARA GESTIONAR, REVISAR Y PROYECTAR ACCIONES DE CONTROL Y VIGILANCIA A LOS SITIOS CON SUELOS, ESTRUCTURAS Y/O UNIDADES HIDROGEOLÓGICAS CON SOSPECHA DE CONTAMINACIÓN Y/O CONTAMINADAS CON SUSTANCIAS PELIGROSAS EN EL PERIMETRO URBANO DEL DISTRITO CAPITAL”."/>
    <d v="2016-01-01T00:00:00"/>
    <n v="11"/>
    <s v="CONTRATACION DIRECTA"/>
    <s v="12-OTROS DISTRITOS"/>
    <n v="61295300"/>
    <n v="61295300"/>
    <s v="N/A"/>
    <s v="N/A"/>
    <s v="MARIA FERNANDA AGUILAR_x000a_SUBDIRECCIÓN DEL RECURT SO HIDRICO Y DEL SUELO_x000a_maria.aguilar@ambientebogota.gov.co_x000a_tel 3778956"/>
    <n v="5572300"/>
  </r>
  <r>
    <n v="1268"/>
    <x v="11"/>
    <s v="3-3-1-14-02-17-0820-178"/>
    <s v="20 KM. DE RÍO URBANOS CON ÍNDICE DE CALIDAD HÍDRICA WQI: 65 A 79"/>
    <s v="SUELO"/>
    <s v="DESARROLLO 100% EL PROGRAMA DE IDENTIFICACIÓN Y DIAGNÓSTICO DE SITIOS CONTAMINADOS PARA SU CONTROL"/>
    <x v="2"/>
    <s v="04-GASTOS DE PERSONAL OPERATIVO"/>
    <s v="0253-PERSONAL CONTRATADO PARA EJECUTAR LAS ACTUACIONES DE EVALUACIÓN, CONTROL Y SEGUIMIENTO AMBIENTAL EN AMBIENTE URBANO"/>
    <n v="77121606"/>
    <s v="PRESTAR LOS SERVICIOS PROFESIONALES PARA REALIZAR CONTROL AL COMPONENTE GEOLOGICO DE LAS ACTIVIDADES  DE INVESTIGACIÓN QUE SE DESARROLLEN EN SITIOS CON SUELOS Y AGUAS SUBTERRÉNEAS CONTAMINADAS POR SUSTANCIAS PELIGROSAS EN  EL PERIMETRO URBANO DEL DISTRITO CAPITAL"/>
    <d v="2016-01-01T00:00:00"/>
    <n v="11"/>
    <s v="CONTRATACION DIRECTA"/>
    <s v="12-OTROS DISTRITOS"/>
    <n v="38182100"/>
    <n v="38182100"/>
    <s v="N/A"/>
    <s v="N/A"/>
    <s v="MARIA FERNANDA AGUILAR_x000a_SUBDIRECCIÓN DEL RECURT SO HIDRICO Y DEL SUELO_x000a_maria.aguilar@ambientebogota.gov.co_x000a_tel 3778956"/>
    <n v="3471100"/>
  </r>
  <r>
    <n v="126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EL TRAMITE Y REVISIÓN JURIDICA DE LAS ACTUACIONES DE LOS ESTABLECIMIENTOS QUE GENERAN VERTIMIENTOS EN DESARROLLO DEL CONTROL AMBIENTAL DE LOS RECURSOS HÍDRICO Y DEL SUELO EN EL D.C."/>
    <d v="2016-01-01T00:00:00"/>
    <n v="11"/>
    <s v="CONTRATACION DIRECTA"/>
    <s v="12-OTROS DISTRITOS"/>
    <n v="30364400"/>
    <n v="30364400"/>
    <s v="N/A"/>
    <s v="N/A"/>
    <s v="MARIA FERNANDA AGUILAR_x000a_SUBDIRECCIÓN DEL RECURT SO HIDRICO Y DEL SUELO_x000a_maria.aguilar@ambientebogota.gov.co_x000a_tel 3778956"/>
    <n v="2760400"/>
  </r>
  <r>
    <n v="127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REALIZAR Y REVISAR LA EVALUACIÓN TÉCNICA PARA LA TASACIÓN DE MULTAS Y DOSIMETRIA DE LA SANCIÓN POR INFRACCIÓN A LA NORMATIVIDAD AMBIENTAL VIGENTE, A LOS ESTABLECIMIENTOS QUE GENERAN VERTIMIENTOS AL RECURSO HIDRICO Y EL SUELO EN EL DISTRITO CAPITAL”."/>
    <d v="2016-01-01T00:00:00"/>
    <n v="11"/>
    <s v="CONTRATACION DIRECTA"/>
    <s v="12-OTROS DISTRITOS"/>
    <n v="61295300"/>
    <n v="61295300"/>
    <s v="N/A"/>
    <s v="N/A"/>
    <s v="MARIA FERNANDA AGUILAR_x000a_SUBDIRECCIÓN DEL RECURT SO HIDRICO Y DEL SUELO_x000a_maria.aguilar@ambientebogota.gov.co_x000a_tel 3778956"/>
    <n v="5572300"/>
  </r>
  <r>
    <n v="127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LA EVALUACIÓN TÉCNICA PARA LA TASACIÓN DE MULTAS A LOS ESTABLECIMIENTOS QUE GENERAN VERTIMIENTOS AL RECURSO HIDRICO Y EL SUELO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27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EVALUAR TÉCNICAMENTE LA TASACIÓN DE MULTAS A LOS ESTABLECIMIENTOS QUE GENERAN VERTIMIENTOS AL RECURSO HIDRICO Y EL SUELO EN 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27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EVALUAR, CONCEPTUAR Y ORIENTAR LAS ACTIVIDADES DE EVALUACIÓN, CONTROL Y SEGUIMIENTO A ESTABLECIMIENTOS QUE GENERAN VERTIMIENTOS Y QUE AFECTAN LA CALIDAD DEL RECURSO HÍDRICO EN EL PERÍMETRO URBANO DEL DISTRITO CAPITAL”."/>
    <d v="2016-01-01T00:00:00"/>
    <n v="11"/>
    <s v="CONTRATACION DIRECTA"/>
    <s v="12-OTROS DISTRITOS"/>
    <n v="90640000"/>
    <n v="90640000"/>
    <s v="N/A"/>
    <s v="N/A"/>
    <s v="MARIA FERNANDA AGUILAR_x000a_SUBDIRECCIÓN DEL RECURT SO HIDRICO Y DEL SUELO_x000a_maria.aguilar@ambientebogota.gov.co_x000a_tel 3778956"/>
    <n v="8240000"/>
  </r>
  <r>
    <n v="127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LA  EVALUACIÓN TÉCNICA PARA LA TASACIÓN DE MULTAS  POR INFRACCIÓN A LA NORMATIVIDAD AMBIENTAL VIGENTE  A LOS  ESTABLECIMIENTOS QUE GENERAN VERTIMIENTOS AL RECURSO HÍDRICO Y EL  SUELO EN EL D.C."/>
    <d v="2016-01-01T00:00:00"/>
    <n v="11"/>
    <s v="CONTRATCION DIRECTA"/>
    <s v="12-OTROS DISTRITOS"/>
    <n v="49738700"/>
    <n v="49738700"/>
    <s v="N/A"/>
    <s v="N/A"/>
    <s v="MARIA FERNANDA AGUILAR_x000a_SUBDIRECCIÓN DEL RECURT SO HIDRICO Y DEL SUELO_x000a_maria.aguilar@ambientebogota.gov.co_x000a_tel 3778956"/>
    <n v="4521700"/>
  </r>
  <r>
    <n v="127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27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Y ANALIZAR JURIDICAMENTE LAS ACTUACIONES DE EVALUACIÓN, CONTROL Y SEGUIMIENTO DE LAS ACTIVIDADES  CONTAMINANTES  QUE GENERAN VERTIMIENTOS EN LA CUENCA DEL RIO TUNJUELO"/>
    <d v="2016-01-01T00:00:00"/>
    <n v="11"/>
    <s v="CONTRATACION DIRECTA"/>
    <s v="12-OTROS DISTRITOS"/>
    <n v="33876700"/>
    <n v="33876700"/>
    <s v="N/A"/>
    <s v="N/A"/>
    <s v="MARIA FERNANDA AGUILAR_x000a_SUBDIRECCIÓN DEL RECURT SO HIDRICO Y DEL SUELO_x000a_maria.aguilar@ambientebogota.gov.co_x000a_tel 3778956"/>
    <n v="3079700"/>
  </r>
  <r>
    <n v="127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27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Y ANALIZAR JURIDICAMENTE LAS ACTUACIONES DE EVALUACIÓN, CONTROL Y SEGUIMIENTO DE LAS ACTIVIDADES  CONTAMINANTES  QUE GENERAN VERTIMIENTOS EN LA CUENCA DEL RIO TUNJUELO"/>
    <d v="2016-01-01T00:00:00"/>
    <n v="11"/>
    <s v="CONTRATACION DIRECTA"/>
    <s v="12-OTROS DISTRITOS"/>
    <n v="33876700"/>
    <n v="33876700"/>
    <s v="N/A"/>
    <s v="N/A"/>
    <s v="MARIA FERNANDA AGUILAR_x000a_SUBDIRECCIÓN DEL RECURT SO HIDRICO Y DEL SUELO_x000a_maria.aguilar@ambientebogota.gov.co_x000a_tel 3778956"/>
    <n v="3079700"/>
  </r>
  <r>
    <n v="127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US SERVICIOS PROFESIONALES PARA  APOYAR Y ANALIZAR JURIDICAMENTE LAS ACTUACIONES DE EVALUACIÓN, CONTROL Y SEGUIMIENTO DE LAS ACTIVIDADES  CONTAMINANTES  QUE GENERAN VERTIMIENTOS EN LA CUENCA DEL RIO TUNJUELO"/>
    <d v="2016-01-01T00:00:00"/>
    <n v="11"/>
    <s v="CONTRATACION DIRECTA"/>
    <s v="12-OTROS DISTRITOS"/>
    <n v="33876700"/>
    <n v="33876700"/>
    <s v="N/A"/>
    <s v="N/A"/>
    <s v="MARIA FERNANDA AGUILAR_x000a_SUBDIRECCIÓN DEL RECURT SO HIDRICO Y DEL SUELO_x000a_maria.aguilar@ambientebogota.gov.co_x000a_tel 3778956"/>
    <n v="3079700"/>
  </r>
  <r>
    <n v="128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SERVICIOS PROFESIONALES PARA APOYAR EL TRAMITE JURIDICO DE LAS ACTUACIONES DERIVADAS EL CONTROL A LOS ESTABLECIMIENTOS QUE GENERAN VERTIMIENTOS Y OTRAS ACTIVIDAES CONTAMINANTES EN EL  DISTRITO CAPITAL”."/>
    <d v="2016-01-01T00:00:00"/>
    <n v="11"/>
    <s v="CONTRATACION DIRECTA"/>
    <s v="12-OTROS DISTRITOS"/>
    <n v="25945700"/>
    <n v="25945700"/>
    <s v="N/A"/>
    <s v="N/A"/>
    <s v="MARIA FERNANDA AGUILAR_x000a_SUBDIRECCIÓN DEL RECURT SO HIDRICO Y DEL SUELO_x000a_maria.aguilar@ambientebogota.gov.co_x000a_tel 3778956"/>
    <n v="2358700"/>
  </r>
  <r>
    <n v="128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
    <d v="2016-01-01T00:00:00"/>
    <n v="11"/>
    <s v="CONTRATACION DIRECTA"/>
    <s v="12-OTROS DISTRITOS"/>
    <n v="65714000"/>
    <n v="65714000"/>
    <s v="N/A"/>
    <s v="N/A"/>
    <s v="MARIA FERNANDA AGUILAR_x000a_SUBDIRECCIÓN DEL RECURT SO HIDRICO Y DEL SUELO_x000a_maria.aguilar@ambientebogota.gov.co_x000a_tel 3778956"/>
    <n v="5974000"/>
  </r>
  <r>
    <n v="128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EL MANEJO, CLASIFICACIÓN Y ACTUALIZACIÓN DE LA DOCUMENTACIÓN CONTENIDA EN LOS EXPEDIENTES DE LOS ESTABLECIMIENTOS QUE GENERAN VERTIMIENTOS  EN EL D.C"/>
    <d v="2016-01-01T00:00:00"/>
    <n v="11"/>
    <s v="CONTRATACION DIRECTA"/>
    <s v="12-OTROS DISTRITOS"/>
    <n v="17448200"/>
    <n v="17448200"/>
    <s v="N/A"/>
    <s v="N/A"/>
    <s v="MARIA FERNANDA AGUILAR_x000a_SUBDIRECCIÓN DEL RECURT SO HIDRICO Y DEL SUELO_x000a_maria.aguilar@ambientebogota.gov.co_x000a_tel 3778956"/>
    <n v="1586200"/>
  </r>
  <r>
    <n v="128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EL MANEJO, CLASIFICACIÓN Y ACTUALIZACIÓN DE LA DOCUMENTACIÓN CONTENIDA EN LOS EXPEDIENTES DE LOS ESTABLECIMIENTOS QUE GENERAN VERTIMIENTOS  EN EL D.C"/>
    <d v="2016-01-01T00:00:00"/>
    <n v="11"/>
    <s v="CONTRATACION DIRECTA"/>
    <s v="12-OTROS DISTRITOS"/>
    <n v="17448200"/>
    <n v="17448200"/>
    <s v="N/A"/>
    <s v="N/A"/>
    <s v="MARIA FERNANDA AGUILAR_x000a_SUBDIRECCIÓN DEL RECURT SO HIDRICO Y DEL SUELO_x000a_maria.aguilar@ambientebogota.gov.co_x000a_tel 3778956"/>
    <n v="1586200"/>
  </r>
  <r>
    <n v="128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DE APOYO PARA LA ORGANIZACIÓN Y ACTUALIZACIÓN DE EXPEDIENTES DE LOS ESTABLECIMIENTOS QUE GENERAN VERTIMIENTOS Y QUE AFECTAN LA CALIDAD DE LOS RECURSOS HIDRICO Y SUELO EN EL  PERIMETRO URBANO DEL DISTRITO CAPITAL"/>
    <d v="2016-01-01T00:00:00"/>
    <n v="11"/>
    <s v="CONTRATACION DIRECTA"/>
    <s v="12-OTROS DISTRITOS"/>
    <n v="17448200"/>
    <n v="17448200"/>
    <s v="N/A"/>
    <s v="N/A"/>
    <s v="MARIA FERNANDA AGUILAR_x000a_SUBDIRECCIÓN DEL RECURT SO HIDRICO Y DEL SUELO_x000a_maria.aguilar@ambientebogota.gov.co_x000a_tel 3778956"/>
    <n v="1586200"/>
  </r>
  <r>
    <n v="128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GESTIONAR, REVISAR Y PROYECTAR LAS ACCIONES DE EVALUACION, CONTROL Y SEGUIMIENTO A LOS ESTABLECIMIENTOS QUE GENERAN VERTIMIENTOS Y A LAS ACTIVIDADES CONTAMINANTES CAUSADAS EN EL PERIMETRO URBANO DEL DISTRITO CAPITAL"/>
    <d v="2016-01-01T00:00:00"/>
    <n v="11"/>
    <s v="CONTRATACION DIRECTA"/>
    <s v="12-OTROS DISTRITOS"/>
    <n v="71379000"/>
    <n v="71379000"/>
    <s v="N/A"/>
    <s v="N/A"/>
    <s v="MARIA FERNANDA AGUILAR_x000a_SUBDIRECCIÓN DEL RECURT SO HIDRICO Y DEL SUELO_x000a_maria.aguilar@ambientebogota.gov.co_x000a_tel 3778956"/>
    <n v="6489000"/>
  </r>
  <r>
    <n v="128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43960400"/>
    <n v="43960400"/>
    <s v="N/A"/>
    <s v="N/A"/>
    <s v="MARIA FERNANDA AGUILAR_x000a_SUBDIRECCIÓN DEL RECURT SO HIDRICO Y DEL SUELO_x000a_maria.aguilar@ambientebogota.gov.co_x000a_tel 3778956"/>
    <n v="3996400"/>
  </r>
  <r>
    <n v="128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d v="2016-01-01T00:00:00"/>
    <n v="11"/>
    <s v="CONTRATACION DIRECTA"/>
    <s v="12-OTROS DISTRITOS"/>
    <n v="25945700"/>
    <n v="25945700"/>
    <s v="N/A"/>
    <s v="N/A"/>
    <s v="MARIA FERNANDA AGUILAR_x000a_SUBDIRECCIÓN DEL RECURT SO HIDRICO Y DEL SUELO_x000a_maria.aguilar@ambientebogota.gov.co_x000a_tel 3778956"/>
    <n v="2358700"/>
  </r>
  <r>
    <n v="128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30364400"/>
    <n v="30364400"/>
    <s v="N/A"/>
    <s v="N/A"/>
    <s v="MARIA FERNANDA AGUILAR_x000a_SUBDIRECCIÓN DEL RECURT SO HIDRICO Y DEL SUELO_x000a_maria.aguilar@ambientebogota.gov.co_x000a_tel 3778956"/>
    <n v="2760400"/>
  </r>
  <r>
    <n v="128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d v="2016-01-01T00:00:00"/>
    <n v="11"/>
    <s v="CONTRATACION DIRECTA"/>
    <s v="12-OTROS DISTRITOS"/>
    <n v="25945700"/>
    <n v="25945700"/>
    <s v="N/A"/>
    <s v="N/A"/>
    <s v="MARIA FERNANDA AGUILAR_x000a_SUBDIRECCIÓN DEL RECURT SO HIDRICO Y DEL SUELO_x000a_maria.aguilar@ambientebogota.gov.co_x000a_tel 3778956"/>
    <n v="2358700"/>
  </r>
  <r>
    <n v="129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25945700"/>
    <n v="25945700"/>
    <s v="N/A"/>
    <s v="N/A"/>
    <s v="MARIA FERNANDA AGUILAR_x000a_SUBDIRECCIÓN DEL RECURT SO HIDRICO Y DEL SUELO_x000a_maria.aguilar@ambientebogota.gov.co_x000a_tel 3778956"/>
    <n v="2358700"/>
  </r>
  <r>
    <n v="129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CONTAMINACIÓN, USO DEL RECURSO HÍDRICO SUPERFICIAL Y ACTIVIDADES RELACIONADAS CON EL LICENCIAMIENTO AMBIENTAL, ENCAMINADAS A LA PROTECCIÓN Y CONSERVACIÓN DEL RECURSO HÍDRICO”._x000a__x000a_"/>
    <d v="2016-01-01T00:00:00"/>
    <n v="11"/>
    <s v="CONTRATACION DIRECTA"/>
    <s v="12-OTROS DISTRITOS"/>
    <n v="38182100"/>
    <n v="38182100"/>
    <s v="N/A"/>
    <s v="N/A"/>
    <s v="MARIA FERNANDA AGUILAR_x000a_SUBDIRECCIÓN DEL RECURT SO HIDRICO Y DEL SUELO_x000a_maria.aguilar@ambientebogota.gov.co_x000a_tel 3778956"/>
    <n v="3471100"/>
  </r>
  <r>
    <n v="129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CONTAMINACIÓN, USO DEL RECURSO HÍDRICO SUPERFICIAL Y ACTIVIDADES RELACIONADAS CON EL LICENCIAMIENTO AMBIENTAL, ENCAMINADAS A LA PROTECCIÓN Y CONSERVACIÓN DEL RECURSO HÍDRICO”._x000a__x000a_"/>
    <d v="2016-01-01T00:00:00"/>
    <n v="11"/>
    <s v="CONTRATACION DIRECTA"/>
    <s v="12-OTROS DISTRITOS"/>
    <n v="38182100"/>
    <n v="38182100"/>
    <s v="N/A"/>
    <s v="N/A"/>
    <s v="MARIA FERNANDA AGUILAR_x000a_SUBDIRECCIÓN DEL RECURT SO HIDRICO Y DEL SUELO_x000a_maria.aguilar@ambientebogota.gov.co_x000a_tel 3778956"/>
    <n v="3471100"/>
  </r>
  <r>
    <n v="129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APOYAR LAS ACTUACIONES TECNICO ADMINISTRATIVAS CORRESPONDIENTES A LA EVALUACIÓN, CONTROL Y SEGUIMIENTO  DE LAS ACTIVIDADES GENERADORAS DE VERTIMIENTOS Y CONTAMINACION, ENCAMINADAS A LA PROTECCIÓN Y CONSERVACIÓN DEL RECURSO HIDRICO Y DEL SUELO”"/>
    <d v="2016-01-01T00:00:00"/>
    <n v="11"/>
    <s v="CONTRATACION DIRECTA"/>
    <s v="12-OTROS DISTRITOS"/>
    <n v="25945700"/>
    <n v="25945700"/>
    <s v="N/A"/>
    <s v="N/A"/>
    <s v="MARIA FERNANDA AGUILAR_x000a_SUBDIRECCIÓN DEL RECURT SO HIDRICO Y DEL SUELO_x000a_maria.aguilar@ambientebogota.gov.co_x000a_tel 3778956"/>
    <n v="2358700"/>
  </r>
  <r>
    <n v="1294"/>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43960400"/>
    <n v="43960400"/>
    <s v="N/A"/>
    <s v="N/A"/>
    <s v="MARIA FERNANDA AGUILAR_x000a_SUBDIRECCIÓN DEL RECURT SO HIDRICO Y DEL SUELO_x000a_maria.aguilar@ambientebogota.gov.co_x000a_tel 3778956"/>
    <n v="3996400"/>
  </r>
  <r>
    <n v="129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CONTROL Y SEGUIMIENTO AMBIENTAL A LOS ESTABLECIMIENTOS QUE GENERAN VERTIMIENTOS Y A PROYECTOS, OBRAS O ACTIVIDADES SUJETAS DE LICENCIAMIENTO AMBIENTAL._x000a__x000a_"/>
    <d v="2016-01-01T00:00:00"/>
    <n v="11"/>
    <s v="CONTRATACION DIRECTA"/>
    <s v="12-OTROS DISTRITOS"/>
    <n v="49738700"/>
    <n v="49738700"/>
    <s v="N/A"/>
    <s v="N/A"/>
    <s v="MARIA FERNANDA AGUILAR_x000a_SUBDIRECCIÓN DEL RECURT SO HIDRICO Y DEL SUELO_x000a_maria.aguilar@ambientebogota.gov.co_x000a_tel 3778956"/>
    <n v="4521700"/>
  </r>
  <r>
    <n v="129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25945700"/>
    <n v="25945700"/>
    <s v="N/A"/>
    <s v="N/A"/>
    <s v="MARIA FERNANDA AGUILAR_x000a_SUBDIRECCIÓN DEL RECURT SO HIDRICO Y DEL SUELO_x000a_maria.aguilar@ambientebogota.gov.co_x000a_tel 3778956"/>
    <n v="2358700"/>
  </r>
  <r>
    <n v="129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Y CONTROL A LAS ACTIVIDADES GENERADORAS DE VERTIMIENTOS Y CONTAMINACIÓN, ENCAMINADAS A LA PROTECCIÓN Y CONSERVACIÓN DEL RECURSO HÍDRICO Y DEL SUELO”"/>
    <d v="2016-01-01T00:00:00"/>
    <n v="11"/>
    <s v="CONTRATACION DIRECTA"/>
    <s v="12-OTROS DISTRITOS"/>
    <n v="25945700"/>
    <n v="25945700"/>
    <s v="N/A"/>
    <s v="N/A"/>
    <s v="MARIA FERNANDA AGUILAR_x000a_SUBDIRECCIÓN DEL RECURT SO HIDRICO Y DEL SUELO_x000a_maria.aguilar@ambientebogota.gov.co_x000a_tel 3778956"/>
    <n v="2358700"/>
  </r>
  <r>
    <n v="129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ACCIONES DE EVALUACIÓN, SEGUIMIENTO, CONTROL Y LICENCIAMIENTO AMBIENTAL A LOS ESTABLECIMIENTOS QUE GESTIONAN, ALMACENAN Y DISTRIBUYEN COMBUSTIBLE Y/O GESTIONAN ACEITE USADO GENERADORES DE VERTIMIENTOS  EN EL D.C”"/>
    <d v="2016-01-01T00:00:00"/>
    <n v="11"/>
    <s v="CONTRATACION DIRECTA"/>
    <s v="12-OTROS DISTRITOS"/>
    <n v="38182100"/>
    <n v="38182100"/>
    <s v="N/A"/>
    <s v="N/A"/>
    <s v="MARIA FERNANDA AGUILAR_x000a_SUBDIRECCIÓN DEL RECURT SO HIDRICO Y DEL SUELO_x000a_maria.aguilar@ambientebogota.gov.co_x000a_tel 3778956"/>
    <n v="3471100"/>
  </r>
  <r>
    <n v="129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ARTICULAR Y LIDERAR LA FORMULACIÓN DE LINEAMIENTOS PARA LA IDENTIFICACIÓN DE UN SISTEMA DE AUDITORÍA AMBIENTAL, EN EL MARCO DE LA ORDEN 4.68 DEL FALLO DEL CONSEJO DE ESTADO  - ACCIÓN POPULAR RÍO BOGOTÁ ORIENTADO A DETERMINAR LA EFECTIVIDAD DE LAS ACCIONES Y ACTIVIDADES SOBRE LA CALIDAD DEL RECURSO HÍDRICO EN EL PERÍMETRO URBANO DEL DISTRITO CAPITAL"/>
    <d v="2016-01-01T00:00:00"/>
    <n v="11"/>
    <s v="CONTRATACION DIRECTA"/>
    <s v="12-OTROS DISTRITOS"/>
    <n v="43960400"/>
    <n v="43960400"/>
    <s v="N/A"/>
    <s v="N/A"/>
    <s v="MARIA FERNANDA AGUILAR_x000a_SUBDIRECCIÓN DEL RECURT SO HIDRICO Y DEL SUELO_x000a_maria.aguilar@ambientebogota.gov.co_x000a_tel 3778956"/>
    <n v="3996400"/>
  </r>
  <r>
    <n v="1300"/>
    <x v="11"/>
    <s v="3-3-1-14-02-17-0820-178"/>
    <s v="20 KM. DE RÍO URBANOS CON ÍNDICE DE CALIDAD HÍDRICA WQI: 65 A 79"/>
    <s v="RECURSO HÍDRICO SUPERFICIAL"/>
    <s v="EJECUTAR 3 FASES DEL PROGRAMA MONITOREO A AFLUENTES Y EFLUENTES EN EL D. C."/>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IMPLEMENTACION DE HERRAMIENTAS PARA IDENTIFICACION DE USUARIOS GENERADORES DE VERTIMIENTOS DIRECTOS MEDIANTE NUEVAS TECNOLOGIAS (DRON AEREO + SCANER DE IDENTIFICACION DE ESTRUCTURAS)"/>
    <d v="2016-01-01T00:00:00"/>
    <n v="11"/>
    <s v="CONTRATACION DIRECTA"/>
    <s v="198- TASAS RETRIBUTIVAS"/>
    <n v="100000000"/>
    <n v="100000000"/>
    <s v="N/A"/>
    <s v="N/A"/>
    <s v="MARIA FERNANDA AGUILAR_x000a_SUBDIRECCIÓN DEL RECURT SO HIDRICO Y DEL SUELO_x000a_maria.aguilar@ambientebogota.gov.co_x000a_tel 3778956"/>
    <n v="100000000"/>
  </r>
  <r>
    <n v="1301"/>
    <x v="11"/>
    <s v="3-3-1-14-02-17-0820-178"/>
    <s v="20 KM. DE RÍO URBANOS CON ÍNDICE DE CALIDAD HÍDRICA WQI: 65 A 79"/>
    <s v="RECURSO HÍDRICO SUPERFICIAL"/>
    <s v="EJECUTAR 5 PROGRAMAS DE OPERACIÓN DE LA RED DE CALIDAD HÍDRICA DE BOGOTÁ"/>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IMPLEMENTACION DE HERRAMIENTAS PARA IDENTIFICACION DE USUARIOS GENERADORES DE VERTIMIENTOS DIRECTOS MEDIANTE NUEVAS TECNOLOGIAS (DRON AEREO + SCANER DE IDENTIFICACION DE ESTRUCTURAS)"/>
    <d v="2016-01-01T00:00:00"/>
    <n v="11"/>
    <s v="CONTRATACION DIRECTA"/>
    <s v="198- TASAS RETRIBUTIVAS"/>
    <n v="100000000"/>
    <n v="100000000"/>
    <s v="N/A"/>
    <s v="N/A"/>
    <s v="MARIA FERNANDA AGUILAR_x000a_SUBDIRECCIÓN DEL RECURT SO HIDRICO Y DEL SUELO_x000a_maria.aguilar@ambientebogota.gov.co_x000a_tel 3778956"/>
    <n v="100000000"/>
  </r>
  <r>
    <n v="130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ORIENTAR Y REVISAR LOS ASPECTOS JURÍDICO-AMBIENTALES EN LOS  TRÁMITES ADELANTADOS POR LA SECRETARÍA Y QUE AFECTAN LA CALIDAD DE LOS RECURSOS HÍDRICO Y SUELO EN EL  PERÍMETRO URBANO DEL DISTRITO CAPITAL"/>
    <d v="2016-01-01T00:00:00"/>
    <n v="11"/>
    <s v="CONTRATACION DIRECTA"/>
    <s v="12-OTROS DISTRITOS"/>
    <n v="65714000"/>
    <n v="65714000"/>
    <s v="N/A"/>
    <s v="N/A"/>
    <s v="MARIA FERNANDA AGUILAR_x000a_SUBDIRECCIÓN DEL RECURT SO HIDRICO Y DEL SUELO_x000a_maria.aguilar@ambientebogota.gov.co_x000a_tel 3778956"/>
    <n v="5974000"/>
  </r>
  <r>
    <n v="1303"/>
    <x v="11"/>
    <s v="3-3-1-14-02-17-0820-178"/>
    <s v="20 KM. DE RÍO URBANOS CON ÍNDICE DE CALIDAD HÍDRICA WQI: 65 A 79"/>
    <s v="SUELO"/>
    <s v="DESARROLLO 100% EL PROGRAMA DE IDENTIFICACIÓN Y DIAGNÓSTICO DE SITIOS CONTAMINADOS PARA SU CONTROL"/>
    <x v="2"/>
    <s v="04-GASTOS DE PERSONAL OPERATIVO"/>
    <s v="0253-PERSONAL CONTRATADO PARA EJECUTAR LAS ACTUACIONES DE EVALUACIÓN, CONTROL Y SEGUIMIENTO AMBIENTAL EN AMBIENTE URBANO"/>
    <n v="77121701"/>
    <s v="PRESTAR LOS SERVICIOS PROFESIONALES PARA ORIENTAR Y REVISAR LOS ASPECTOS JURÍDICO-AMBIENTALES EN LOS  TRÁMITES ADELANTADOS POR LA SECRETARÍA Y QUE AFECTAN LA CALIDAD DE LOS RECURSOS HÍDRICO Y SUELO EN EL  PERÍMETRO URBANO DEL DISTRITO CAPITAL"/>
    <d v="2016-01-01T00:00:00"/>
    <n v="11"/>
    <s v="CONTRATACION DIRECTA"/>
    <s v="12-OTROS DISTRITOS"/>
    <n v="65714300"/>
    <n v="65714300"/>
    <s v="N/A"/>
    <s v="N/A"/>
    <s v="MARIA FERNANDA AGUILAR_x000a_SUBDIRECCIÓN DEL RECURT SO HIDRICO Y DEL SUELO_x000a_maria.aguilar@ambientebogota.gov.co_x000a_tel 3778956"/>
    <n v="5974000"/>
  </r>
  <r>
    <n v="1304"/>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PROYECTAR, CONSULTAR Y ANALIZAR  LAS ACTUACIONES ADMINISTRATIVAS Y JURIDICAS DEL PROGRAMA DE CONTROL, EVALUACION Y SEGUIMIENTO A  PUNTOS DE AGUA DEL DISTRITO CAPITAL"/>
    <d v="2016-01-01T00:00:00"/>
    <n v="11"/>
    <s v="CONTRATACION DIRECTA"/>
    <s v="493 - TASA POR USO DE AGUAS SUBTERRÁNEAS"/>
    <n v="25945700"/>
    <n v="25945700"/>
    <s v="N/A"/>
    <s v="N/A"/>
    <s v="MARIA FERNANDA AGUILAR_x000a_SUBDIRECCIÓN DEL RECURT SO HIDRICO Y DEL SUELO_x000a_maria.aguilar@ambientebogota.gov.co_x000a_tel 3778956"/>
    <n v="2358700"/>
  </r>
  <r>
    <n v="1305"/>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PROYECTAR, CONSULTAR Y ANALIZAR  LAS ACTUACIONES ADMINISTRATIVAS Y JURIDICAS DEL PROGRAMA DE CONTROL, EVALUACION Y SEGUIMIENTO A  PUNTOS DE AGUA DEL DISTRITO CAPITAL"/>
    <d v="2016-01-01T00:00:00"/>
    <n v="11"/>
    <s v="CONTRATACION DIRECTA"/>
    <s v="493 - TASA POR USO DE AGUAS SUBTERRÁNEAS"/>
    <n v="25945700"/>
    <n v="25945700"/>
    <s v="N/A"/>
    <s v="N/A"/>
    <s v="MARIA FERNANDA AGUILAR_x000a_SUBDIRECCIÓN DEL RECURT SO HIDRICO Y DEL SUELO_x000a_maria.aguilar@ambientebogota.gov.co_x000a_tel 3778956"/>
    <n v="2358700"/>
  </r>
  <r>
    <n v="1306"/>
    <x v="11"/>
    <s v="3-3-1-14-02-17-0820-178"/>
    <s v="20 KM. DE RÍO URBANOS CON ÍNDICE DE CALIDAD HÍDRICA WQI: 65 A 79"/>
    <s v="RECURSO HÍDRICO SUPERFICIAL"/>
    <s v="EJECUTAR 3 FASES DEL PROGRAMA MONITOREO A AFLUENTES Y EFLUENTES EN EL D. C."/>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MANTENIMIENTO, CALIBRACION Y ADQUISICION DE EQUIPOS E INSUMOS DE MONITOREO IN SITU CALIDAD DEL RECURSO HIDRICO."/>
    <d v="2016-01-01T00:00:00"/>
    <n v="11"/>
    <s v="CONTRATACION DIRECTA"/>
    <s v="198- TASAS RETRIBUTIVAS"/>
    <n v="100000000"/>
    <n v="100000000"/>
    <s v="N/A"/>
    <s v="N/A"/>
    <s v="MARIA FERNANDA AGUILAR_x000a_SUBDIRECCIÓN DEL RECURT SO HIDRICO Y DEL SUELO_x000a_maria.aguilar@ambientebogota.gov.co_x000a_tel 3778956"/>
    <n v="100000000"/>
  </r>
  <r>
    <n v="1307"/>
    <x v="11"/>
    <s v="3-3-1-14-02-17-0820-178"/>
    <s v="20 KM. DE RÍO URBANOS CON ÍNDICE DE CALIDAD HÍDRICA WQI: 65 A 79"/>
    <s v="RECURSO HÍDRICO SUPERFICIAL"/>
    <s v="EJECUTAR 5 PROGRAMAS DE OPERACIÓN DE LA RED DE CALIDAD HÍDRICA DE BOGOTÁ"/>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MANTENIMIENTO, CALIBRACION Y ADQUISICION DE EQUIPOS E INSUMOS DE MONITOREO IN SITU CALIDAD DEL RECURSO HIDRICO."/>
    <d v="2016-01-01T00:00:00"/>
    <n v="11"/>
    <s v="CONTRATACION DIRECTA"/>
    <s v="198- TASAS RETRIBUTIVAS"/>
    <n v="100000000"/>
    <n v="100000000"/>
    <s v="N/A"/>
    <s v="N/A"/>
    <s v="MARIA FERNANDA AGUILAR_x000a_SUBDIRECCIÓN DEL RECURT SO HIDRICO Y DEL SUELO_x000a_maria.aguilar@ambientebogota.gov.co_x000a_tel 3778956"/>
    <n v="100000000"/>
  </r>
  <r>
    <n v="1308"/>
    <x v="11"/>
    <s v="3-3-1-14-02-17-0820-178"/>
    <s v="20 KM. DE RÍO URBANOS CON ÍNDICE DE CALIDAD HÍDRICA WQI: 65 A 79"/>
    <s v="AGUAS SUBTERRÁNEAS"/>
    <s v="EJECUTAR 100% EL PROGRAMA DE CONTROL, EVALUACIÓN Y SEGUIMIENTO A PUNTOS DE AGUA"/>
    <x v="4"/>
    <s v="206-GASTOS OPERATIVOS"/>
    <s v="0037-GASTOS DE TRANSPORTE"/>
    <n v="25101905"/>
    <s v="PRESTAR EL SERVICIO PUBLICO DE TRANSPORTE TERRESTRE AUTOMOTOR ESPECIAL EN (15) CARROS_x000a_VEHICULOS TIPO CAMIONETA, DOBLE CABINA (4X4, 4X2) Y VAN (6 PX), CON EL FIN DE APOYAR LAS_x000a_ACTIVIDADES QUE DESARROLLA LA SECRETARIA DISTRITAL DE AMBIENTE"/>
    <d v="2016-01-01T00:00:00"/>
    <n v="11"/>
    <s v="LICITACION PUBLICA"/>
    <s v="493 - TASA POR USO DE AGUAS SUBTERRÁNEAS"/>
    <n v="100000000"/>
    <n v="100000000"/>
    <s v="N/A"/>
    <s v="N/A"/>
    <s v="MARIA FERNANDA AGUILAR_x000a_SUBDIRECCIÓN DEL RECURT SO HIDRICO Y DEL SUELO_x000a_maria.aguilar@ambientebogota.gov.co_x000a_tel 3778956"/>
    <n v="100000000"/>
  </r>
  <r>
    <n v="1309"/>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4"/>
    <s v="206-GASTOS OPERATIVOS"/>
    <s v="0037-GASTOS DE TRANSPORTE"/>
    <n v="25101905"/>
    <s v="PRESTAR EL SERVICIO PUBLICO DE TRANSPORTE TERRESTRE AUTOMOTOR ESPECIAL EN (15) CARROS_x000a_VEHICULOS TIPO CAMIONETA, DOBLE CABINA (4X4, 4X2) Y VAN (6 PX), CON EL FIN DE APOYAR LAS_x000a_ACTIVIDADES QUE DESARROLLA LA SECRETARIA DISTRITAL DE AMBIENTE"/>
    <d v="2016-01-01T00:00:00"/>
    <n v="11"/>
    <s v="LICITACION PUBLICA"/>
    <s v="12-OTROS DISTRITOS"/>
    <n v="100000000"/>
    <n v="100000000"/>
    <s v="N/A"/>
    <s v="N/A"/>
    <s v="MARIA FERNANDA AGUILAR_x000a_SUBDIRECCIÓN DEL RECURT SO HIDRICO Y DEL SUELO_x000a_maria.aguilar@ambientebogota.gov.co_x000a_tel 3778956"/>
    <n v="100000000"/>
  </r>
  <r>
    <n v="1310"/>
    <x v="11"/>
    <s v="3-3-1-14-02-17-0820-178"/>
    <s v="20 KM. DE RÍO URBANOS CON ÍNDICE DE CALIDAD HÍDRICA WQI: 65 A 79"/>
    <s v="RECURSO HÍDRICO SUPERFICIAL"/>
    <s v="EJECUTAR 5 PROGRAMAS DE OPERACIÓN DE LA RED DE CALIDAD HÍDRICA DE BOGOTÁ"/>
    <x v="4"/>
    <s v="206-GASTOS OPERATIVOS"/>
    <s v="0037-GASTOS DE TRANSPORTE"/>
    <n v="25101905"/>
    <s v="PRESTAR EL SERVICIO PUBLICO DE TRANSPORTE TERRESTRE AUTOMOTOR ESPECIAL EN (15) CARROS_x000a_VEHICULOS TIPO CAMIONETA, DOBLE CABINA (4X4, 4X2) Y VAN (6 PX), CON EL FIN DE APOYAR LAS_x000a_ACTIVIDADES QUE DESARROLLA LA SECRETARIA DISTRITAL DE AMBIENTE"/>
    <d v="2016-01-01T00:00:00"/>
    <n v="11"/>
    <s v="LICITACION PUBLICA"/>
    <s v="198- TASAS RETRIBUTIVAS"/>
    <n v="50000000"/>
    <n v="50000000"/>
    <s v="N/A"/>
    <s v="N/A"/>
    <s v="MARIA FERNANDA AGUILAR_x000a_SUBDIRECCIÓN DEL RECURT SO HIDRICO Y DEL SUELO_x000a_maria.aguilar@ambientebogota.gov.co_x000a_tel 3778956"/>
    <n v="50000000"/>
  </r>
  <r>
    <n v="1311"/>
    <x v="11"/>
    <s v="3-3-1-14-02-17-0820-178"/>
    <s v="20 KM. DE RÍO URBANOS CON ÍNDICE DE CALIDAD HÍDRICA WQI: 65 A 79"/>
    <s v="RECURSO HÍDRICO SUPERFICIAL"/>
    <s v="EJECUTAR 3 FASES DEL PROGRAMA MONITOREO A AFLUENTES Y EFLUENTES EN EL D. C."/>
    <x v="4"/>
    <s v="206-GASTOS OPERATIVOS"/>
    <s v="0037-GASTOS DE TRANSPORTE"/>
    <n v="25101905"/>
    <s v="PRESTAR EL SERVICIO PUBLICO DE TRANSPORTE TERRESTRE AUTOMOTOR ESPECIAL EN (15) CARROS_x000a_VEHICULOS TIPO CAMIONETA, DOBLE CABINA (4X4, 4X2) Y VAN (6 PX), CON EL FIN DE APOYAR LAS_x000a_ACTIVIDADES QUE DESARROLLA LA SECRETARIA DISTRITAL DE AMBIENTE"/>
    <d v="2016-01-01T00:00:00"/>
    <n v="11"/>
    <s v="LICITACION PUBLICA"/>
    <s v="198- TASAS RETRIBUTIVAS"/>
    <n v="50000000"/>
    <n v="50000000"/>
    <s v="N/A"/>
    <s v="N/A"/>
    <s v="MARIA FERNANDA AGUILAR_x000a_SUBDIRECCIÓN DEL RECURT SO HIDRICO Y DEL SUELO_x000a_maria.aguilar@ambientebogota.gov.co_x000a_tel 3778956"/>
    <n v="50000000"/>
  </r>
  <r>
    <n v="1312"/>
    <x v="11"/>
    <s v="3-3-1-14-02-17-0820-178"/>
    <s v="20 KM. DE RÍO URBANOS CON ÍNDICE DE CALIDAD HÍDRICA WQI: 65 A 79"/>
    <s v="RECURSO HÍDRICO SUPERFICIAL"/>
    <s v="CONTROLAR  ANUALMENTE 2.000 ESTABLECIMIENTOS QUE GENERAN VERTIMIENTOS, A TRAVÉS DE ACTUACIONES TÉCNICO ADMINISTRATIVOS"/>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IMPRESORAS, PAPELERÍA Y PUBLICACIONES"/>
    <d v="2016-01-01T00:00:00"/>
    <n v="11"/>
    <s v="SELECCIÓN ABREVIADA"/>
    <s v="12-OTROS DISTRITOS"/>
    <n v="50000000"/>
    <n v="50000000"/>
    <s v="N/A"/>
    <s v="N/A"/>
    <s v="MARIA FERNANDA AGUILAR_x000a_SUBDIRECCIÓN DEL RECURT SO HIDRICO Y DEL SUELO_x000a_maria.aguilar@ambientebogota.gov.co_x000a_tel 3778956"/>
    <n v="50000000"/>
  </r>
  <r>
    <n v="1313"/>
    <x v="11"/>
    <s v="3-3-1-14-02-17-0820-178"/>
    <s v="20 KM. DE RÍO URBANOS CON ÍNDICE DE CALIDAD HÍDRICA WQI: 65 A 79"/>
    <s v="AGUAS SUBTERRÁNEAS"/>
    <s v="EJECUTAR 100% EL PROGRAMA DE CONTROL, EVALUACIÓN Y SEGUIMIENTO A PUNTOS DE AGUA"/>
    <x v="13"/>
    <s v="01-INVESTIGACION BASICA APLICADA Y ESTUDIOS PROPIOS DEL SECTOR"/>
    <s v="0130-INVESTIGACIÓN Y ESTUDIOS DE APOYO A LA GESTIÓN AMBIENTAL"/>
    <n v="77121707"/>
    <s v="REALIZAR LA PERFORACIÓN DE UN POZO DE AGUAS SUBTERRÁNEAS"/>
    <d v="2016-01-01T00:00:00"/>
    <n v="11"/>
    <s v="LICITACION PUBLICA"/>
    <s v="493 - TASA POR USO DE AGUAS SUBTERRÁNEAS"/>
    <n v="1861000000"/>
    <n v="1861000000"/>
    <s v="N/A"/>
    <s v="N/A"/>
    <s v="MARIA FERNANDA AGUILAR_x000a_SUBDIRECCIÓN DEL RECURT SO HIDRICO Y DEL SUELO_x000a_maria.aguilar@ambientebogota.gov.co_x000a_tel 3778956"/>
    <n v="1861000000"/>
  </r>
  <r>
    <n v="1314"/>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TECNICA DEL PROGRAMA DE TASAS RETRIBUTIVAS  DE LA SECRETARÍA DISTRITAL DE AMBIENTE Y EL SEGUIMIENTO A LAS OBLIGACIONES DE SANEAMIENTO DE LA CIUDAD”."/>
    <d v="2016-01-01T00:00:00"/>
    <n v="11"/>
    <s v="CONTRATACION DIRECTA"/>
    <s v="198- TASAS RETRIBUTIVAS"/>
    <n v="33876700"/>
    <n v="33876700"/>
    <s v="N/A"/>
    <s v="N/A"/>
    <s v="MARIA FERNANDA AGUILAR_x000a_SUBDIRECCIÓN DEL RECURT SO HIDRICO Y DEL SUELO_x000a_maria.aguilar@ambientebogota.gov.co_x000a_tel 3778956"/>
    <n v="3079700"/>
  </r>
  <r>
    <n v="1315"/>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8182100"/>
    <n v="38182100"/>
    <s v="N/A"/>
    <s v="N/A"/>
    <s v="MARIA FERNANDA AGUILAR_x000a_SUBDIRECCIÓN DEL RECURT SO HIDRICO Y DEL SUELO_x000a_maria.aguilar@ambientebogota.gov.co_x000a_tel 3778956"/>
    <n v="3471100"/>
  </r>
  <r>
    <n v="1316"/>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8182100"/>
    <n v="38182100"/>
    <s v="N/A"/>
    <s v="N/A"/>
    <s v="MARIA FERNANDA AGUILAR_x000a_SUBDIRECCIÓN DEL RECURT SO HIDRICO Y DEL SUELO_x000a_maria.aguilar@ambientebogota.gov.co_x000a_tel 3778956"/>
    <n v="3471100"/>
  </r>
  <r>
    <n v="1317"/>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8182100"/>
    <n v="38182100"/>
    <s v="N/A"/>
    <s v="N/A"/>
    <s v="MARIA FERNANDA AGUILAR_x000a_SUBDIRECCIÓN DEL RECURT SO HIDRICO Y DEL SUELO_x000a_maria.aguilar@ambientebogota.gov.co_x000a_tel 3778956"/>
    <n v="3471100"/>
  </r>
  <r>
    <n v="1318"/>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8182100"/>
    <n v="38182100"/>
    <s v="N/A"/>
    <s v="N/A"/>
    <s v="MARIA FERNANDA AGUILAR_x000a_SUBDIRECCIÓN DEL RECURT SO HIDRICO Y DEL SUELO_x000a_maria.aguilar@ambientebogota.gov.co_x000a_tel 3778956"/>
    <n v="3471100"/>
  </r>
  <r>
    <n v="131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320"/>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321"/>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322"/>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323"/>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ROFESIONALES PARA REALIZAR EVALUACION, CONTROL, SEGUIMIENTO Y REVISION A LOS ESTABLECIMIENTOS QUE GENERAN VERTIMIENTOS Y ACTIVIDADES CONTAMINANTES EN EL PERIMETRO URBANO DEL DISTRITO CAPITAL”"/>
    <d v="2016-01-01T00:00:00"/>
    <n v="11"/>
    <s v="CONTRATACION DIRECTA"/>
    <s v="12-OTROS DISTRITOS"/>
    <n v="30364400"/>
    <n v="30364400"/>
    <s v="N/A"/>
    <s v="N/A"/>
    <s v="MARIA FERNANDA AGUILAR_x000a_SUBDIRECCIÓN DEL RECURT SO HIDRICO Y DEL SUELO_x000a_maria.aguilar@ambientebogota.gov.co_x000a_tel 3778956"/>
    <n v="2760400"/>
  </r>
  <r>
    <n v="1324"/>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PROYECTAR, CONSULTAR Y ANALIZAR  LAS ACTUACIONES ADMINISTRATIVAS Y JURIDICAS DEL PROGRAMA DE CONTROL, EVALUACION Y SEGUIMIENTO A  PUNTOS DE AGUA DEL DISTRITO CAPITAL"/>
    <d v="2016-01-01T00:00:00"/>
    <n v="11"/>
    <s v="CONTRATACION DIRECTA"/>
    <s v="493 - TASA POR USO DE AGUAS SUBTERRÁNEAS"/>
    <n v="25945700"/>
    <n v="25945700"/>
    <s v="N/A"/>
    <s v="N/A"/>
    <s v="MARIA FERNANDA AGUILAR_x000a_SUBDIRECCIÓN DEL RECURT SO HIDRICO Y DEL SUELO_x000a_maria.aguilar@ambientebogota.gov.co_x000a_tel 3778956"/>
    <n v="2358700"/>
  </r>
  <r>
    <n v="1325"/>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REALIZAR LA ACTUALIZACIÓN DEL MODELO HIDROGEOLOGICO CONCEPTUAL  Y APOYAR LAS ACTIVIDADES QUE PROFUNDICEN EL CONOCIMIENTO HIDROGEOLÓGICO"/>
    <d v="2016-01-01T00:00:00"/>
    <n v="11"/>
    <s v="CONTRATACION DIRECTA"/>
    <s v="493 - TASA POR USO DE AGUAS SUBTERRÁNEAS"/>
    <n v="55517000"/>
    <n v="55517000"/>
    <s v="N/A"/>
    <s v="N/A"/>
    <s v="MARIA FERNANDA AGUILAR_x000a_SUBDIRECCIÓN DEL RECURT SO HIDRICO Y DEL SUELO_x000a_maria.aguilar@ambientebogota.gov.co_x000a_tel 3778956"/>
    <n v="5047000"/>
  </r>
  <r>
    <n v="1326"/>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REALIZAR LA ACTUALIZACIÓN DEL MODELO HIDROGEOLOGICO CONCEPTUAL  Y APOYAR LAS ACTIVIDADES QUE PROFUNDICEN EL CONOCIMIENTO HIDROGEOLÓGICO"/>
    <d v="2016-01-01T00:00:00"/>
    <n v="11"/>
    <s v="CONTRATACION DIRECTA"/>
    <s v="493 - TASA POR USO DE AGUAS SUBTERRÁNEAS"/>
    <n v="49738700"/>
    <n v="49738700"/>
    <s v="N/A"/>
    <s v="N/A"/>
    <s v="MARIA FERNANDA AGUILAR_x000a_SUBDIRECCIÓN DEL RECURT SO HIDRICO Y DEL SUELO_x000a_maria.aguilar@ambientebogota.gov.co_x000a_tel 3778956"/>
    <n v="4521700"/>
  </r>
  <r>
    <n v="1327"/>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EVALUAR, CONCEPTUAR Y ORIENTAR EN LOS ASPECTOS TÉCNICOS-HIDROGEOLOGICOS DE LOS ACUIFEROS DE BOGOTÁ"/>
    <d v="2016-01-01T00:00:00"/>
    <n v="11"/>
    <s v="CONTRATACION DIRECTA"/>
    <s v="493 - TASA POR USO DE AGUAS SUBTERRÁNEAS"/>
    <n v="105369000"/>
    <n v="105369000"/>
    <s v="N/A"/>
    <s v="N/A"/>
    <s v="MARIA FERNANDA AGUILAR_x000a_SUBDIRECCIÓN DEL RECURT SO HIDRICO Y DEL SUELO_x000a_maria.aguilar@ambientebogota.gov.co_x000a_tel 3778956"/>
    <n v="9579000"/>
  </r>
  <r>
    <n v="1328"/>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REALIZAR LA ACTUALIZACIÓN DEL MODELO HIDROGEOLOGICO CONCEPTUAL  Y APOYAR LAS ACTIVIDADES QUE PROFUNDICEN EL CONOCIMIENTO HIDROGEOLÓGICO"/>
    <d v="2016-01-01T00:00:00"/>
    <n v="11"/>
    <s v="CONTRATACION DIRECTA"/>
    <s v="493 - TASA POR USO DE AGUAS SUBTERRÁNEAS"/>
    <n v="55517000"/>
    <n v="55517000"/>
    <s v="N/A"/>
    <s v="N/A"/>
    <s v="MARIA FERNANDA AGUILAR_x000a_SUBDIRECCIÓN DEL RECURT SO HIDRICO Y DEL SUELO_x000a_maria.aguilar@ambientebogota.gov.co_x000a_tel 3778956"/>
    <n v="5047000"/>
  </r>
  <r>
    <n v="1329"/>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ARA APOYAR LA  ACTUALIZACIÓN DE LAS BASES DE DATOS DE LA GESTIÓN AMBIENTAL EN EL PROGRAMA DE CONTROL EVALUACIÓN Y SEGUIMIENTO A PUNTOS DE AGUA"/>
    <d v="2016-01-01T00:00:00"/>
    <n v="11"/>
    <s v="CONTRATACION DIRECTA"/>
    <s v="493 - TASA POR USO DE AGUAS SUBTERRÁNEAS"/>
    <n v="18807800"/>
    <n v="18807800"/>
    <s v="N/A"/>
    <s v="N/A"/>
    <s v="MARIA FERNANDA AGUILAR_x000a_SUBDIRECCIÓN DEL RECURT SO HIDRICO Y DEL SUELO_x000a_maria.aguilar@ambientebogota.gov.co_x000a_tel 3778956"/>
    <n v="1709800"/>
  </r>
  <r>
    <n v="1330"/>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ROFESIONALES PARA REALIZAR, ACTUALIZAR Y MANTENER LA INFORMACIÓN  DEL PROGRAMA DE EVALUACIÓN, CONTROL Y SEGUIMIENTO A PUNTOS DE AGUA EN EL PERIMETRO URBANO DEL DISTRITO CAPITAL”."/>
    <d v="2016-01-01T00:00:00"/>
    <n v="11"/>
    <s v="CONTRATACION DIRECTA"/>
    <s v="493 - TASA POR USO DE AGUAS SUBTERRÁNEAS"/>
    <n v="38182100"/>
    <n v="38182100"/>
    <s v="N/A"/>
    <s v="N/A"/>
    <s v="MARIA FERNANDA AGUILAR_x000a_SUBDIRECCIÓN DEL RECURT SO HIDRICO Y DEL SUELO_x000a_maria.aguilar@ambientebogota.gov.co_x000a_tel 3778956"/>
    <n v="3471100"/>
  </r>
  <r>
    <n v="1331"/>
    <x v="11"/>
    <s v="3-3-1-14-02-17-0820-178"/>
    <s v="20 KM. DE RÍO URBANOS CON ÍNDICE DE CALIDAD HÍDRICA WQI: 65 A 79"/>
    <s v="AGUAS SUBTERRÁNEAS"/>
    <s v="EJECUTAR 100% EL PROGRAMA DE CONTROL, EVALUACIÓN Y SEGUIMIENTO A PUNTOS DE AGUA"/>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DESARROLLO DE HERRAMIENTAS DE SISTEMAS PARA EL MANEJO DE LA INFORMACION DEL MODELO HIDROGEOLÓGICO"/>
    <d v="2016-01-01T00:00:00"/>
    <n v="11"/>
    <s v="CONTRATACION DIRECTA"/>
    <s v="493 - TASA POR USO DE AGUAS SUBTERRÁNEAS"/>
    <n v="50000000"/>
    <n v="50000000"/>
    <s v="N/A"/>
    <s v="N/A"/>
    <s v="MARIA FERNANDA AGUILAR_x000a_SUBDIRECCIÓN DEL RECURT SO HIDRICO Y DEL SUELO_x000a_maria.aguilar@ambientebogota.gov.co_x000a_tel 3778956"/>
    <n v="50000000"/>
  </r>
  <r>
    <n v="1332"/>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ARA APOYAR LA  ACTUALIZACIÓN DE LAS BASES DE DATOS DE LA GESTIÓN AMBIENTAL EN EL PROGRAMA DE CONTROL EVALUACIÓN Y SEGUIMIENTO A PUNTOS DE AGUA"/>
    <d v="2016-01-01T00:00:00"/>
    <n v="11"/>
    <s v="CONTRATACION DIRECTA"/>
    <s v="493 - TASA POR USO DE AGUAS SUBTERRÁNEAS"/>
    <n v="18045200"/>
    <n v="18045200"/>
    <s v="N/A"/>
    <s v="N/A"/>
    <s v="MARIA FERNANDA AGUILAR_x000a_SUBDIRECCIÓN DEL RECURT SO HIDRICO Y DEL SUELO_x000a_maria.aguilar@ambientebogota.gov.co_x000a_tel 3778956"/>
    <n v="1709800"/>
  </r>
  <r>
    <n v="1333"/>
    <x v="11"/>
    <s v="3-3-1-14-02-17-0820-178"/>
    <s v="20 KM. DE RÍO URBANOS CON ÍNDICE DE CALIDAD HÍDRICA WQI: 65 A 79"/>
    <s v="RECURSO HÍDRICO SUPERFICIAL"/>
    <s v="DESARROLLAR 100% EL PROGRAMA DE TASAS RETRIBUTIVAS POR CARGA AL RECURSO HÍDRICO"/>
    <x v="2"/>
    <s v="04-GASTOS DE PERSONAL OPERATIVO"/>
    <s v="0253-PERSONAL CONTRATADO PARA EJECUTAR LAS ACTUACIONES DE EVALUACIÓN, CONTROL Y SEGUIMIENTO AMBIENTAL EN AMBIENTE URBANO"/>
    <n v="70171607"/>
    <s v="PRESTAR LOS SERVICIOS PROFESIONALES PARA APOYAR LA EJECUCION DEL PROGRAMA DE TASAS RETRIBUTIVAS, EN LA JURISDICCIÓN DE LA SECRETARÍA DISTRITAL DE AMBIENTE”."/>
    <d v="2016-01-01T00:00:00"/>
    <n v="11"/>
    <s v="CONTRATACION DIRECTA"/>
    <s v="198- TASAS RETRIBUTIVAS"/>
    <n v="38181300"/>
    <n v="38181300"/>
    <s v="N/A"/>
    <s v="N/A"/>
    <s v="MARIA FERNANDA AGUILAR_x000a_SUBDIRECCIÓN DEL RECURT SO HIDRICO Y DEL SUELO_x000a_maria.aguilar@ambientebogota.gov.co_x000a_tel 3778956"/>
    <n v="3471100"/>
  </r>
  <r>
    <n v="1334"/>
    <x v="11"/>
    <s v="3-3-1-14-02-17-0820-178"/>
    <s v="20 KM. DE RÍO URBANOS CON ÍNDICE DE CALIDAD HÍDRICA WQI: 65 A 79"/>
    <s v="RECURSO HÍDRICO SUPERFICIAL"/>
    <s v="EJECUTAR 5 PROGRAMAS DE OPERACIÓN DE LA RED DE CALIDAD HÍDRICA DE BOGOTÁ"/>
    <x v="2"/>
    <s v="04-GASTOS DE PERSONAL OPERATIVO"/>
    <s v="0253-PERSONAL CONTRATADO PARA EJECUTAR LAS ACTUACIONES DE EVALUACIÓN, CONTROL Y SEGUIMIENTO AMBIENTAL EN AMBIENTE URBANO"/>
    <n v="77101505"/>
    <s v="PRESTAR LOS SERVICIOS PROFESIONALES PARA APOYAR LA GESTION DE LA INFORMACION GENERADA POR LA OPERACION DE RED DE CALIDAD HÍDRICA DE BOGOTÁ Y ELABORAR INFORMES DE LOS RESULTADOS DE MONITOREO DEL RECURSO HÍDRICO DEL DISTRITO CAPITAL"/>
    <d v="2016-01-01T00:00:00"/>
    <n v="11"/>
    <s v="CONTRATACION DIRECTA"/>
    <s v="198- TASAS RETRIBUTIVAS"/>
    <n v="44125500"/>
    <n v="44125500"/>
    <s v="N/A"/>
    <s v="N/A"/>
    <s v="MARIA FERNANDA AGUILAR_x000a_SUBDIRECCIÓN DEL RECURT SO HIDRICO Y DEL SUELO_x000a_maria.aguilar@ambientebogota.gov.co_x000a_tel 3778956"/>
    <n v="3996400"/>
  </r>
  <r>
    <n v="1335"/>
    <x v="11"/>
    <s v="3-3-1-14-02-17-0820-178"/>
    <s v="20 KM. DE RÍO URBANOS CON ÍNDICE DE CALIDAD HÍDRICA WQI: 65 A 79"/>
    <s v="RECURSO HÍDRICO SUPERFICIAL"/>
    <s v="CONTROLAR  ANUALMENTE 2.000 ESTABLECIMIENTOS QUE GENERAN VERTIMIENTOS, A TRAVÉS DE ACTUACIONES TÉCNICO ADMINISTRATIVOS"/>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IMPLEMENTACION DE HERRAMIENTAS PARA IDENTIFICACION DE CONTAMINACION MEDIANTE NUEVAS TECNOLOGIAS (DRON AEREO + SCANER DE IDENTIFICACION DE ESTRUCTURAS)"/>
    <d v="2016-01-01T00:00:00"/>
    <n v="11"/>
    <s v="SELECCIÓN ABREVIADA"/>
    <s v="12-OTROS DISTRITOS"/>
    <n v="100000000"/>
    <n v="100000000"/>
    <s v="N/A"/>
    <s v="N/A"/>
    <s v="MARIA FERNANDA AGUILAR_x000a_SUBDIRECCIÓN DEL RECURT SO HIDRICO Y DEL SUELO_x000a_maria.aguilar@ambientebogota.gov.co_x000a_tel 3778956"/>
    <n v="100000000"/>
  </r>
  <r>
    <n v="1336"/>
    <x v="11"/>
    <s v="3-3-1-14-02-17-0820-178"/>
    <s v="20 KM. DE RÍO URBANOS CON ÍNDICE DE CALIDAD HÍDRICA WQI: 65 A 79"/>
    <s v="RECURSO HÍDRICO SUPERFICIAL"/>
    <s v="CONTROLAR  ANUALMENTE 2.000 ESTABLECIMIENTOS QUE GENERAN VERTIMIENTOS, A TRAVÉS DE ACTUACIONES TÉCNICO ADMINISTRATIVOS"/>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EQUIPOS DE MEDICIÓN EN CAMPO (SONDAS MULTIFASE, PID, GPS, HERRAMIENTAS DE PLOMERIA, BOMBA PERISTALTICA)"/>
    <d v="2016-01-01T00:00:00"/>
    <n v="11"/>
    <s v="SELECCIÓN ABREVIADA"/>
    <s v="12-OTROS DISTRITOS"/>
    <n v="80000000"/>
    <n v="80000000"/>
    <s v="N/A"/>
    <s v="N/A"/>
    <s v="MARIA FERNANDA AGUILAR_x000a_SUBDIRECCIÓN DEL RECURT SO HIDRICO Y DEL SUELO_x000a_maria.aguilar@ambientebogota.gov.co_x000a_tel 3778956"/>
    <n v="80000000"/>
  </r>
  <r>
    <n v="1337"/>
    <x v="11"/>
    <s v="3-3-1-14-02-17-0820-178"/>
    <s v="20 KM. DE RÍO URBANOS CON ÍNDICE DE CALIDAD HÍDRICA WQI: 65 A 79"/>
    <s v="RECURSO HÍDRICO SUPERFICIAL"/>
    <s v="CONTROLAR  ANUALMENTE 2.000 ESTABLECIMIENTOS QUE GENERAN VERTIMIENTOS, A TRAVÉS DE ACTUACIONES TÉCNICO ADMINISTRATIVOS"/>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MANTENIMIENTO, CALIBRACION Y ADQUISICION DE EQUIPOS DE GEORREFERENCIACIÓN"/>
    <d v="2016-01-01T00:00:00"/>
    <n v="11"/>
    <s v="SELECCIÓN ABREVIADA"/>
    <s v="12-OTROS DISTRITOS"/>
    <n v="5000000"/>
    <n v="5000000"/>
    <s v="N/A"/>
    <s v="N/A"/>
    <s v="MARIA FERNANDA AGUILAR_x000a_SUBDIRECCIÓN DEL RECURT SO HIDRICO Y DEL SUELO_x000a_maria.aguilar@ambientebogota.gov.co_x000a_tel 3778956"/>
    <n v="5000000"/>
  </r>
  <r>
    <n v="1338"/>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4"/>
    <s v="01-ADQUISICIÓN Y O PRODUCCIÓN DE EQUIPOS MATERIALES SUMINISTROS Y SERVICIOS PROPIOS DEL SECTOR"/>
    <s v="0522-ADQUISICIÓN DE EQUIPOS, MATERIALES, SUMINISTROS, SERVICIOS Y/O PRODUCCIÓN DE MATERIAL TÉCNICO E INFORMACIÓN PARA LA GESTIÓN AMBIENTAL EN AMBIENTE URBANO."/>
    <n v="77101505"/>
    <s v="MANTENIMIENTO, CALIBRACION Y ADQUISICION DE EQUIPOS DE TOPOGRAFIA"/>
    <d v="2016-01-01T00:00:00"/>
    <n v="11"/>
    <s v="SELECCIÓN ABREVIADA"/>
    <s v="12-OTROS DISTRITOS"/>
    <n v="7000000"/>
    <n v="7000000"/>
    <s v="N/A"/>
    <s v="N/A"/>
    <s v="MARIA FERNANDA AGUILAR_x000a_SUBDIRECCIÓN DEL RECURT SO HIDRICO Y DEL SUELO_x000a_maria.aguilar@ambientebogota.gov.co_x000a_tel 3778956"/>
    <n v="7000000"/>
  </r>
  <r>
    <n v="1339"/>
    <x v="11"/>
    <s v="3-3-1-14-02-17-0820-178"/>
    <s v="20 KM. DE RÍO URBANOS CON ÍNDICE DE CALIDAD HÍDRICA WQI: 65 A 79"/>
    <s v="RECURSO HÍDRICO SUPERFICIAL"/>
    <s v="CONTROLAR  ANUALMENTE 2.000 ESTABLECIMIENTOS QUE GENERAN VERTIMIENTOS, A TRAVÉS DE ACTUACIONES TÉCNICO ADMINISTRATIVOS"/>
    <x v="2"/>
    <s v="04-GASTOS DE PERSONAL OPERATIVO"/>
    <s v="0253-PERSONAL CONTRATADO PARA EJECUTAR LAS ACTUACIONES DE EVALUACIÓN, CONTROL Y SEGUIMIENTO AMBIENTAL EN AMBIENTE URBANO"/>
    <n v="77121701"/>
    <s v="PRESTAR LOS SERVICIOS PARA APOYAR EL PROCESO DE MANEJO, REVISIÓN Y SEGUIMIENTO A LOS EXPEDIENTES Y BASES DE DATOS DE LOS ESTABLECIMIENTOS QUE GENERAN VERTIMIENTOS EN DESARROLLO DEL CONTROL AMBIENTAL DE LOS RECURSOS HÍDRICO Y DEL SUELO EN EL D.C."/>
    <d v="2016-01-01T00:00:00"/>
    <n v="10"/>
    <s v="CONTRATACION DIRECTA"/>
    <s v="12-OTROS DISTRITOS"/>
    <n v="24002900"/>
    <n v="24002900"/>
    <s v="N/A"/>
    <s v="N/A"/>
    <s v="MARIA FERNANDA AGUILAR_x000a_SUBDIRECCIÓN DEL RECURT SO HIDRICO Y DEL SUELO_x000a_maria.aguilar@ambientebogota.gov.co_x000a_tel 3778956"/>
    <n v="2358700"/>
  </r>
  <r>
    <n v="1340"/>
    <x v="11"/>
    <s v="3-3-1-14-02-17-0820-178"/>
    <s v="20 KM. DE RÍO URBANOS CON ÍNDICE DE CALIDAD HÍDRICA WQI: 65 A 79"/>
    <s v="AGUAS SUBTERRÁNEAS"/>
    <s v="EJECUTAR 100% EL PROGRAMA DE CONTROL, EVALUACIÓN Y SEGUIMIENTO A PUNTOS DE AGUA"/>
    <x v="2"/>
    <s v="04-GASTOS DE PERSONAL OPERATIVO"/>
    <s v="0253-PERSONAL CONTRATADO PARA EJECUTAR LAS ACTUACIONES DE EVALUACIÓN, CONTROL Y SEGUIMIENTO AMBIENTAL EN AMBIENTE URBANO"/>
    <n v="77121707"/>
    <s v="PRESTAR LOS SERVICIOS PARA APOYAR LA  ACTUALIZACIÓN DE LAS BASES DE DATOS DE LA GESTIÓN AMBIENTAL EN EL PROGRAMA DE CONTROL EVALUACIÓN Y SEGUIMIENTO A PUNTOS DE AGUA"/>
    <d v="2016-01-01T00:00:00"/>
    <n v="11"/>
    <s v="CONTRATACION DIRECTA"/>
    <s v="493 - TASA POR USO DE AGUAS SUBTERRÁNEAS"/>
    <n v="19574700"/>
    <n v="19574700"/>
    <s v="N/A"/>
    <s v="N/A"/>
    <s v="MARIA FERNANDA AGUILAR_x000a_SUBDIRECCIÓN DEL RECURT SO HIDRICO Y DEL SUELO_x000a_maria.aguilar@ambientebogota.gov.co_x000a_tel 3778956"/>
    <n v="1709800"/>
  </r>
</pivotCacheRecords>
</file>

<file path=xl/pivotCache/pivotCacheRecords2.xml><?xml version="1.0" encoding="utf-8"?>
<pivotCacheRecords xmlns="http://schemas.openxmlformats.org/spreadsheetml/2006/main" xmlns:r="http://schemas.openxmlformats.org/officeDocument/2006/relationships" count="1340">
  <r>
    <n v="1"/>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x v="0"/>
    <d v="2016-01-01T00:00:00"/>
    <n v="10.5"/>
    <s v="CONTRATACIÓN DIRECTA "/>
    <s v="12-OTROS DISTRITO"/>
    <n v="33306915"/>
    <n v="33306915"/>
    <s v="N/A"/>
    <s v="N/A"/>
    <s v="MIGUEL ÁNGEL JULIO_x000a_miguel.julio@ambientebogota.gov.co_x000a_Tel  3778836"/>
    <n v="3172091"/>
    <m/>
  </r>
  <r>
    <n v="2"/>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x v="1"/>
    <d v="2016-01-01T00:00:00"/>
    <n v="10.5"/>
    <s v="CONTRATACIÓN DIRECTA "/>
    <s v="12-OTROS DISTRITO"/>
    <n v="33306955.5"/>
    <n v="33306955.5"/>
    <s v="N/A"/>
    <s v="N/A"/>
    <s v="MIGUEL ÁNGEL JULIO_x000a_miguel.julio@ambientebogota.gov.co_x000a_Tel  3778836"/>
    <n v="3172091"/>
    <m/>
  </r>
  <r>
    <n v="3"/>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x v="1"/>
    <d v="2016-01-01T00:00:00"/>
    <n v="10.5"/>
    <s v="CONTRATACIÓN DIRECTA "/>
    <s v="12-OTROS DISTRITO"/>
    <n v="33306955.5"/>
    <n v="33306955.5"/>
    <s v="N/A"/>
    <s v="N/A"/>
    <s v="MIGUEL ÁNGEL JULIO_x000a_miguel.julio@ambientebogota.gov.co_x000a_Tel  3778836"/>
    <n v="3172091"/>
    <m/>
  </r>
  <r>
    <n v="4"/>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x v="1"/>
    <d v="2016-01-01T00:00:00"/>
    <n v="10.5"/>
    <s v="CONTRATACIÓN DIRECTA "/>
    <s v="12-OTROS DISTRITO"/>
    <n v="33306955.5"/>
    <n v="33306955.5"/>
    <s v="N/A"/>
    <s v="N/A"/>
    <s v="MIGUEL ÁNGEL JULIO_x000a_miguel.julio@ambientebogota.gov.co_x000a_Tel  3778836"/>
    <n v="3172091"/>
    <m/>
  </r>
  <r>
    <n v="5"/>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6101508"/>
    <x v="1"/>
    <d v="2016-01-01T00:00:00"/>
    <n v="10.5"/>
    <s v="CONTRATACIÓN DIRECTA "/>
    <s v="12-OTROS DISTRITO"/>
    <n v="33306955.5"/>
    <n v="33306955.5"/>
    <s v="N/A"/>
    <s v="N/A"/>
    <s v="MIGUEL ÁNGEL JULIO_x000a_miguel.julio@ambientebogota.gov.co_x000a_Tel  3778836"/>
    <n v="3172091"/>
    <m/>
  </r>
  <r>
    <n v="6"/>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7"/>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8"/>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9"/>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10"/>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11"/>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12"/>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13"/>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14"/>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700"/>
    <x v="2"/>
    <d v="2016-01-01T00:00:00"/>
    <n v="10.5"/>
    <s v="CONTRATACIÓN DIRECTA "/>
    <s v="12-OTROS DISTRITO"/>
    <n v="18491487"/>
    <n v="18491487"/>
    <s v="N/A"/>
    <s v="N/A"/>
    <s v="MIGUEL ÁNGEL JULIO_x000a_miguel.julio@ambientebogota.gov.co_x000a_Tel  3778836"/>
    <n v="1761094"/>
    <m/>
  </r>
  <r>
    <n v="15"/>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16"/>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17"/>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18"/>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19"/>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20"/>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21"/>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22"/>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23"/>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24"/>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25"/>
    <x v="0"/>
    <s v="3-3-1-14-02-17-0131-182"/>
    <s v="IMPLEMENTACIÓN DE LA POLÍTICA PUBLICA DISTRITAL DE EDUCACIÓN AMBIENTAL"/>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26"/>
    <x v="0"/>
    <s v="3-3-1-14-02-17-0131-182"/>
    <s v="IMPLEMENTACIÓN DE LA POLÍTICA PUBLICA DISTRITAL DE EDUCACIÓN AMBIENTAL"/>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3"/>
    <d v="2016-01-01T00:00:00"/>
    <n v="10"/>
    <s v="CONTRATACIÓN DIRECTA "/>
    <s v="12-OTROS DISTRITO"/>
    <n v="16337860"/>
    <n v="16337860"/>
    <s v="N/A"/>
    <s v="N/A"/>
    <s v="MIGUEL ÁNGEL JULIO_x000a_miguel.julio@ambientebogota.gov.co_x000a_Tel  3778836"/>
    <n v="1633786"/>
    <m/>
  </r>
  <r>
    <n v="27"/>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4"/>
    <d v="2016-01-01T00:00:00"/>
    <n v="10"/>
    <s v="CONTRATACIÓN DIRECTA "/>
    <s v="12-OTROS DISTRITO"/>
    <n v="12836890"/>
    <n v="12836890"/>
    <s v="N/A"/>
    <s v="N/A"/>
    <s v="MIGUEL ÁNGEL JULIO_x000a_miguel.julio@ambientebogota.gov.co_x000a_Tel  3778836"/>
    <n v="1283689"/>
    <m/>
  </r>
  <r>
    <n v="28"/>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5"/>
    <d v="2016-01-01T00:00:00"/>
    <n v="10"/>
    <s v="CONTRATACIÓN DIRECTA "/>
    <s v="12-OTROS DISTRITO"/>
    <n v="12836890"/>
    <n v="12836890"/>
    <s v="N/A"/>
    <s v="N/A"/>
    <s v="MIGUEL ÁNGEL JULIO_x000a_miguel.julio@ambientebogota.gov.co_x000a_Tel  3778836"/>
    <n v="1283689"/>
    <m/>
  </r>
  <r>
    <n v="29"/>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4"/>
    <d v="2016-01-01T00:00:00"/>
    <n v="10"/>
    <s v="CONTRATACIÓN DIRECTA "/>
    <s v="12-OTROS DISTRITO"/>
    <n v="12836890"/>
    <n v="12836890"/>
    <s v="N/A"/>
    <s v="N/A"/>
    <s v="MIGUEL ÁNGEL JULIO_x000a_miguel.julio@ambientebogota.gov.co_x000a_Tel  3778836"/>
    <n v="1283689"/>
    <m/>
  </r>
  <r>
    <n v="30"/>
    <x v="0"/>
    <s v="3-3-1-14-02-17-0131-182"/>
    <s v="INVOLUCRAR UN TOTAL DE 2.400.000 HABITANTES EN ESTRATEGIAS DE EDUCACIÓN E INVESTIGACIÓN AMBIENTAL PARA LA APROPIACIÓN SOCIAL DE LOS TERRITORIOS DEL AGUA"/>
    <s v="IMPLEMENTACIÓN DE LA POLÍTICA PUBLICA DISTRITAL DE EDUCACIÓN AMBIENTAL"/>
    <s v="INVOLUCRAR 300,000 HABITANTES EN ESTRATEGIAS DE EDUCACIÓN  AMBIENTAL EN LOS ESPACIOS ADMINISTRADOS POR LA SECRETARÍA DISTRITAL DE AMBIENTE"/>
    <x v="0"/>
    <s v="01-  DIVULGACIÓN, ASISTENCIA TÉCNICA Y CAPACITACIÓN DE LA POBLACIÓN"/>
    <s v="0276-PERSONAL CONTRATADO PARA LA GESTIÓN AMBIENTAL Y ESTRATEGIA PARTICIPATIVA LOCAL Y TERRITORIAL"/>
    <n v="80111500"/>
    <x v="4"/>
    <d v="2016-01-01T00:00:00"/>
    <n v="10"/>
    <s v="CONTRATACIÓN DIRECTA "/>
    <s v="12-OTROS DISTRITO"/>
    <n v="12836890"/>
    <n v="12836890"/>
    <s v="N/A"/>
    <s v="N/A"/>
    <s v="MIGUEL ÁNGEL JULIO_x000a_miguel.julio@ambientebogota.gov.co_x000a_Tel  3778836"/>
    <n v="1283689"/>
    <m/>
  </r>
  <r>
    <n v="31"/>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x v="6"/>
    <d v="2016-01-01T00:00:00"/>
    <n v="10.5"/>
    <s v="CONTRATACIÓN DIRECTA "/>
    <s v="12-OTROS DISTRITO"/>
    <n v="43220981.5"/>
    <n v="43220981.5"/>
    <s v="N/A"/>
    <s v="N/A"/>
    <s v="MIGUEL ÁNGEL JULIO_x000a_miguel.julio@ambientebogota.gov.co_x000a_Tel  3778836"/>
    <n v="4116292"/>
    <m/>
  </r>
  <r>
    <n v="32"/>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x v="7"/>
    <d v="2016-01-01T00:00:00"/>
    <n v="10"/>
    <s v="CONTRATACIÓN DIRECTA "/>
    <s v="12-OTROS DISTRITO"/>
    <n v="41162920"/>
    <n v="41162920"/>
    <s v="N/A"/>
    <s v="N/A"/>
    <s v="MIGUEL ÁNGEL JULIO_x000a_miguel.julio@ambientebogota.gov.co_x000a_Tel  3778836"/>
    <n v="4116292"/>
    <m/>
  </r>
  <r>
    <n v="33"/>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8"/>
    <d v="2016-01-01T00:00:00"/>
    <n v="10.5"/>
    <s v="CONTRATACIÓN DIRECTA "/>
    <s v="12-OTROS DISTRITO"/>
    <n v="33306955.5"/>
    <n v="33306955.5"/>
    <s v="N/A"/>
    <s v="N/A"/>
    <s v="MIGUEL ÁNGEL JULIO_x000a_miguel.julio@ambientebogota.gov.co_x000a_Tel  3778836"/>
    <n v="3172091"/>
    <m/>
  </r>
  <r>
    <n v="34"/>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9"/>
    <d v="2016-01-01T00:00:00"/>
    <n v="10.5"/>
    <s v="CONTRATACIÓN DIRECTA "/>
    <s v="12-OTROS DISTRITO"/>
    <n v="25509340.5"/>
    <n v="25509340.5"/>
    <s v="N/A"/>
    <s v="N/A"/>
    <s v="MIGUEL ÁNGEL JULIO_x000a_miguel.julio@ambientebogota.gov.co_x000a_Tel  3778836"/>
    <n v="2429461"/>
    <m/>
  </r>
  <r>
    <n v="35"/>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0"/>
    <d v="2016-01-01T00:00:00"/>
    <n v="10.5"/>
    <s v="CONTRATACIÓN DIRECTA "/>
    <s v="12-OTROS DISTRITO"/>
    <n v="25509340.5"/>
    <n v="25509340.5"/>
    <s v="N/A"/>
    <s v="N/A"/>
    <s v="MIGUEL ÁNGEL JULIO_x000a_miguel.julio@ambientebogota.gov.co_x000a_Tel  3778836"/>
    <n v="2429461"/>
    <m/>
  </r>
  <r>
    <n v="36"/>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1"/>
    <d v="2016-01-01T00:00:00"/>
    <n v="10"/>
    <s v="CONTRATACIÓN DIRECTA "/>
    <s v="12-OTROS DISTRITO"/>
    <n v="24294610"/>
    <n v="24294610"/>
    <s v="N/A"/>
    <s v="N/A"/>
    <s v="MIGUEL ÁNGEL JULIO_x000a_miguel.julio@ambientebogota.gov.co_x000a_Tel  3778836"/>
    <n v="2429461"/>
    <m/>
  </r>
  <r>
    <n v="37"/>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38"/>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39"/>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40"/>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41"/>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42"/>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43"/>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44"/>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45"/>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6101508"/>
    <x v="12"/>
    <d v="2016-01-01T00:00:00"/>
    <n v="10.5"/>
    <s v="CONTRATACIÓN DIRECTA "/>
    <s v="12-OTROS DISTRITO"/>
    <n v="33306955.5"/>
    <n v="33306955.5"/>
    <s v="N/A"/>
    <s v="N/A"/>
    <s v="MIGUEL ÁNGEL JULIO_x000a_miguel.julio@ambientebogota.gov.co_x000a_Tel  3778836"/>
    <n v="3172091"/>
    <m/>
  </r>
  <r>
    <n v="46"/>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x v="13"/>
    <d v="2016-01-01T00:00:00"/>
    <n v="10.5"/>
    <s v="CONTRATACIÓN DIRECTA "/>
    <s v="12-OTROS DISTRITO"/>
    <n v="25509340.5"/>
    <n v="25509340.5"/>
    <s v="N/A"/>
    <s v="N/A"/>
    <s v="MIGUEL ÁNGEL JULIO_x000a_miguel.julio@ambientebogota.gov.co_x000a_Tel  3778836"/>
    <n v="2429461"/>
    <m/>
  </r>
  <r>
    <n v="47"/>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x v="13"/>
    <d v="2016-01-01T00:00:00"/>
    <n v="10.5"/>
    <s v="CONTRATACIÓN DIRECTA "/>
    <s v="12-OTROS DISTRITO"/>
    <n v="25509340.5"/>
    <n v="25509340.5"/>
    <s v="N/A"/>
    <s v="N/A"/>
    <s v="MIGUEL ÁNGEL JULIO_x000a_miguel.julio@ambientebogota.gov.co_x000a_Tel  3778836"/>
    <n v="2429461"/>
    <m/>
  </r>
  <r>
    <n v="48"/>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700"/>
    <x v="14"/>
    <d v="2016-01-01T00:00:00"/>
    <n v="10.5"/>
    <s v="CONTRATACIÓN DIRECTA "/>
    <s v="12-OTROS DISTRITO"/>
    <n v="23504239.5"/>
    <n v="23504239.5"/>
    <s v="N/A"/>
    <s v="N/A"/>
    <s v="MIGUEL ÁNGEL JULIO_x000a_miguel.julio@ambientebogota.gov.co_x000a_Tel  3778836"/>
    <n v="2238499"/>
    <m/>
  </r>
  <r>
    <n v="49"/>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0"/>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1"/>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2"/>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3"/>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4"/>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5"/>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6"/>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7"/>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8"/>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5"/>
    <d v="2016-01-01T00:00:00"/>
    <n v="10"/>
    <s v="CONTRATACIÓN DIRECTA "/>
    <s v="12-OTROS DISTRITO"/>
    <n v="16337860"/>
    <n v="16337860"/>
    <s v="N/A"/>
    <s v="N/A"/>
    <s v="MIGUEL ÁNGEL JULIO_x000a_miguel.julio@ambientebogota.gov.co_x000a_Tel  3778836"/>
    <n v="1633786"/>
    <m/>
  </r>
  <r>
    <n v="59"/>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6"/>
    <d v="2016-01-01T00:00:00"/>
    <n v="10"/>
    <s v="CONTRATACIÓN DIRECTA "/>
    <s v="12-OTROS DISTRITO"/>
    <n v="16337860"/>
    <n v="16337860"/>
    <s v="N/A"/>
    <s v="N/A"/>
    <s v="MIGUEL ÁNGEL JULIO_x000a_miguel.julio@ambientebogota.gov.co_x000a_Tel  3778836"/>
    <n v="1633786"/>
    <m/>
  </r>
  <r>
    <n v="60"/>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6"/>
    <d v="2016-01-01T00:00:00"/>
    <n v="10"/>
    <s v="CONTRATACIÓN DIRECTA "/>
    <s v="12-OTROS DISTRITO"/>
    <n v="16337860"/>
    <n v="16337860"/>
    <s v="N/A"/>
    <s v="N/A"/>
    <s v="MIGUEL ÁNGEL JULIO_x000a_miguel.julio@ambientebogota.gov.co_x000a_Tel  3778836"/>
    <n v="1633786"/>
    <m/>
  </r>
  <r>
    <n v="61"/>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6"/>
    <d v="2016-01-01T00:00:00"/>
    <n v="10"/>
    <s v="CONTRATACIÓN DIRECTA "/>
    <s v="12-OTROS DISTRITO"/>
    <n v="16337860"/>
    <n v="16337860"/>
    <s v="N/A"/>
    <s v="N/A"/>
    <s v="MIGUEL ÁNGEL JULIO_x000a_miguel.julio@ambientebogota.gov.co_x000a_Tel  3778836"/>
    <n v="1633786"/>
    <m/>
  </r>
  <r>
    <n v="62"/>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6"/>
    <d v="2016-01-01T00:00:00"/>
    <n v="10"/>
    <s v="CONTRATACIÓN DIRECTA "/>
    <s v="12-OTROS DISTRITO"/>
    <n v="17971646"/>
    <n v="17971646"/>
    <s v="N/A"/>
    <s v="N/A"/>
    <s v="MIGUEL ÁNGEL JULIO_x000a_miguel.julio@ambientebogota.gov.co_x000a_Tel  3778836"/>
    <n v="1633786"/>
    <m/>
  </r>
  <r>
    <n v="63"/>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6"/>
    <d v="2016-01-01T00:00:00"/>
    <n v="10"/>
    <s v="CONTRATACIÓN DIRECTA "/>
    <s v="12-OTROS DISTRITO"/>
    <n v="17971646"/>
    <n v="17971646"/>
    <s v="N/A"/>
    <s v="N/A"/>
    <s v="MIGUEL ÁNGEL JULIO_x000a_miguel.julio@ambientebogota.gov.co_x000a_Tel  3778836"/>
    <n v="1633786"/>
    <m/>
  </r>
  <r>
    <n v="64"/>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0"/>
    <s v="01-  DIVULGACIÓN, ASISTENCIA TÉCNICA Y CAPACITACIÓN DE LA POBLACIÓN"/>
    <s v="0276-PERSONAL CONTRATADO PARA LA GESTIÓN AMBIENTAL Y ESTRATEGIA PARTICIPATIVA LOCAL Y TERRITORIAL"/>
    <n v="80111500"/>
    <x v="16"/>
    <d v="2016-01-01T00:00:00"/>
    <n v="10"/>
    <s v="CONTRATACIÓN DIRECTA "/>
    <s v="12-OTROS DISTRITO"/>
    <n v="16337860"/>
    <n v="16337860"/>
    <s v="N/A"/>
    <s v="N/A"/>
    <s v="MIGUEL ÁNGEL JULIO_x000a_miguel.julio@ambientebogota.gov.co_x000a_Tel  3778836"/>
    <n v="1633786"/>
    <m/>
  </r>
  <r>
    <n v="65"/>
    <x v="0"/>
    <s v="3-3-1-14-02-17-0131-182"/>
    <s v="INVOLUCRAR UN TOTAL DE 2.400.000 HABITANTES EN ESTRATEGIAS DE EDUCACIÓN E INVESTIGACIÓN AMBIENTAL PARA LA APROPIACIÓN SOCIAL DE LOS TERRITORIOS DEL AGUA"/>
    <s v="IMPLEMENTACIÓN DE LA POLÍTICA PUBLICA DISTRITAL DE EDUCACIÓN AMBIENTAL"/>
    <s v="INVOLUCRAR 900,000 HABITANTES EN ESTRATEGIAS DE EDUCACIÓN AMBIENTAL EN LAS LOCALIDADES DEL DISTRITO CAPITAL."/>
    <x v="1"/>
    <s v="01 - ADQUISICIÓN Y/O PRODUCCIÓN DE EQUIPOS, MATERIALES, SUMINISTROS Y SERVICIOS PROPIOS DEL SECTOR"/>
    <s v="0517-ADQUISICIÓN DE EQUIPOS, MATERIALES, SUMINISTROS, SERVICIOS Y/O PRODUCCIÓN DE PIEZAS DIVULGATIVAS PARA LA GESTIÒN PARTICIPATIVA Y TERRITORIAL"/>
    <n v="82101500"/>
    <x v="17"/>
    <d v="2016-01-01T00:00:00"/>
    <n v="10"/>
    <s v="LICITACIÓN"/>
    <s v="12-OTROS DISTRITO"/>
    <n v="20000000"/>
    <n v="20000000"/>
    <s v="N/A"/>
    <s v="N/A"/>
    <s v="MIGUEL ÁNGEL JULIO_x000a_miguel.julio@ambientebogota.gov.co_x000a_Tel  3778836"/>
    <n v="20000000"/>
    <m/>
  </r>
  <r>
    <n v="66"/>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8"/>
    <d v="2016-01-01T00:00:00"/>
    <n v="10.5"/>
    <s v="CONTRATACIÓN DIRECTA "/>
    <s v="12-OTROS DISTRITO"/>
    <n v="48901498.5"/>
    <n v="48901498.5"/>
    <s v="N/A"/>
    <s v="N/A"/>
    <s v="MIGUEL ÁNGEL JULIO_x000a_miguel.julio@ambientebogota.gov.co_x000a_Tel  3778836"/>
    <n v="4657351"/>
    <m/>
  </r>
  <r>
    <n v="67"/>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68"/>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69"/>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0"/>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1"/>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2"/>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3"/>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4"/>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5"/>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6"/>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7"/>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8"/>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79"/>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80"/>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81"/>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82"/>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83"/>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84"/>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85"/>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86"/>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19"/>
    <d v="2016-01-01T00:00:00"/>
    <n v="10.5"/>
    <s v="CONTRATACIÓN DIRECTA "/>
    <s v="12-OTROS DISTRITO"/>
    <n v="43221066"/>
    <n v="43221066"/>
    <s v="N/A"/>
    <s v="N/A"/>
    <s v="MIGUEL ÁNGEL JULIO_x000a_miguel.julio@ambientebogota.gov.co_x000a_Tel  3778836"/>
    <n v="4116292"/>
    <m/>
  </r>
  <r>
    <n v="87"/>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0"/>
    <d v="2016-01-01T00:00:00"/>
    <n v="10"/>
    <s v="CONTRATACIÓN DIRECTA "/>
    <s v="12-OTROS DISTRITO"/>
    <n v="31720910"/>
    <n v="31720910"/>
    <s v="N/A"/>
    <s v="N/A"/>
    <s v="MIGUEL ÁNGEL JULIO_x000a_miguel.julio@ambientebogota.gov.co_x000a_Tel  3778836"/>
    <n v="3172091"/>
    <m/>
  </r>
  <r>
    <n v="88"/>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1"/>
    <d v="2016-01-01T00:00:00"/>
    <n v="10"/>
    <s v="CONTRATACIÓN DIRECTA "/>
    <s v="12-OTROS DISTRITO"/>
    <n v="41162920"/>
    <n v="41162920"/>
    <s v="N/A"/>
    <s v="N/A"/>
    <s v="MIGUEL ÁNGEL JULIO_x000a_miguel.julio@ambientebogota.gov.co_x000a_Tel  3778836"/>
    <n v="4116292"/>
    <m/>
  </r>
  <r>
    <n v="89"/>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2"/>
    <d v="2016-01-01T00:00:00"/>
    <n v="10.5"/>
    <s v="CONTRATACIÓN DIRECTA "/>
    <s v="12-OTROS DISTRITO"/>
    <n v="37539946.5"/>
    <n v="37539946.5"/>
    <s v="N/A"/>
    <s v="N/A"/>
    <s v="MIGUEL ÁNGEL JULIO_x000a_miguel.julio@ambientebogota.gov.co_x000a_Tel  3778836"/>
    <n v="3575233"/>
    <m/>
  </r>
  <r>
    <n v="90"/>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3"/>
    <d v="2016-01-01T00:00:00"/>
    <n v="10.5"/>
    <s v="CONTRATACIÓN DIRECTA "/>
    <s v="12-OTROS DISTRITO"/>
    <n v="33306955.5"/>
    <n v="33306955.5"/>
    <s v="N/A"/>
    <s v="N/A"/>
    <s v="MIGUEL ÁNGEL JULIO_x000a_miguel.julio@ambientebogota.gov.co_x000a_Tel  3778836"/>
    <n v="3172091"/>
    <m/>
  </r>
  <r>
    <n v="91"/>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4"/>
    <d v="2016-01-01T00:00:00"/>
    <n v="10.5"/>
    <s v="CONTRATACIÓN DIRECTA "/>
    <s v="12-OTROS DISTRITO"/>
    <n v="23504239.5"/>
    <n v="23504239.5"/>
    <s v="N/A"/>
    <s v="N/A"/>
    <s v="MIGUEL ÁNGEL JULIO_x000a_miguel.julio@ambientebogota.gov.co_x000a_Tel  3778836"/>
    <n v="2238499"/>
    <m/>
  </r>
  <r>
    <n v="92"/>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5"/>
    <d v="2016-01-01T00:00:00"/>
    <n v="10.5"/>
    <s v="CONTRATACIÓN DIRECTA "/>
    <s v="12-OTROS DISTRITO"/>
    <n v="23504239.5"/>
    <n v="23504239.5"/>
    <s v="N/A"/>
    <s v="N/A"/>
    <s v="MIGUEL ÁNGEL JULIO_x000a_miguel.julio@ambientebogota.gov.co_x000a_Tel  3778836"/>
    <n v="2238499"/>
    <m/>
  </r>
  <r>
    <n v="93"/>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6"/>
    <d v="2016-01-01T00:00:00"/>
    <n v="10.5"/>
    <s v="CONTRATACIÓN DIRECTA "/>
    <s v="12-OTROS DISTRITO"/>
    <n v="43221066"/>
    <n v="43221066"/>
    <s v="N/A"/>
    <s v="N/A"/>
    <s v="MIGUEL ÁNGEL JULIO_x000a_miguel.julio@ambientebogota.gov.co_x000a_Tel  3778836"/>
    <n v="4116292"/>
    <m/>
  </r>
  <r>
    <n v="94"/>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7"/>
    <d v="2016-01-01T00:00:00"/>
    <n v="10.5"/>
    <s v="CONTRATACIÓN DIRECTA "/>
    <s v="12-OTROS DISTRITO"/>
    <n v="23504239.5"/>
    <n v="23504239.5"/>
    <s v="N/A"/>
    <s v="N/A"/>
    <s v="MIGUEL ÁNGEL JULIO_x000a_miguel.julio@ambientebogota.gov.co_x000a_Tel  3778836"/>
    <n v="2238499"/>
    <m/>
  </r>
  <r>
    <n v="95"/>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8"/>
    <d v="2016-01-01T00:00:00"/>
    <n v="10.5"/>
    <s v="CONTRATACIÓN DIRECTA "/>
    <s v="12-OTROS DISTRITO"/>
    <n v="37539946.5"/>
    <n v="37539946.5"/>
    <s v="N/A"/>
    <s v="N/A"/>
    <s v="MIGUEL ÁNGEL JULIO_x000a_miguel.julio@ambientebogota.gov.co_x000a_Tel  3778836"/>
    <n v="3575233"/>
    <m/>
  </r>
  <r>
    <n v="96"/>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29"/>
    <d v="2016-01-01T00:00:00"/>
    <n v="10.5"/>
    <s v="CONTRATACIÓN DIRECTA "/>
    <s v="12-OTROS DISTRITO"/>
    <n v="23504239.5"/>
    <n v="23504239.5"/>
    <s v="N/A"/>
    <s v="N/A"/>
    <s v="MIGUEL ÁNGEL JULIO_x000a_miguel.julio@ambientebogota.gov.co_x000a_Tel  3778836"/>
    <n v="2238499"/>
    <m/>
  </r>
  <r>
    <n v="97"/>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30"/>
    <d v="2016-01-01T00:00:00"/>
    <n v="10.5"/>
    <s v="CONTRATACIÓN DIRECTA "/>
    <s v="12-OTROS DISTRITO"/>
    <n v="23504239.5"/>
    <n v="23504239.5"/>
    <s v="N/A"/>
    <s v="N/A"/>
    <s v="MIGUEL ÁNGEL JULIO_x000a_miguel.julio@ambientebogota.gov.co_x000a_Tel  3778836"/>
    <n v="2238499"/>
    <m/>
  </r>
  <r>
    <n v="98"/>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0"/>
    <s v="01-  DIVULGACIÓN, ASISTENCIA TÉCNICA Y CAPACITACIÓN DE LA POBLACIÓN"/>
    <s v="0276-PERSONAL CONTRATADO PARA LA GESTIÓN AMBIENTAL Y ESTRATEGIA PARTICIPATIVA LOCAL Y TERRITORIAL"/>
    <n v="80111700"/>
    <x v="31"/>
    <d v="2016-01-01T00:00:00"/>
    <n v="10.5"/>
    <s v="CONTRATACIÓN DIRECTA "/>
    <s v="12-OTROS DISTRITO"/>
    <n v="23504239.5"/>
    <n v="23504239.5"/>
    <s v="N/A"/>
    <s v="N/A"/>
    <s v="MIGUEL ÁNGEL JULIO_x000a_miguel.julio@ambientebogota.gov.co_x000a_Tel  3778836"/>
    <n v="2238499"/>
    <m/>
  </r>
  <r>
    <n v="99"/>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1"/>
    <s v="01 - ADQUISICIÓN Y/O PRODUCCIÓN DE EQUIPOS, MATERIALES, SUMINISTROS Y SERVICIOS PROPIOS DEL SECTOR"/>
    <s v="0517-ADQUISICIÓN DE EQUIPOS, MATERIALES, SUMINISTROS, SERVICIOS Y/O PRODUCCIÓN DE PIEZAS DIVULGATIVAS PARA LA GESTIÒN PARTICIPATIVA Y TERRITORIAL"/>
    <n v="80141600"/>
    <x v="32"/>
    <d v="2016-01-01T00:00:00"/>
    <n v="10"/>
    <s v="LICITACIÓN"/>
    <s v="12-OTROS DISTRITO"/>
    <n v="30000000"/>
    <n v="30000000"/>
    <s v="N/A"/>
    <s v="N/A"/>
    <s v="MIGUEL ÁNGEL JULIO_x000a_miguel.julio@ambientebogota.gov.co_x000a_Tel  3778836"/>
    <m/>
    <m/>
  </r>
  <r>
    <n v="100"/>
    <x v="0"/>
    <s v="3-3-1-14-02-17-0131-182"/>
    <s v="VINCULAR 400 ORGANIZACIONES SOCIALES Y AMBIENTALES A PROCESOS DE PARTICIPACIÓN CIUDADANA PARA LA GOBERNANZA COMUNITARIA DEL AGUA EN 20 LOCALIDADES"/>
    <s v="APOYO A LA GESTIÓN AMBIENTAL DISTRITAL PARA EL FORTALECIMIENTO DE LA PARTICIPACIÓN COMUNITARIA"/>
    <s v="VINCULAR 400 ORGANIZACIONES SOCIALES Y AMBIENTALES A PROCESOS DE PARTICIPACIÓN CIUDADANA PARA LA GOBERNANZA COMUNITARIA DEL AGUA EN 20 LOCALIDADES"/>
    <x v="1"/>
    <s v="06 - GASTOS OPERATIVOS"/>
    <s v="0037- GASTOS DE TRANSPORTE"/>
    <n v="78111800"/>
    <x v="33"/>
    <d v="2016-01-01T00:00:00"/>
    <n v="10"/>
    <s v="LICITACIÓN"/>
    <s v="12-OTROS DISTRITO"/>
    <n v="58837000"/>
    <n v="58837000"/>
    <s v="N/A"/>
    <s v="N/A"/>
    <s v="MIGUEL ÁNGEL JULIO_x000a_miguel.julio@ambientebogota.gov.co_x000a_Tel  3778836"/>
    <m/>
    <m/>
  </r>
  <r>
    <n v="101"/>
    <x v="1"/>
    <s v="3-3-1-14-02-17-0821-179"/>
    <s v="RECUPERACIÓN ECOLÓGICA Y PAISAJÍSTICA DE 57 KM. DE RONDAS Y ZMPA DE LAS MICROCUENCAS DE LOS RÍOS FUCHA, SALITRE, TUNJUELO Y TORCA"/>
    <s v="LÍNEA 1: GESTIÓN EN EL SISTEMA HÍDRICO DEL DISTRITO CAPITAL"/>
    <s v="APOYAR LA GESTIÓN EN 28 HECTÁREAS PARA LA ADQUISICIÓN Y/O SANEAMIENTO PREDIAL DE LAS RONDAS HIDRÁULICAS Y/O ZMPA DE TRAMOS DE SUBUNIDADES DE SUBCUENCAS URBANAS."/>
    <x v="0"/>
    <s v="03-Gastos de personal"/>
    <s v="090-PERSONAL CONTRATADO PARA LA RESTAURACIÓN, CONSERVACIÓN, MANEJO Y USO SOSTENIBLE DE LOS ECOSISTEMAS URBANOS, DE LAS ÁREAS RURALES Y PARA LA GESTIÓN DEL RIESGO EN EL DISTRITO CAPITAL."/>
    <m/>
    <x v="34"/>
    <d v="2016-01-01T00:00:00"/>
    <n v="12"/>
    <s v="CONTRATACIÓN DIRECTA "/>
    <s v="265-RECURSOS DE BALANCE PLUSVALÍA"/>
    <n v="43960200"/>
    <n v="43960200"/>
    <s v="N/A"/>
    <s v="N/A"/>
    <s v="SANDRA YOLIMA SGUERRA _x000a_DIRECTORA DE GESTIÓN CORPORATIVA_x000a_Sandra.sguerra@ambientebogota.gov.co_x000a_Tel 3778914"/>
    <n v="3996400"/>
    <m/>
  </r>
  <r>
    <n v="102"/>
    <x v="1"/>
    <s v="3-3-1-14-02-17-0821-179"/>
    <s v="RECUPERACIÓN ECOLÓGICA Y PAISAJÍSTICA DE 57 KM. DE RONDAS Y ZMPA DE LAS MICROCUENCAS DE LOS RÍOS FUCHA, SALITRE, TUNJUELO Y TORCA"/>
    <s v="LÍNEA 1: GESTIÓN EN EL SISTEMA HÍDRICO DEL DISTRITO CAPITAL"/>
    <s v="APOYAR LA GESTIÓN EN 28 HECTÁREAS PARA LA ADQUISICIÓN Y/O SANEAMIENTO PREDIAL DE LAS RONDAS HIDRÁULICAS Y/O ZMPA DE TRAMOS DE SUBUNIDADES DE SUBCUENCAS URBANAS."/>
    <x v="0"/>
    <s v="03-Gastos de personal"/>
    <s v="090-PERSONAL CONTRATADO PARA LA RESTAURACIÓN, CONSERVACIÓN, MANEJO Y USO SOSTENIBLE DE LOS ECOSISTEMAS URBANOS, DE LAS ÁREAS RURALES Y PARA LA GESTIÓN DEL RIESGO EN EL DISTRITO CAPITAL."/>
    <m/>
    <x v="34"/>
    <d v="2016-01-01T00:00:00"/>
    <n v="12"/>
    <s v="CONTRATACIÓN DIRECTA "/>
    <s v="265-RECURSOS DE BALANCE PLUSVALÍA"/>
    <n v="43960400"/>
    <n v="43960400"/>
    <s v="N/A"/>
    <s v="N/A"/>
    <s v="SANDRA YOLIMA SGUERRA _x000a_DIRECTORA DE GESTIÓN CORPORATIVA_x000a_Sandra.sguerra@ambientebogota.gov.co_x000a_Tel 3778914"/>
    <n v="3996400"/>
    <m/>
  </r>
  <r>
    <n v="103"/>
    <x v="1"/>
    <s v="3-3-1-14-02-17-0821-179"/>
    <s v="RECUPERACIÓN ECOLÓGICA Y PAISAJÍSTICA DE 57 KM. DE RONDAS Y ZMPA DE LAS MICROCUENCAS DE LOS RÍOS FUCHA, SALITRE, TUNJUELO Y TORCA"/>
    <s v="LÍNEA 1: GESTIÓN EN EL SISTEMA HÍDRICO DEL DISTRITO CAPITAL"/>
    <s v="APOYAR LA GESTIÓN EN 28 HECTÁREAS PARA LA ADQUISICIÓN Y/O SANEAMIENTO PREDIAL DE LAS RONDAS HIDRÁULICAS Y/O ZMPA DE TRAMOS DE SUBUNIDADES DE SUBCUENCAS URBANAS."/>
    <x v="0"/>
    <s v="03-Gastos de personal"/>
    <s v="090-PERSONAL CONTRATADO PARA LA RESTAURACIÓN, CONSERVACIÓN, MANEJO Y USO SOSTENIBLE DE LOS ECOSISTEMAS URBANOS, DE LAS ÁREAS RURALES Y PARA LA GESTIÓN DEL RIESGO EN EL DISTRITO CAPITAL."/>
    <m/>
    <x v="34"/>
    <d v="2016-01-01T00:00:00"/>
    <n v="12"/>
    <s v="CONTRATACIÓN DIRECTA "/>
    <s v="265-RECURSOS DE BALANCE PLUSVALÍA"/>
    <n v="43960400"/>
    <n v="43960400"/>
    <s v="N/A"/>
    <s v="N/A"/>
    <s v="SANDRA YOLIMA SGUERRA _x000a_DIRECTORA DE GESTIÓN CORPORATIVA_x000a_Sandra.sguerra@ambientebogota.gov.co_x000a_Tel 3778914"/>
    <n v="3996400"/>
    <m/>
  </r>
  <r>
    <n v="104"/>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35"/>
    <d v="2016-01-01T00:00:00"/>
    <n v="12"/>
    <s v="CONTRATACIÓN DIRECTA "/>
    <s v="12-OTROS DISTRITO"/>
    <n v="200000000"/>
    <n v="200000000"/>
    <s v="N/A"/>
    <s v="N/A"/>
    <s v="SANDRA YOLIMA SGUERRA _x000a_DIRECTORA DE GESTIÓN CORPORATIVA_x000a_Sandra.sguerra@ambientebogota.gov.co_x000a_Tel 3778914"/>
    <m/>
    <m/>
  </r>
  <r>
    <n v="105"/>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61295500"/>
    <n v="61295500"/>
    <s v="N/A"/>
    <s v="N/A"/>
    <s v="SANDRA YOLIMA SGUERRA _x000a_DIRECTORA DE GESTIÓN CORPORATIVA_x000a_Sandra.sguerra@ambientebogota.gov.co_x000a_Tel 3778914"/>
    <n v="5572300"/>
    <m/>
  </r>
  <r>
    <n v="106"/>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55517000"/>
    <n v="55517000"/>
    <s v="N/A"/>
    <s v="N/A"/>
    <s v="SANDRA YOLIMA SGUERRA _x000a_DIRECTORA DE GESTIÓN CORPORATIVA_x000a_Sandra.sguerra@ambientebogota.gov.co_x000a_Tel 3778914"/>
    <n v="5047000"/>
    <m/>
  </r>
  <r>
    <n v="107"/>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25945700"/>
    <n v="25945700"/>
    <s v="N/A"/>
    <s v="N/A"/>
    <s v="SANDRA YOLIMA SGUERRA _x000a_DIRECTORA DE GESTIÓN CORPORATIVA_x000a_Sandra.sguerra@ambientebogota.gov.co_x000a_Tel 3778914"/>
    <n v="2358700"/>
    <m/>
  </r>
  <r>
    <n v="108"/>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49738700"/>
    <n v="49738700"/>
    <s v="N/A"/>
    <s v="N/A"/>
    <s v="SANDRA YOLIMA SGUERRA _x000a_DIRECTORA DE GESTIÓN CORPORATIVA_x000a_Sandra.sguerra@ambientebogota.gov.co_x000a_Tel 3778914"/>
    <n v="4521700"/>
    <m/>
  </r>
  <r>
    <n v="109"/>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m/>
    <x v="37"/>
    <d v="2016-01-01T00:00:00"/>
    <n v="12"/>
    <s v="CONTRATACIÓN DIRECTA "/>
    <s v="12-OTROS DISTRITO"/>
    <n v="43960700"/>
    <n v="43960700"/>
    <s v="N/A"/>
    <s v="N/A"/>
    <s v="SANDRA YOLIMA SGUERRA _x000a_DIRECTORA DE GESTIÓN CORPORATIVA_x000a_Sandra.sguerra@ambientebogota.gov.co_x000a_Tel 3778914"/>
    <n v="3996400"/>
    <m/>
  </r>
  <r>
    <n v="110"/>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30364400"/>
    <n v="30364400"/>
    <s v="N/A"/>
    <s v="N/A"/>
    <s v="SANDRA YOLIMA SGUERRA _x000a_DIRECTORA DE GESTIÓN CORPORATIVA_x000a_Sandra.sguerra@ambientebogota.gov.co_x000a_Tel 3778914"/>
    <n v="2760400"/>
    <m/>
  </r>
  <r>
    <n v="111"/>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25945700"/>
    <n v="25945700"/>
    <s v="N/A"/>
    <s v="N/A"/>
    <s v="SANDRA YOLIMA SGUERRA _x000a_DIRECTORA DE GESTIÓN CORPORATIVA_x000a_Sandra.sguerra@ambientebogota.gov.co_x000a_Tel 3778914"/>
    <n v="2358700"/>
    <m/>
  </r>
  <r>
    <n v="112"/>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25945700"/>
    <n v="25945700"/>
    <s v="N/A"/>
    <s v="N/A"/>
    <s v="SANDRA YOLIMA SGUERRA _x000a_DIRECTORA DE GESTIÓN CORPORATIVA_x000a_Sandra.sguerra@ambientebogota.gov.co_x000a_Tel 3778914"/>
    <n v="2358700"/>
    <m/>
  </r>
  <r>
    <n v="113"/>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43960400"/>
    <n v="43960400"/>
    <s v="N/A"/>
    <s v="N/A"/>
    <s v="SANDRA YOLIMA SGUERRA _x000a_DIRECTORA DE GESTIÓN CORPORATIVA_x000a_Sandra.sguerra@ambientebogota.gov.co_x000a_Tel 3778914"/>
    <n v="3996400"/>
    <m/>
  </r>
  <r>
    <n v="114"/>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33876700"/>
    <n v="33876700"/>
    <s v="N/A"/>
    <s v="N/A"/>
    <s v="SANDRA YOLIMA SGUERRA _x000a_DIRECTORA DE GESTIÓN CORPORATIVA_x000a_Sandra.sguerra@ambientebogota.gov.co_x000a_Tel 3778914"/>
    <n v="3079700"/>
    <m/>
  </r>
  <r>
    <n v="115"/>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2-MULTAS AMBIENTALES"/>
    <n v="61295500"/>
    <n v="61295500"/>
    <s v="N/A"/>
    <s v="N/A"/>
    <s v="SANDRA YOLIMA SGUERRA _x000a_DIRECTORA DE GESTIÓN CORPORATIVA_x000a_Sandra.sguerra@ambientebogota.gov.co_x000a_Tel 3778914"/>
    <n v="5572300"/>
    <m/>
  </r>
  <r>
    <n v="116"/>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2-MULTAS AMBIENTALES"/>
    <n v="22206800"/>
    <n v="22206800"/>
    <s v="N/A"/>
    <s v="N/A"/>
    <s v="SANDRA YOLIMA SGUERRA _x000a_DIRECTORA DE GESTIÓN CORPORATIVA_x000a_Sandra.sguerra@ambientebogota.gov.co_x000a_Tel 3778914"/>
    <n v="2018800"/>
    <m/>
  </r>
  <r>
    <n v="117"/>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2-MULTAS AMBIENTALES"/>
    <n v="49738700"/>
    <n v="49738700"/>
    <s v="N/A"/>
    <s v="N/A"/>
    <s v="SANDRA YOLIMA SGUERRA _x000a_DIRECTORA DE GESTIÓN CORPORATIVA_x000a_Sandra.sguerra@ambientebogota.gov.co_x000a_Tel 3778914"/>
    <n v="4521700"/>
    <m/>
  </r>
  <r>
    <n v="118"/>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2-MULTAS AMBIENTALES"/>
    <n v="61295300"/>
    <n v="61295300"/>
    <s v="N/A"/>
    <s v="N/A"/>
    <s v="SANDRA YOLIMA SGUERRA _x000a_DIRECTORA DE GESTIÓN CORPORATIVA_x000a_Sandra.sguerra@ambientebogota.gov.co_x000a_Tel 3778914"/>
    <n v="5572300"/>
    <m/>
  </r>
  <r>
    <n v="119"/>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3-TASA POR USO DE AGUAS SUBTERRANEAS"/>
    <n v="55518000"/>
    <n v="55518000"/>
    <s v="N/A"/>
    <s v="N/A"/>
    <s v="SANDRA YOLIMA SGUERRA _x000a_DIRECTORA DE GESTIÓN CORPORATIVA_x000a_Sandra.sguerra@ambientebogota.gov.co_x000a_Tel 3778914"/>
    <n v="5047000"/>
    <m/>
  </r>
  <r>
    <n v="120"/>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3-TASA POR USO DE AGUAS SUBTERRANEAS"/>
    <n v="33876700"/>
    <n v="33876700"/>
    <s v="N/A"/>
    <s v="N/A"/>
    <s v="SANDRA YOLIMA SGUERRA _x000a_DIRECTORA DE GESTIÓN CORPORATIVA_x000a_Sandra.sguerra@ambientebogota.gov.co_x000a_Tel 3778914"/>
    <n v="3079700"/>
    <m/>
  </r>
  <r>
    <n v="121"/>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9"/>
    <d v="2016-01-01T00:00:00"/>
    <n v="12"/>
    <s v="CONTRATACIÓN DIRECTA "/>
    <s v="493-TASA POR USO DE AGUAS SUBTERRANEAS"/>
    <n v="33876900"/>
    <n v="33876900"/>
    <s v="N/A"/>
    <s v="N/A"/>
    <s v="SANDRA YOLIMA SGUERRA _x000a_DIRECTORA DE GESTIÓN CORPORATIVA_x000a_Sandra.sguerra@ambientebogota.gov.co_x000a_Tel 3778914"/>
    <n v="3079700"/>
    <m/>
  </r>
  <r>
    <n v="122"/>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3-TASA POR USO DE AGUAS SUBTERRANEAS"/>
    <n v="25945700"/>
    <n v="25945700"/>
    <s v="N/A"/>
    <s v="N/A"/>
    <s v="SANDRA YOLIMA SGUERRA _x000a_DIRECTORA DE GESTIÓN CORPORATIVA_x000a_Sandra.sguerra@ambientebogota.gov.co_x000a_Tel 3778914"/>
    <n v="2358700"/>
    <m/>
  </r>
  <r>
    <n v="123"/>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9"/>
    <d v="2016-01-01T00:00:00"/>
    <n v="12"/>
    <s v="CONTRATACIÓN DIRECTA "/>
    <s v="493-TASA POR USO DE AGUAS SUBTERRANEAS"/>
    <n v="43921100"/>
    <n v="43921100"/>
    <s v="N/A"/>
    <s v="N/A"/>
    <s v="SANDRA YOLIMA SGUERRA _x000a_DIRECTORA DE GESTIÓN CORPORATIVA_x000a_Sandra.sguerra@ambientebogota.gov.co_x000a_Tel 3778914"/>
    <n v="3996400"/>
    <m/>
  </r>
  <r>
    <n v="124"/>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3-TASA POR USO DE AGUAS SUBTERRANEAS"/>
    <n v="55517000"/>
    <n v="55517000"/>
    <s v="N/A"/>
    <s v="N/A"/>
    <s v="SANDRA YOLIMA SGUERRA _x000a_DIRECTORA DE GESTIÓN CORPORATIVA_x000a_Sandra.sguerra@ambientebogota.gov.co_x000a_Tel 3778914"/>
    <n v="5047000"/>
    <m/>
  </r>
  <r>
    <n v="125"/>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m/>
    <x v="38"/>
    <d v="2016-01-01T00:00:00"/>
    <n v="12"/>
    <s v="CONTRATACIÓN DIRECTA "/>
    <s v="493-TASA POR USO DE AGUAS SUBTERRANEAS"/>
    <n v="55517000"/>
    <n v="55517000"/>
    <s v="N/A"/>
    <s v="N/A"/>
    <s v="SANDRA YOLIMA SGUERRA _x000a_DIRECTORA DE GESTIÓN CORPORATIVA_x000a_Sandra.sguerra@ambientebogota.gov.co_x000a_Tel 3778914"/>
    <n v="5047000"/>
    <m/>
  </r>
  <r>
    <n v="126"/>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9"/>
    <d v="2016-01-01T00:00:00"/>
    <n v="12"/>
    <s v="CONTRATACIÓN DIRECTA "/>
    <s v="493-TASA POR USO DE AGUAS SUBTERRANEAS"/>
    <n v="55517000"/>
    <n v="55517000"/>
    <s v="N/A"/>
    <s v="N/A"/>
    <s v="SANDRA YOLIMA SGUERRA _x000a_DIRECTORA DE GESTIÓN CORPORATIVA_x000a_Sandra.sguerra@ambientebogota.gov.co_x000a_Tel 3778914"/>
    <n v="5047000"/>
    <m/>
  </r>
  <r>
    <n v="127"/>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m/>
    <x v="40"/>
    <d v="2016-01-01T00:00:00"/>
    <n v="12"/>
    <s v="CONTRATACIÓN DIRECTA "/>
    <s v="493-TASA POR USO DE AGUAS SUBTERRANEAS"/>
    <n v="43960400"/>
    <n v="43960400"/>
    <s v="N/A"/>
    <s v="N/A"/>
    <s v="SANDRA YOLIMA SGUERRA _x000a_DIRECTORA DE GESTIÓN CORPORATIVA_x000a_Sandra.sguerra@ambientebogota.gov.co_x000a_Tel 3778914"/>
    <n v="3996400"/>
    <m/>
  </r>
  <r>
    <n v="128"/>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m/>
    <x v="40"/>
    <d v="2016-01-01T00:00:00"/>
    <n v="12"/>
    <s v="CONTRATACIÓN DIRECTA "/>
    <s v="493-TASA POR USO DE AGUAS SUBTERRANEAS"/>
    <n v="38181600"/>
    <n v="38181600"/>
    <s v="N/A"/>
    <s v="N/A"/>
    <s v="SANDRA YOLIMA SGUERRA _x000a_DIRECTORA DE GESTIÓN CORPORATIVA_x000a_Sandra.sguerra@ambientebogota.gov.co_x000a_Tel 3778914"/>
    <n v="3471100"/>
    <m/>
  </r>
  <r>
    <n v="129"/>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9"/>
    <d v="2016-01-01T00:00:00"/>
    <n v="12"/>
    <s v="CONTRATACIÓN DIRECTA "/>
    <s v="27- FONDO CUENTA FINANCIACIÓN PGA"/>
    <n v="43960000"/>
    <n v="43960000"/>
    <s v="N/A"/>
    <s v="N/A"/>
    <s v="SANDRA YOLIMA SGUERRA _x000a_DIRECTORA DE GESTIÓN CORPORATIVA_x000a_Sandra.sguerra@ambientebogota.gov.co_x000a_Tel 3778914"/>
    <n v="3996400"/>
    <m/>
  </r>
  <r>
    <n v="130"/>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9"/>
    <d v="2016-01-01T00:00:00"/>
    <n v="12"/>
    <s v="CONTRATACIÓN DIRECTA "/>
    <s v="27- FONDO CUENTA FINANCIACIÓN PGA"/>
    <n v="35329000"/>
    <n v="35329000"/>
    <s v="N/A"/>
    <s v="N/A"/>
    <s v="SANDRA YOLIMA SGUERRA _x000a_DIRECTORA DE GESTIÓN CORPORATIVA_x000a_Sandra.sguerra@ambientebogota.gov.co_x000a_Tel 3778914"/>
    <n v="5047000"/>
    <m/>
  </r>
  <r>
    <n v="131"/>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82709000"/>
    <n v="82709000"/>
    <s v="N/A"/>
    <s v="N/A"/>
    <s v="SANDRA YOLIMA SGUERRA _x000a_DIRECTORA DE GESTIÓN CORPORATIVA_x000a_Sandra.sguerra@ambientebogota.gov.co_x000a_Tel 3778914"/>
    <n v="7519000"/>
    <m/>
  </r>
  <r>
    <n v="132"/>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49738700"/>
    <n v="49738700"/>
    <s v="N/A"/>
    <s v="N/A"/>
    <s v="SANDRA YOLIMA SGUERRA _x000a_DIRECTORA DE GESTIÓN CORPORATIVA_x000a_Sandra.sguerra@ambientebogota.gov.co_x000a_Tel 3778914"/>
    <n v="4521700"/>
    <m/>
  </r>
  <r>
    <n v="133"/>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m/>
    <x v="36"/>
    <d v="2016-01-01T00:00:00"/>
    <n v="12"/>
    <s v="CONTRATACIÓN DIRECTA "/>
    <s v="12-OTROS DISTRITO"/>
    <n v="49738700"/>
    <n v="49738700"/>
    <s v="N/A"/>
    <s v="N/A"/>
    <s v="SANDRA YOLIMA SGUERRA _x000a_DIRECTORA DE GESTIÓN CORPORATIVA_x000a_Sandra.sguerra@ambientebogota.gov.co_x000a_Tel 3778914"/>
    <n v="4521700"/>
    <m/>
  </r>
  <r>
    <n v="134"/>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1"/>
    <s v="06-Gastos operativos"/>
    <s v="0037 - GASTOS DE TRANSPORTE"/>
    <m/>
    <x v="36"/>
    <d v="2016-01-01T00:00:00"/>
    <n v="12"/>
    <s v="CONTRATACIÓN DIRECTA "/>
    <s v="12-OTROS DISTRITO"/>
    <n v="72000000"/>
    <n v="72000000"/>
    <s v="N/A"/>
    <s v="N/A"/>
    <s v="SANDRA YOLIMA SGUERRA _x000a_DIRECTORA DE GESTIÓN CORPORATIVA_x000a_Sandra.sguerra@ambientebogota.gov.co_x000a_Tel 3778914"/>
    <m/>
    <m/>
  </r>
  <r>
    <n v="135"/>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1"/>
    <s v="06-Gastos operativos"/>
    <s v="0037 - GASTOS DE TRANSPORTE"/>
    <m/>
    <x v="36"/>
    <d v="2016-01-01T00:00:00"/>
    <n v="12"/>
    <s v="CONTRATACIÓN DIRECTA "/>
    <s v="41-PLUSVALIA"/>
    <n v="66000000"/>
    <n v="66000000"/>
    <s v="N/A"/>
    <s v="N/A"/>
    <s v="SANDRA YOLIMA SGUERRA _x000a_DIRECTORA DE GESTIÓN CORPORATIVA_x000a_Sandra.sguerra@ambientebogota.gov.co_x000a_Tel 3778914"/>
    <m/>
    <m/>
  </r>
  <r>
    <n v="136"/>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1"/>
    <s v="06-Gastos operativos"/>
    <s v="0037 - GASTOS DE TRANSPORTE"/>
    <m/>
    <x v="39"/>
    <d v="2016-01-01T00:00:00"/>
    <n v="12"/>
    <s v="CONTRATACIÓN DIRECTA "/>
    <s v="270-RECURSOS DEL BALANCE REAFORO PLUSVALIA"/>
    <n v="78000000"/>
    <n v="78000000"/>
    <s v="N/A"/>
    <s v="N/A"/>
    <s v="SANDRA YOLIMA SGUERRA _x000a_DIRECTORA DE GESTIÓN CORPORATIVA_x000a_Sandra.sguerra@ambientebogota.gov.co_x000a_Tel 3778914"/>
    <m/>
    <m/>
  </r>
  <r>
    <n v="137"/>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1"/>
    <s v="06-Gastos operativos"/>
    <s v="0037 - GASTOS DE TRANSPORTE"/>
    <m/>
    <x v="41"/>
    <d v="2016-01-01T00:00:00"/>
    <n v="12"/>
    <s v="CONTRATACIÓN DIRECTA "/>
    <s v="12-OTROS DISTRITO"/>
    <n v="72000000"/>
    <n v="72000000"/>
    <s v="N/A"/>
    <s v="N/A"/>
    <s v="SANDRA YOLIMA SGUERRA _x000a_DIRECTORA DE GESTIÓN CORPORATIVA_x000a_Sandra.sguerra@ambientebogota.gov.co_x000a_Tel 3778914"/>
    <m/>
    <m/>
  </r>
  <r>
    <n v="138"/>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1"/>
    <s v="06-Gastos operativos"/>
    <s v="0037 - GASTOS DE TRANSPORTE"/>
    <m/>
    <x v="42"/>
    <d v="2016-01-01T00:00:00"/>
    <n v="12"/>
    <s v="CONTRATACIÓN DIRECTA "/>
    <s v="27- FONDO CUENTA FINANCIACIÓN PGA"/>
    <n v="144000000"/>
    <n v="144000000"/>
    <s v="N/A"/>
    <s v="N/A"/>
    <s v="SANDRA YOLIMA SGUERRA _x000a_DIRECTORA DE GESTIÓN CORPORATIVA_x000a_Sandra.sguerra@ambientebogota.gov.co_x000a_Tel 3778914"/>
    <m/>
    <m/>
  </r>
  <r>
    <n v="139"/>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1"/>
    <s v="06-Gastos operativos"/>
    <s v="0037 - GASTOS DE TRANSPORTE"/>
    <m/>
    <x v="43"/>
    <d v="2016-01-01T00:00:00"/>
    <n v="12"/>
    <s v="CONTRATACIÓN DIRECTA "/>
    <s v="12-OTROS DISTRITO"/>
    <n v="144000000"/>
    <n v="144000000"/>
    <s v="N/A"/>
    <s v="N/A"/>
    <s v="SANDRA YOLIMA SGUERRA _x000a_DIRECTORA DE GESTIÓN CORPORATIVA_x000a_Sandra.sguerra@ambientebogota.gov.co_x000a_Tel 3778914"/>
    <m/>
    <m/>
  </r>
  <r>
    <n v="140"/>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0"/>
    <s v="03-Gastos de personal"/>
    <s v="090-PERSONAL CONTRATADO PARA LA RESTAURACIÓN, CONSERVACIÓN, MANEJO Y USO SOSTENIBLE DE LOS ECOSISTEMAS URBANOS, DE LAS ÁREAS RURALES Y PARA LA GESTIÓN DEL RIESGO EN EL DISTRITO CAPITAL."/>
    <m/>
    <x v="44"/>
    <d v="2016-01-01T00:00:00"/>
    <n v="12"/>
    <s v="CONTRATACIÓN DIRECTA"/>
    <s v="493-TASA POR USO DE AGUAS SUBTERRANEAS"/>
    <n v="55517000"/>
    <n v="55517000"/>
    <s v="N/A"/>
    <s v="N/A"/>
    <s v="SANDRA YOLIMA SGUERRA _x000a_DIRECTORA DE GESTIÓN CORPORATIVA_x000a_Sandra.sguerra@ambientebogota.gov.co_x000a_Tel 3778914"/>
    <n v="5047000"/>
    <m/>
  </r>
  <r>
    <n v="141"/>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0"/>
    <s v="03-Gastos de personal"/>
    <s v="090-PERSONAL CONTRATADO PARA LA RESTAURACIÓN, CONSERVACIÓN, MANEJO Y USO SOSTENIBLE DE LOS ECOSISTEMAS URBANOS, DE LAS ÁREAS RURALES Y PARA LA GESTIÓN DEL RIESGO EN EL DISTRITO CAPITAL."/>
    <n v="5047000"/>
    <x v="44"/>
    <d v="2016-01-01T00:00:00"/>
    <n v="11"/>
    <s v="CONTRATACIÓN DIRECTA"/>
    <s v="493-TASA POR USO DE AGUAS SUBTERRANEAS"/>
    <n v="55517000"/>
    <n v="55517000"/>
    <s v="N/A"/>
    <s v="N/A"/>
    <s v="SANDRA YOLIMA SGUERRA _x000a_DIRECTORA DE GESTIÓN CORPORATIVA_x000a_Sandra.sguerra@ambientebogota.gov.co_x000a_Tel 3778914"/>
    <n v="5047000"/>
    <m/>
  </r>
  <r>
    <n v="142"/>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n v="5047000"/>
    <x v="39"/>
    <d v="2016-01-01T00:00:00"/>
    <n v="11"/>
    <s v="CONTRATACIÓN DIRECTA"/>
    <s v="493-TASA POR USO DE AGUAS SUBTERRANEAS"/>
    <n v="55517000"/>
    <n v="55517000"/>
    <s v="N/A"/>
    <s v="N/A"/>
    <s v="SANDRA YOLIMA SGUERRA _x000a_DIRECTORA DE GESTIÓN CORPORATIVA_x000a_Sandra.sguerra@ambientebogota.gov.co_x000a_Tel 3778914"/>
    <n v="5047000"/>
    <m/>
  </r>
  <r>
    <n v="143"/>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0"/>
    <s v="03-Gastos de personal"/>
    <s v="090-PERSONAL CONTRATADO PARA LA RESTAURACIÓN, CONSERVACIÓN, MANEJO Y USO SOSTENIBLE DE LOS ECOSISTEMAS URBANOS, DE LAS ÁREAS RURALES Y PARA LA GESTIÓN DEL RIESGO EN EL DISTRITO CAPITAL."/>
    <n v="3996400"/>
    <x v="44"/>
    <d v="2016-01-01T00:00:00"/>
    <n v="11"/>
    <s v="CONTRATACIÓN DIRECTA"/>
    <s v="493-TASA POR USO DE AGUAS SUBTERRANEAS"/>
    <n v="43960200"/>
    <n v="43960200"/>
    <s v="N/A"/>
    <s v="N/A"/>
    <s v="SANDRA YOLIMA SGUERRA _x000a_DIRECTORA DE GESTIÓN CORPORATIVA_x000a_Sandra.sguerra@ambientebogota.gov.co_x000a_Tel 3778914"/>
    <n v="3996381.8181818184"/>
    <m/>
  </r>
  <r>
    <n v="144"/>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45"/>
    <d v="2016-01-01T00:00:00"/>
    <n v="12"/>
    <s v="CONTRATACIÓN DIRECTA "/>
    <s v="12-OTROS DISTRITO"/>
    <n v="200000000"/>
    <n v="200000000"/>
    <s v="N/A"/>
    <s v="N/A"/>
    <s v="SANDRA YOLIMA SGUERRA _x000a_DIRECTORA DE GESTIÓN CORPORATIVA_x000a_Sandra.sguerra@ambientebogota.gov.co_x000a_Tel 3778914"/>
    <m/>
    <m/>
  </r>
  <r>
    <n v="145"/>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n v="3996400"/>
    <x v="36"/>
    <d v="2016-01-01T00:00:00"/>
    <n v="11"/>
    <s v="CONTRATACIÓN DIRECTA"/>
    <s v="12-OTROS DISTRITO"/>
    <n v="43960400"/>
    <n v="43960400"/>
    <s v="N/A"/>
    <s v="N/A"/>
    <s v="SANDRA YOLIMA SGUERRA _x000a_DIRECTORA DE GESTIÓN CORPORATIVA_x000a_Sandra.sguerra@ambientebogota.gov.co_x000a_Tel 3778914"/>
    <n v="3996400"/>
    <m/>
  </r>
  <r>
    <n v="146"/>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n v="2173300"/>
    <x v="37"/>
    <d v="2016-01-01T00:00:00"/>
    <n v="11"/>
    <s v="CONTRATACIÓN DIRECTA"/>
    <s v="12-OTROS DISTRITO"/>
    <n v="23906300"/>
    <n v="23906300"/>
    <s v="N/A"/>
    <s v="N/A"/>
    <s v="SANDRA YOLIMA SGUERRA _x000a_DIRECTORA DE GESTIÓN CORPORATIVA_x000a_Sandra.sguerra@ambientebogota.gov.co_x000a_Tel 3778914"/>
    <n v="2173300"/>
    <m/>
  </r>
  <r>
    <n v="147"/>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n v="2018800"/>
    <x v="37"/>
    <d v="2016-01-01T00:00:00"/>
    <n v="11"/>
    <s v="CONTRATACIÓN DIRECTA"/>
    <s v="12-OTROS DISTRITO"/>
    <n v="22206800"/>
    <n v="22206800"/>
    <s v="N/A"/>
    <s v="N/A"/>
    <s v="SANDRA YOLIMA SGUERRA _x000a_DIRECTORA DE GESTIÓN CORPORATIVA_x000a_Sandra.sguerra@ambientebogota.gov.co_x000a_Tel 3778914"/>
    <n v="2018800"/>
    <m/>
  </r>
  <r>
    <n v="148"/>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n v="1586200"/>
    <x v="37"/>
    <d v="2016-01-01T00:00:00"/>
    <n v="11"/>
    <s v="CONTRATACIÓN DIRECTA"/>
    <s v="12-OTROS DISTRITO"/>
    <n v="17448200"/>
    <n v="17448200"/>
    <s v="N/A"/>
    <s v="N/A"/>
    <s v="SANDRA YOLIMA SGUERRA _x000a_DIRECTORA DE GESTIÓN CORPORATIVA_x000a_Sandra.sguerra@ambientebogota.gov.co_x000a_Tel 3778914"/>
    <n v="1586200"/>
    <m/>
  </r>
  <r>
    <n v="149"/>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n v="1586200"/>
    <x v="37"/>
    <d v="2016-01-01T00:00:00"/>
    <n v="11"/>
    <s v="CONTRATACIÓN DIRECTA"/>
    <s v="12-OTROS DISTRITO"/>
    <n v="17448200"/>
    <n v="17448200"/>
    <s v="N/A"/>
    <s v="N/A"/>
    <s v="SANDRA YOLIMA SGUERRA _x000a_DIRECTORA DE GESTIÓN CORPORATIVA_x000a_Sandra.sguerra@ambientebogota.gov.co_x000a_Tel 3778914"/>
    <n v="1586200"/>
    <m/>
  </r>
  <r>
    <n v="150"/>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n v="1586200"/>
    <x v="37"/>
    <d v="2016-01-01T00:00:00"/>
    <n v="11"/>
    <s v="CONTRATACIÓN DIRECTA"/>
    <s v="12-OTROS DISTRITO"/>
    <n v="17448200"/>
    <n v="17448200"/>
    <s v="N/A"/>
    <s v="N/A"/>
    <s v="SANDRA YOLIMA SGUERRA _x000a_DIRECTORA DE GESTIÓN CORPORATIVA_x000a_Sandra.sguerra@ambientebogota.gov.co_x000a_Tel 3778914"/>
    <n v="1586200"/>
    <m/>
  </r>
  <r>
    <n v="151"/>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n v="1586200"/>
    <x v="37"/>
    <d v="2016-01-01T00:00:00"/>
    <n v="11"/>
    <s v="CONTRATACIÓN DIRECTA"/>
    <s v="12-OTROS DISTRITO"/>
    <n v="17448200"/>
    <n v="17448200"/>
    <s v="N/A"/>
    <s v="N/A"/>
    <s v="SANDRA YOLIMA SGUERRA _x000a_DIRECTORA DE GESTIÓN CORPORATIVA_x000a_Sandra.sguerra@ambientebogota.gov.co_x000a_Tel 3778914"/>
    <n v="1586200"/>
    <m/>
  </r>
  <r>
    <n v="152"/>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n v="1586200"/>
    <x v="37"/>
    <d v="2016-01-01T00:00:00"/>
    <n v="11"/>
    <s v="CONTRATACIÓN DIRECTA"/>
    <s v="12-OTROS DISTRITO"/>
    <n v="17448200"/>
    <n v="17448200"/>
    <s v="N/A"/>
    <s v="N/A"/>
    <s v="SANDRA YOLIMA SGUERRA _x000a_DIRECTORA DE GESTIÓN CORPORATIVA_x000a_Sandra.sguerra@ambientebogota.gov.co_x000a_Tel 3778914"/>
    <n v="1586200"/>
    <m/>
  </r>
  <r>
    <n v="153"/>
    <x v="1"/>
    <s v="3-3-1-14-02-17-0821-179"/>
    <s v="RECUPERACIÓN ECOLÓGICA PARTICIPATIVA  DE 520 HECTÁREAS EN SUELO DE PROTECCIÓN."/>
    <s v="LÍNEA 2: GESTIÓN EN EL SISTEMA OROGRÁFICO DEL DISTRITO CAPITAL"/>
    <s v="FORTALECER Y/O CONSTRUIR 4 VIVEROS PARA LA PRODUCCIÓN DE MATERIAL VEGETAL POR TIPO DE ECOSISTEMA REPRESENTATIVO EN EL DISTRITO CAPITAL."/>
    <x v="0"/>
    <s v="03-Gastos de personal"/>
    <s v="090-PERSONAL CONTRATADO PARA LA RESTAURACIÓN, CONSERVACIÓN, MANEJO Y USO SOSTENIBLE DE LOS ECOSISTEMAS URBANOS, DE LAS ÁREAS RURALES Y PARA LA GESTIÓN DEL RIESGO EN EL DISTRITO CAPITAL."/>
    <n v="1586200"/>
    <x v="37"/>
    <d v="2016-01-01T00:00:00"/>
    <n v="11"/>
    <s v="CONTRATACIÓN DIRECTA"/>
    <s v="12-OTROS DISTRITO"/>
    <n v="17448200"/>
    <n v="17448200"/>
    <s v="N/A"/>
    <s v="N/A"/>
    <s v="SANDRA YOLIMA SGUERRA _x000a_DIRECTORA DE GESTIÓN CORPORATIVA_x000a_Sandra.sguerra@ambientebogota.gov.co_x000a_Tel 3778914"/>
    <n v="1586200"/>
    <m/>
  </r>
  <r>
    <n v="154"/>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6"/>
    <d v="2016-01-01T00:00:00"/>
    <n v="12"/>
    <s v="CONTRATACIÓN DIRECTA "/>
    <s v="41-PLUSVALIA"/>
    <n v="84000000"/>
    <n v="84000000"/>
    <s v="N/A"/>
    <s v="N/A"/>
    <s v="SANDRA YOLIMA SGUERRA _x000a_DIRECTORA DE GESTIÓN CORPORATIVA_x000a_Sandra.sguerra@ambientebogota.gov.co_x000a_Tel 3778914"/>
    <m/>
    <m/>
  </r>
  <r>
    <n v="155"/>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6"/>
    <d v="2016-01-01T00:00:00"/>
    <n v="12"/>
    <s v="CONTRATACIÓN DIRECTA "/>
    <s v="265-RECURSOS DE BALANCE PLUSVALÍA"/>
    <n v="296818000"/>
    <n v="296818000"/>
    <s v="N/A"/>
    <s v="N/A"/>
    <s v="SANDRA YOLIMA SGUERRA _x000a_DIRECTORA DE GESTIÓN CORPORATIVA_x000a_Sandra.sguerra@ambientebogota.gov.co_x000a_Tel 3778914"/>
    <m/>
    <m/>
  </r>
  <r>
    <n v="156"/>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6"/>
    <d v="2016-01-01T00:00:00"/>
    <n v="12"/>
    <s v="CONTRATACIÓN DIRECTA "/>
    <s v="270-RECURSOS DEL BALANCE REAFORO PLUSVALIA"/>
    <n v="27464000"/>
    <n v="27464000"/>
    <s v="N/A"/>
    <s v="N/A"/>
    <s v="SANDRA YOLIMA SGUERRA _x000a_DIRECTORA DE GESTIÓN CORPORATIVA_x000a_Sandra.sguerra@ambientebogota.gov.co_x000a_Tel 3778914"/>
    <m/>
    <m/>
  </r>
  <r>
    <n v="157"/>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6"/>
    <d v="2016-01-01T00:00:00"/>
    <n v="12"/>
    <s v="CONTRATACIÓN DIRECTA "/>
    <s v="41-PLUSVALIA"/>
    <n v="86347000"/>
    <n v="86347000"/>
    <s v="N/A"/>
    <s v="N/A"/>
    <s v="SANDRA YOLIMA SGUERRA _x000a_DIRECTORA DE GESTIÓN CORPORATIVA_x000a_Sandra.sguerra@ambientebogota.gov.co_x000a_Tel 3778914"/>
    <m/>
    <m/>
  </r>
  <r>
    <n v="158"/>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6"/>
    <d v="2016-01-01T00:00:00"/>
    <n v="12"/>
    <s v="CONTRATACIÓN DIRECTA "/>
    <s v="41-PLUSVALIA"/>
    <n v="200000000"/>
    <n v="200000000"/>
    <s v="N/A"/>
    <s v="N/A"/>
    <s v="SANDRA YOLIMA SGUERRA _x000a_DIRECTORA DE GESTIÓN CORPORATIVA_x000a_Sandra.sguerra@ambientebogota.gov.co_x000a_Tel 3778914"/>
    <m/>
    <m/>
  </r>
  <r>
    <n v="159"/>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6"/>
    <d v="2016-01-01T00:00:00"/>
    <n v="12"/>
    <s v="CONTRATACIÓN DIRECTA "/>
    <s v="41-PLUSVALIA"/>
    <n v="200000000"/>
    <n v="200000000"/>
    <s v="N/A"/>
    <s v="N/A"/>
    <s v="SANDRA YOLIMA SGUERRA _x000a_DIRECTORA DE GESTIÓN CORPORATIVA_x000a_Sandra.sguerra@ambientebogota.gov.co_x000a_Tel 3778914"/>
    <m/>
    <m/>
  </r>
  <r>
    <n v="160"/>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6"/>
    <d v="2016-01-01T00:00:00"/>
    <n v="12"/>
    <s v="CONTRATACIÓN DIRECTA "/>
    <s v="270-RECURSOS DEL BALANCE REAFORO PLUSVALIA"/>
    <n v="25000000"/>
    <n v="25000000"/>
    <s v="N/A"/>
    <s v="N/A"/>
    <s v="SANDRA YOLIMA SGUERRA _x000a_DIRECTORA DE GESTIÓN CORPORATIVA_x000a_Sandra.sguerra@ambientebogota.gov.co_x000a_Tel 3778914"/>
    <m/>
    <m/>
  </r>
  <r>
    <n v="161"/>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6"/>
    <d v="2016-01-01T00:00:00"/>
    <n v="12"/>
    <s v="CONTRATACIÓN DIRECTA "/>
    <s v="41-PLUSVALIA"/>
    <n v="400000000"/>
    <n v="400000000"/>
    <s v="N/A"/>
    <s v="N/A"/>
    <s v="SANDRA YOLIMA SGUERRA _x000a_DIRECTORA DE GESTIÓN CORPORATIVA_x000a_Sandra.sguerra@ambientebogota.gov.co_x000a_Tel 3778914"/>
    <m/>
    <m/>
  </r>
  <r>
    <n v="162"/>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0"/>
    <s v="03-Gastos de personal"/>
    <s v="090-PERSONAL CONTRATADO PARA LA RESTAURACIÓN, CONSERVACIÓN, MANEJO Y USO SOSTENIBLE DE LOS ECOSISTEMAS URBANOS, DE LAS ÁREAS RURALES Y PARA LA GESTIÓN DEL RIESGO EN EL DISTRITO CAPITAL."/>
    <n v="3996400"/>
    <x v="46"/>
    <d v="2016-01-01T00:00:00"/>
    <n v="11"/>
    <s v="CONTRATACIÓN DIRECTA"/>
    <s v="265-RECURSOS DE BALANCE PLUSVALÍA"/>
    <n v="35967600"/>
    <n v="35967600"/>
    <s v="N/A"/>
    <s v="N/A"/>
    <s v="SANDRA YOLIMA SGUERRA _x000a_DIRECTORA DE GESTIÓN CORPORATIVA_x000a_Sandra.sguerra@ambientebogota.gov.co_x000a_Tel 3778914"/>
    <n v="3269781.8181818184"/>
    <m/>
  </r>
  <r>
    <n v="163"/>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0"/>
    <s v="03-Gastos de personal"/>
    <s v="090-PERSONAL CONTRATADO PARA LA RESTAURACIÓN, CONSERVACIÓN, MANEJO Y USO SOSTENIBLE DE LOS ECOSISTEMAS URBANOS, DE LAS ÁREAS RURALES Y PARA LA GESTIÓN DEL RIESGO EN EL DISTRITO CAPITAL."/>
    <n v="5572300"/>
    <x v="46"/>
    <d v="2016-01-01T00:00:00"/>
    <n v="11"/>
    <s v="CONTRATACIÓN DIRECTA"/>
    <s v="265-RECURSOS DE BALANCE PLUSVALÍA"/>
    <n v="61295300"/>
    <n v="61295300"/>
    <s v="N/A"/>
    <s v="N/A"/>
    <s v="SANDRA YOLIMA SGUERRA _x000a_DIRECTORA DE GESTIÓN CORPORATIVA_x000a_Sandra.sguerra@ambientebogota.gov.co_x000a_Tel 3778914"/>
    <n v="5572300"/>
    <m/>
  </r>
  <r>
    <n v="164"/>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0"/>
    <s v="03-Gastos de personal"/>
    <s v="090-PERSONAL CONTRATADO PARA LA RESTAURACIÓN, CONSERVACIÓN, MANEJO Y USO SOSTENIBLE DE LOS ECOSISTEMAS URBANOS, DE LAS ÁREAS RURALES Y PARA LA GESTIÓN DEL RIESGO EN EL DISTRITO CAPITAL."/>
    <n v="6489000"/>
    <x v="46"/>
    <d v="2016-01-01T00:00:00"/>
    <n v="11"/>
    <s v="CONTRATACIÓN DIRECTA"/>
    <s v="265-RECURSOS DE BALANCE PLUSVALÍA"/>
    <n v="71379000"/>
    <n v="71379000"/>
    <s v="N/A"/>
    <s v="N/A"/>
    <s v="SANDRA YOLIMA SGUERRA _x000a_DIRECTORA DE GESTIÓN CORPORATIVA_x000a_Sandra.sguerra@ambientebogota.gov.co_x000a_Tel 3778914"/>
    <n v="6489000"/>
    <m/>
  </r>
  <r>
    <n v="165"/>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0"/>
    <s v="03-Gastos de personal"/>
    <s v="090-PERSONAL CONTRATADO PARA LA RESTAURACIÓN, CONSERVACIÓN, MANEJO Y USO SOSTENIBLE DE LOS ECOSISTEMAS URBANOS, DE LAS ÁREAS RURALES Y PARA LA GESTIÓN DEL RIESGO EN EL DISTRITO CAPITAL."/>
    <n v="2018800"/>
    <x v="46"/>
    <d v="2016-01-01T00:00:00"/>
    <n v="11"/>
    <s v="CONTRATACIÓN DIRECTA"/>
    <s v="265-RECURSOS DE BALANCE PLUSVALÍA"/>
    <n v="22206800"/>
    <n v="22206800"/>
    <s v="N/A"/>
    <s v="N/A"/>
    <s v="SANDRA YOLIMA SGUERRA _x000a_DIRECTORA DE GESTIÓN CORPORATIVA_x000a_Sandra.sguerra@ambientebogota.gov.co_x000a_Tel 3778914"/>
    <n v="2018800"/>
    <m/>
  </r>
  <r>
    <n v="166"/>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0"/>
    <s v="03-Gastos de personal"/>
    <s v="090-PERSONAL CONTRATADO PARA LA RESTAURACIÓN, CONSERVACIÓN, MANEJO Y USO SOSTENIBLE DE LOS ECOSISTEMAS URBANOS, DE LAS ÁREAS RURALES Y PARA LA GESTIÓN DEL RIESGO EN EL DISTRITO CAPITAL."/>
    <n v="5974000"/>
    <x v="46"/>
    <d v="2016-01-01T00:00:00"/>
    <n v="11"/>
    <s v="CONTRATACIÓN DIRECTA"/>
    <s v="265-RECURSOS DE BALANCE PLUSVALÍA"/>
    <n v="65714000"/>
    <n v="65714000"/>
    <s v="N/A"/>
    <s v="N/A"/>
    <s v="SANDRA YOLIMA SGUERRA _x000a_DIRECTORA DE GESTIÓN CORPORATIVA_x000a_Sandra.sguerra@ambientebogota.gov.co_x000a_Tel 3778914"/>
    <n v="5974000"/>
    <m/>
  </r>
  <r>
    <n v="167"/>
    <x v="1"/>
    <s v="3-3-1-14-02-17-0821-179"/>
    <s v="RECUPERACIÓN ECOLÓGICA PARTICIPATIVA  DE 520 HECTÁREAS EN SUELO DE PROTECCIÓN."/>
    <s v="LÍNEA 2: GESTIÓN EN EL SISTEMA OROGRÁFICO DEL DISTRITO CAPITAL"/>
    <s v="AVANZAR LA GESTIÓN EN 260 HECTÁREAS PARA LA ADQUISICIÓN PREDIAL EN SUELO DE PROTECCIÓN DEL D.C."/>
    <x v="0"/>
    <s v="03-Gastos de personal"/>
    <s v="090-PERSONAL CONTRATADO PARA LA RESTAURACIÓN, CONSERVACIÓN, MANEJO Y USO SOSTENIBLE DE LOS ECOSISTEMAS URBANOS, DE LAS ÁREAS RURALES Y PARA LA GESTIÓN DEL RIESGO EN EL DISTRITO CAPITAL."/>
    <n v="3996400"/>
    <x v="46"/>
    <d v="2016-01-01T00:00:00"/>
    <n v="11"/>
    <s v="CONTRATACIÓN DIRECTA"/>
    <s v="265-RECURSOS DE BALANCE PLUSVALÍA"/>
    <n v="43960300"/>
    <n v="43960300"/>
    <s v="N/A"/>
    <s v="N/A"/>
    <s v="SANDRA YOLIMA SGUERRA _x000a_DIRECTORA DE GESTIÓN CORPORATIVA_x000a_Sandra.sguerra@ambientebogota.gov.co_x000a_Tel 3778914"/>
    <n v="3996390.9090909092"/>
    <m/>
  </r>
  <r>
    <n v="168"/>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7"/>
    <d v="2016-01-01T00:00:00"/>
    <n v="12"/>
    <m/>
    <s v="12-OTROS DISTRITO"/>
    <n v="300000000"/>
    <n v="300000000"/>
    <s v="N/A"/>
    <s v="N/A"/>
    <s v="SANDRA YOLIMA SGUERRA _x000a_DIRECTORA DE GESTIÓN CORPORATIVA_x000a_Sandra.sguerra@ambientebogota.gov.co_x000a_Tel 3778914"/>
    <m/>
    <m/>
  </r>
  <r>
    <n v="169"/>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8"/>
    <d v="2016-01-01T00:00:00"/>
    <n v="12"/>
    <m/>
    <s v="12-OTROS DISTRITO"/>
    <n v="800000000"/>
    <n v="800000000"/>
    <s v="N/A"/>
    <s v="N/A"/>
    <s v="SANDRA YOLIMA SGUERRA _x000a_DIRECTORA DE GESTIÓN CORPORATIVA_x000a_Sandra.sguerra@ambientebogota.gov.co_x000a_Tel 3778914"/>
    <m/>
    <m/>
  </r>
  <r>
    <n v="170"/>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8"/>
    <d v="2016-01-01T00:00:00"/>
    <n v="12"/>
    <m/>
    <s v="12-OTROS DISTRITO"/>
    <n v="132835000"/>
    <n v="132835000"/>
    <s v="N/A"/>
    <s v="N/A"/>
    <s v="SANDRA YOLIMA SGUERRA _x000a_DIRECTORA DE GESTIÓN CORPORATIVA_x000a_Sandra.sguerra@ambientebogota.gov.co_x000a_Tel 3778914"/>
    <m/>
    <m/>
  </r>
  <r>
    <n v="171"/>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8"/>
    <d v="2016-01-01T00:00:00"/>
    <n v="12"/>
    <m/>
    <s v="12-OTROS DISTRITO"/>
    <n v="50000000"/>
    <n v="50000000"/>
    <s v="N/A"/>
    <s v="N/A"/>
    <s v="SANDRA YOLIMA SGUERRA _x000a_DIRECTORA DE GESTIÓN CORPORATIVA_x000a_Sandra.sguerra@ambientebogota.gov.co_x000a_Tel 3778914"/>
    <m/>
    <m/>
  </r>
  <r>
    <n v="172"/>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5572300"/>
    <x v="40"/>
    <d v="2016-01-01T00:00:00"/>
    <n v="11"/>
    <s v="CONTRATACIÓN DIRECTA"/>
    <s v="27- FONDO CUENTA FINANCIACIÓN PGA"/>
    <n v="61295100"/>
    <n v="61295100"/>
    <s v="N/A"/>
    <s v="N/A"/>
    <s v="SANDRA YOLIMA SGUERRA _x000a_DIRECTORA DE GESTIÓN CORPORATIVA_x000a_Sandra.sguerra@ambientebogota.gov.co_x000a_Tel 3778914"/>
    <n v="5572281.8181818184"/>
    <m/>
  </r>
  <r>
    <n v="173"/>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5572300"/>
    <x v="40"/>
    <d v="2016-01-01T00:00:00"/>
    <n v="11"/>
    <s v="CONTRATACIÓN DIRECTA"/>
    <s v="27- FONDO CUENTA FINANCIACIÓN PGA"/>
    <n v="61295300"/>
    <n v="61295300"/>
    <s v="N/A"/>
    <s v="N/A"/>
    <s v="SANDRA YOLIMA SGUERRA _x000a_DIRECTORA DE GESTIÓN CORPORATIVA_x000a_Sandra.sguerra@ambientebogota.gov.co_x000a_Tel 3778914"/>
    <n v="5572300"/>
    <m/>
  </r>
  <r>
    <n v="174"/>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5572300"/>
    <x v="40"/>
    <d v="2016-01-01T00:00:00"/>
    <n v="11"/>
    <s v="CONTRATACIÓN DIRECTA"/>
    <s v="27- FONDO CUENTA FINANCIACIÓN PGA"/>
    <n v="61295300"/>
    <n v="61295300"/>
    <s v="N/A"/>
    <s v="N/A"/>
    <s v="SANDRA YOLIMA SGUERRA _x000a_DIRECTORA DE GESTIÓN CORPORATIVA_x000a_Sandra.sguerra@ambientebogota.gov.co_x000a_Tel 3778914"/>
    <n v="5572300"/>
    <m/>
  </r>
  <r>
    <n v="175"/>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3996400"/>
    <x v="40"/>
    <d v="2016-01-01T00:00:00"/>
    <n v="11"/>
    <s v="CONTRATACIÓN DIRECTA"/>
    <s v="27- FONDO CUENTA FINANCIACIÓN PGA"/>
    <n v="43960400"/>
    <n v="43960400"/>
    <s v="N/A"/>
    <s v="N/A"/>
    <s v="SANDRA YOLIMA SGUERRA _x000a_DIRECTORA DE GESTIÓN CORPORATIVA_x000a_Sandra.sguerra@ambientebogota.gov.co_x000a_Tel 3778914"/>
    <n v="3996400"/>
    <m/>
  </r>
  <r>
    <n v="176"/>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3079700"/>
    <x v="40"/>
    <d v="2016-01-01T00:00:00"/>
    <n v="11"/>
    <s v="CONTRATACIÓN DIRECTA"/>
    <s v="27- FONDO CUENTA FINANCIACIÓN PGA"/>
    <n v="33876700"/>
    <n v="33876700"/>
    <s v="N/A"/>
    <s v="N/A"/>
    <s v="SANDRA YOLIMA SGUERRA _x000a_DIRECTORA DE GESTIÓN CORPORATIVA_x000a_Sandra.sguerra@ambientebogota.gov.co_x000a_Tel 3778914"/>
    <n v="3079700"/>
    <m/>
  </r>
  <r>
    <n v="177"/>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3996400"/>
    <x v="40"/>
    <d v="2016-01-01T00:00:00"/>
    <n v="11"/>
    <s v="CONTRATACIÓN DIRECTA"/>
    <s v="27- FONDO CUENTA FINANCIACIÓN PGA"/>
    <n v="43960400"/>
    <n v="43960400"/>
    <s v="N/A"/>
    <s v="N/A"/>
    <s v="SANDRA YOLIMA SGUERRA _x000a_DIRECTORA DE GESTIÓN CORPORATIVA_x000a_Sandra.sguerra@ambientebogota.gov.co_x000a_Tel 3778914"/>
    <n v="3996400"/>
    <m/>
  </r>
  <r>
    <n v="178"/>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3996400"/>
    <x v="40"/>
    <d v="2016-01-01T00:00:00"/>
    <n v="11"/>
    <s v="CONTRATACIÓN DIRECTA"/>
    <s v="27- FONDO CUENTA FINANCIACIÓN PGA"/>
    <n v="43960400"/>
    <n v="43960400"/>
    <s v="N/A"/>
    <s v="N/A"/>
    <s v="SANDRA YOLIMA SGUERRA _x000a_DIRECTORA DE GESTIÓN CORPORATIVA_x000a_Sandra.sguerra@ambientebogota.gov.co_x000a_Tel 3778914"/>
    <n v="3996400"/>
    <m/>
  </r>
  <r>
    <n v="179"/>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3996400"/>
    <x v="40"/>
    <d v="2016-01-01T00:00:00"/>
    <n v="11"/>
    <s v="CONTRATACIÓN DIRECTA"/>
    <s v="27- FONDO CUENTA FINANCIACIÓN PGA"/>
    <n v="43960400"/>
    <n v="43960400"/>
    <s v="N/A"/>
    <s v="N/A"/>
    <s v="SANDRA YOLIMA SGUERRA _x000a_DIRECTORA DE GESTIÓN CORPORATIVA_x000a_Sandra.sguerra@ambientebogota.gov.co_x000a_Tel 3778914"/>
    <n v="3996400"/>
    <m/>
  </r>
  <r>
    <n v="180"/>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1"/>
    <d v="2016-01-01T00:00:00"/>
    <n v="12"/>
    <s v="CONTRATACIÓN DIRECTA "/>
    <s v="12-OTROS DISTRITO"/>
    <n v="200000000"/>
    <n v="200000000"/>
    <s v="N/A"/>
    <s v="N/A"/>
    <s v="SANDRA YOLIMA SGUERRA _x000a_DIRECTORA DE GESTIÓN CORPORATIVA_x000a_Sandra.sguerra@ambientebogota.gov.co_x000a_Tel 3778914"/>
    <m/>
    <m/>
  </r>
  <r>
    <n v="181"/>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0"/>
    <s v="03-Gastos de personal"/>
    <s v="090-PERSONAL CONTRATADO PARA LA RESTAURACIÓN, CONSERVACIÓN, MANEJO Y USO SOSTENIBLE DE LOS ECOSISTEMAS URBANOS, DE LAS ÁREAS RURALES Y PARA LA GESTIÓN DEL RIESGO EN EL DISTRITO CAPITAL."/>
    <n v="3996400"/>
    <x v="41"/>
    <d v="2016-01-01T00:00:00"/>
    <n v="11"/>
    <s v="CONTRATACIÓN DIRECTA"/>
    <s v="12-OTROS DISTRITO"/>
    <n v="43960400"/>
    <n v="43960400"/>
    <s v="N/A"/>
    <s v="N/A"/>
    <s v="SANDRA YOLIMA SGUERRA _x000a_DIRECTORA DE GESTIÓN CORPORATIVA_x000a_Sandra.sguerra@ambientebogota.gov.co_x000a_Tel 3778914"/>
    <n v="3996400"/>
    <m/>
  </r>
  <r>
    <n v="182"/>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0"/>
    <s v="03-Gastos de personal"/>
    <s v="090-PERSONAL CONTRATADO PARA LA RESTAURACIÓN, CONSERVACIÓN, MANEJO Y USO SOSTENIBLE DE LOS ECOSISTEMAS URBANOS, DE LAS ÁREAS RURALES Y PARA LA GESTIÓN DEL RIESGO EN EL DISTRITO CAPITAL."/>
    <n v="1586200"/>
    <x v="41"/>
    <d v="2016-01-01T00:00:00"/>
    <n v="11"/>
    <s v="CONTRATACIÓN DIRECTA"/>
    <s v="12-OTROS DISTRITO"/>
    <n v="17448200"/>
    <n v="17448200"/>
    <s v="N/A"/>
    <s v="N/A"/>
    <s v="SANDRA YOLIMA SGUERRA _x000a_DIRECTORA DE GESTIÓN CORPORATIVA_x000a_Sandra.sguerra@ambientebogota.gov.co_x000a_Tel 3778914"/>
    <n v="1586200"/>
    <m/>
  </r>
  <r>
    <n v="183"/>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0"/>
    <s v="03-Gastos de personal"/>
    <s v="090-PERSONAL CONTRATADO PARA LA RESTAURACIÓN, CONSERVACIÓN, MANEJO Y USO SOSTENIBLE DE LOS ECOSISTEMAS URBANOS, DE LAS ÁREAS RURALES Y PARA LA GESTIÓN DEL RIESGO EN EL DISTRITO CAPITAL."/>
    <n v="2358700"/>
    <x v="41"/>
    <d v="2016-01-01T00:00:00"/>
    <n v="11"/>
    <s v="CONTRATACIÓN DIRECTA"/>
    <s v="12-OTROS DISTRITO"/>
    <n v="25945700"/>
    <n v="25945700"/>
    <s v="N/A"/>
    <s v="N/A"/>
    <s v="SANDRA YOLIMA SGUERRA _x000a_DIRECTORA DE GESTIÓN CORPORATIVA_x000a_Sandra.sguerra@ambientebogota.gov.co_x000a_Tel 3778914"/>
    <n v="2358700"/>
    <m/>
  </r>
  <r>
    <n v="184"/>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0"/>
    <s v="03-Gastos de personal"/>
    <s v="090-PERSONAL CONTRATADO PARA LA RESTAURACIÓN, CONSERVACIÓN, MANEJO Y USO SOSTENIBLE DE LOS ECOSISTEMAS URBANOS, DE LAS ÁREAS RURALES Y PARA LA GESTIÓN DEL RIESGO EN EL DISTRITO CAPITAL."/>
    <n v="2358700"/>
    <x v="41"/>
    <d v="2016-01-01T00:00:00"/>
    <n v="11"/>
    <s v="CONTRATACIÓN DIRECTA"/>
    <s v="12-OTROS DISTRITO"/>
    <n v="25945700"/>
    <n v="25945700"/>
    <s v="N/A"/>
    <s v="N/A"/>
    <s v="SANDRA YOLIMA SGUERRA _x000a_DIRECTORA DE GESTIÓN CORPORATIVA_x000a_Sandra.sguerra@ambientebogota.gov.co_x000a_Tel 3778914"/>
    <n v="2358700"/>
    <m/>
  </r>
  <r>
    <n v="185"/>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0"/>
    <s v="03-Gastos de personal"/>
    <s v="090-PERSONAL CONTRATADO PARA LA RESTAURACIÓN, CONSERVACIÓN, MANEJO Y USO SOSTENIBLE DE LOS ECOSISTEMAS URBANOS, DE LAS ÁREAS RURALES Y PARA LA GESTIÓN DEL RIESGO EN EL DISTRITO CAPITAL."/>
    <n v="5047000"/>
    <x v="41"/>
    <d v="2016-01-01T00:00:00"/>
    <n v="11"/>
    <s v="CONTRATACIÓN DIRECTA"/>
    <s v="12-OTROS DISTRITO"/>
    <n v="55517000"/>
    <n v="55517000"/>
    <s v="N/A"/>
    <s v="N/A"/>
    <s v="SANDRA YOLIMA SGUERRA _x000a_DIRECTORA DE GESTIÓN CORPORATIVA_x000a_Sandra.sguerra@ambientebogota.gov.co_x000a_Tel 3778914"/>
    <n v="5047000"/>
    <m/>
  </r>
  <r>
    <n v="186"/>
    <x v="1"/>
    <s v="3-3-1-14-02-17-0821-180"/>
    <s v="DEFINICIÓN DE ALTERNATIVAS PARA ESTABLECER MECANISMOS DE GESTIÓN EN LAS ZONAS IDENTIFICADAS COMO ESTRATÉGICAS PARA LA CONECTIVIDAD DEL CORREDOR DE BORDE EN DE LA RESERVA FORESTAL “TOMAS VAN DER HAMMEN”."/>
    <s v="LÍNEA 2: GESTIÓN EN EL SISTEMA OROGRÁFICO DEL DISTRITO CAPITAL"/>
    <s v="GENERAR 2 ACCIONES INTEGRALES DE ORDENAMIENTO TERRITORIAL DE  BORDES URBANOS-RURALES EN EL SUELO DE PROTECCIÓN"/>
    <x v="0"/>
    <s v="03-Gastos de personal"/>
    <s v="090-PERSONAL CONTRATADO PARA LA RESTAURACIÓN, CONSERVACIÓN, MANEJO Y USO SOSTENIBLE DE LOS ECOSISTEMAS URBANOS, DE LAS ÁREAS RURALES Y PARA LA GESTIÓN DEL RIESGO EN EL DISTRITO CAPITAL."/>
    <n v="3996400"/>
    <x v="49"/>
    <d v="2016-01-01T00:00:00"/>
    <n v="11"/>
    <s v="CONTRATACIÓN DIRECTA"/>
    <s v="12-OTROS DISTRITO"/>
    <n v="43960000"/>
    <n v="43960000"/>
    <s v="N/A"/>
    <s v="N/A"/>
    <s v="SANDRA YOLIMA SGUERRA _x000a_DIRECTORA DE GESTIÓN CORPORATIVA_x000a_Sandra.sguerra@ambientebogota.gov.co_x000a_Tel 3778914"/>
    <n v="3996363.6363636362"/>
    <m/>
  </r>
  <r>
    <n v="187"/>
    <x v="1"/>
    <s v="3-3-1-14-02-17-0821-180"/>
    <s v="FORMULAR 4 MODELOS DE OCUPACIÓN EN LA FRANJA DE TRANSICIÓN."/>
    <s v="LÍNEA 2: GESTIÓN EN EL SISTEMA OROGRÁFICO DEL DISTRITO CAPITAL"/>
    <s v="GENERAR 1 MODELO DE OCUPACIÓN EN EL BORDE SUR DEL SUELO DE PROTECCIÓN"/>
    <x v="0"/>
    <s v="03-Gastos de personal"/>
    <s v="090-PERSONAL CONTRATADO PARA LA RESTAURACIÓN, CONSERVACIÓN, MANEJO Y USO SOSTENIBLE DE LOS ECOSISTEMAS URBANOS, DE LAS ÁREAS RURALES Y PARA LA GESTIÓN DEL RIESGO EN EL DISTRITO CAPITAL."/>
    <n v="2358700"/>
    <x v="50"/>
    <d v="2016-01-01T00:00:00"/>
    <n v="11"/>
    <s v="CONTRATACIÓN DIRECTA"/>
    <s v="12-OTROS DISTRITO"/>
    <n v="25945700"/>
    <n v="25945700"/>
    <s v="N/A"/>
    <s v="N/A"/>
    <s v="SANDRA YOLIMA SGUERRA _x000a_DIRECTORA DE GESTIÓN CORPORATIVA_x000a_Sandra.sguerra@ambientebogota.gov.co_x000a_Tel 3778914"/>
    <n v="2358700"/>
    <m/>
  </r>
  <r>
    <n v="188"/>
    <x v="1"/>
    <s v="3-3-1-14-02-17-0821-180"/>
    <s v="FORMULAR 4 MODELOS DE OCUPACIÓN EN LA FRANJA DE TRANSICIÓN."/>
    <s v="LÍNEA 2: GESTIÓN EN EL SISTEMA OROGRÁFICO DEL DISTRITO CAPITAL"/>
    <s v="GENERAR 1 MODELO DE OCUPACIÓN EN EL BORDE SUR DEL SUELO DE PROTECCIÓN"/>
    <x v="0"/>
    <s v="03-Gastos de personal"/>
    <s v="090-PERSONAL CONTRATADO PARA LA RESTAURACIÓN, CONSERVACIÓN, MANEJO Y USO SOSTENIBLE DE LOS ECOSISTEMAS URBANOS, DE LAS ÁREAS RURALES Y PARA LA GESTIÓN DEL RIESGO EN EL DISTRITO CAPITAL."/>
    <n v="2173300"/>
    <x v="50"/>
    <d v="2016-01-01T00:00:00"/>
    <n v="11"/>
    <s v="CONTRATACIÓN DIRECTA"/>
    <s v="12-OTROS DISTRITO"/>
    <n v="23906300"/>
    <n v="23906300"/>
    <s v="N/A"/>
    <s v="N/A"/>
    <s v="SANDRA YOLIMA SGUERRA _x000a_DIRECTORA DE GESTIÓN CORPORATIVA_x000a_Sandra.sguerra@ambientebogota.gov.co_x000a_Tel 3778914"/>
    <n v="2173300"/>
    <m/>
  </r>
  <r>
    <n v="189"/>
    <x v="1"/>
    <s v="3-3-1-14-02-17-0821-182"/>
    <s v="ADMINISTRACIÓN Y MANEJO INSTITUCIONAL DE 100 HA DE SUELO DE PROTECCIÓN DEL DISTRITO"/>
    <s v="LÍNEA 1: GESTIÓN EN EL SISTEMA HÍDRICO DEL DISTRITO CAPITAL"/>
    <s v="CONSERVAR  Y MANEJAR SOSTENIBLEMENTE 6 PARQUES ECOLÓGICOS DISTRITALES DE HUMEDAL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38"/>
    <d v="2016-01-01T00:00:00"/>
    <n v="12"/>
    <s v="CONTRATACIÓN DIRECTA "/>
    <s v="12-OTROS DISTRITO"/>
    <n v="450000000"/>
    <n v="450000000"/>
    <s v="N/A"/>
    <s v="N/A"/>
    <s v="SANDRA YOLIMA SGUERRA _x000a_DIRECTORA DE GESTIÓN CORPORATIVA_x000a_Sandra.sguerra@ambientebogota.gov.co_x000a_Tel 3778914"/>
    <m/>
    <m/>
  </r>
  <r>
    <n v="190"/>
    <x v="1"/>
    <s v="3-3-1-14-02-17-0821-182"/>
    <s v="ADMINISTRACIÓN Y MANEJO INSTITUCIONAL DE 100 HA DE SUELO DE PROTECCIÓN DEL DISTRITO"/>
    <s v="LÍNEA 1: GESTIÓN EN EL SISTEMA HÍDRICO DEL DISTRITO CAPITAL"/>
    <s v="CONSERVAR  Y MANEJAR SOSTENIBLEMENTE 6 PARQUES ECOLÓGICOS DISTRITALES DE HUMEDAL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51"/>
    <d v="2016-01-01T00:00:00"/>
    <n v="12"/>
    <s v="CONTRATACIÓN DIRECTA "/>
    <s v="493-TASA POR USO DE AGUAS SUBTERRANEAS"/>
    <n v="201089000"/>
    <n v="201089000"/>
    <s v="N/A"/>
    <s v="N/A"/>
    <s v="SANDRA YOLIMA SGUERRA _x000a_DIRECTORA DE GESTIÓN CORPORATIVA_x000a_Sandra.sguerra@ambientebogota.gov.co_x000a_Tel 3778914"/>
    <m/>
    <m/>
  </r>
  <r>
    <n v="191"/>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48"/>
    <d v="2016-01-01T00:00:00"/>
    <n v="12"/>
    <s v="CONTRATACIÓN DIRECTA "/>
    <s v="27- FONDO CUENTA FINANCIACIÓN PGA"/>
    <n v="328571000"/>
    <n v="328571000"/>
    <s v="N/A"/>
    <s v="N/A"/>
    <s v="SANDRA YOLIMA SGUERRA _x000a_DIRECTORA DE GESTIÓN CORPORATIVA_x000a_Sandra.sguerra@ambientebogota.gov.co_x000a_Tel 3778914"/>
    <m/>
    <m/>
  </r>
  <r>
    <n v="192"/>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48"/>
    <d v="2016-01-01T00:00:00"/>
    <n v="12"/>
    <s v="CONTRATACIÓN DIRECTA "/>
    <s v="494- RECURSOS DE BALANCE RENDIMIENTOS FINANCIEROS PGA"/>
    <n v="353000"/>
    <n v="353000"/>
    <s v="N/A"/>
    <s v="N/A"/>
    <s v="SANDRA YOLIMA SGUERRA _x000a_DIRECTORA DE GESTIÓN CORPORATIVA_x000a_Sandra.sguerra@ambientebogota.gov.co_x000a_Tel 3778914"/>
    <m/>
    <m/>
  </r>
  <r>
    <n v="193"/>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48"/>
    <d v="2016-01-01T00:00:00"/>
    <n v="12"/>
    <s v="CONTRATACIÓN DIRECTA "/>
    <s v="12-OTROS DISTRITO"/>
    <n v="802940000"/>
    <n v="802940000"/>
    <s v="N/A"/>
    <s v="N/A"/>
    <s v="SANDRA YOLIMA SGUERRA _x000a_DIRECTORA DE GESTIÓN CORPORATIVA_x000a_Sandra.sguerra@ambientebogota.gov.co_x000a_Tel 3778914"/>
    <m/>
    <m/>
  </r>
  <r>
    <n v="194"/>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42"/>
    <d v="2016-01-01T00:00:00"/>
    <n v="12"/>
    <s v="CONTRATACIÓN DIRECTA "/>
    <s v="12-OTROS DISTRITO"/>
    <n v="10000000"/>
    <n v="10000000"/>
    <s v="N/A"/>
    <s v="N/A"/>
    <s v="SANDRA YOLIMA SGUERRA _x000a_DIRECTORA DE GESTIÓN CORPORATIVA_x000a_Sandra.sguerra@ambientebogota.gov.co_x000a_Tel 3778914"/>
    <m/>
    <m/>
  </r>
  <r>
    <n v="195"/>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996400"/>
    <x v="38"/>
    <d v="2016-01-01T00:00:00"/>
    <n v="11"/>
    <s v="CONTRATACIÓN DIRECTA"/>
    <s v="493-TASA POR USO DE AGUAS SUBTERRANEAS"/>
    <n v="43960600"/>
    <n v="43960600"/>
    <s v="N/A"/>
    <s v="N/A"/>
    <s v="SANDRA YOLIMA SGUERRA _x000a_DIRECTORA DE GESTIÓN CORPORATIVA_x000a_Sandra.sguerra@ambientebogota.gov.co_x000a_Tel 3778914"/>
    <n v="3996418.1818181816"/>
    <m/>
  </r>
  <r>
    <n v="19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3471100"/>
    <x v="48"/>
    <d v="2016-01-01T00:00:00"/>
    <n v="11"/>
    <s v="CONTRATACIÓN DIRECTA"/>
    <s v="12-OTROS DISTRITO"/>
    <n v="38182100"/>
    <n v="38182100"/>
    <s v="N/A"/>
    <s v="N/A"/>
    <s v="SANDRA YOLIMA SGUERRA _x000a_DIRECTORA DE GESTIÓN CORPORATIVA_x000a_Sandra.sguerra@ambientebogota.gov.co_x000a_Tel 3778914"/>
    <n v="3471100"/>
    <m/>
  </r>
  <r>
    <n v="197"/>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0"/>
    <s v="03-Gastos de personal"/>
    <s v="090-PERSONAL CONTRATADO PARA LA RESTAURACIÓN, CONSERVACIÓN, MANEJO Y USO SOSTENIBLE DE LOS ECOSISTEMAS URBANOS, DE LAS ÁREAS RURALES Y PARA LA GESTIÓN DEL RIESGO EN EL DISTRITO CAPITAL."/>
    <n v="3996400"/>
    <x v="44"/>
    <d v="2016-01-01T00:00:00"/>
    <n v="11"/>
    <s v="CONTRATACIÓN DIRECTA"/>
    <s v="493-TASA POR USO DE AGUAS SUBTERRANEAS"/>
    <n v="43960400"/>
    <n v="43960400"/>
    <s v="N/A"/>
    <s v="N/A"/>
    <s v="SANDRA YOLIMA SGUERRA _x000a_DIRECTORA DE GESTIÓN CORPORATIVA_x000a_Sandra.sguerra@ambientebogota.gov.co_x000a_Tel 3778914"/>
    <n v="3996400"/>
    <m/>
  </r>
  <r>
    <n v="198"/>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1586200"/>
    <x v="48"/>
    <d v="2016-01-01T00:00:00"/>
    <n v="11"/>
    <s v="CONTRATACIÓN DIRECTA"/>
    <s v="12-OTROS DISTRITO"/>
    <n v="17448200"/>
    <n v="17448200"/>
    <s v="N/A"/>
    <s v="N/A"/>
    <s v="SANDRA YOLIMA SGUERRA _x000a_DIRECTORA DE GESTIÓN CORPORATIVA_x000a_Sandra.sguerra@ambientebogota.gov.co_x000a_Tel 3778914"/>
    <n v="1586200"/>
    <m/>
  </r>
  <r>
    <n v="199"/>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4521700"/>
    <x v="38"/>
    <d v="2016-01-01T00:00:00"/>
    <n v="11"/>
    <s v="CONTRATACIÓN DIRECTA"/>
    <s v="492-MULTAS AMBIENTALES"/>
    <n v="49738700"/>
    <n v="49738700"/>
    <s v="N/A"/>
    <s v="N/A"/>
    <s v="SANDRA YOLIMA SGUERRA _x000a_DIRECTORA DE GESTIÓN CORPORATIVA_x000a_Sandra.sguerra@ambientebogota.gov.co_x000a_Tel 3778914"/>
    <n v="4521700"/>
    <m/>
  </r>
  <r>
    <n v="200"/>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3471100"/>
    <x v="48"/>
    <d v="2016-01-01T00:00:00"/>
    <n v="11"/>
    <s v="CONTRATACIÓN DIRECTA"/>
    <s v="12-OTROS DISTRITO"/>
    <n v="38182100"/>
    <n v="38182100"/>
    <s v="N/A"/>
    <s v="N/A"/>
    <s v="SANDRA YOLIMA SGUERRA _x000a_DIRECTORA DE GESTIÓN CORPORATIVA_x000a_Sandra.sguerra@ambientebogota.gov.co_x000a_Tel 3778914"/>
    <n v="3471100"/>
    <m/>
  </r>
  <r>
    <n v="201"/>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996400"/>
    <x v="38"/>
    <d v="2016-01-01T00:00:00"/>
    <n v="11"/>
    <s v="CONTRATACIÓN DIRECTA"/>
    <s v="12-OTROS DISTRITO"/>
    <n v="43959400"/>
    <n v="43959400"/>
    <s v="N/A"/>
    <s v="N/A"/>
    <s v="SANDRA YOLIMA SGUERRA _x000a_DIRECTORA DE GESTIÓN CORPORATIVA_x000a_Sandra.sguerra@ambientebogota.gov.co_x000a_Tel 3778914"/>
    <n v="3996309.0909090908"/>
    <m/>
  </r>
  <r>
    <n v="202"/>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996400"/>
    <x v="38"/>
    <d v="2016-01-01T00:00:00"/>
    <n v="11"/>
    <s v="CONTRATACIÓN DIRECTA"/>
    <s v="12-OTROS DISTRITO"/>
    <n v="43960400"/>
    <n v="43960400"/>
    <s v="N/A"/>
    <s v="N/A"/>
    <s v="SANDRA YOLIMA SGUERRA _x000a_DIRECTORA DE GESTIÓN CORPORATIVA_x000a_Sandra.sguerra@ambientebogota.gov.co_x000a_Tel 3778914"/>
    <n v="3996400"/>
    <m/>
  </r>
  <r>
    <n v="203"/>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358700"/>
    <x v="38"/>
    <d v="2016-01-01T00:00:00"/>
    <n v="11"/>
    <s v="CONTRATACIÓN DIRECTA"/>
    <s v="12-OTROS DISTRITO"/>
    <n v="25945700"/>
    <n v="25945700"/>
    <s v="N/A"/>
    <s v="N/A"/>
    <s v="SANDRA YOLIMA SGUERRA _x000a_DIRECTORA DE GESTIÓN CORPORATIVA_x000a_Sandra.sguerra@ambientebogota.gov.co_x000a_Tel 3778914"/>
    <n v="2358700"/>
    <m/>
  </r>
  <r>
    <n v="204"/>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996400"/>
    <x v="38"/>
    <d v="2016-01-01T00:00:00"/>
    <n v="11"/>
    <s v="CONTRATACIÓN DIRECTA"/>
    <s v="12-OTROS DISTRITO"/>
    <n v="43960400"/>
    <n v="43960400"/>
    <s v="N/A"/>
    <s v="N/A"/>
    <s v="SANDRA YOLIMA SGUERRA _x000a_DIRECTORA DE GESTIÓN CORPORATIVA_x000a_Sandra.sguerra@ambientebogota.gov.co_x000a_Tel 3778914"/>
    <n v="3996400"/>
    <m/>
  </r>
  <r>
    <n v="205"/>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06"/>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07"/>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08"/>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09"/>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0"/>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1"/>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0"/>
    <s v="03-Gastos de personal"/>
    <s v="090-PERSONAL CONTRATADO PARA LA RESTAURACIÓN, CONSERVACIÓN, MANEJO Y USO SOSTENIBLE DE LOS ECOSISTEMAS URBANOS, DE LAS ÁREAS RURALES Y PARA LA GESTIÓN DEL RIESGO EN EL DISTRITO CAPITAL."/>
    <n v="2760400"/>
    <x v="44"/>
    <d v="2016-01-01T00:00:00"/>
    <n v="11"/>
    <s v="CONTRATACIÓN DIRECTA"/>
    <s v="12-OTROS DISTRITO"/>
    <n v="30364600"/>
    <n v="30364600"/>
    <s v="N/A"/>
    <s v="N/A"/>
    <s v="SANDRA YOLIMA SGUERRA _x000a_DIRECTORA DE GESTIÓN CORPORATIVA_x000a_Sandra.sguerra@ambientebogota.gov.co_x000a_Tel 3778914"/>
    <n v="2760418.1818181816"/>
    <m/>
  </r>
  <r>
    <n v="212"/>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3"/>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4"/>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5"/>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6"/>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7"/>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8"/>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19"/>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20"/>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21"/>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22"/>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23"/>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24"/>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0"/>
    <s v="03-Gastos de personal"/>
    <s v="090-PERSONAL CONTRATADO PARA LA RESTAURACIÓN, CONSERVACIÓN, MANEJO Y USO SOSTENIBLE DE LOS ECOSISTEMAS URBANOS, DE LAS ÁREAS RURALES Y PARA LA GESTIÓN DEL RIESGO EN EL DISTRITO CAPITAL."/>
    <n v="2760400"/>
    <x v="44"/>
    <d v="2016-01-01T00:00:00"/>
    <n v="11"/>
    <s v="CONTRATACIÓN DIRECTA"/>
    <s v="12-OTROS DISTRITO"/>
    <n v="30364400"/>
    <n v="30364400"/>
    <s v="N/A"/>
    <s v="N/A"/>
    <s v="SANDRA YOLIMA SGUERRA _x000a_DIRECTORA DE GESTIÓN CORPORATIVA_x000a_Sandra.sguerra@ambientebogota.gov.co_x000a_Tel 3778914"/>
    <n v="2760400"/>
    <m/>
  </r>
  <r>
    <n v="225"/>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2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2760400"/>
    <x v="52"/>
    <d v="2016-01-01T00:00:00"/>
    <n v="11"/>
    <s v="CONTRATACIÓN DIRECTA"/>
    <s v="12-OTROS DISTRITO"/>
    <n v="30364400"/>
    <n v="30364400"/>
    <s v="N/A"/>
    <s v="N/A"/>
    <s v="SANDRA YOLIMA SGUERRA _x000a_DIRECTORA DE GESTIÓN CORPORATIVA_x000a_Sandra.sguerra@ambientebogota.gov.co_x000a_Tel 3778914"/>
    <n v="2760400"/>
    <m/>
  </r>
  <r>
    <n v="227"/>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28"/>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29"/>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30"/>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31"/>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2760400"/>
    <x v="38"/>
    <d v="2016-01-01T00:00:00"/>
    <n v="11"/>
    <s v="CONTRATACIÓN DIRECTA"/>
    <s v="12-OTROS DISTRITO"/>
    <n v="30364400"/>
    <n v="30364400"/>
    <s v="N/A"/>
    <s v="N/A"/>
    <s v="SANDRA YOLIMA SGUERRA _x000a_DIRECTORA DE GESTIÓN CORPORATIVA_x000a_Sandra.sguerra@ambientebogota.gov.co_x000a_Tel 3778914"/>
    <n v="2760400"/>
    <m/>
  </r>
  <r>
    <n v="232"/>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n v="2760400"/>
    <x v="39"/>
    <d v="2016-01-01T00:00:00"/>
    <n v="11"/>
    <s v="CONTRATACIÓN DIRECTA"/>
    <s v="12-OTROS DISTRITO"/>
    <n v="30364400"/>
    <n v="30364400"/>
    <s v="N/A"/>
    <s v="N/A"/>
    <s v="SANDRA YOLIMA SGUERRA _x000a_DIRECTORA DE GESTIÓN CORPORATIVA_x000a_Sandra.sguerra@ambientebogota.gov.co_x000a_Tel 3778914"/>
    <n v="2760400"/>
    <m/>
  </r>
  <r>
    <n v="233"/>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5572300"/>
    <x v="52"/>
    <d v="2016-01-01T00:00:00"/>
    <n v="11"/>
    <s v="CONTRATACIÓN DIRECTA"/>
    <s v="27- FONDO CUENTA FINANCIACIÓN PGA"/>
    <n v="61295700"/>
    <n v="61295700"/>
    <s v="N/A"/>
    <s v="N/A"/>
    <s v="SANDRA YOLIMA SGUERRA _x000a_DIRECTORA DE GESTIÓN CORPORATIVA_x000a_Sandra.sguerra@ambientebogota.gov.co_x000a_Tel 3778914"/>
    <n v="5572336.3636363633"/>
    <m/>
  </r>
  <r>
    <n v="234"/>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3996400"/>
    <x v="52"/>
    <d v="2016-01-01T00:00:00"/>
    <n v="11"/>
    <s v="CONTRATACIÓN DIRECTA"/>
    <s v="12-OTROS DISTRITO"/>
    <n v="43960400"/>
    <n v="43960400"/>
    <s v="N/A"/>
    <s v="N/A"/>
    <s v="SANDRA YOLIMA SGUERRA _x000a_DIRECTORA DE GESTIÓN CORPORATIVA_x000a_Sandra.sguerra@ambientebogota.gov.co_x000a_Tel 3778914"/>
    <n v="3996400"/>
    <m/>
  </r>
  <r>
    <n v="235"/>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5572300"/>
    <x v="52"/>
    <d v="2016-01-01T00:00:00"/>
    <n v="11"/>
    <s v="CONTRATACIÓN DIRECTA"/>
    <s v="12-OTROS DISTRITO"/>
    <n v="61295300"/>
    <n v="61295300"/>
    <s v="N/A"/>
    <s v="N/A"/>
    <s v="SANDRA YOLIMA SGUERRA _x000a_DIRECTORA DE GESTIÓN CORPORATIVA_x000a_Sandra.sguerra@ambientebogota.gov.co_x000a_Tel 3778914"/>
    <n v="5572300"/>
    <m/>
  </r>
  <r>
    <n v="23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7004000"/>
    <x v="52"/>
    <d v="2016-01-01T00:00:00"/>
    <n v="11"/>
    <s v="CONTRATACIÓN DIRECTA"/>
    <s v="12-OTROS DISTRITO"/>
    <n v="77044000"/>
    <n v="77044000"/>
    <s v="N/A"/>
    <s v="N/A"/>
    <s v="SANDRA YOLIMA SGUERRA _x000a_DIRECTORA DE GESTIÓN CORPORATIVA_x000a_Sandra.sguerra@ambientebogota.gov.co_x000a_Tel 3778914"/>
    <n v="7004000"/>
    <m/>
  </r>
  <r>
    <n v="237"/>
    <x v="1"/>
    <s v="3-3-1-14-02-17-0821-179"/>
    <s v="RECUPERACIÓN ECOLÓGICA Y PAISAJÍSTICA DE 57 KM. DE RONDAS Y ZMPA DE LAS MICROCUENCAS DE LOS RÍOS FUCHA, SALITRE, TUNJUELO Y TORCA"/>
    <s v="LÍNEA 1: GESTIÓN EN EL SISTEMA HÍDRICO DEL DISTRITO CAPITAL"/>
    <s v="GENERAR EN 234,30 HECTÁREAS PROCESOS DE RECUPERACIÓN, REHABILITACIÓN, RESTAURACIÓN Y/O CONSERVACIÓN DE LAS ZONAS DE RONDA HIDRÁULICA Y/O ZMPA DE TRAMOS DE QUEBRADAS."/>
    <x v="0"/>
    <s v="03-Gastos de personal"/>
    <s v="090-PERSONAL CONTRATADO PARA LA RESTAURACIÓN, CONSERVACIÓN, MANEJO Y USO SOSTENIBLE DE LOS ECOSISTEMAS URBANOS, DE LAS ÁREAS RURALES Y PARA LA GESTIÓN DEL RIESGO EN EL DISTRITO CAPITAL."/>
    <n v="5047000"/>
    <x v="39"/>
    <d v="2016-01-01T00:00:00"/>
    <n v="11"/>
    <s v="CONTRATACIÓN DIRECTA"/>
    <s v="493-TASA POR USO DE AGUAS SUBTERRANEAS"/>
    <n v="55517000"/>
    <n v="55517000"/>
    <s v="N/A"/>
    <s v="N/A"/>
    <s v="SANDRA YOLIMA SGUERRA _x000a_DIRECTORA DE GESTIÓN CORPORATIVA_x000a_Sandra.sguerra@ambientebogota.gov.co_x000a_Tel 3778914"/>
    <n v="5047000"/>
    <m/>
  </r>
  <r>
    <n v="238"/>
    <x v="1"/>
    <s v="3-3-1-14-02-17-0821-179"/>
    <s v="RECUPERAR INTEGRALMENTE 40 HECTÁREAS DE HUMEDALES  "/>
    <s v="LÍNEA 1: GESTIÓN EN EL SISTEMA HÍDRICO DEL DISTRITO CAPITAL"/>
    <s v="GESTIONAR 40 HECTÁREAS DE LAS ZONAS DE RONDA HIDRÁULICA Y/O ZONAS DE MANEJO Y PROTECCIÓN AMBIENTAL - ZMPA DE TRAMOS DE  HUMEDALES, PARA SU RECUPERACIÓN, REHABILITACIÓN Y/O RESTAURACIÓN"/>
    <x v="0"/>
    <s v="03-Gastos de personal"/>
    <s v="090-PERSONAL CONTRATADO PARA LA RESTAURACIÓN, CONSERVACIÓN, MANEJO Y USO SOSTENIBLE DE LOS ECOSISTEMAS URBANOS, DE LAS ÁREAS RURALES Y PARA LA GESTIÓN DEL RIESGO EN EL DISTRITO CAPITAL."/>
    <n v="3996400"/>
    <x v="44"/>
    <d v="2016-01-01T00:00:00"/>
    <n v="11"/>
    <s v="CONTRATACIÓN DIRECTA"/>
    <s v="493-TASA POR USO DE AGUAS SUBTERRANEAS"/>
    <n v="43960400"/>
    <n v="43960400"/>
    <s v="N/A"/>
    <s v="N/A"/>
    <s v="SANDRA YOLIMA SGUERRA _x000a_DIRECTORA DE GESTIÓN CORPORATIVA_x000a_Sandra.sguerra@ambientebogota.gov.co_x000a_Tel 3778914"/>
    <n v="3996400"/>
    <m/>
  </r>
  <r>
    <n v="239"/>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3471100"/>
    <x v="48"/>
    <d v="2016-01-01T00:00:00"/>
    <n v="11"/>
    <s v="CONTRATACIÓN DIRECTA"/>
    <s v="493-TASA POR USO DE AGUAS SUBTERRANEAS"/>
    <n v="36461100"/>
    <n v="36461100"/>
    <s v="N/A"/>
    <s v="N/A"/>
    <s v="SANDRA YOLIMA SGUERRA _x000a_DIRECTORA DE GESTIÓN CORPORATIVA_x000a_Sandra.sguerra@ambientebogota.gov.co_x000a_Tel 3778914"/>
    <n v="3314645.4545454546"/>
    <m/>
  </r>
  <r>
    <n v="240"/>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3471100"/>
    <x v="48"/>
    <d v="2016-01-01T00:00:00"/>
    <n v="11"/>
    <s v="CONTRATACIÓN DIRECTA"/>
    <s v="12-OTROS DISTRITO"/>
    <n v="38182100"/>
    <n v="38182100"/>
    <s v="N/A"/>
    <s v="N/A"/>
    <s v="SANDRA YOLIMA SGUERRA _x000a_DIRECTORA DE GESTIÓN CORPORATIVA_x000a_Sandra.sguerra@ambientebogota.gov.co_x000a_Tel 3778914"/>
    <n v="3471100"/>
    <m/>
  </r>
  <r>
    <n v="241"/>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42"/>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43"/>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44"/>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45"/>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46"/>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47"/>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48"/>
    <x v="1"/>
    <s v="3-3-1-14-02-17-0821-179"/>
    <s v="RECUPERACIÓN ECOLÓGICA PARTICIPATIVA  DE 520 HECTÁREAS EN SUELO DE PROTECCIÓN."/>
    <s v="LÍNEA 2: GESTIÓN EN EL SISTEMA OROGRÁFICO DEL DISTRITO CAPITAL"/>
    <s v="GESTIONAR EN 520 HECTÁREAS DE SUELO DE PROTECCIÓN, SU RECUPERACIÓN, REHABILITACIÓN Y/O RESTAURACIÓN."/>
    <x v="0"/>
    <s v="03-Gastos de personal"/>
    <s v="090-PERSONAL CONTRATADO PARA LA RESTAURACIÓN, CONSERVACIÓN, MANEJO Y USO SOSTENIBLE DE LOS ECOSISTEMAS URBANOS, DE LAS ÁREAS RURALES Y PARA LA GESTIÓN DEL RIESGO EN EL DISTRITO CAPITAL."/>
    <n v="3471100"/>
    <x v="40"/>
    <d v="2016-01-01T00:00:00"/>
    <n v="11"/>
    <s v="CONTRATACIÓN DIRECTA"/>
    <s v="12-OTROS DISTRITO"/>
    <n v="38182000"/>
    <n v="38182000"/>
    <s v="N/A"/>
    <s v="N/A"/>
    <s v="SANDRA YOLIMA SGUERRA _x000a_DIRECTORA DE GESTIÓN CORPORATIVA_x000a_Sandra.sguerra@ambientebogota.gov.co_x000a_Tel 3778914"/>
    <n v="3471090.9090909092"/>
    <m/>
  </r>
  <r>
    <n v="249"/>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50"/>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51"/>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52"/>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53"/>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54"/>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3471100"/>
    <x v="38"/>
    <d v="2016-01-01T00:00:00"/>
    <n v="11"/>
    <s v="CONTRATACIÓN DIRECTA"/>
    <s v="12-OTROS DISTRITO"/>
    <n v="38182100"/>
    <n v="38182100"/>
    <s v="N/A"/>
    <s v="N/A"/>
    <s v="SANDRA YOLIMA SGUERRA _x000a_DIRECTORA DE GESTIÓN CORPORATIVA_x000a_Sandra.sguerra@ambientebogota.gov.co_x000a_Tel 3778914"/>
    <n v="3471100"/>
    <m/>
  </r>
  <r>
    <n v="255"/>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2760400"/>
    <x v="48"/>
    <d v="2016-01-01T00:00:00"/>
    <n v="11"/>
    <s v="CONTRATACIÓN DIRECTA"/>
    <s v="12-OTROS DISTRITO"/>
    <n v="30364400"/>
    <n v="30364400"/>
    <s v="N/A"/>
    <s v="N/A"/>
    <s v="SANDRA YOLIMA SGUERRA _x000a_DIRECTORA DE GESTIÓN CORPORATIVA_x000a_Sandra.sguerra@ambientebogota.gov.co_x000a_Tel 3778914"/>
    <n v="2760400"/>
    <m/>
  </r>
  <r>
    <n v="25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2173300"/>
    <x v="48"/>
    <d v="2016-01-01T00:00:00"/>
    <n v="11"/>
    <s v="CONTRATACIÓN DIRECTA"/>
    <s v="12-OTROS DISTRITO"/>
    <n v="23906300"/>
    <n v="23906300"/>
    <s v="N/A"/>
    <s v="N/A"/>
    <s v="SANDRA YOLIMA SGUERRA _x000a_DIRECTORA DE GESTIÓN CORPORATIVA_x000a_Sandra.sguerra@ambientebogota.gov.co_x000a_Tel 3778914"/>
    <n v="2173300"/>
    <m/>
  </r>
  <r>
    <n v="257"/>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5572300"/>
    <x v="52"/>
    <d v="2016-01-01T00:00:00"/>
    <n v="11"/>
    <s v="CONTRATACIÓN DIRECTA"/>
    <s v="27- FONDO CUENTA FINANCIACIÓN PGA"/>
    <n v="61295300"/>
    <n v="61295300"/>
    <s v="N/A"/>
    <s v="N/A"/>
    <s v="SANDRA YOLIMA SGUERRA _x000a_DIRECTORA DE GESTIÓN CORPORATIVA_x000a_Sandra.sguerra@ambientebogota.gov.co_x000a_Tel 3778914"/>
    <n v="5572300"/>
    <m/>
  </r>
  <r>
    <n v="258"/>
    <x v="1"/>
    <s v="3-3-1-14-02-17-0821-182"/>
    <s v="ADMINISTRACIÓN Y MANEJO INSTITUCIONAL DE 100 HA DE SUELO DE PROTECCIÓN DEL DISTRITO"/>
    <s v="LÍNEA 1: GESTIÓN EN EL SISTEMA HÍDRICO DEL DISTRITO CAPITAL"/>
    <s v="CONSERVAR  Y MANEJAR SOSTENIBLEMENTE 6 PARQUES ECOLÓGICOS DISTRITALES DE HUMEDAL "/>
    <x v="0"/>
    <s v="03-Gastos de personal"/>
    <s v="090-PERSONAL CONTRATADO PARA LA RESTAURACIÓN, CONSERVACIÓN, MANEJO Y USO SOSTENIBLE DE LOS ECOSISTEMAS URBANOS, DE LAS ÁREAS RURALES Y PARA LA GESTIÓN DEL RIESGO EN EL DISTRITO CAPITAL."/>
    <n v="5572300"/>
    <x v="38"/>
    <d v="2016-01-01T00:00:00"/>
    <n v="11"/>
    <s v="CONTRATACIÓN DIRECTA"/>
    <s v="12-OTROS DISTRITO"/>
    <n v="61295200"/>
    <n v="61295200"/>
    <s v="N/A"/>
    <s v="N/A"/>
    <s v="SANDRA YOLIMA SGUERRA _x000a_DIRECTORA DE GESTIÓN CORPORATIVA_x000a_Sandra.sguerra@ambientebogota.gov.co_x000a_Tel 3778914"/>
    <n v="5572290.9090909092"/>
    <m/>
  </r>
  <r>
    <n v="259"/>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53"/>
    <d v="2016-01-01T00:00:00"/>
    <n v="12"/>
    <s v="CONTRATACIÓN DIRECTA "/>
    <s v="27- FONDO CUENTA FINANCIACIÓN PGA"/>
    <n v="800000000"/>
    <n v="800000000"/>
    <s v="N/A"/>
    <s v="N/A"/>
    <s v="SANDRA YOLIMA SGUERRA _x000a_DIRECTORA DE GESTIÓN CORPORATIVA_x000a_Sandra.sguerra@ambientebogota.gov.co_x000a_Tel 3778914"/>
    <m/>
    <m/>
  </r>
  <r>
    <n v="260"/>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0"/>
    <s v="03-Gastos de personal"/>
    <s v="090-PERSONAL CONTRATADO PARA LA RESTAURACIÓN, CONSERVACIÓN, MANEJO Y USO SOSTENIBLE DE LOS ECOSISTEMAS URBANOS, DE LAS ÁREAS RURALES Y PARA LA GESTIÓN DEL RIESGO EN EL DISTRITO CAPITAL."/>
    <n v="3079700"/>
    <x v="53"/>
    <d v="2016-01-01T00:00:00"/>
    <n v="11"/>
    <s v="CONTRATACIÓN DIRECTA"/>
    <s v="27- FONDO CUENTA FINANCIACIÓN PGA"/>
    <n v="33877000"/>
    <n v="33877000"/>
    <s v="N/A"/>
    <s v="N/A"/>
    <s v="SANDRA YOLIMA SGUERRA _x000a_DIRECTORA DE GESTIÓN CORPORATIVA_x000a_Sandra.sguerra@ambientebogota.gov.co_x000a_Tel 3778914"/>
    <n v="3079727.2727272729"/>
    <m/>
  </r>
  <r>
    <n v="261"/>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0"/>
    <s v="03-Gastos de personal"/>
    <s v="090-PERSONAL CONTRATADO PARA LA RESTAURACIÓN, CONSERVACIÓN, MANEJO Y USO SOSTENIBLE DE LOS ECOSISTEMAS URBANOS, DE LAS ÁREAS RURALES Y PARA LA GESTIÓN DEL RIESGO EN EL DISTRITO CAPITAL."/>
    <n v="4521700"/>
    <x v="53"/>
    <d v="2016-01-01T00:00:00"/>
    <n v="11"/>
    <s v="CONTRATACIÓN DIRECTA"/>
    <s v="27- FONDO CUENTA FINANCIACIÓN PGA"/>
    <n v="49738700"/>
    <n v="49738700"/>
    <s v="N/A"/>
    <s v="N/A"/>
    <s v="SANDRA YOLIMA SGUERRA _x000a_DIRECTORA DE GESTIÓN CORPORATIVA_x000a_Sandra.sguerra@ambientebogota.gov.co_x000a_Tel 3778914"/>
    <n v="4521700"/>
    <m/>
  </r>
  <r>
    <n v="262"/>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0"/>
    <s v="03-Gastos de personal"/>
    <s v="090-PERSONAL CONTRATADO PARA LA RESTAURACIÓN, CONSERVACIÓN, MANEJO Y USO SOSTENIBLE DE LOS ECOSISTEMAS URBANOS, DE LAS ÁREAS RURALES Y PARA LA GESTIÓN DEL RIESGO EN EL DISTRITO CAPITAL."/>
    <n v="3471100"/>
    <x v="53"/>
    <d v="2016-01-01T00:00:00"/>
    <n v="11"/>
    <s v="CONTRATACIÓN DIRECTA"/>
    <s v="27- FONDO CUENTA FINANCIACIÓN PGA"/>
    <n v="38182100"/>
    <n v="38182100"/>
    <s v="N/A"/>
    <s v="N/A"/>
    <s v="SANDRA YOLIMA SGUERRA _x000a_DIRECTORA DE GESTIÓN CORPORATIVA_x000a_Sandra.sguerra@ambientebogota.gov.co_x000a_Tel 3778914"/>
    <n v="3471100"/>
    <m/>
  </r>
  <r>
    <n v="263"/>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0"/>
    <s v="03-Gastos de personal"/>
    <s v="090-PERSONAL CONTRATADO PARA LA RESTAURACIÓN, CONSERVACIÓN, MANEJO Y USO SOSTENIBLE DE LOS ECOSISTEMAS URBANOS, DE LAS ÁREAS RURALES Y PARA LA GESTIÓN DEL RIESGO EN EL DISTRITO CAPITAL."/>
    <n v="6489000"/>
    <x v="53"/>
    <d v="2016-01-01T00:00:00"/>
    <n v="11"/>
    <s v="CONTRATACIÓN DIRECTA"/>
    <s v="27- FONDO CUENTA FINANCIACIÓN PGA"/>
    <n v="71379000"/>
    <n v="71379000"/>
    <s v="N/A"/>
    <s v="N/A"/>
    <s v="SANDRA YOLIMA SGUERRA _x000a_DIRECTORA DE GESTIÓN CORPORATIVA_x000a_Sandra.sguerra@ambientebogota.gov.co_x000a_Tel 3778914"/>
    <n v="6489000"/>
    <m/>
  </r>
  <r>
    <n v="264"/>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0"/>
    <s v="03-Gastos de personal"/>
    <s v="090-PERSONAL CONTRATADO PARA LA RESTAURACIÓN, CONSERVACIÓN, MANEJO Y USO SOSTENIBLE DE LOS ECOSISTEMAS URBANOS, DE LAS ÁREAS RURALES Y PARA LA GESTIÓN DEL RIESGO EN EL DISTRITO CAPITAL."/>
    <n v="3471100"/>
    <x v="53"/>
    <d v="2016-01-01T00:00:00"/>
    <n v="11"/>
    <s v="CONTRATACIÓN DIRECTA"/>
    <s v="27- FONDO CUENTA FINANCIACIÓN PGA"/>
    <n v="38182100"/>
    <n v="38182100"/>
    <s v="N/A"/>
    <s v="N/A"/>
    <s v="SANDRA YOLIMA SGUERRA _x000a_DIRECTORA DE GESTIÓN CORPORATIVA_x000a_Sandra.sguerra@ambientebogota.gov.co_x000a_Tel 3778914"/>
    <n v="3471100"/>
    <m/>
  </r>
  <r>
    <n v="265"/>
    <x v="1"/>
    <s v="3-3-1-14-02-17-0821-182"/>
    <s v="ADMINISTRACIÓN Y MANEJO INSTITUCIONAL DE 100 HA DE SUELO DE PROTECCIÓN DEL DISTRITO"/>
    <s v="LÍNEA 2: GESTIÓN EN EL SISTEMA OROGRÁFICO DEL DISTRITO CAPITAL"/>
    <s v="GENERAR 3 ACCIONES DE GESTIÓN PARA EL MANEJO INTEGRAL EN LA PREVENCIÓN Y MITIGACIÓN DE INCENDIOS FORESTALES."/>
    <x v="0"/>
    <s v="03-Gastos de personal"/>
    <s v="090-PERSONAL CONTRATADO PARA LA RESTAURACIÓN, CONSERVACIÓN, MANEJO Y USO SOSTENIBLE DE LOS ECOSISTEMAS URBANOS, DE LAS ÁREAS RURALES Y PARA LA GESTIÓN DEL RIESGO EN EL DISTRITO CAPITAL."/>
    <n v="4521700"/>
    <x v="54"/>
    <d v="2016-01-01T00:00:00"/>
    <n v="11"/>
    <s v="CONTRATACIÓN DIRECTA"/>
    <s v="27- FONDO CUENTA FINANCIACIÓN PGA"/>
    <n v="49738700"/>
    <n v="49738700"/>
    <s v="N/A"/>
    <s v="N/A"/>
    <s v="SANDRA YOLIMA SGUERRA _x000a_DIRECTORA DE GESTIÓN CORPORATIVA_x000a_Sandra.sguerra@ambientebogota.gov.co_x000a_Tel 3778914"/>
    <n v="4521700"/>
    <m/>
  </r>
  <r>
    <n v="266"/>
    <x v="1"/>
    <s v="3-3-1-14-02-17-0821-182"/>
    <s v="ADMINISTRACIÓN Y MANEJO INSTITUCIONAL DE 100 HA DE SUELO DE PROTECCIÓN DEL DISTRITO"/>
    <s v="LÍNEA 2: GESTIÓN EN EL SISTEMA OROGRÁFICO DEL DISTRITO CAPITAL"/>
    <s v="GENERAR 3 ACCIONES DE GESTIÓN PARA EL MANEJO INTEGRAL EN LA PREVENCIÓN Y MITIGACIÓN DE INCENDIOS FORESTALES."/>
    <x v="0"/>
    <s v="03-Gastos de personal"/>
    <s v="090-PERSONAL CONTRATADO PARA LA RESTAURACIÓN, CONSERVACIÓN, MANEJO Y USO SOSTENIBLE DE LOS ECOSISTEMAS URBANOS, DE LAS ÁREAS RURALES Y PARA LA GESTIÓN DEL RIESGO EN EL DISTRITO CAPITAL."/>
    <n v="3471100"/>
    <x v="54"/>
    <d v="2016-01-01T00:00:00"/>
    <n v="11"/>
    <s v="CONTRATACIÓN DIRECTA"/>
    <s v="27- FONDO CUENTA FINANCIACIÓN PGA"/>
    <n v="38182300"/>
    <n v="38182300"/>
    <s v="N/A"/>
    <s v="N/A"/>
    <s v="SANDRA YOLIMA SGUERRA _x000a_DIRECTORA DE GESTIÓN CORPORATIVA_x000a_Sandra.sguerra@ambientebogota.gov.co_x000a_Tel 3778914"/>
    <n v="3471118.1818181816"/>
    <m/>
  </r>
  <r>
    <n v="267"/>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42"/>
    <d v="2016-01-01T00:00:00"/>
    <n v="12"/>
    <s v="CONTRATACIÓN DIRECTA "/>
    <s v="12-OTROS DISTRITO"/>
    <n v="80000000"/>
    <n v="80000000"/>
    <s v="N/A"/>
    <s v="N/A"/>
    <s v="SANDRA YOLIMA SGUERRA _x000a_DIRECTORA DE GESTIÓN CORPORATIVA_x000a_Sandra.sguerra@ambientebogota.gov.co_x000a_Tel 3778914"/>
    <m/>
    <m/>
  </r>
  <r>
    <n v="268"/>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42"/>
    <d v="2016-01-01T00:00:00"/>
    <n v="12"/>
    <s v="CONTRATACIÓN DIRECTA "/>
    <s v="12-OTROS DISTRITO"/>
    <n v="11040000"/>
    <n v="11040000"/>
    <s v="N/A"/>
    <s v="N/A"/>
    <s v="SANDRA YOLIMA SGUERRA _x000a_DIRECTORA DE GESTIÓN CORPORATIVA_x000a_Sandra.sguerra@ambientebogota.gov.co_x000a_Tel 3778914"/>
    <m/>
    <m/>
  </r>
  <r>
    <n v="269"/>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0"/>
    <s v="03-Gastos de personal"/>
    <s v="090-PERSONAL CONTRATADO PARA LA RESTAURACIÓN, CONSERVACIÓN, MANEJO Y USO SOSTENIBLE DE LOS ECOSISTEMAS URBANOS, DE LAS ÁREAS RURALES Y PARA LA GESTIÓN DEL RIESGO EN EL DISTRITO CAPITAL."/>
    <n v="3471100"/>
    <x v="42"/>
    <d v="2016-01-01T00:00:00"/>
    <n v="11"/>
    <s v="CONTRATACIÓN DIRECTA"/>
    <s v="27- FONDO CUENTA FINANCIACIÓN PGA"/>
    <n v="38182400"/>
    <n v="38182400"/>
    <s v="N/A"/>
    <s v="N/A"/>
    <s v="SANDRA YOLIMA SGUERRA _x000a_DIRECTORA DE GESTIÓN CORPORATIVA_x000a_Sandra.sguerra@ambientebogota.gov.co_x000a_Tel 3778914"/>
    <n v="3471127.2727272729"/>
    <m/>
  </r>
  <r>
    <n v="270"/>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0"/>
    <s v="03-Gastos de personal"/>
    <s v="090-PERSONAL CONTRATADO PARA LA RESTAURACIÓN, CONSERVACIÓN, MANEJO Y USO SOSTENIBLE DE LOS ECOSISTEMAS URBANOS, DE LAS ÁREAS RURALES Y PARA LA GESTIÓN DEL RIESGO EN EL DISTRITO CAPITAL."/>
    <n v="1586200"/>
    <x v="42"/>
    <d v="2016-01-01T00:00:00"/>
    <n v="11"/>
    <s v="CONTRATACIÓN DIRECTA"/>
    <s v="27- FONDO CUENTA FINANCIACIÓN PGA"/>
    <n v="17448200"/>
    <n v="17448200"/>
    <s v="N/A"/>
    <s v="N/A"/>
    <s v="SANDRA YOLIMA SGUERRA _x000a_DIRECTORA DE GESTIÓN CORPORATIVA_x000a_Sandra.sguerra@ambientebogota.gov.co_x000a_Tel 3778914"/>
    <n v="1586200"/>
    <m/>
  </r>
  <r>
    <n v="271"/>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0"/>
    <s v="03-Gastos de personal"/>
    <s v="090-PERSONAL CONTRATADO PARA LA RESTAURACIÓN, CONSERVACIÓN, MANEJO Y USO SOSTENIBLE DE LOS ECOSISTEMAS URBANOS, DE LAS ÁREAS RURALES Y PARA LA GESTIÓN DEL RIESGO EN EL DISTRITO CAPITAL."/>
    <n v="1586200"/>
    <x v="42"/>
    <d v="2016-01-01T00:00:00"/>
    <n v="11"/>
    <s v="CONTRATACIÓN DIRECTA"/>
    <s v="27- FONDO CUENTA FINANCIACIÓN PGA"/>
    <n v="17448200"/>
    <n v="17448200"/>
    <s v="N/A"/>
    <s v="N/A"/>
    <s v="SANDRA YOLIMA SGUERRA _x000a_DIRECTORA DE GESTIÓN CORPORATIVA_x000a_Sandra.sguerra@ambientebogota.gov.co_x000a_Tel 3778914"/>
    <n v="1586200"/>
    <m/>
  </r>
  <r>
    <n v="272"/>
    <x v="1"/>
    <s v="3-3-1-14-02-17-0821-182"/>
    <s v="ADMINISTRACIÓN Y MANEJO INSTITUCIONAL DE 100 HA DE SUELO DE PROTECCIÓN DEL DISTRITO"/>
    <s v="LÍNEA 2: GESTIÓN EN EL SISTEMA OROGRÁFICO DEL DISTRITO CAPITAL"/>
    <s v="MEJORAR AL 95% LOS TIEMPOS DE RESPUESTA A EMERGENCIAS AMBIENTALES COMPETENCIA Y JURISDICCIÓN DE LA SDA"/>
    <x v="0"/>
    <s v="03-Gastos de personal"/>
    <s v="090-PERSONAL CONTRATADO PARA LA RESTAURACIÓN, CONSERVACIÓN, MANEJO Y USO SOSTENIBLE DE LOS ECOSISTEMAS URBANOS, DE LAS ÁREAS RURALES Y PARA LA GESTIÓN DEL RIESGO EN EL DISTRITO CAPITAL."/>
    <n v="1586200"/>
    <x v="42"/>
    <d v="2016-01-01T00:00:00"/>
    <n v="11"/>
    <s v="CONTRATACIÓN DIRECTA"/>
    <s v="27- FONDO CUENTA FINANCIACIÓN PGA"/>
    <n v="17448200"/>
    <n v="17448200"/>
    <s v="N/A"/>
    <s v="N/A"/>
    <s v="SANDRA YOLIMA SGUERRA _x000a_DIRECTORA DE GESTIÓN CORPORATIVA_x000a_Sandra.sguerra@ambientebogota.gov.co_x000a_Tel 3778914"/>
    <n v="1586200"/>
    <m/>
  </r>
  <r>
    <n v="273"/>
    <x v="1"/>
    <s v="3-3-1-14-02-17-0821-182"/>
    <s v="ADMINISTRACIÓN Y MANEJO INSTITUCIONAL DE 100 HA DE SUELO DE PROTECCIÓN DEL DISTRITO"/>
    <s v="LÍNEA 1: GESTIÓN EN EL SISTEMA HÍDRICO DEL DISTRITO CAPITAL"/>
    <s v="CONSERVAR  Y MANEJAR SOSTENIBLEMENTE 6 PARQUES ECOLÓGICOS DISTRITALES DE HUMEDAL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51"/>
    <d v="2016-01-01T00:00:00"/>
    <n v="12"/>
    <s v="CONTRATACIÓN DIRECTA "/>
    <s v="12-OTROS DISTRITO"/>
    <n v="72945000"/>
    <n v="72945000"/>
    <s v="N/A"/>
    <s v="N/A"/>
    <s v="SANDRA YOLIMA SGUERRA _x000a_DIRECTORA DE GESTIÓN CORPORATIVA_x000a_Sandra.sguerra@ambientebogota.gov.co_x000a_Tel 3778914"/>
    <m/>
    <m/>
  </r>
  <r>
    <n v="274"/>
    <x v="1"/>
    <s v="3-3-1-14-02-17-0821-182"/>
    <s v="ADMINISTRACIÓN Y MANEJO INSTITUCIONAL DE 100 HA DE SUELO DE PROTECCIÓN DEL DISTRITO"/>
    <s v="LÍNEA 1: GESTIÓN EN EL SISTEMA HÍDRICO DEL DISTRITO CAPITAL"/>
    <s v="CONSERVAR  Y MANEJAR SOSTENIBLEMENTE 6 PARQUES ECOLÓGICOS DISTRITALES DE HUMEDAL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38"/>
    <d v="2016-01-01T00:00:00"/>
    <n v="12"/>
    <s v="CONTRATACIÓN DIRECTA "/>
    <s v="492-MULTAS AMBIENTALES"/>
    <n v="10720000"/>
    <n v="10720000"/>
    <s v="N/A"/>
    <s v="N/A"/>
    <s v="SANDRA YOLIMA SGUERRA _x000a_DIRECTORA DE GESTIÓN CORPORATIVA_x000a_Sandra.sguerra@ambientebogota.gov.co_x000a_Tel 3778914"/>
    <m/>
    <m/>
  </r>
  <r>
    <n v="275"/>
    <x v="1"/>
    <s v="3-3-1-14-02-17-0821-182"/>
    <s v="ADMINISTRACIÓN Y MANEJO INSTITUCIONAL DE 100 HA DE SUELO DE PROTECCIÓN DEL DISTRITO"/>
    <s v="LÍNEA 1: GESTIÓN EN EL SISTEMA HÍDRICO DEL DISTRITO CAPITAL"/>
    <s v="CONSERVAR  Y MANEJAR SOSTENIBLEMENTE 6 PARQUES ECOLÓGICOS DISTRITALES DE HUMEDAL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38"/>
    <d v="2016-01-01T00:00:00"/>
    <n v="12"/>
    <s v="CONTRATACIÓN DIRECTA "/>
    <s v="492-MULTAS AMBIENTALES"/>
    <n v="10000000"/>
    <n v="10000000"/>
    <s v="N/A"/>
    <s v="N/A"/>
    <s v="SANDRA YOLIMA SGUERRA _x000a_DIRECTORA DE GESTIÓN CORPORATIVA_x000a_Sandra.sguerra@ambientebogota.gov.co_x000a_Tel 3778914"/>
    <m/>
    <m/>
  </r>
  <r>
    <n v="276"/>
    <x v="1"/>
    <s v="3-3-1-14-02-17-0821-182"/>
    <s v="ADMINISTRACIÓN Y MANEJO INSTITUCIONAL DE 100 HA DE SUELO DE PROTECCIÓN DEL DISTRITO"/>
    <s v="LÍNEA 1: GESTIÓN EN EL SISTEMA HÍDRICO DEL DISTRITO CAPITAL"/>
    <s v="CONSERVAR  Y MANEJAR SOSTENIBLEMENTE 6 PARQUES ECOLÓGICOS DISTRITALES DE HUMEDAL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51"/>
    <d v="2016-01-01T00:00:00"/>
    <n v="12"/>
    <s v="CONTRATACIÓN DIRECTA "/>
    <s v="12-OTROS DISTRITO"/>
    <n v="50000000"/>
    <n v="50000000"/>
    <s v="N/A"/>
    <s v="N/A"/>
    <s v="SANDRA YOLIMA SGUERRA _x000a_DIRECTORA DE GESTIÓN CORPORATIVA_x000a_Sandra.sguerra@ambientebogota.gov.co_x000a_Tel 3778914"/>
    <m/>
    <m/>
  </r>
  <r>
    <n v="277"/>
    <x v="1"/>
    <s v="3-3-1-14-02-17-0821-182"/>
    <s v="ADMINISTRACIÓN Y MANEJO INSTITUCIONAL DE 100 HA DE SUELO DE PROTECCIÓN DEL DISTRITO"/>
    <s v="LÍNEA 4. GESTIÓN E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x v="0"/>
    <s v="03-Gastos de personal"/>
    <s v="090-PERSONAL CONTRATADO PARA LA RESTAURACIÓN, CONSERVACIÓN, MANEJO Y USO SOSTENIBLE DE LOS ECOSISTEMAS URBANOS, DE LAS ÁREAS RURALES Y PARA LA GESTIÓN DEL RIESGO EN EL DISTRITO CAPITAL."/>
    <n v="5572300"/>
    <x v="55"/>
    <d v="2016-01-01T00:00:00"/>
    <n v="11"/>
    <s v="CONTRATACIÓN DIRECTA"/>
    <s v="27- FONDO CUENTA FINANCIACIÓN PGA"/>
    <n v="61295300"/>
    <n v="61295300"/>
    <s v="N/A"/>
    <s v="N/A"/>
    <s v="SANDRA YOLIMA SGUERRA _x000a_DIRECTORA DE GESTIÓN CORPORATIVA_x000a_Sandra.sguerra@ambientebogota.gov.co_x000a_Tel 3778914"/>
    <n v="5572300"/>
    <m/>
  </r>
  <r>
    <n v="278"/>
    <x v="1"/>
    <s v="3-3-1-14-02-17-0821-182"/>
    <s v="ADMINISTRACIÓN Y MANEJO INSTITUCIONAL DE 100 HA DE SUELO DE PROTECCIÓN DEL DISTRITO"/>
    <s v="LÍNEA 4. GESTIÓN E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x v="0"/>
    <s v="03-Gastos de personal"/>
    <s v="090-PERSONAL CONTRATADO PARA LA RESTAURACIÓN, CONSERVACIÓN, MANEJO Y USO SOSTENIBLE DE LOS ECOSISTEMAS URBANOS, DE LAS ÁREAS RURALES Y PARA LA GESTIÓN DEL RIESGO EN EL DISTRITO CAPITAL."/>
    <n v="3079700"/>
    <x v="56"/>
    <d v="2016-01-01T00:00:00"/>
    <n v="11"/>
    <s v="CONTRATACIÓN DIRECTA"/>
    <s v="27- FONDO CUENTA FINANCIACIÓN PGA"/>
    <n v="33876700"/>
    <n v="33876700"/>
    <s v="N/A"/>
    <s v="N/A"/>
    <s v="SANDRA YOLIMA SGUERRA _x000a_DIRECTORA DE GESTIÓN CORPORATIVA_x000a_Sandra.sguerra@ambientebogota.gov.co_x000a_Tel 3778914"/>
    <n v="3079700"/>
    <m/>
  </r>
  <r>
    <n v="279"/>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57"/>
    <d v="2016-01-01T00:00:00"/>
    <n v="12"/>
    <s v="CONTRATACIÓN DIRECTA "/>
    <s v="12-OTROS DISTRITO"/>
    <n v="20000000"/>
    <n v="20000000"/>
    <s v="N/A"/>
    <s v="N/A"/>
    <s v="SANDRA YOLIMA SGUERRA _x000a_DIRECTORA DE GESTIÓN CORPORATIVA_x000a_Sandra.sguerra@ambientebogota.gov.co_x000a_Tel 3778914"/>
    <m/>
    <m/>
  </r>
  <r>
    <n v="280"/>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0"/>
    <s v="03-Gastos de personal"/>
    <s v="090-PERSONAL CONTRATADO PARA LA RESTAURACIÓN, CONSERVACIÓN, MANEJO Y USO SOSTENIBLE DE LOS ECOSISTEMAS URBANOS, DE LAS ÁREAS RURALES Y PARA LA GESTIÓN DEL RIESGO EN EL DISTRITO CAPITAL."/>
    <n v="4521700"/>
    <x v="57"/>
    <d v="2016-01-01T00:00:00"/>
    <n v="11"/>
    <s v="CONTRATACIÓN DIRECTA"/>
    <s v="27- FONDO CUENTA FINANCIACIÓN PGA"/>
    <n v="49738300"/>
    <n v="49738300"/>
    <s v="N/A"/>
    <s v="N/A"/>
    <s v="SANDRA YOLIMA SGUERRA _x000a_DIRECTORA DE GESTIÓN CORPORATIVA_x000a_Sandra.sguerra@ambientebogota.gov.co_x000a_Tel 3778914"/>
    <n v="4521663.6363636367"/>
    <m/>
  </r>
  <r>
    <n v="281"/>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0"/>
    <s v="03-Gastos de personal"/>
    <s v="090-PERSONAL CONTRATADO PARA LA RESTAURACIÓN, CONSERVACIÓN, MANEJO Y USO SOSTENIBLE DE LOS ECOSISTEMAS URBANOS, DE LAS ÁREAS RURALES Y PARA LA GESTIÓN DEL RIESGO EN EL DISTRITO CAPITAL."/>
    <n v="4521700"/>
    <x v="57"/>
    <d v="2016-01-01T00:00:00"/>
    <n v="11"/>
    <s v="CONTRATACIÓN DIRECTA"/>
    <s v="27- FONDO CUENTA FINANCIACIÓN PGA"/>
    <n v="49738700"/>
    <n v="49738700"/>
    <s v="N/A"/>
    <s v="N/A"/>
    <s v="SANDRA YOLIMA SGUERRA _x000a_DIRECTORA DE GESTIÓN CORPORATIVA_x000a_Sandra.sguerra@ambientebogota.gov.co_x000a_Tel 3778914"/>
    <n v="4521700"/>
    <m/>
  </r>
  <r>
    <n v="282"/>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0"/>
    <s v="03-Gastos de personal"/>
    <s v="090-PERSONAL CONTRATADO PARA LA RESTAURACIÓN, CONSERVACIÓN, MANEJO Y USO SOSTENIBLE DE LOS ECOSISTEMAS URBANOS, DE LAS ÁREAS RURALES Y PARA LA GESTIÓN DEL RIESGO EN EL DISTRITO CAPITAL."/>
    <n v="3996400"/>
    <x v="57"/>
    <d v="2016-01-01T00:00:00"/>
    <n v="11"/>
    <s v="CONTRATACIÓN DIRECTA"/>
    <s v="27- FONDO CUENTA FINANCIACIÓN PGA"/>
    <n v="43960400"/>
    <n v="43960400"/>
    <s v="N/A"/>
    <s v="N/A"/>
    <s v="SANDRA YOLIMA SGUERRA _x000a_DIRECTORA DE GESTIÓN CORPORATIVA_x000a_Sandra.sguerra@ambientebogota.gov.co_x000a_Tel 3778914"/>
    <n v="3996400"/>
    <m/>
  </r>
  <r>
    <n v="283"/>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0"/>
    <s v="03-Gastos de personal"/>
    <s v="090-PERSONAL CONTRATADO PARA LA RESTAURACIÓN, CONSERVACIÓN, MANEJO Y USO SOSTENIBLE DE LOS ECOSISTEMAS URBANOS, DE LAS ÁREAS RURALES Y PARA LA GESTIÓN DEL RIESGO EN EL DISTRITO CAPITAL."/>
    <n v="2358700"/>
    <x v="57"/>
    <d v="2016-01-01T00:00:00"/>
    <n v="11"/>
    <s v="CONTRATACIÓN DIRECTA"/>
    <s v="27- FONDO CUENTA FINANCIACIÓN PGA"/>
    <n v="25945700"/>
    <n v="25945700"/>
    <s v="N/A"/>
    <s v="N/A"/>
    <s v="SANDRA YOLIMA SGUERRA _x000a_DIRECTORA DE GESTIÓN CORPORATIVA_x000a_Sandra.sguerra@ambientebogota.gov.co_x000a_Tel 3778914"/>
    <n v="2358700"/>
    <m/>
  </r>
  <r>
    <n v="284"/>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0"/>
    <s v="03-Gastos de personal"/>
    <s v="090-PERSONAL CONTRATADO PARA LA RESTAURACIÓN, CONSERVACIÓN, MANEJO Y USO SOSTENIBLE DE LOS ECOSISTEMAS URBANOS, DE LAS ÁREAS RURALES Y PARA LA GESTIÓN DEL RIESGO EN EL DISTRITO CAPITAL."/>
    <n v="3996400"/>
    <x v="57"/>
    <d v="2016-01-01T00:00:00"/>
    <n v="11"/>
    <s v="CONTRATACIÓN DIRECTA"/>
    <s v="27- FONDO CUENTA FINANCIACIÓN PGA"/>
    <n v="43960400"/>
    <n v="43960400"/>
    <s v="N/A"/>
    <s v="N/A"/>
    <s v="SANDRA YOLIMA SGUERRA _x000a_DIRECTORA DE GESTIÓN CORPORATIVA_x000a_Sandra.sguerra@ambientebogota.gov.co_x000a_Tel 3778914"/>
    <n v="3996400"/>
    <m/>
  </r>
  <r>
    <n v="285"/>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0"/>
    <s v="03-Gastos de personal"/>
    <s v="090-PERSONAL CONTRATADO PARA LA RESTAURACIÓN, CONSERVACIÓN, MANEJO Y USO SOSTENIBLE DE LOS ECOSISTEMAS URBANOS, DE LAS ÁREAS RURALES Y PARA LA GESTIÓN DEL RIESGO EN EL DISTRITO CAPITAL."/>
    <n v="5572300"/>
    <x v="57"/>
    <d v="2016-01-01T00:00:00"/>
    <n v="11"/>
    <s v="CONTRATACIÓN DIRECTA"/>
    <s v="27- FONDO CUENTA FINANCIACIÓN PGA"/>
    <n v="61295300"/>
    <n v="61295300"/>
    <s v="N/A"/>
    <s v="N/A"/>
    <s v="SANDRA YOLIMA SGUERRA _x000a_DIRECTORA DE GESTIÓN CORPORATIVA_x000a_Sandra.sguerra@ambientebogota.gov.co_x000a_Tel 3778914"/>
    <n v="5572300"/>
    <m/>
  </r>
  <r>
    <n v="286"/>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0"/>
    <s v="03-Gastos de personal"/>
    <s v="090-PERSONAL CONTRATADO PARA LA RESTAURACIÓN, CONSERVACIÓN, MANEJO Y USO SOSTENIBLE DE LOS ECOSISTEMAS URBANOS, DE LAS ÁREAS RURALES Y PARA LA GESTIÓN DEL RIESGO EN EL DISTRITO CAPITAL."/>
    <n v="3471100"/>
    <x v="57"/>
    <d v="2016-01-01T00:00:00"/>
    <n v="11"/>
    <s v="CONTRATACIÓN DIRECTA"/>
    <s v="27- FONDO CUENTA FINANCIACIÓN PGA"/>
    <n v="38182100"/>
    <n v="38182100"/>
    <s v="N/A"/>
    <s v="N/A"/>
    <s v="SANDRA YOLIMA SGUERRA _x000a_DIRECTORA DE GESTIÓN CORPORATIVA_x000a_Sandra.sguerra@ambientebogota.gov.co_x000a_Tel 3778914"/>
    <n v="3471100"/>
    <m/>
  </r>
  <r>
    <n v="287"/>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0"/>
    <s v="03-Gastos de personal"/>
    <s v="090-PERSONAL CONTRATADO PARA LA RESTAURACIÓN, CONSERVACIÓN, MANEJO Y USO SOSTENIBLE DE LOS ECOSISTEMAS URBANOS, DE LAS ÁREAS RURALES Y PARA LA GESTIÓN DEL RIESGO EN EL DISTRITO CAPITAL."/>
    <n v="3471100"/>
    <x v="57"/>
    <d v="2016-01-01T00:00:00"/>
    <n v="11"/>
    <s v="CONTRATACIÓN DIRECTA"/>
    <s v="27- FONDO CUENTA FINANCIACIÓN PGA"/>
    <n v="38182100"/>
    <n v="38182100"/>
    <s v="N/A"/>
    <s v="N/A"/>
    <s v="SANDRA YOLIMA SGUERRA _x000a_DIRECTORA DE GESTIÓN CORPORATIVA_x000a_Sandra.sguerra@ambientebogota.gov.co_x000a_Tel 3778914"/>
    <n v="3471100"/>
    <m/>
  </r>
  <r>
    <n v="288"/>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0"/>
    <s v="03-Gastos de personal"/>
    <s v="090-PERSONAL CONTRATADO PARA LA RESTAURACIÓN, CONSERVACIÓN, MANEJO Y USO SOSTENIBLE DE LOS ECOSISTEMAS URBANOS, DE LAS ÁREAS RURALES Y PARA LA GESTIÓN DEL RIESGO EN EL DISTRITO CAPITAL."/>
    <n v="5572300"/>
    <x v="43"/>
    <d v="2016-01-01T00:00:00"/>
    <n v="11"/>
    <s v="CONTRATACIÓN DIRECTA"/>
    <s v="12-OTROS DISTRITO"/>
    <n v="61295700"/>
    <n v="61295700"/>
    <s v="N/A"/>
    <s v="N/A"/>
    <s v="SANDRA YOLIMA SGUERRA _x000a_DIRECTORA DE GESTIÓN CORPORATIVA_x000a_Sandra.sguerra@ambientebogota.gov.co_x000a_Tel 3778914"/>
    <n v="5572336.3636363633"/>
    <m/>
  </r>
  <r>
    <n v="289"/>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0"/>
    <s v="03-Gastos de personal"/>
    <s v="090-PERSONAL CONTRATADO PARA LA RESTAURACIÓN, CONSERVACIÓN, MANEJO Y USO SOSTENIBLE DE LOS ECOSISTEMAS URBANOS, DE LAS ÁREAS RURALES Y PARA LA GESTIÓN DEL RIESGO EN EL DISTRITO CAPITAL."/>
    <n v="5047000"/>
    <x v="43"/>
    <d v="2016-01-01T00:00:00"/>
    <n v="11"/>
    <s v="CONTRATACIÓN DIRECTA"/>
    <s v="12-OTROS DISTRITO"/>
    <n v="55517000"/>
    <n v="55517000"/>
    <s v="N/A"/>
    <s v="N/A"/>
    <s v="SANDRA YOLIMA SGUERRA _x000a_DIRECTORA DE GESTIÓN CORPORATIVA_x000a_Sandra.sguerra@ambientebogota.gov.co_x000a_Tel 3778914"/>
    <n v="5047000"/>
    <m/>
  </r>
  <r>
    <n v="290"/>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0"/>
    <s v="03-Gastos de personal"/>
    <s v="090-PERSONAL CONTRATADO PARA LA RESTAURACIÓN, CONSERVACIÓN, MANEJO Y USO SOSTENIBLE DE LOS ECOSISTEMAS URBANOS, DE LAS ÁREAS RURALES Y PARA LA GESTIÓN DEL RIESGO EN EL DISTRITO CAPITAL."/>
    <n v="3996400"/>
    <x v="43"/>
    <d v="2016-01-01T00:00:00"/>
    <n v="11"/>
    <s v="CONTRATACIÓN DIRECTA"/>
    <s v="12-OTROS DISTRITO"/>
    <n v="43960400"/>
    <n v="43960400"/>
    <s v="N/A"/>
    <s v="N/A"/>
    <s v="SANDRA YOLIMA SGUERRA _x000a_DIRECTORA DE GESTIÓN CORPORATIVA_x000a_Sandra.sguerra@ambientebogota.gov.co_x000a_Tel 3778914"/>
    <n v="3996400"/>
    <m/>
  </r>
  <r>
    <n v="291"/>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0"/>
    <s v="03-Gastos de personal"/>
    <s v="090-PERSONAL CONTRATADO PARA LA RESTAURACIÓN, CONSERVACIÓN, MANEJO Y USO SOSTENIBLE DE LOS ECOSISTEMAS URBANOS, DE LAS ÁREAS RURALES Y PARA LA GESTIÓN DEL RIESGO EN EL DISTRITO CAPITAL."/>
    <n v="3996400"/>
    <x v="43"/>
    <d v="2016-01-01T00:00:00"/>
    <n v="11"/>
    <s v="CONTRATACIÓN DIRECTA"/>
    <s v="12-OTROS DISTRITO"/>
    <n v="43960400"/>
    <n v="43960400"/>
    <s v="N/A"/>
    <s v="N/A"/>
    <s v="SANDRA YOLIMA SGUERRA _x000a_DIRECTORA DE GESTIÓN CORPORATIVA_x000a_Sandra.sguerra@ambientebogota.gov.co_x000a_Tel 3778914"/>
    <n v="3996400"/>
    <m/>
  </r>
  <r>
    <n v="292"/>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0"/>
    <s v="03-Gastos de personal"/>
    <s v="090-PERSONAL CONTRATADO PARA LA RESTAURACIÓN, CONSERVACIÓN, MANEJO Y USO SOSTENIBLE DE LOS ECOSISTEMAS URBANOS, DE LAS ÁREAS RURALES Y PARA LA GESTIÓN DEL RIESGO EN EL DISTRITO CAPITAL."/>
    <n v="3996400"/>
    <x v="43"/>
    <d v="2016-01-01T00:00:00"/>
    <n v="11"/>
    <s v="CONTRATACIÓN DIRECTA"/>
    <s v="12-OTROS DISTRITO"/>
    <n v="43960400"/>
    <n v="43960400"/>
    <s v="N/A"/>
    <s v="N/A"/>
    <s v="SANDRA YOLIMA SGUERRA _x000a_DIRECTORA DE GESTIÓN CORPORATIVA_x000a_Sandra.sguerra@ambientebogota.gov.co_x000a_Tel 3778914"/>
    <n v="3996400"/>
    <m/>
  </r>
  <r>
    <n v="293"/>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0"/>
    <s v="03-Gastos de personal"/>
    <s v="090-PERSONAL CONTRATADO PARA LA RESTAURACIÓN, CONSERVACIÓN, MANEJO Y USO SOSTENIBLE DE LOS ECOSISTEMAS URBANOS, DE LAS ÁREAS RURALES Y PARA LA GESTIÓN DEL RIESGO EN EL DISTRITO CAPITAL."/>
    <n v="3996400"/>
    <x v="43"/>
    <d v="2016-01-01T00:00:00"/>
    <n v="11"/>
    <s v="CONTRATACIÓN DIRECTA"/>
    <s v="12-OTROS DISTRITO"/>
    <n v="43960400"/>
    <n v="43960400"/>
    <s v="N/A"/>
    <s v="N/A"/>
    <s v="SANDRA YOLIMA SGUERRA _x000a_DIRECTORA DE GESTIÓN CORPORATIVA_x000a_Sandra.sguerra@ambientebogota.gov.co_x000a_Tel 3778914"/>
    <n v="3996400"/>
    <m/>
  </r>
  <r>
    <n v="294"/>
    <x v="1"/>
    <s v="3-3-1-14-02-17-0821-183"/>
    <s v="500 FAMILIAS CAMPESINAS EN PROCESOS DE RECONVERSIÓN DE SISTEMAS PRODUCTIVOS AFINES A LA CONSERVACIÓN DE LA BIODIVERSIDAD, LOS SUELOS Y EL AGUA. "/>
    <s v="LÍNEA 3: GESTIÓN PARA LA SOSTENIBILIDAD EN LA RURALIDAD DEL DISTRITO CAPITAL"/>
    <s v="PROMOCIONAR  Y/O IMPLEMENTAR EN 500 FAMILIAS CAMPESINAS ACCIONES DE RECONVERSIÓN DE SISTEMAS PRODUCTIVOS AFINES A LA CONSERVACIÓN Y USO SOSTENIBLE DE LA BIODIVERSIDAD, LOS SUELOS Y EL AGUA. "/>
    <x v="0"/>
    <s v="03-Gastos de personal"/>
    <s v="090-PERSONAL CONTRATADO PARA LA RESTAURACIÓN, CONSERVACIÓN, MANEJO Y USO SOSTENIBLE DE LOS ECOSISTEMAS URBANOS, DE LAS ÁREAS RURALES Y PARA LA GESTIÓN DEL RIESGO EN EL DISTRITO CAPITAL."/>
    <n v="2358700"/>
    <x v="43"/>
    <d v="2016-01-01T00:00:00"/>
    <n v="11"/>
    <s v="CONTRATACIÓN DIRECTA"/>
    <s v="12-OTROS DISTRITO"/>
    <n v="25945700"/>
    <n v="25945700"/>
    <s v="N/A"/>
    <s v="N/A"/>
    <s v="SANDRA YOLIMA SGUERRA _x000a_DIRECTORA DE GESTIÓN CORPORATIVA_x000a_Sandra.sguerra@ambientebogota.gov.co_x000a_Tel 3778914"/>
    <n v="2358700"/>
    <m/>
  </r>
  <r>
    <n v="295"/>
    <x v="1"/>
    <s v="3-3-1-14-02-17-0821-182"/>
    <s v="ADMINISTRACIÓN Y MANEJO INSTITUCIONAL DE 100 HA DE SUELO DE PROTECCIÓN DEL DISTRITO"/>
    <s v="LÍNEA 4. GESTIÓN E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x v="0"/>
    <s v="03-Gastos de personal"/>
    <s v="090-PERSONAL CONTRATADO PARA LA RESTAURACIÓN, CONSERVACIÓN, MANEJO Y USO SOSTENIBLE DE LOS ECOSISTEMAS URBANOS, DE LAS ÁREAS RURALES Y PARA LA GESTIÓN DEL RIESGO EN EL DISTRITO CAPITAL."/>
    <n v="6489000"/>
    <x v="55"/>
    <d v="2016-01-01T00:00:00"/>
    <n v="11"/>
    <s v="CONTRATACIÓN DIRECTA"/>
    <s v="27- FONDO CUENTA FINANCIACIÓN PGA"/>
    <n v="71379000"/>
    <n v="71379000"/>
    <s v="N/A"/>
    <s v="N/A"/>
    <s v="SANDRA YOLIMA SGUERRA _x000a_DIRECTORA DE GESTIÓN CORPORATIVA_x000a_Sandra.sguerra@ambientebogota.gov.co_x000a_Tel 3778914"/>
    <n v="6489000"/>
    <m/>
  </r>
  <r>
    <n v="296"/>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2173300"/>
    <x v="52"/>
    <d v="2016-01-01T00:00:00"/>
    <n v="11"/>
    <s v="CONTRATACIÓN DIRECTA"/>
    <s v="493-TASA POR USO DE AGUAS SUBTERRANEAS"/>
    <n v="23906300"/>
    <n v="23906300"/>
    <s v="N/A"/>
    <s v="N/A"/>
    <s v="SANDRA YOLIMA SGUERRA _x000a_DIRECTORA DE GESTIÓN CORPORATIVA_x000a_Sandra.sguerra@ambientebogota.gov.co_x000a_Tel 3778914"/>
    <n v="2173300"/>
    <m/>
  </r>
  <r>
    <n v="297"/>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1709800"/>
    <x v="52"/>
    <d v="2016-01-01T00:00:00"/>
    <n v="11"/>
    <s v="CONTRATACIÓN DIRECTA"/>
    <s v="493-TASA POR USO DE AGUAS SUBTERRANEAS"/>
    <n v="18807800"/>
    <n v="18807800"/>
    <s v="N/A"/>
    <s v="N/A"/>
    <s v="SANDRA YOLIMA SGUERRA _x000a_DIRECTORA DE GESTIÓN CORPORATIVA_x000a_Sandra.sguerra@ambientebogota.gov.co_x000a_Tel 3778914"/>
    <n v="1709800"/>
    <m/>
  </r>
  <r>
    <n v="298"/>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1709800"/>
    <x v="52"/>
    <d v="2016-01-01T00:00:00"/>
    <n v="11"/>
    <s v="CONTRATACIÓN DIRECTA"/>
    <s v="493-TASA POR USO DE AGUAS SUBTERRANEAS"/>
    <n v="18807800"/>
    <n v="18807800"/>
    <s v="N/A"/>
    <s v="N/A"/>
    <s v="SANDRA YOLIMA SGUERRA _x000a_DIRECTORA DE GESTIÓN CORPORATIVA_x000a_Sandra.sguerra@ambientebogota.gov.co_x000a_Tel 3778914"/>
    <n v="1709800"/>
    <m/>
  </r>
  <r>
    <n v="299"/>
    <x v="1"/>
    <s v="3-3-1-14-02-17-0821-182"/>
    <s v="ADMINISTRACIÓN Y MANEJO INSTITUCIONAL DE 100 HA DE SUELO DE PROTECCIÓN DEL DISTRITO"/>
    <s v="LÍNEA 1: GESTIÓN EN EL SISTEMA HÍDRICO DEL DISTRITO CAPITAL"/>
    <s v="CONSERVAR  Y MANEJAR SOSTENIBLEMENTE 6 PARQUES ECOLÓGICOS DISTRITALES DE HUMEDAL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51"/>
    <d v="2016-01-01T00:00:00"/>
    <n v="12"/>
    <s v="CONTRATACIÓN DIRECTA "/>
    <s v="12-OTROS DISTRITO"/>
    <n v="100000000"/>
    <n v="100000000"/>
    <s v="N/A"/>
    <s v="N/A"/>
    <s v="SANDRA YOLIMA SGUERRA _x000a_DIRECTORA DE GESTIÓN CORPORATIVA_x000a_Sandra.sguerra@ambientebogota.gov.co_x000a_Tel 3778914"/>
    <m/>
    <m/>
  </r>
  <r>
    <n v="300"/>
    <x v="1"/>
    <s v="3-3-1-14-02-17-0821-182"/>
    <s v="ADMINISTRACIÓN Y MANEJO INSTITUCIONAL DE 100 HA DE SUELO DE PROTECCIÓN DEL DISTRITO"/>
    <s v="LÍNEA 2: GESTIÓN EN EL SISTEMA OROGRÁFICO DEL DISTRITO CAPITAL"/>
    <s v="GENERAR 3 ACCIONES DE GESTIÓN PARA EL MANEJO INTEGRAL EN LA PREVENCIÓN Y MITIGACIÓN DE INCENDIOS FORESTALES."/>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54"/>
    <d v="2016-01-01T00:00:00"/>
    <n v="12"/>
    <s v="CONTRATACIÓN DIRECTA "/>
    <s v="27- FONDO CUENTA FINANCIACIÓN PGA"/>
    <n v="281680000"/>
    <n v="281680000"/>
    <s v="N/A"/>
    <s v="N/A"/>
    <s v="SANDRA YOLIMA SGUERRA _x000a_DIRECTORA DE GESTIÓN CORPORATIVA_x000a_Sandra.sguerra@ambientebogota.gov.co_x000a_Tel 3778914"/>
    <m/>
    <m/>
  </r>
  <r>
    <n v="301"/>
    <x v="1"/>
    <s v="3-3-1-14-02-17-0821-182"/>
    <s v="ADMINISTRACIÓN Y MANEJO INSTITUCIONAL DE 100 HA DE SUELO DE PROTECCIÓN DEL DISTRITO"/>
    <s v="LÍNEA 4. GESTIÓN E  GESTIÓN PARA LA IMPLEMENTACIÓN DE  LA NORMATIVIDAD, POLÍTICAS,  PLANES, PROGRAMAS E INICIATIVAS DE PROYECTOS AMBIENTALES"/>
    <s v="GESTIONAR EN EL 100% DE LOS INSTRUMENTOS DE GESTIÓN AMBIENTAL PRIORIZADOS, ACCIONES PARA SU IMPLEMENTACIÓN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57"/>
    <d v="2016-01-01T00:00:00"/>
    <n v="12"/>
    <m/>
    <s v="27- FONDO CUENTA FINANCIACIÓN PGA"/>
    <n v="8000000"/>
    <n v="8000000"/>
    <s v="N/A"/>
    <s v="N/A"/>
    <s v="SANDRA YOLIMA SGUERRA _x000a_DIRECTORA DE GESTIÓN CORPORATIVA_x000a_Sandra.sguerra@ambientebogota.gov.co_x000a_Tel 3778914"/>
    <m/>
    <m/>
  </r>
  <r>
    <n v="302"/>
    <x v="1"/>
    <s v="3-3-1-14-02-17-0821-182"/>
    <s v="ADMINISTRACIÓN Y MANEJO INSTITUCIONAL DE 100 HA DE SUELO DE PROTECCIÓN DEL DISTRITO"/>
    <s v="LÍNEA 2: GESTIÓN EN EL SISTEMA OROGRÁFICO DEL DISTRITO CAPITAL"/>
    <s v="CONSERVAR Y MANEJAR SOSTENIBLEMENTE 5 SECTORES DE PARQUES ECOLÓGICOS DISTRITALES DE MONTAÑA Y ÁREAS DE INTERÉS AMBIENTAL DEL DISTRITO CAPITA"/>
    <x v="1"/>
    <s v="06-Gastos operativos"/>
    <s v="0037 - GASTOS DE TRANSPORTE"/>
    <m/>
    <x v="48"/>
    <d v="2016-01-01T00:00:00"/>
    <n v="12"/>
    <s v="CONTRATACIÓN DIRECTA "/>
    <s v="12-OTROS DISTRITO"/>
    <n v="72000000"/>
    <n v="72000000"/>
    <s v="N/A"/>
    <s v="N/A"/>
    <s v="SANDRA YOLIMA SGUERRA _x000a_DIRECTORA DE GESTIÓN CORPORATIVA_x000a_Sandra.sguerra@ambientebogota.gov.co_x000a_Tel 3778914"/>
    <m/>
    <m/>
  </r>
  <r>
    <n v="303"/>
    <x v="1"/>
    <s v="3-3-1-14-02-17-0821-179"/>
    <s v="RECUPERAR ECOLÓGICAMENTE ÁREAS ESTRATÉGICAS PARA EL ABASTECIMIENTO DE 12 ACUEDUCTOS VEREDALES CON PARTICIPACIÓN COMUNITARIA"/>
    <s v="LÍNEA 3: GESTIÓN PARA LA SOSTENIBILIDAD EN LA RURALIDAD DEL DISTRITO CAPITAL"/>
    <s v="INTERVENIR 100 HECTÁREAS ESTRATÉGICAS ASOCIADAS AL ABASTECIMIENTO DE ACUEDUCTOS VEREDALES CON ACCIONES DE GESTIÓN AMBIENTAL."/>
    <x v="2"/>
    <s v="03-Mejoramiento y mantenimiento de la infraestructura propia del sector"/>
    <s v="0091 - RESTAURACIÓN, REHABILITACIÓN, RECUPERACIÓN Y REFORESTACIÓN ECOLÓGICA  DE LA ESTRUCTURA ECOLÓGICA PRINCIPAL, LAS ÁREAS PROTEGIDAS,  EL SISTEMA HÍDRICO DISTRITAL,  ZONAS DE RIESGO NO MITIGABLE, Y/O OTRAS ÁREAS."/>
    <m/>
    <x v="41"/>
    <d v="2016-01-01T00:00:00"/>
    <n v="12"/>
    <m/>
    <s v="12-OTROS DISTRITO"/>
    <n v="100000000"/>
    <n v="100000000"/>
    <s v="N/A"/>
    <s v="N/A"/>
    <s v="SANDRA YOLIMA SGUERRA _x000a_DIRECTORA DE GESTIÓN CORPORATIVA_x000a_Sandra.sguerra@ambientebogota.gov.co_x000a_Tel 3778914"/>
    <m/>
    <m/>
  </r>
  <r>
    <n v="304"/>
    <x v="1"/>
    <s v="3-3-1-14-02-17-0821-182"/>
    <s v="ADMINISTRACIÓN Y MANEJO INSTITUCIONAL DE 100 HA DE SUELO DE PROTECCIÓN DEL DISTRITO"/>
    <s v="LÍNEA 1: GESTIÓN EN EL SISTEMA HÍDRICO DEL DISTRITO CAPITAL"/>
    <s v="CONSERVAR  Y MANEJAR SOSTENIBLEMENTE 6 PARQUES ECOLÓGICOS DISTRITALES DE HUMEDAL "/>
    <x v="1"/>
    <s v="06-Gastos operativos"/>
    <s v="0037 - GASTOS DE TRANSPORTE"/>
    <m/>
    <x v="58"/>
    <d v="2016-01-01T00:00:00"/>
    <n v="12"/>
    <s v="CONTRATACIÓN DIRECTA "/>
    <s v="12-OTROS DISTRITO"/>
    <n v="144000000"/>
    <n v="144000000"/>
    <s v="N/A"/>
    <s v="N/A"/>
    <s v="SANDRA YOLIMA SGUERRA _x000a_DIRECTORA DE GESTIÓN CORPORATIVA_x000a_Sandra.sguerra@ambientebogota.gov.co_x000a_Tel 3778914"/>
    <m/>
    <m/>
  </r>
  <r>
    <n v="305"/>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0"/>
    <s v="03-Gastos de personal"/>
    <s v="090-PERSONAL CONTRATADO PARA LA RESTAURACIÓN, CONSERVACIÓN, MANEJO Y USO SOSTENIBLE DE LOS ECOSISTEMAS URBANOS, DE LAS ÁREAS RURALES Y PARA LA GESTIÓN DEL RIESGO EN EL DISTRITO CAPITAL."/>
    <n v="3996400"/>
    <x v="53"/>
    <d v="2016-01-01T00:00:00"/>
    <n v="11"/>
    <s v="CONTRATACIÓN DIRECTA"/>
    <s v="27- FONDO CUENTA FINANCIACIÓN PGA"/>
    <n v="43960400"/>
    <n v="43960400"/>
    <s v="N/A"/>
    <s v="N/A"/>
    <s v="SANDRA YOLIMA SGUERRA _x000a_DIRECTORA DE GESTIÓN CORPORATIVA_x000a_Sandra.sguerra@ambientebogota.gov.co_x000a_Tel 3778914"/>
    <n v="3996400"/>
    <m/>
  </r>
  <r>
    <n v="306"/>
    <x v="1"/>
    <s v="3-3-1-14-02-17-0821-182"/>
    <s v="ADMINISTRACIÓN Y MANEJO INSTITUCIONAL DE 100 HA DE SUELO DE PROTECCIÓN DEL DISTRITO"/>
    <s v="LÍNEA 2: GESTIÓN EN EL SISTEMA OROGRÁFICO DEL DISTRITO CAPITAL"/>
    <s v="EJECUTAR EN 140 HECTÁREAS DE ZONAS DE ALTO RIESGO NO MITIGABLE O ALTA AMENAZA, ACCIONES SOCIOAMBIENTALES Y/O ACCIONES DE ADMINISTRACIÓN, MANEJO Y CUSTODIA DE INMUEBLES RECIBIDOS."/>
    <x v="0"/>
    <s v="03-Gastos de personal"/>
    <s v="090-PERSONAL CONTRATADO PARA LA RESTAURACIÓN, CONSERVACIÓN, MANEJO Y USO SOSTENIBLE DE LOS ECOSISTEMAS URBANOS, DE LAS ÁREAS RURALES Y PARA LA GESTIÓN DEL RIESGO EN EL DISTRITO CAPITAL."/>
    <n v="2358700"/>
    <x v="53"/>
    <d v="2016-01-01T00:00:00"/>
    <n v="11"/>
    <s v="CONTRATACIÓN DIRECTA"/>
    <s v="27- FONDO CUENTA FINANCIACIÓN PGA"/>
    <n v="25945700"/>
    <n v="25945700"/>
    <s v="N/A"/>
    <s v="N/A"/>
    <s v="SANDRA YOLIMA SGUERRA _x000a_DIRECTORA DE GESTIÓN CORPORATIVA_x000a_Sandra.sguerra@ambientebogota.gov.co_x000a_Tel 3778914"/>
    <n v="2358700"/>
    <m/>
  </r>
  <r>
    <n v="307"/>
    <x v="1"/>
    <s v="3-3-1-14-02-17-0821-182"/>
    <s v="ADMINISTRACIÓN Y MANEJO INSTITUCIONAL DE 100 HA DE SUELO DE PROTECCIÓN DEL DISTRITO"/>
    <s v="CONSERVAR Y MANEJAR SOSTENIBLEMENTE 5 SECTORES DE PARQUES ECOLÓGICOS DISTRITALES DE MONTAÑA Y ÁREAS DE INTERÉS AMBIENTAL DEL DISTRITO CAPITA"/>
    <s v="CONSERVAR Y MANEJAR SOSTENIBLEMENTE 5 SECTORES DE PARQUES ECOLÓGICOS DISTRITALES DE MONTAÑA Y ÁREAS DE INTERÉS AMBIENTAL DEL DISTRITO CAPITA"/>
    <x v="0"/>
    <s v="03-Gastos de personal"/>
    <s v="090-PERSONAL CONTRATADO PARA LA RESTAURACIÓN, CONSERVACIÓN, MANEJO Y USO SOSTENIBLE DE LOS ECOSISTEMAS URBANOS, DE LAS ÁREAS RURALES Y PARA LA GESTIÓN DEL RIESGO EN EL DISTRITO CAPITAL."/>
    <n v="3079700"/>
    <x v="52"/>
    <d v="2016-01-01T00:00:00"/>
    <n v="11"/>
    <s v="CONTRATACIÓN DIRECTA"/>
    <s v="12-OTROS DISTRITO"/>
    <n v="33876700"/>
    <n v="33876700"/>
    <s v="N/A"/>
    <s v="N/A"/>
    <s v="SANDRA YOLIMA SGUERRA _x000a_DIRECTORA DE GESTIÓN CORPORATIVA_x000a_Sandra.sguerra@ambientebogota.gov.co_x000a_Tel 3778914"/>
    <n v="3079700"/>
    <m/>
  </r>
  <r>
    <n v="308"/>
    <x v="1"/>
    <s v="3-3-1-14-02-17-0821-183"/>
    <s v="500 FAMILIAS CAMPESINAS EN PROCESOS DE RECONVERSIÓN DE SISTEMAS PRODUCTIVOS AFINES A LA CONSERVACIÓN DE LA BIODIVERSIDAD, LOS SUELOS Y EL AGUA. "/>
    <s v="PROMOCIONAR  Y/O IMPLEMENTAR EN 500 FAMILIAS CAMPESINAS ACCIONES DE RECONVERSIÓN DE SISTEMAS PRODUCTIVOS AFINES A LA CONSERVACIÓN Y USO SOSTENIBLE DE LA BIODIVERSIDAD, LOS SUELOS Y EL AGUA. "/>
    <s v="PROMOCIONAR  Y/O IMPLEMENTAR EN 500 FAMILIAS CAMPESINAS ACCIONES DE RECONVERSIÓN DE SISTEMAS PRODUCTIVOS AFINES A LA CONSERVACIÓN Y USO SOSTENIBLE DE LA BIODIVERSIDAD, LOS SUELOS Y EL AGUA. "/>
    <x v="1"/>
    <s v="01-Adquisicion y o producción de equipos, materiales, suministros y servicios propios del sector"/>
    <s v="0508-ADQUISICIÓN DE EQUIPOS, MATERIALES, SUMINISTROS Y SERVICIOS DE  SOPORTE PARA LA ORDENACION, MANEJO Y REGULACIÓN DE ECOSISTEMAS Y ÁREAS PROTEGIDAS Y /O PRODUCCIÓN DE INFORMACION BÁSICA AMBIENTAL_x000a_"/>
    <m/>
    <x v="43"/>
    <d v="2016-01-01T00:00:00"/>
    <n v="12"/>
    <s v="CONTRATACIÓN DIRECTA "/>
    <s v="12-OTROS DISTRITO"/>
    <n v="100000000"/>
    <n v="100000000"/>
    <s v="N/A"/>
    <s v="N/A"/>
    <s v="SANDRA YOLIMA SGUERRA _x000a_DIRECTORA DE GESTIÓN CORPORATIVA_x000a_Sandra.sguerra@ambientebogota.gov.co_x000a_Tel 3778914"/>
    <m/>
    <m/>
  </r>
  <r>
    <n v="309"/>
    <x v="2"/>
    <s v="3-3-1-14-02-18-0811-184"/>
    <s v="PONER EN MARCHA UN PLAN REGIONAL Y UN PLAN DISTRITAL FRENTE AL CAMBIO CLIMÁTICO"/>
    <s v="CAMBIO CLIMÁTICO"/>
    <s v="CONTRIBUIR 100% EN EL PROCESO DE FORMULACIÓN DEL PLAN REGIONAL DE ADAPTACIÓN Y MITIGACIÓN AL CAMBIO CLIMÁTICO Y LIDERAR LA EJECUCIÓN DE PROYECTOS  ASOCIADOS A ÉSTE, DENTRO DEL DISTRITO CAPITAL"/>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505"/>
    <x v="59"/>
    <d v="2016-02-01T00:00:00"/>
    <n v="12"/>
    <s v="CONTRATACIÓN DIRECTA"/>
    <s v="12 - OTROS DISTRITOS"/>
    <n v="47956800"/>
    <n v="47956800"/>
    <s v="N/A"/>
    <s v="N/A"/>
    <s v="GUSTAVO ADOLFO CARRION BARRERO_x000a_Tel 3778913_x000a_gustavo.carrion@ambientebogota.gov.co"/>
    <n v="3996400"/>
    <m/>
  </r>
  <r>
    <n v="310"/>
    <x v="2"/>
    <s v="3-3-1-14-02-18-0811-184"/>
    <s v="PONER EN MARCHA UN PLAN REGIONAL Y UN PLAN DISTRITAL FRENTE AL CAMBIO CLIMÁTICO"/>
    <s v="CAMBIO CLIMÁTICO"/>
    <s v="CONTRIBUIR 100% EN EL PROCESO DE FORMULACIÓN DEL PLAN REGIONAL DE ADAPTACIÓN Y MITIGACIÓN AL CAMBIO CLIMÁTICO Y LIDERAR LA EJECUCIÓN DE PROYECTOS  ASOCIADOS A ÉSTE, DENTRO DEL DISTRITO CAPITAL"/>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x v="60"/>
    <d v="2016-01-01T00:00:00"/>
    <n v="12"/>
    <s v="CONTRATACIÓN DIRECTA"/>
    <s v="12 - OTROS DISTRITOS"/>
    <n v="26079200"/>
    <n v="26079200"/>
    <s v="N/A"/>
    <s v="N/A"/>
    <s v="GUSTAVO ADOLFO CARRION BARRERO_x000a_Tel 3778913_x000a_gustavo.carrion@ambientebogota.gov.co"/>
    <n v="2173300"/>
    <m/>
  </r>
  <r>
    <n v="311"/>
    <x v="2"/>
    <s v="3-3-1-14-02-18-0811-184"/>
    <s v="PONER EN MARCHA UN PLAN REGIONAL Y UN PLAN DISTRITAL FRENTE AL CAMBIO CLIMÁTICO"/>
    <s v="CAMBIO CLIMÁTICO"/>
    <s v="FORMULAR 100% EL PLAN DISTRITAL DE ADAPTACIÓN Y MITIGACIÓN AL CAMBIO CLIMÁTICO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2"/>
    <x v="61"/>
    <d v="2016-01-01T00:00:00"/>
    <n v="12"/>
    <s v="CONTRATACIÓN DIRECTA"/>
    <s v="12 - OTROS DISTRITOS"/>
    <n v="84048000"/>
    <n v="84048000"/>
    <s v="N/A"/>
    <s v="N/A"/>
    <s v="GUSTAVO ADOLFO CARRION BARRERO_x000a_Tel 3778913_x000a_gustavo.carrion@ambientebogota.gov.co"/>
    <n v="7004000"/>
    <m/>
  </r>
  <r>
    <n v="312"/>
    <x v="2"/>
    <s v="3-3-1-14-02-18-0811-184"/>
    <s v="PONER EN MARCHA UN PLAN REGIONAL Y UN PLAN DISTRITAL FRENTE AL CAMBIO CLIMÁTICO"/>
    <s v="CAMBIO CLIMÁTICO"/>
    <s v="FORMULAR 100% EL PLAN DISTRITAL DE ADAPTACIÓN Y MITIGACIÓN AL CAMBIO CLIMÁTICO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6"/>
    <x v="62"/>
    <d v="2016-01-01T00:00:00"/>
    <n v="12"/>
    <s v="CONTRATACIÓN DIRECTA"/>
    <s v="12 - OTROS DISTRITOS"/>
    <n v="90228000"/>
    <n v="90228000"/>
    <s v="N/A"/>
    <s v="N/A"/>
    <s v="GUSTAVO ADOLFO CARRION BARRERO_x000a_Tel 3778913_x000a_gustavo.carrion@ambientebogota.gov.co"/>
    <n v="7519000"/>
    <m/>
  </r>
  <r>
    <n v="313"/>
    <x v="2"/>
    <s v="3-3-1-14-02-18-0811-184"/>
    <s v="PONER EN MARCHA UN PLAN REGIONAL Y UN PLAN DISTRITAL FRENTE AL CAMBIO CLIMÁTICO"/>
    <s v="CAMBIO CLIMÁTICO"/>
    <s v="FORMULAR 100% EL PLAN DISTRITAL DE ADAPTACIÓN Y MITIGACIÓN AL CAMBIO CLIMÁTICO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63"/>
    <d v="2016-01-01T00:00:00"/>
    <n v="12"/>
    <s v="CONTRATACIÓN DIRECTA"/>
    <s v="12 - OTROS DISTRITOS"/>
    <n v="28304400"/>
    <n v="28304400"/>
    <s v="N/A"/>
    <s v="N/A"/>
    <s v="GUSTAVO ADOLFO CARRION BARRERO_x000a_Tel 3778913_x000a_gustavo.carrion@ambientebogota.gov.co"/>
    <n v="2358700"/>
    <m/>
  </r>
  <r>
    <n v="314"/>
    <x v="2"/>
    <s v="3-3-1-14-02-18-0811-184"/>
    <s v="PONER EN MARCHA UN PLAN REGIONAL Y UN PLAN DISTRITAL FRENTE AL CAMBIO CLIMÁTICO"/>
    <s v="CAMBIO CLIMÁTICO"/>
    <s v="FORMULAR 100% EL PLAN DISTRITAL DE ADAPTACIÓN Y MITIGACIÓN AL CAMBIO CLIMÁTICO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715"/>
    <x v="64"/>
    <d v="2016-02-01T00:00:00"/>
    <n v="12"/>
    <s v="CONTRATACIÓN DIRECTA"/>
    <s v="12 - OTROS DISTRITOS"/>
    <n v="60564000"/>
    <n v="60564000"/>
    <s v="N/A"/>
    <s v="N/A"/>
    <s v="GUSTAVO ADOLFO CARRION BARRERO_x000a_Tel 3778913_x000a_gustavo.carrion@ambientebogota.gov.co"/>
    <n v="5047000"/>
    <m/>
  </r>
  <r>
    <n v="315"/>
    <x v="2"/>
    <s v="3-3-1-14-02-18-0811-184"/>
    <s v="PONER EN MARCHA UN PLAN REGIONAL Y UN PLAN DISTRITAL FRENTE AL CAMBIO CLIMÁTICO"/>
    <s v="CAMBIO CLIMÁTICO"/>
    <s v="FORMULAR 100% EL PLAN DISTRITAL DE ADAPTACIÓN Y MITIGACIÓN AL CAMBIO CLIMÁTICO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65"/>
    <d v="2016-01-01T00:00:00"/>
    <n v="12"/>
    <s v="CONTRATACIÓN DIRECTA"/>
    <s v="12 - OTROS DISTRITOS"/>
    <n v="19034400"/>
    <n v="19034400"/>
    <s v="N/A"/>
    <s v="N/A"/>
    <s v="GUSTAVO ADOLFO CARRION BARRERO_x000a_Tel 3778913_x000a_gustavo.carrion@ambientebogota.gov.co"/>
    <n v="1586200"/>
    <m/>
  </r>
  <r>
    <n v="316"/>
    <x v="2"/>
    <s v="3-3-1-14-02-18-0811-184"/>
    <s v="PONER EN MARCHA UN PLAN REGIONAL Y UN PLAN DISTRITAL FRENTE AL CAMBIO CLIMÁTICO"/>
    <s v="CAMBIO CLIMÁTICO"/>
    <s v="FORMULAR 100% EL PLAN DISTRITAL DE ADAPTACIÓN Y MITIGACIÓN AL CAMBIO CLIMÁTICO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66"/>
    <d v="2016-01-01T00:00:00"/>
    <n v="12"/>
    <s v="CONTRATACIÓN DIRECTA"/>
    <s v="12 - OTROS DISTRITOS"/>
    <n v="30528800"/>
    <n v="30528800"/>
    <s v="N/A"/>
    <s v="N/A"/>
    <s v="GUSTAVO ADOLFO CARRION BARRERO_x000a_Tel 3778913_x000a_gustavo.carrion@ambientebogota.gov.co"/>
    <n v="2544100"/>
    <m/>
  </r>
  <r>
    <n v="317"/>
    <x v="2"/>
    <s v="3-3-1-14-02-18-0811-184"/>
    <s v="PONER EN MARCHA UN PLAN REGIONAL Y UN PLAN DISTRITAL FRENTE AL CAMBIO CLIMÁTICO"/>
    <s v="CAMBIO CLIMÁTICO"/>
    <s v="FORMULAR 100% EL PLAN DISTRITAL DE ADAPTACIÓN Y MITIGACIÓN AL CAMBIO CLIMÁTICO Y COORDINAR SU PUESTA EN MARCHA."/>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x v="67"/>
    <d v="2016-01-01T00:00:00"/>
    <n v="11"/>
    <s v="CONTRATACIÓN DIRECTA"/>
    <s v="12 - OTROS DISTRITOS"/>
    <n v="40000000"/>
    <n v="40000000"/>
    <s v="N/A"/>
    <s v="N/A"/>
    <s v="GUSTAVO ADOLFO CARRION BARRERO_x000a_Tel 3778913_x000a_gustavo.carrion@ambientebogota.gov.co"/>
    <n v="40000000"/>
    <m/>
  </r>
  <r>
    <n v="318"/>
    <x v="2"/>
    <s v="3-3-1-14-02-18-0811-184"/>
    <s v="PONER EN MARCHA UN PLAN REGIONAL Y UN PLAN DISTRITAL FRENTE AL CAMBIO CLIMÁTICO"/>
    <s v="CAMBIO CLIMÁTICO"/>
    <s v="FORMULAR 100% EL PLAN DISTRITAL DE ADAPTACIÓN Y MITIGACIÓN AL CAMBIO CLIMÁTICO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x v="68"/>
    <d v="2016-01-01T00:00:00"/>
    <n v="12"/>
    <s v="CONTRATACIÓN DIRECTA"/>
    <s v="12 - OTROS DISTRITOS"/>
    <n v="54260400"/>
    <n v="54260400"/>
    <s v="N/A"/>
    <s v="N/A"/>
    <s v="GUSTAVO ADOLFO CARRION BARRERO_x000a_Tel 3778913_x000a_gustavo.carrion@ambientebogota.gov.co"/>
    <n v="4521700"/>
    <m/>
  </r>
  <r>
    <n v="319"/>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61501"/>
    <x v="69"/>
    <d v="2016-01-01T00:00:00"/>
    <n v="12"/>
    <s v="CONTRATACIÓN DIRECTA"/>
    <s v="12 - OTROS DISTRITOS"/>
    <n v="24225600"/>
    <n v="24225600"/>
    <s v="N/A"/>
    <s v="N/A"/>
    <s v="GUSTAVO ADOLFO CARRION BARRERO_x000a_Tel 3778913_x000a_gustavo.carrion@ambientebogota.gov.co"/>
    <n v="2018800"/>
    <m/>
  </r>
  <r>
    <n v="320"/>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x v="70"/>
    <d v="2016-01-01T00:00:00"/>
    <n v="7.4110653012368664"/>
    <s v="CONTRATACIÓN DIRECTA"/>
    <s v="12 - OTROS DISTRITOS"/>
    <n v="55723800"/>
    <n v="55723800"/>
    <s v="N/A"/>
    <s v="N/A"/>
    <s v="GUSTAVO ADOLFO CARRION BARRERO_x000a_Tel 3778913_x000a_gustavo.carrion@ambientebogota.gov.co"/>
    <n v="7519000"/>
    <m/>
  </r>
  <r>
    <n v="321"/>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71"/>
    <d v="2016-01-01T00:00:00"/>
    <n v="12"/>
    <s v="CONTRATACIÓN DIRECTA"/>
    <s v="12 - OTROS DISTRITOS"/>
    <n v="66867600"/>
    <n v="66867600"/>
    <s v="N/A"/>
    <s v="N/A"/>
    <s v="GUSTAVO ADOLFO CARRION BARRERO_x000a_Tel 3778913_x000a_gustavo.carrion@ambientebogota.gov.co"/>
    <n v="5572300"/>
    <m/>
  </r>
  <r>
    <n v="322"/>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72"/>
    <d v="2016-01-01T00:00:00"/>
    <n v="12"/>
    <s v="CONTRATACIÓN DIRECTA"/>
    <s v="12 - OTROS DISTRITOS"/>
    <n v="54260400"/>
    <n v="54260400"/>
    <s v="N/A"/>
    <s v="N/A"/>
    <s v="GUSTAVO ADOLFO CARRION BARRERO_x000a_Tel 3778913_x000a_gustavo.carrion@ambientebogota.gov.co"/>
    <n v="4521700"/>
    <m/>
  </r>
  <r>
    <n v="323"/>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1"/>
    <x v="73"/>
    <d v="2016-01-01T00:00:00"/>
    <n v="12"/>
    <s v="CONTRATACIÓN DIRECTA"/>
    <s v="12 - OTROS DISTRITOS"/>
    <n v="90228000"/>
    <n v="90228000"/>
    <s v="N/A"/>
    <s v="N/A"/>
    <s v="GUSTAVO ADOLFO CARRION BARRERO_x000a_Tel 3778913_x000a_gustavo.carrion@ambientebogota.gov.co"/>
    <n v="7519000"/>
    <m/>
  </r>
  <r>
    <n v="324"/>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1"/>
    <x v="74"/>
    <d v="2016-01-01T00:00:00"/>
    <n v="12"/>
    <s v="CONTRATACIÓN DIRECTA"/>
    <s v="12 - OTROS DISTRITOS"/>
    <n v="60564000"/>
    <n v="60564000"/>
    <s v="N/A"/>
    <s v="N/A"/>
    <s v="GUSTAVO ADOLFO CARRION BARRERO_x000a_Tel 3778913_x000a_gustavo.carrion@ambientebogota.gov.co"/>
    <n v="5047000"/>
    <m/>
  </r>
  <r>
    <n v="325"/>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x v="75"/>
    <d v="2016-01-01T00:00:00"/>
    <n v="12"/>
    <s v="CONTRATACIÓN DIRECTA"/>
    <s v="12 - OTROS DISTRITOS"/>
    <n v="47956800"/>
    <n v="47956800"/>
    <s v="N/A"/>
    <s v="N/A"/>
    <s v="GUSTAVO ADOLFO CARRION BARRERO_x000a_Tel 3778913_x000a_gustavo.carrion@ambientebogota.gov.co"/>
    <n v="3996400"/>
    <m/>
  </r>
  <r>
    <n v="326"/>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4"/>
    <x v="76"/>
    <d v="2016-01-01T00:00:00"/>
    <n v="12"/>
    <s v="CONTRATACIÓN DIRECTA"/>
    <s v="12 - OTROS DISTRITOS"/>
    <n v="28304400"/>
    <n v="28304400"/>
    <s v="N/A"/>
    <s v="N/A"/>
    <s v="GUSTAVO ADOLFO CARRION BARRERO_x000a_Tel 3778913_x000a_gustavo.carrion@ambientebogota.gov.co"/>
    <n v="2358700"/>
    <m/>
  </r>
  <r>
    <n v="327"/>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77"/>
    <d v="2016-01-01T00:00:00"/>
    <n v="12"/>
    <s v="CONTRATACIÓN DIRECTA"/>
    <s v="12 - OTROS DISTRITOS"/>
    <n v="36956400"/>
    <n v="36956400"/>
    <s v="N/A"/>
    <s v="N/A"/>
    <s v="GUSTAVO ADOLFO CARRION BARRERO_x000a_Tel 3778913_x000a_gustavo.carrion@ambientebogota.gov.co"/>
    <n v="3079700"/>
    <m/>
  </r>
  <r>
    <n v="328"/>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78"/>
    <d v="2016-01-01T00:00:00"/>
    <n v="12"/>
    <s v="CONTRATACIÓN DIRECTA"/>
    <s v="12 - OTROS DISTRITOS"/>
    <n v="47956800"/>
    <n v="47956800"/>
    <s v="N/A"/>
    <s v="N/A"/>
    <s v="GUSTAVO ADOLFO CARRION BARRERO_x000a_Tel 3778913_x000a_gustavo.carrion@ambientebogota.gov.co"/>
    <n v="3996400"/>
    <m/>
  </r>
  <r>
    <n v="329"/>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4"/>
    <x v="79"/>
    <d v="2016-01-01T00:00:00"/>
    <n v="12"/>
    <s v="CONTRATACIÓN DIRECTA"/>
    <s v="12 - OTROS DISTRITOS"/>
    <n v="36956400"/>
    <n v="36956400"/>
    <s v="N/A"/>
    <s v="N/A"/>
    <s v="GUSTAVO ADOLFO CARRION BARRERO_x000a_Tel 3778913_x000a_gustavo.carrion@ambientebogota.gov.co"/>
    <n v="3079700"/>
    <m/>
  </r>
  <r>
    <n v="330"/>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0"/>
    <x v="80"/>
    <d v="2016-01-01T00:00:00"/>
    <n v="12"/>
    <s v="CONTRATACIÓN DIRECTA"/>
    <s v="12 - OTROS DISTRITOS"/>
    <n v="36956400"/>
    <n v="36956400"/>
    <s v="N/A"/>
    <s v="N/A"/>
    <s v="GUSTAVO ADOLFO CARRION BARRERO_x000a_Tel 3778913_x000a_gustavo.carrion@ambientebogota.gov.co"/>
    <n v="3079700"/>
    <m/>
  </r>
  <r>
    <n v="331"/>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81"/>
    <d v="2016-01-01T00:00:00"/>
    <n v="12"/>
    <s v="CONTRATACIÓN DIRECTA"/>
    <s v="12 - OTROS DISTRITOS"/>
    <n v="36956400"/>
    <n v="36956400"/>
    <s v="N/A"/>
    <s v="N/A"/>
    <s v="GUSTAVO ADOLFO CARRION BARRERO_x000a_Tel 3778913_x000a_gustavo.carrion@ambientebogota.gov.co"/>
    <n v="3079700"/>
    <m/>
  </r>
  <r>
    <n v="332"/>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82"/>
    <d v="2016-01-01T00:00:00"/>
    <n v="12"/>
    <s v="CONTRATACIÓN DIRECTA"/>
    <s v="12 - OTROS DISTRITOS"/>
    <n v="33124800"/>
    <n v="33124800"/>
    <s v="N/A"/>
    <s v="N/A"/>
    <s v="GUSTAVO ADOLFO CARRION BARRERO_x000a_Tel 3778913_x000a_gustavo.carrion@ambientebogota.gov.co"/>
    <n v="2760400"/>
    <m/>
  </r>
  <r>
    <n v="333"/>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83"/>
    <d v="2016-01-01T00:00:00"/>
    <n v="12"/>
    <s v="CONTRATACIÓN DIRECTA"/>
    <s v="12 - OTROS DISTRITOS"/>
    <n v="41653200"/>
    <n v="41653200"/>
    <s v="N/A"/>
    <s v="N/A"/>
    <s v="GUSTAVO ADOLFO CARRION BARRERO_x000a_Tel 3778913_x000a_gustavo.carrion@ambientebogota.gov.co"/>
    <n v="3471100"/>
    <m/>
  </r>
  <r>
    <n v="334"/>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84"/>
    <d v="2016-01-01T00:00:00"/>
    <n v="12"/>
    <s v="CONTRATACIÓN DIRECTA"/>
    <s v="12 - OTROS DISTRITOS"/>
    <n v="77868000"/>
    <n v="77868000"/>
    <s v="N/A"/>
    <s v="N/A"/>
    <s v="GUSTAVO ADOLFO CARRION BARRERO_x000a_Tel 3778913_x000a_gustavo.carrion@ambientebogota.gov.co"/>
    <n v="6489000"/>
    <m/>
  </r>
  <r>
    <n v="335"/>
    <x v="2"/>
    <s v="3-3-1-14-02-18-0811-184"/>
    <s v="PONER EN MARCHA UN PLAN REGIONAL Y UN PLAN DISTRITAL FRENTE AL CAMBIO CLIMÁTICO"/>
    <s v="POLÍTICAS E INSTRUMENTOS DE PLANEACIÓN AMBIENTAL"/>
    <s v="FORMULAR EL 100 POR CIENTO DE LAS POLÍTICAS E INSTRUMENTOS DE PLANEACIÓN AMBIENTAL PRIORIZADOS, ASÍ COMO ADELANTAR EL SEGUIMIENTO A LOS YA EXISTENTES."/>
    <x v="3"/>
    <s v="01-INVESTIGACIÓN BÁSICA APLICADA Y ESTUDIOS PROPIOS DEL SECTOR"/>
    <s v="0130- INVESTIGACIÓN Y ESTUDIOS DE APOYO A LA GESTIÓN AMBIENTAL"/>
    <n v="77101604"/>
    <x v="85"/>
    <d v="2016-01-01T00:00:00"/>
    <n v="8"/>
    <s v="CONCURSO DE MÉRITOS"/>
    <s v="12 - OTROS DISTRITOS"/>
    <n v="100000000"/>
    <n v="100000000"/>
    <s v="N/A"/>
    <s v="N/A"/>
    <s v="GUSTAVO ADOLFO CARRION BARRERO_x000a_Tel 3778913_x000a_gustavo.carrion@ambientebogota.gov.co"/>
    <n v="100000000"/>
    <m/>
  </r>
  <r>
    <n v="336"/>
    <x v="2"/>
    <s v="3-3-1-14-02-18-0811-184"/>
    <s v="PONER EN MARCHA UN PLAN REGIONAL Y UN PLAN DISTRITAL FRENTE AL CAMBIO CLIMÁTICO"/>
    <s v="COORDINACIÓN INTERINSTITUCIONAL PARA LA GESTIÓN AMBIENTAL"/>
    <s v="FORTALECER EL 100% LAS INSTANCIAS DE COORDINACIÓN PARA LA GESTIÓN AMBIENTAL DISTRITAL"/>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86"/>
    <d v="2016-01-01T00:00:00"/>
    <n v="12"/>
    <s v="CONTRATACIÓN DIRECTA"/>
    <s v="12 - OTROS DISTRITOS"/>
    <n v="71688000"/>
    <n v="71688000"/>
    <s v="N/A"/>
    <s v="N/A"/>
    <s v="GUSTAVO ADOLFO CARRION BARRERO_x000a_Tel 3778913_x000a_gustavo.carrion@ambientebogota.gov.co"/>
    <n v="5974000"/>
    <m/>
  </r>
  <r>
    <n v="337"/>
    <x v="2"/>
    <s v="3-3-1-14-02-18-0811-184"/>
    <s v="PONER EN MARCHA UN PLAN REGIONAL Y UN PLAN DISTRITAL FRENTE AL CAMBIO CLIMÁTICO"/>
    <s v="COORDINACIÓN INTERINSTITUCIONAL PARA LA GESTIÓN AMBIENTAL"/>
    <s v="FORTALECER EL 100% LAS INSTANCIAS DE COORDINACIÓN PARA LA GESTIÓN AMBIENTAL DISTRITAL"/>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87"/>
    <d v="2016-01-01T00:00:00"/>
    <n v="12"/>
    <s v="CONTRATACIÓN DIRECTA"/>
    <s v="12 - OTROS DISTRITOS"/>
    <n v="41653200"/>
    <n v="41653200"/>
    <s v="N/A"/>
    <s v="N/A"/>
    <s v="GUSTAVO ADOLFO CARRION BARRERO_x000a_Tel 3778913_x000a_gustavo.carrion@ambientebogota.gov.co"/>
    <n v="3471100"/>
    <m/>
  </r>
  <r>
    <n v="338"/>
    <x v="2"/>
    <s v="3-3-1-14-02-18-0811-184"/>
    <s v="PONER EN MARCHA UN PLAN REGIONAL Y UN PLAN DISTRITAL FRENTE AL CAMBIO CLIMÁTICO"/>
    <s v="COORDINACIÓN INTERINSTITUCIONAL PARA LA GESTIÓN AMBIENTAL"/>
    <s v="FORTALECER EL 100% LAS INSTANCIAS DE COORDINACIÓN PARA LA GESTIÓN AMBIENTAL DISTRITAL"/>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88"/>
    <d v="2016-01-01T00:00:00"/>
    <n v="12"/>
    <s v="CONTRATACIÓN DIRECTA"/>
    <s v="12 - OTROS DISTRITOS"/>
    <n v="77868000"/>
    <n v="77868000"/>
    <s v="N/A"/>
    <s v="N/A"/>
    <s v="GUSTAVO ADOLFO CARRION BARRERO_x000a_Tel 3778913_x000a_gustavo.carrion@ambientebogota.gov.co"/>
    <n v="6489000"/>
    <m/>
  </r>
  <r>
    <n v="339"/>
    <x v="2"/>
    <s v="3-3-1-14-02-18-0811-184"/>
    <s v="PONER EN MARCHA UN PLAN REGIONAL Y UN PLAN DISTRITAL FRENTE AL CAMBIO CLIMÁTICO"/>
    <s v="COORDINACIÓN INTERINSTITUCIONAL PARA LA GESTIÓN AMBIENTAL"/>
    <s v="FORTALECER EL 100% LAS INSTANCIAS DE COORDINACIÓN PARA LA GESTIÓN AMBIENTAL DISTRITAL"/>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89"/>
    <d v="2016-01-01T00:00:00"/>
    <n v="12"/>
    <s v="CONTRATACIÓN DIRECTA"/>
    <s v="12 - OTROS DISTRITOS"/>
    <n v="77868000"/>
    <n v="77868000"/>
    <s v="N/A"/>
    <s v="N/A"/>
    <s v="GUSTAVO ADOLFO CARRION BARRERO_x000a_Tel 3778913_x000a_gustavo.carrion@ambientebogota.gov.co"/>
    <n v="6489000"/>
    <m/>
  </r>
  <r>
    <n v="340"/>
    <x v="2"/>
    <s v="3-3-1-14-02-18-0811-184"/>
    <s v="PONER EN MARCHA UN PLAN REGIONAL Y UN PLAN DISTRITAL FRENTE AL CAMBIO CLIMÁTICO"/>
    <s v="COORDINACIÓN INTERINSTITUCIONAL PARA LA GESTIÓN AMBIENTAL"/>
    <s v="FORTALECER EL 100% LAS INSTANCIAS DE COORDINACIÓN PARA LA GESTIÓN AMBIENTAL DISTRITAL"/>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x v="90"/>
    <d v="2016-01-01T00:00:00"/>
    <n v="12"/>
    <s v="CONTRATACIÓN DIRECTA"/>
    <s v="12 - OTROS DISTRITOS"/>
    <n v="24225800"/>
    <n v="24225800"/>
    <s v="N/A"/>
    <s v="N/A"/>
    <s v="GUSTAVO ADOLFO CARRION BARRERO_x000a_Tel 3778913_x000a_gustavo.carrion@ambientebogota.gov.co"/>
    <n v="2018800"/>
    <m/>
  </r>
  <r>
    <n v="341"/>
    <x v="2"/>
    <s v="3-3-1-14-02-18-0811-184"/>
    <s v="PONER EN MARCHA UN PLAN REGIONAL Y UN PLAN DISTRITAL FRENTE AL CAMBIO CLIMÁTICO"/>
    <s v="POLÍTICAS E INSTRUMENTOS DE PLANEACIÓN AMBIENTAL"/>
    <s v="DESARROLLAR  4 ESTUDIOS PARA DETERMINAR INSTRUMENTOS ECONÓMICOS ORIENTADOS A LA PROTECCIÓN Y CONSERVACIÓN AMBIENTAL, Y APOYAR LA COORDINACIÓN PARA SU IMPLEMENTACIÓN"/>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3"/>
    <x v="91"/>
    <d v="2016-01-01T00:00:00"/>
    <n v="12"/>
    <s v="CONTRATACIÓN DIRECTA"/>
    <s v="12 - OTROS DISTRITOS"/>
    <n v="66868000"/>
    <n v="66868000"/>
    <s v="N/A"/>
    <s v="N/A"/>
    <s v="GUSTAVO ADOLFO CARRION BARRERO_x000a_Tel 3778913_x000a_gustavo.carrion@ambientebogota.gov.co"/>
    <n v="5572300"/>
    <m/>
  </r>
  <r>
    <n v="342"/>
    <x v="2"/>
    <s v="3-3-1-14-02-18-0811-184"/>
    <s v="PONER EN MARCHA UN PLAN REGIONAL Y UN PLAN DISTRITAL FRENTE AL CAMBIO CLIMÁTICO"/>
    <s v="GESTIÓN DEL CONOCIMIENTO E INFORMACIÓN AMBIENTAL"/>
    <s v="DIFUNDIR A 2500 USUARIOS / PROMEDIO DÍA ANUAL  INFORMACIÓN, INDICADORES, ESTADÍSTICAS Y VARIABLES AMBIENTALES A TRAVÉS DEL OBSERVATORIOS AMBIENTAL. "/>
    <x v="1"/>
    <s v="01-ADQUISICIÓN Y/O PRODUCCIÓN DE EQUIPOS, MATERIALES, SUMINISTROS Y SERVICIOS PROPIOS DEL SECTOR"/>
    <s v="520-ADQUISICIÓN DE EQUIPOS, MATERIALES, SUMINISTROS, SERVICIOS Y/O PRODUCCIÓN DE MATERIAL TÉCNICO E INFORMACIÓN BASICA SECTORIAL  PLANEACIÓN Y GESTIÓN AMBIENTAL."/>
    <n v="77101701"/>
    <x v="92"/>
    <d v="2016-01-01T00:00:00"/>
    <n v="11"/>
    <s v="CONTRATACIÓN DIRECTA"/>
    <s v="12 - OTROS DISTRITOS"/>
    <n v="400000000"/>
    <n v="400000000"/>
    <s v="N/A"/>
    <s v="N/A"/>
    <s v="GUSTAVO ADOLFO CARRION BARRERO_x000a_Tel 3778913_x000a_gustavo.carrion@ambientebogota.gov.co"/>
    <n v="38628000"/>
    <m/>
  </r>
  <r>
    <n v="343"/>
    <x v="2"/>
    <s v="3-3-1-14-02-18-0811-184"/>
    <s v="PONER EN MARCHA UN PLAN REGIONAL Y UN PLAN DISTRITAL FRENTE AL CAMBIO CLIMÁTICO"/>
    <s v="GESTIÓN DEL CONOCIMIENTO E INFORMACIÓN AMBIENTAL"/>
    <s v="DIFUNDIR A 2500 USUARIOS / PROMEDIO DÍA ANUAL  INFORMACIÓN, INDICADORES, ESTADÍSTICAS Y VARIABLES AMBIENTALES A TRAVÉS DEL OBSERVATORIOS AMBIENTAL. "/>
    <x v="1"/>
    <s v="01-ADQUISICIÓN Y/O PRODUCCIÓN DE EQUIPOS, MATERIALES, SUMINISTROS Y SERVICIOS PROPIOS DEL SECTOR"/>
    <s v="520-ADQUISICIÓN DE EQUIPOS, MATERIALES, SUMINISTROS, SERVICIOS Y/O PRODUCCIÓN DE MATERIAL TÉCNICO E INFORMACIÓN BASICA SECTORIAL  PLANEACIÓN Y GESTIÓN AMBIENTAL."/>
    <n v="77101701"/>
    <x v="92"/>
    <d v="2016-01-01T00:00:00"/>
    <n v="11"/>
    <s v="DPSIA"/>
    <s v="12 - OTROS DISTRITOS"/>
    <n v="213150000"/>
    <n v="213150000"/>
    <s v="N/A"/>
    <s v="N/A"/>
    <s v="GUSTAVO ADOLFO CARRION BARRERO_x000a_Tel 3778913_x000a_gustavo.carrion@ambientebogota.gov.co"/>
    <n v="36758000"/>
    <m/>
  </r>
  <r>
    <n v="344"/>
    <x v="2"/>
    <s v="3-3-1-14-02-18-0811-184"/>
    <s v="PONER EN MARCHA UN PLAN REGIONAL Y UN PLAN DISTRITAL FRENTE AL CAMBIO CLIMÁTICO"/>
    <s v="GESTIÓN DEL CONOCIMIENTO E INFORMACIÓN AMBIENTAL"/>
    <s v="DIFUNDIR A 2500 USUARIOS / PROMEDIO DÍA ANUAL  INFORMACIÓN, INDICADORES, ESTADÍSTICAS Y VARIABLES AMBIENTALES A TRAVÉS DEL OBSERVATORIOS AMBIENTAL. "/>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93"/>
    <d v="2016-01-01T00:00:00"/>
    <n v="12"/>
    <s v="CONTRATACIÓN DIRECTA"/>
    <s v="12 - OTROS DISTRITOS"/>
    <n v="98880000"/>
    <n v="98880000"/>
    <s v="N/A"/>
    <s v="N/A"/>
    <s v="GUSTAVO ADOLFO CARRION BARRERO_x000a_Tel 3778913_x000a_gustavo.carrion@ambientebogota.gov.co"/>
    <n v="8240000"/>
    <m/>
  </r>
  <r>
    <n v="345"/>
    <x v="2"/>
    <s v="3-3-1-14-02-18-0811-184"/>
    <s v="PONER EN MARCHA UN PLAN REGIONAL Y UN PLAN DISTRITAL FRENTE AL CAMBIO CLIMÁTICO"/>
    <s v="GESTIÓN DEL CONOCIMIENTO E INFORMACIÓN AMBIENTAL"/>
    <s v="DIFUNDIR A 2500 USUARIOS / PROMEDIO DÍA ANUAL  INFORMACIÓN, INDICADORES, ESTADÍSTICAS Y VARIABLES AMBIENTALES A TRAVÉS DEL OBSERVATORIOS AMBIENTAL. "/>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94"/>
    <d v="2016-01-01T00:00:00"/>
    <n v="12"/>
    <s v="CONTRATACIÓN DIRECTA"/>
    <s v="12 - OTROS DISTRITOS"/>
    <n v="60564000"/>
    <n v="60564000"/>
    <s v="N/A"/>
    <s v="N/A"/>
    <s v="GUSTAVO ADOLFO CARRION BARRERO_x000a_Tel 3778913_x000a_gustavo.carrion@ambientebogota.gov.co"/>
    <n v="5047000"/>
    <m/>
  </r>
  <r>
    <n v="346"/>
    <x v="2"/>
    <s v="3-3-1-14-02-18-0811-184"/>
    <s v="PONER EN MARCHA UN PLAN REGIONAL Y UN PLAN DISTRITAL FRENTE AL CAMBIO CLIMÁTICO"/>
    <s v="GESTIÓN DEL CONOCIMIENTO E INFORMACIÓN AMBIENTAL"/>
    <s v="FORMULAR Y PONER EN MARCHA 6 PROYECTOS DEL PLAN DE INVESTIGACIÓN AMBIENTAL  DE BOGOTÁ 2012-2019"/>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21"/>
    <x v="95"/>
    <d v="2016-01-01T00:00:00"/>
    <n v="12"/>
    <s v="CONTRATACIÓN DIRECTA"/>
    <s v="12 - OTROS DISTRITOS"/>
    <n v="26080000"/>
    <n v="26080000"/>
    <s v="N/A"/>
    <s v="N/A"/>
    <s v="GUSTAVO ADOLFO CARRION BARRERO_x000a_Tel 3778913_x000a_gustavo.carrion@ambientebogota.gov.co"/>
    <n v="2173300"/>
    <m/>
  </r>
  <r>
    <n v="347"/>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x v="96"/>
    <d v="2016-01-11T00:00:00"/>
    <n v="11"/>
    <s v="CONTRATACIÓN DIRECTA"/>
    <s v="12 - OTROS DISTRITOS"/>
    <n v="17448200"/>
    <n v="17448200"/>
    <s v="N/A"/>
    <s v="N/A"/>
    <s v="GUSTAVO ADOLFO CARRION BARRERO_x000a_Tel 3778913_x000a_gustavo.carrion@ambientebogota.gov.co"/>
    <n v="1586200"/>
    <m/>
  </r>
  <r>
    <n v="348"/>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0"/>
    <x v="97"/>
    <d v="2016-01-11T00:00:00"/>
    <n v="11"/>
    <s v="CONTRATACIÓN DIRECTA"/>
    <s v="12 - OTROS DISTRITOS"/>
    <n v="61295300"/>
    <n v="61295300"/>
    <s v="N/A"/>
    <s v="N/A"/>
    <s v="GUSTAVO ADOLFO CARRION BARRERO_x000a_Tel 3778913_x000a_gustavo.carrion@ambientebogota.gov.co"/>
    <n v="5572300"/>
    <m/>
  </r>
  <r>
    <n v="349"/>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1"/>
    <s v="06-  GASTOS OPERATIVOS"/>
    <s v="0037-  GASTOS DE TRANSPORTE"/>
    <n v="78111800"/>
    <x v="98"/>
    <d v="2016-01-01T00:00:00"/>
    <n v="1"/>
    <s v="LICITACIÓN"/>
    <s v="12 - OTROS DISTRITOS"/>
    <n v="150000000"/>
    <n v="150000000"/>
    <s v="N/A"/>
    <s v="N/A"/>
    <s v="GUSTAVO ADOLFO CARRION BARRERO_x000a_Tel 3778913_x000a_gustavo.carrion@ambientebogota.gov.co"/>
    <n v="150000000"/>
    <m/>
  </r>
  <r>
    <n v="350"/>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x v="99"/>
    <d v="2016-01-11T00:00:00"/>
    <n v="11"/>
    <s v="CONTRATACIÓN DIRECTA"/>
    <s v="12 - OTROS DISTRITOS"/>
    <n v="61295300"/>
    <n v="61295300"/>
    <s v="N/A"/>
    <s v="N/A"/>
    <s v="GUSTAVO ADOLFO CARRION BARRERO_x000a_Tel 3778913_x000a_gustavo.carrion@ambientebogota.gov.co"/>
    <n v="5572300"/>
    <m/>
  </r>
  <r>
    <n v="351"/>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x v="100"/>
    <d v="2016-01-11T00:00:00"/>
    <n v="11"/>
    <s v="CONTRATACIÓN DIRECTA"/>
    <s v="12 - OTROS DISTRITOS"/>
    <n v="61295300"/>
    <n v="61295300"/>
    <s v="N/A"/>
    <s v="N/A"/>
    <s v="GUSTAVO ADOLFO CARRION BARRERO_x000a_Tel 3778913_x000a_gustavo.carrion@ambientebogota.gov.co"/>
    <n v="5572300"/>
    <m/>
  </r>
  <r>
    <n v="352"/>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x v="101"/>
    <d v="2016-01-11T00:00:00"/>
    <n v="11"/>
    <s v="CONTRATACIÓN DIRECTA"/>
    <s v="12 - OTROS DISTRITOS"/>
    <n v="61295300"/>
    <n v="61295300"/>
    <s v="N/A"/>
    <s v="N/A"/>
    <s v="GUSTAVO ADOLFO CARRION BARRERO_x000a_Tel 3778913_x000a_gustavo.carrion@ambientebogota.gov.co"/>
    <n v="5572300"/>
    <m/>
  </r>
  <r>
    <n v="353"/>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x v="102"/>
    <d v="2016-01-11T00:00:00"/>
    <n v="11"/>
    <s v="CONTRATACIÓN DIRECTA"/>
    <s v="12 - OTROS DISTRITOS"/>
    <n v="38182100"/>
    <n v="38182100"/>
    <s v="N/A"/>
    <s v="N/A"/>
    <s v="GUSTAVO ADOLFO CARRION BARRERO_x000a_Tel 3778913_x000a_gustavo.carrion@ambientebogota.gov.co"/>
    <n v="3471100"/>
    <m/>
  </r>
  <r>
    <n v="354"/>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0"/>
    <x v="103"/>
    <d v="2016-01-11T00:00:00"/>
    <n v="11"/>
    <s v="CONTRATACIÓN DIRECTA"/>
    <s v="12 - OTROS DISTRITOS"/>
    <n v="33876700"/>
    <n v="33876700"/>
    <s v="N/A"/>
    <s v="N/A"/>
    <s v="GUSTAVO ADOLFO CARRION BARRERO_x000a_Tel 3778913_x000a_gustavo.carrion@ambientebogota.gov.co"/>
    <n v="3079700"/>
    <m/>
  </r>
  <r>
    <n v="355"/>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x v="104"/>
    <d v="2016-01-11T00:00:00"/>
    <n v="11"/>
    <s v="CONTRATACIÓN DIRECTA"/>
    <s v="12 - OTROS DISTRITOS"/>
    <n v="71379000"/>
    <n v="71379000"/>
    <s v="N/A"/>
    <s v="N/A"/>
    <s v="GUSTAVO ADOLFO CARRION BARRERO_x000a_Tel 3778913_x000a_gustavo.carrion@ambientebogota.gov.co"/>
    <n v="6489000"/>
    <m/>
  </r>
  <r>
    <n v="356"/>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x v="105"/>
    <d v="2016-01-01T00:00:00"/>
    <n v="1"/>
    <s v="LICITACIÓN"/>
    <s v="12 - OTROS DISTRITOS"/>
    <n v="30000000"/>
    <n v="30000000"/>
    <s v="N/A"/>
    <s v="N/A"/>
    <s v="GUSTAVO ADOLFO CARRION BARRERO_x000a_Tel 3778913_x000a_gustavo.carrion@ambientebogota.gov.co"/>
    <n v="30000000"/>
    <m/>
  </r>
  <r>
    <n v="357"/>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x v="106"/>
    <d v="2016-01-11T00:00:00"/>
    <n v="11"/>
    <s v="CONTRATACIÓN DIRECTA"/>
    <s v="12 - OTROS DISTRITOS"/>
    <n v="25945500"/>
    <n v="25945500"/>
    <s v="N/A"/>
    <s v="N/A"/>
    <s v="GUSTAVO ADOLFO CARRION BARRERO_x000a_Tel 3778913_x000a_gustavo.carrion@ambientebogota.gov.co"/>
    <n v="2358681.8181818184"/>
    <m/>
  </r>
  <r>
    <n v="358"/>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x v="107"/>
    <d v="2016-01-11T00:00:00"/>
    <n v="11"/>
    <s v="CONTRATACIÓN DIRECTA"/>
    <s v="12 - OTROS DISTRITOS"/>
    <n v="38182100"/>
    <n v="38182100"/>
    <s v="N/A"/>
    <s v="N/A"/>
    <s v="GUSTAVO ADOLFO CARRION BARRERO_x000a_Tel 3778913_x000a_gustavo.carrion@ambientebogota.gov.co"/>
    <n v="3471100"/>
    <m/>
  </r>
  <r>
    <n v="359"/>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x v="108"/>
    <d v="2016-01-03T12:00:00"/>
    <n v="3.5"/>
    <s v="CONTRATACIÓN DIRECTA"/>
    <s v="12 - OTROS DISTRITOS"/>
    <n v="17664500"/>
    <n v="17664500"/>
    <s v="N/A"/>
    <s v="N/A"/>
    <s v="GUSTAVO ADOLFO CARRION BARRERO_x000a_Tel 3778913_x000a_gustavo.carrion@ambientebogota.gov.co"/>
    <n v="5047000"/>
    <m/>
  </r>
  <r>
    <n v="360"/>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x v="109"/>
    <d v="2016-01-03T12:00:00"/>
    <n v="3.5"/>
    <s v="CONTRATACIÓN DIRECTA"/>
    <s v="12 - OTROS DISTRITOS"/>
    <n v="17664500"/>
    <n v="17664500"/>
    <s v="N/A"/>
    <s v="N/A"/>
    <s v="GUSTAVO ADOLFO CARRION BARRERO_x000a_Tel 3778913_x000a_gustavo.carrion@ambientebogota.gov.co"/>
    <n v="5047000"/>
    <m/>
  </r>
  <r>
    <n v="361"/>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0"/>
    <d v="2016-01-03T12:00:00"/>
    <n v="3.5"/>
    <s v="CONTRATACIÓN DIRECTA"/>
    <s v="12 - OTROS DISTRITOS"/>
    <n v="17664500"/>
    <n v="17664500"/>
    <s v="N/A"/>
    <s v="N/A"/>
    <s v="GUSTAVO ADOLFO CARRION BARRERO_x000a_Tel 3778913_x000a_gustavo.carrion@ambientebogota.gov.co"/>
    <n v="5047000"/>
    <m/>
  </r>
  <r>
    <n v="362"/>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1"/>
    <d v="2016-01-11T00:00:00"/>
    <n v="11"/>
    <s v="CONTRATACIÓN DIRECTA"/>
    <s v="12 - OTROS DISTRITOS"/>
    <n v="65714000"/>
    <n v="65714000"/>
    <s v="N/A"/>
    <s v="N/A"/>
    <s v="GUSTAVO ADOLFO CARRION BARRERO_x000a_Tel 3778913_x000a_gustavo.carrion@ambientebogota.gov.co"/>
    <n v="5974000"/>
    <m/>
  </r>
  <r>
    <n v="363"/>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2"/>
    <d v="2016-01-11T00:00:00"/>
    <n v="11"/>
    <s v="CONTRATACIÓN DIRECTA"/>
    <s v="12 - OTROS DISTRITOS"/>
    <n v="49738700"/>
    <n v="49738700"/>
    <s v="N/A"/>
    <s v="N/A"/>
    <s v="GUSTAVO ADOLFO CARRION BARRERO_x000a_Tel 3778913_x000a_gustavo.carrion@ambientebogota.gov.co"/>
    <n v="4521700"/>
    <m/>
  </r>
  <r>
    <n v="364"/>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3"/>
    <d v="2016-01-11T00:00:00"/>
    <n v="11"/>
    <s v="CONTRATACIÓN DIRECTA"/>
    <s v="12 - OTROS DISTRITOS"/>
    <n v="43960400"/>
    <n v="43960400"/>
    <s v="N/A"/>
    <s v="N/A"/>
    <s v="GUSTAVO ADOLFO CARRION BARRERO_x000a_Tel 3778913_x000a_gustavo.carrion@ambientebogota.gov.co"/>
    <n v="3996400"/>
    <m/>
  </r>
  <r>
    <n v="365"/>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4"/>
    <d v="2016-01-11T00:00:00"/>
    <n v="11"/>
    <s v="CONTRATACIÓN DIRECTA"/>
    <s v="12 - OTROS DISTRITOS"/>
    <n v="43960400"/>
    <n v="43960400"/>
    <s v="N/A"/>
    <s v="N/A"/>
    <s v="GUSTAVO ADOLFO CARRION BARRERO_x000a_Tel 3778913_x000a_gustavo.carrion@ambientebogota.gov.co"/>
    <n v="3996400"/>
    <m/>
  </r>
  <r>
    <n v="366"/>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5"/>
    <d v="2016-01-11T00:00:00"/>
    <n v="11"/>
    <s v="CONTRATACIÓN DIRECTA"/>
    <s v="12 - OTROS DISTRITOS"/>
    <n v="33876700"/>
    <n v="33876700"/>
    <s v="N/A"/>
    <s v="N/A"/>
    <s v="GUSTAVO ADOLFO CARRION BARRERO_x000a_Tel 3778913_x000a_gustavo.carrion@ambientebogota.gov.co"/>
    <n v="3079700"/>
    <m/>
  </r>
  <r>
    <n v="367"/>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6"/>
    <d v="2016-01-11T00:00:00"/>
    <n v="11"/>
    <s v="CONTRATACIÓN DIRECTA"/>
    <s v="12 - OTROS DISTRITOS"/>
    <n v="65714000"/>
    <n v="65714000"/>
    <s v="N/A"/>
    <s v="N/A"/>
    <s v="GUSTAVO ADOLFO CARRION BARRERO_x000a_Tel 3778913_x000a_gustavo.carrion@ambientebogota.gov.co"/>
    <n v="5974000"/>
    <m/>
  </r>
  <r>
    <n v="368"/>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7"/>
    <d v="2016-01-11T00:00:00"/>
    <n v="11"/>
    <s v="CONTRATACIÓN DIRECTA"/>
    <s v="12 - OTROS DISTRITOS"/>
    <n v="43960400"/>
    <n v="43960400"/>
    <s v="N/A"/>
    <s v="N/A"/>
    <s v="GUSTAVO ADOLFO CARRION BARRERO_x000a_Tel 3778913_x000a_gustavo.carrion@ambientebogota.gov.co"/>
    <n v="3996400"/>
    <m/>
  </r>
  <r>
    <n v="369"/>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8"/>
    <d v="2016-01-11T00:00:00"/>
    <n v="11"/>
    <s v="CONTRATACIÓN DIRECTA"/>
    <s v="12 - OTROS DISTRITOS"/>
    <n v="49738700"/>
    <n v="49738700"/>
    <s v="N/A"/>
    <s v="N/A"/>
    <s v="GUSTAVO ADOLFO CARRION BARRERO_x000a_Tel 3778913_x000a_gustavo.carrion@ambientebogota.gov.co"/>
    <n v="4521700"/>
    <m/>
  </r>
  <r>
    <n v="370"/>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19"/>
    <d v="2016-01-11T00:00:00"/>
    <n v="11"/>
    <s v="CONTRATACIÓN DIRECTA"/>
    <s v="12 - OTROS DISTRITOS"/>
    <n v="33876700"/>
    <n v="33876700"/>
    <s v="N/A"/>
    <s v="N/A"/>
    <s v="GUSTAVO ADOLFO CARRION BARRERO_x000a_Tel 3778913_x000a_gustavo.carrion@ambientebogota.gov.co"/>
    <n v="3079700"/>
    <m/>
  </r>
  <r>
    <n v="371"/>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20"/>
    <d v="2016-01-11T00:00:00"/>
    <n v="11"/>
    <s v="CONTRATACIÓN DIRECTA"/>
    <s v="12 - OTROS DISTRITOS"/>
    <n v="65714000"/>
    <n v="65714000"/>
    <s v="N/A"/>
    <s v="N/A"/>
    <s v="GUSTAVO ADOLFO CARRION BARRERO_x000a_Tel 3778913_x000a_gustavo.carrion@ambientebogota.gov.co"/>
    <n v="5974000"/>
    <m/>
  </r>
  <r>
    <n v="372"/>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21"/>
    <d v="2016-01-11T00:00:00"/>
    <n v="11"/>
    <s v="CONTRATACIÓN DIRECTA"/>
    <s v="12 - OTROS DISTRITOS"/>
    <n v="55517000"/>
    <n v="55517000"/>
    <s v="N/A"/>
    <s v="N/A"/>
    <s v="GUSTAVO ADOLFO CARRION BARRERO_x000a_Tel 3778913_x000a_gustavo.carrion@ambientebogota.gov.co"/>
    <n v="5047000"/>
    <m/>
  </r>
  <r>
    <n v="373"/>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22"/>
    <d v="2016-01-11T00:00:00"/>
    <n v="11"/>
    <s v="CONTRATACIÓN DIRECTA"/>
    <s v="12 - OTROS DISTRITOS"/>
    <n v="43960400"/>
    <n v="43960400"/>
    <s v="N/A"/>
    <s v="N/A"/>
    <s v="GUSTAVO ADOLFO CARRION BARRERO_x000a_Tel 3778913_x000a_gustavo.carrion@ambientebogota.gov.co"/>
    <n v="3996400"/>
    <m/>
  </r>
  <r>
    <n v="374"/>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x v="123"/>
    <d v="2016-01-11T00:00:00"/>
    <n v="11"/>
    <s v="CONTRATACIÓN DIRECTA"/>
    <s v="12 - OTROS DISTRITOS"/>
    <n v="65714000"/>
    <n v="65714000"/>
    <s v="N/A"/>
    <s v="N/A"/>
    <s v="GUSTAVO ADOLFO CARRION BARRERO_x000a_Tel 3778913_x000a_gustavo.carrion@ambientebogota.gov.co"/>
    <n v="5974000"/>
    <m/>
  </r>
  <r>
    <n v="375"/>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x v="124"/>
    <d v="2016-01-11T00:00:00"/>
    <n v="11"/>
    <s v="CONTRATACIÓN DIRECTA"/>
    <s v="12 - OTROS DISTRITOS"/>
    <n v="18807800"/>
    <n v="18807800"/>
    <s v="N/A"/>
    <s v="N/A"/>
    <s v="GUSTAVO ADOLFO CARRION BARRERO_x000a_Tel 3778913_x000a_gustavo.carrion@ambientebogota.gov.co"/>
    <n v="1709800"/>
    <m/>
  </r>
  <r>
    <n v="376"/>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25"/>
    <d v="2016-01-11T00:00:00"/>
    <n v="11"/>
    <s v="CONTRATACIÓN DIRECTA"/>
    <s v="12 - OTROS DISTRITOS"/>
    <n v="25945700"/>
    <n v="25945700"/>
    <s v="N/A"/>
    <s v="N/A"/>
    <s v="GUSTAVO ADOLFO CARRION BARRERO_x000a_Tel 3778913_x000a_gustavo.carrion@ambientebogota.gov.co"/>
    <n v="2358700"/>
    <m/>
  </r>
  <r>
    <n v="377"/>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26"/>
    <d v="2016-01-11T00:00:00"/>
    <n v="11"/>
    <s v="CONTRATACIÓN DIRECTA"/>
    <s v="12 - OTROS DISTRITOS"/>
    <n v="43960400"/>
    <n v="43960400"/>
    <s v="N/A"/>
    <s v="N/A"/>
    <s v="GUSTAVO ADOLFO CARRION BARRERO_x000a_Tel 3778913_x000a_gustavo.carrion@ambientebogota.gov.co"/>
    <n v="3996400"/>
    <m/>
  </r>
  <r>
    <n v="378"/>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x v="127"/>
    <d v="2016-01-01T00:00:00"/>
    <n v="1"/>
    <s v="LICITACIÓN"/>
    <s v="12 - OTROS DISTRITOS"/>
    <n v="30000000"/>
    <n v="30000000"/>
    <s v="N/A"/>
    <s v="N/A"/>
    <s v="GUSTAVO ADOLFO CARRION BARRERO_x000a_Tel 3778913_x000a_gustavo.carrion@ambientebogota.gov.co"/>
    <n v="30000000"/>
    <m/>
  </r>
  <r>
    <n v="379"/>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28"/>
    <d v="2016-01-11T00:00:00"/>
    <n v="11"/>
    <s v="CONTRATACIÓN DIRECTA"/>
    <s v="12 - OTROS DISTRITOS"/>
    <n v="43960400"/>
    <n v="43960400"/>
    <s v="N/A"/>
    <s v="N/A"/>
    <s v="GUSTAVO ADOLFO CARRION BARRERO_x000a_Tel 3778913_x000a_gustavo.carrion@ambientebogota.gov.co"/>
    <n v="3996400"/>
    <m/>
  </r>
  <r>
    <n v="380"/>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29"/>
    <d v="2016-01-11T00:00:00"/>
    <n v="11"/>
    <s v="CONTRATACIÓN DIRECTA"/>
    <s v="12 - OTROS DISTRITOS"/>
    <n v="61295300"/>
    <n v="61295300"/>
    <s v="N/A"/>
    <s v="N/A"/>
    <s v="GUSTAVO ADOLFO CARRION BARRERO_x000a_Tel 3778913_x000a_gustavo.carrion@ambientebogota.gov.co"/>
    <n v="5572300"/>
    <m/>
  </r>
  <r>
    <n v="381"/>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30"/>
    <d v="2016-01-11T00:00:00"/>
    <n v="11"/>
    <s v="CONTRATACIÓN DIRECTA"/>
    <s v="12 - OTROS DISTRITOS"/>
    <n v="55517000"/>
    <n v="55517000"/>
    <s v="N/A"/>
    <s v="N/A"/>
    <s v="GUSTAVO ADOLFO CARRION BARRERO_x000a_Tel 3778913_x000a_gustavo.carrion@ambientebogota.gov.co"/>
    <n v="5047000"/>
    <m/>
  </r>
  <r>
    <n v="382"/>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31"/>
    <d v="2016-01-11T00:00:00"/>
    <n v="11"/>
    <s v="CONTRATACIÓN DIRECTA"/>
    <s v="12 - OTROS DISTRITOS"/>
    <n v="27985100"/>
    <n v="27985100"/>
    <s v="N/A"/>
    <s v="N/A"/>
    <s v="GUSTAVO ADOLFO CARRION BARRERO_x000a_Tel 3778913_x000a_gustavo.carrion@ambientebogota.gov.co"/>
    <n v="2544100"/>
    <m/>
  </r>
  <r>
    <n v="383"/>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x v="132"/>
    <d v="2016-01-11T00:00:00"/>
    <n v="11"/>
    <s v="CONTRATACIÓN DIRECTA"/>
    <s v="12 - OTROS DISTRITOS"/>
    <n v="17448200"/>
    <n v="17448200"/>
    <s v="N/A"/>
    <s v="N/A"/>
    <s v="GUSTAVO ADOLFO CARRION BARRERO_x000a_Tel 3778913_x000a_gustavo.carrion@ambientebogota.gov.co"/>
    <n v="1586200"/>
    <m/>
  </r>
  <r>
    <n v="384"/>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x v="133"/>
    <d v="2016-01-11T00:00:00"/>
    <n v="11"/>
    <s v="CONTRATACIÓN DIRECTA"/>
    <s v="12 - OTROS DISTRITOS"/>
    <n v="27985100"/>
    <n v="27985100"/>
    <s v="N/A"/>
    <s v="N/A"/>
    <s v="GUSTAVO ADOLFO CARRION BARRERO_x000a_Tel 3778913_x000a_gustavo.carrion@ambientebogota.gov.co"/>
    <n v="2544100"/>
    <m/>
  </r>
  <r>
    <n v="385"/>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134"/>
    <d v="2016-01-11T00:00:00"/>
    <n v="11"/>
    <s v="CONTRATACIÓN DIRECTA"/>
    <s v="12 - OTROS DISTRITOS"/>
    <n v="23906300"/>
    <n v="23906300"/>
    <s v="N/A"/>
    <s v="N/A"/>
    <s v="GUSTAVO ADOLFO CARRION BARRERO_x000a_Tel 3778913_x000a_gustavo.carrion@ambientebogota.gov.co"/>
    <n v="2173300"/>
    <m/>
  </r>
  <r>
    <n v="386"/>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x v="135"/>
    <d v="2016-01-01T00:00:00"/>
    <n v="1"/>
    <s v="LICITACIÓN"/>
    <s v="12 - OTROS DISTRITOS"/>
    <n v="18500000"/>
    <n v="18500000"/>
    <s v="N/A"/>
    <s v="N/A"/>
    <s v="GUSTAVO ADOLFO CARRION BARRERO_x000a_Tel 3778913_x000a_gustavo.carrion@ambientebogota.gov.co"/>
    <n v="18500000"/>
    <m/>
  </r>
  <r>
    <n v="387"/>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x v="136"/>
    <d v="2016-01-01T00:00:00"/>
    <n v="1"/>
    <s v="LICITACIÓN"/>
    <s v="12 - OTROS DISTRITOS"/>
    <n v="20000000"/>
    <n v="20000000"/>
    <s v="N/A"/>
    <s v="N/A"/>
    <s v="GUSTAVO ADOLFO CARRION BARRERO_x000a_Tel 3778913_x000a_gustavo.carrion@ambientebogota.gov.co"/>
    <n v="20000000"/>
    <m/>
  </r>
  <r>
    <n v="388"/>
    <x v="2"/>
    <s v="3-3-1-14-02-18-0811-184"/>
    <s v="ADOPTAR CRITERIOS DE ECO URBANISMO Y CONSTRUCCIÓN SOSTENIBLES E INICIAR UNA EXPERIENCIA PILOTO"/>
    <s v="ECOURBANISMO Y CONSTRUCCIÓN SOSTENIBLE"/>
    <s v="ESTABLECER  EL 100% DE LOS CRITERIOS DE ECOURBANISMO Y CONSTRUCCIÓN SOSTENIBLE A LAS SOLICITUDES PRESENTADAS"/>
    <x v="1"/>
    <s v="01-ADQUISICIÓN Y/O PRODUCCIÓN DE EQUIPOS, MATERIALES, SUMINISTROS Y SERVICIOS PROPIOS DEL SECTOR"/>
    <s v="520-ADQUISICIÓN DE EQUIPOS, MATERIALES, SUMINISTROS, SERVICIOS Y/O PRODUCCIÓN DE MATERIAL TÉCNICO E INFORMACIÓN BASICA SECTORIAL  PLANEACIÓN Y GESTIÓN AMBIENTAL."/>
    <n v="81111504"/>
    <x v="137"/>
    <d v="2016-01-01T00:00:00"/>
    <n v="1"/>
    <s v="LICITACIÓN"/>
    <s v="12 - OTROS DISTRITOS"/>
    <n v="20000000"/>
    <n v="20000000"/>
    <s v="N/A"/>
    <s v="N/A"/>
    <s v="GUSTAVO ADOLFO CARRION BARRERO_x000a_Tel 3778913_x000a_gustavo.carrion@ambientebogota.gov.co"/>
    <n v="20000000"/>
    <m/>
  </r>
  <r>
    <n v="389"/>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38"/>
    <d v="2016-01-11T00:00:00"/>
    <n v="11"/>
    <s v="CONTRATACIÓN DIRECTA"/>
    <s v="12 - OTROS DISTRITOS"/>
    <n v="71379000"/>
    <n v="71379000"/>
    <s v="N/A"/>
    <s v="N/A"/>
    <s v="GUSTAVO ADOLFO CARRION BARRERO_x000a_Tel 3778913_x000a_gustavo.carrion@ambientebogota.gov.co"/>
    <n v="6489000"/>
    <m/>
  </r>
  <r>
    <n v="390"/>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3"/>
    <s v="01-INVESTIGACIÓN BÁSICA APLICADA Y ESTUDIOS PROPIOS DEL SECTOR"/>
    <s v="0130- INVESTIGACIÓN Y ESTUDIOS DE APOYO A LA GESTIÓN AMBIENTAL"/>
    <n v="77101604"/>
    <x v="139"/>
    <d v="2016-01-01T00:00:00"/>
    <n v="1"/>
    <s v="LICITACIÓN"/>
    <s v="12 - OTROS DISTRITOS"/>
    <n v="100000000"/>
    <n v="100000000"/>
    <s v="N/A"/>
    <s v="N/A"/>
    <s v="GUSTAVO ADOLFO CARRION BARRERO_x000a_Tel 3778913_x000a_gustavo.carrion@ambientebogota.gov.co"/>
    <n v="100000000"/>
    <m/>
  </r>
  <r>
    <n v="391"/>
    <x v="2"/>
    <s v="3-3-1-14-02-18-0811-184"/>
    <s v="PONER EN MARCHA UN PLAN REGIONAL Y UN PLAN DISTRITAL FRENTE AL CAMBIO CLIMÁTICO"/>
    <s v="AUTOGESTIÓN Y AUTORREGULACIÓN AMBIENTAL EMPRESARIAL"/>
    <s v="VINCULAR A 2.500 EMPRESAS EN PROCESOS DE AUTOGESTIÓN Y AUTORREGULACIÓN COMO ESTRATEGIA DE MITIGACIÓN Y ADAPTACIÓN AL CAMBIO CLIMÁTICO."/>
    <x v="1"/>
    <s v="01-ADQUISICIÓN Y/O PRODUCCIÓN DE EQUIPOS, MATERIALES, SUMINISTROS Y SERVICIOS PROPIOS DEL SECTOR"/>
    <s v="520-ADQUISICIÓN DE EQUIPOS, MATERIALES, SUMINISTROS, SERVICIOS Y/O PRODUCCIÓN DE MATERIAL TÉCNICO E INFORMACIÓN BASICA SECTORIAL  PLANEACIÓN Y GESTIÓN AMBIENTAL."/>
    <n v="90111601"/>
    <x v="140"/>
    <d v="2016-01-01T00:00:00"/>
    <n v="1"/>
    <s v="LICITACIÓN"/>
    <s v="12 - OTROS DISTRITOS"/>
    <n v="35000000"/>
    <n v="35000000"/>
    <s v="N/A"/>
    <s v="N/A"/>
    <s v="GUSTAVO ADOLFO CARRION BARRERO_x000a_Tel 3778913_x000a_gustavo.carrion@ambientebogota.gov.co"/>
    <n v="35000000"/>
    <m/>
  </r>
  <r>
    <n v="392"/>
    <x v="2"/>
    <s v="3-3-1-14-02-18-0811-184"/>
    <s v="DISEÑAR E IMPLEMENTAR UNA POLÍTICA PÚBLICA PARA FOMENTAR PROCESOS DE ECOURBANISMO Y CONSTRUCCIÓN SOSTENIBLE EN BOGOTÁ QUE INCLUYA ESTÁNDARES DE CONSTRUCCIÓN SOSTENIBLE, UN SISTEMA DE CERTIFICACIÓN DE CONSTRUCCIONES SOSTENIBLES Y LA ACTUALIZACIÓN DEL CÓDIGO DE CONSTRUCCIÓN DE BOGOTÁ CON PERSPECTIVA DE SOSTENIBILIDAD"/>
    <s v="ECOURBANISMO Y CONSTRUCCIÓN SOSTENIBLE"/>
    <s v="DISEÑAR E IMPLEMENTAR 100.00 % LA POLÍTICA PÚBLICA PARA FOMENTAR PROCESOS DE ECOURBANISMO Y CONSTRUCCIÓN, CON ÉNFASIS EN SOSTENIBILIDAD MEDIOAMBIENTAL Y ECONÓMIC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141"/>
    <d v="2016-01-11T00:00:00"/>
    <n v="11"/>
    <s v="CONTRATACIÓN DIRECTA"/>
    <s v="12 - OTROS DISTRITOS"/>
    <n v="43960000"/>
    <n v="43960000"/>
    <s v="N/A"/>
    <s v="N/A"/>
    <s v="GUSTAVO ADOLFO CARRION BARRERO_x000a_Tel 3778913_x000a_gustavo.carrion@ambientebogota.gov.co"/>
    <n v="3996363.6363636362"/>
    <m/>
  </r>
  <r>
    <n v="393"/>
    <x v="2"/>
    <s v="3-3-1-14-02-18-0811-185"/>
    <s v="CONCERTAR Y CONSOLIDAR 1 ACUERDO REGIONAL ECONÓMICO Y SOCIAL EN TORNO A LOS BIENES Y SERVICIOS AMBIENTALES Y LA GOBERNANZA DEL AGUA, EN CERROS ORIENTALES Y PÁRAMOS DE SUMAPAZ, GUERRERO, CHINGAZA Y GUACHENEQUE"/>
    <s v="CIUDAD REGIÓN AMBIENTAL"/>
    <s v="FORMULAR 4 PROYECTOS AMBIENTALES REGIONALES APROBADOS POR LAS ENTIDADES COMPETENTES DE LA REGIÓN,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x v="142"/>
    <d v="2016-01-01T00:00:00"/>
    <n v="12"/>
    <s v="CONTRATACIÓN DIRECTA"/>
    <s v="12 - OTROS DISTRITOS"/>
    <n v="54260000"/>
    <n v="54260000"/>
    <s v="N/A"/>
    <s v="N/A"/>
    <s v="GUSTAVO ADOLFO CARRION BARRERO_x000a_Tel 3778913_x000a_gustavo.carrion@ambientebogota.gov.co"/>
    <n v="4521700"/>
    <m/>
  </r>
  <r>
    <n v="394"/>
    <x v="2"/>
    <s v="3-3-1-14-02-18-0811-185"/>
    <s v="CONCERTAR Y CONSOLIDAR 1 ACUERDO REGIONAL ECONÓMICO Y SOCIAL EN TORNO A LOS BIENES Y SERVICIOS AMBIENTALES Y LA GOBERNANZA DEL AGUA, EN CERROS ORIENTALES Y PÁRAMOS DE SUMAPAZ, GUERRERO, CHINGAZA Y GUACHENEQUE"/>
    <s v="CIUDAD REGIÓN AMBIENTAL"/>
    <s v="FORMULAR 4 PROYECTOS AMBIENTALES REGIONALES APROBADOS POR LAS ENTIDADES COMPETENTES DE LA REGIÓN, Y COORDINAR SU PUESTA EN MARCHA"/>
    <x v="0"/>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x v="143"/>
    <d v="2016-01-01T00:00:00"/>
    <n v="12"/>
    <s v="CONTRATACIÓN DIRECTA"/>
    <s v="12 - OTROS DISTRITOS"/>
    <n v="84048000"/>
    <n v="84048000"/>
    <s v="N/A"/>
    <s v="N/A"/>
    <s v="GUSTAVO ADOLFO CARRION BARRERO_x000a_Tel 3778913_x000a_gustavo.carrion@ambientebogota.gov.co"/>
    <n v="7004000"/>
    <m/>
  </r>
  <r>
    <n v="39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4"/>
    <d v="2016-01-01T00:00:00"/>
    <n v="10"/>
    <s v="CONTRATACIÓN DIRECTA"/>
    <s v="12- OTROS DISTRITO"/>
    <n v="46573910"/>
    <n v="46573910"/>
    <s v="N/A"/>
    <s v="N/A"/>
    <s v="SANDRA PATRICIA MONTOYA VILLARREAL SANDRA.MONTOYA@AMBIENTEBOGOTA.GOV.CO  TELÉFONO: 3778957"/>
    <n v="4657351"/>
    <m/>
  </r>
  <r>
    <n v="39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5"/>
    <d v="2016-01-01T00:00:00"/>
    <n v="10"/>
    <s v="CONTRATACIÓN DIRECTA"/>
    <s v="12- OTROS DISTRITO"/>
    <n v="35752330"/>
    <n v="35752330"/>
    <s v="N/A"/>
    <s v="N/A"/>
    <s v="SANDRA PATRICIA MONTOYA VILLARREAL SANDRA.MONTOYA@AMBIENTEBOGOTA.GOV.CO  TELÉFONO: 3778957"/>
    <n v="3575233"/>
    <m/>
  </r>
  <r>
    <n v="39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5"/>
    <d v="2016-01-01T00:00:00"/>
    <n v="10"/>
    <s v="CONTRATACIÓN DIRECTA"/>
    <s v="12- OTROS DISTRITO"/>
    <n v="28432120"/>
    <n v="28432120"/>
    <s v="N/A"/>
    <s v="N/A"/>
    <s v="SANDRA PATRICIA MONTOYA VILLARREAL SANDRA.MONTOYA@AMBIENTEBOGOTA.GOV.CO  TELÉFONO: 3778957"/>
    <n v="2843212"/>
    <m/>
  </r>
  <r>
    <n v="39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6"/>
    <d v="2016-01-01T00:00:00"/>
    <n v="10"/>
    <s v="CONTRATACIÓN DIRECTA"/>
    <s v="12- OTROS DISTRITO"/>
    <n v="46573510"/>
    <n v="46573510"/>
    <s v="N/A"/>
    <s v="N/A"/>
    <s v="SANDRA PATRICIA MONTOYA VILLARREAL SANDRA.MONTOYA@AMBIENTEBOGOTA.GOV.CO  TELÉFONO: 3778957"/>
    <n v="4657351"/>
    <m/>
  </r>
  <r>
    <n v="39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7"/>
    <d v="2016-01-01T00:00:00"/>
    <n v="10"/>
    <s v="CONTRATACIÓN DIRECTA"/>
    <s v="12- OTROS DISTRITO"/>
    <n v="26204230"/>
    <n v="26204230"/>
    <s v="N/A"/>
    <s v="N/A"/>
    <s v="SANDRA PATRICIA MONTOYA VILLARREAL SANDRA.MONTOYA@AMBIENTEBOGOTA.GOV.CO  TELÉFONO: 3778957"/>
    <n v="2620423"/>
    <m/>
  </r>
  <r>
    <n v="40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8"/>
    <d v="2016-01-01T00:00:00"/>
    <n v="10"/>
    <s v="CONTRATACIÓN DIRECTA"/>
    <s v="12- OTROS DISTRITO"/>
    <n v="31720910"/>
    <n v="31720910"/>
    <s v="N/A"/>
    <s v="N/A"/>
    <s v="SANDRA PATRICIA MONTOYA VILLARREAL SANDRA.MONTOYA@AMBIENTEBOGOTA.GOV.CO  TELÉFONO: 3778957"/>
    <n v="3172091"/>
    <m/>
  </r>
  <r>
    <n v="40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7"/>
    <d v="2016-01-01T00:00:00"/>
    <n v="10"/>
    <s v="CONTRATACIÓN DIRECTA"/>
    <s v="12- OTROS DISTRITO"/>
    <n v="26204230"/>
    <n v="26204230"/>
    <s v="N/A"/>
    <s v="N/A"/>
    <s v="SANDRA PATRICIA MONTOYA VILLARREAL SANDRA.MONTOYA@AMBIENTEBOGOTA.GOV.CO  TELÉFONO: 3778957"/>
    <n v="2620423"/>
    <m/>
  </r>
  <r>
    <n v="40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6"/>
    <d v="2016-01-01T00:00:00"/>
    <n v="10"/>
    <s v="CONTRATACIÓN DIRECTA"/>
    <s v="12- OTROS DISTRITO"/>
    <n v="46573510"/>
    <n v="46573510"/>
    <s v="N/A"/>
    <s v="N/A"/>
    <s v="SANDRA PATRICIA MONTOYA VILLARREAL SANDRA.MONTOYA@AMBIENTEBOGOTA.GOV.CO  TELÉFONO: 3778957"/>
    <n v="4657351"/>
    <m/>
  </r>
  <r>
    <n v="40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5"/>
    <d v="2016-01-01T00:00:00"/>
    <n v="10"/>
    <s v="CONTRATACIÓN DIRECTA"/>
    <s v="12- OTROS DISTRITO"/>
    <n v="35752330"/>
    <n v="35752330"/>
    <s v="N/A"/>
    <s v="N/A"/>
    <s v="SANDRA PATRICIA MONTOYA VILLARREAL SANDRA.MONTOYA@AMBIENTEBOGOTA.GOV.CO  TELÉFONO: 3778957"/>
    <n v="3575233"/>
    <m/>
  </r>
  <r>
    <n v="40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9"/>
    <d v="2016-01-01T00:00:00"/>
    <n v="10"/>
    <s v="CONTRATACIÓN DIRECTA"/>
    <s v="12- OTROS DISTRITO"/>
    <n v="26204230"/>
    <n v="26204230"/>
    <s v="N/A"/>
    <s v="N/A"/>
    <s v="SANDRA PATRICIA MONTOYA VILLARREAL SANDRA.MONTOYA@AMBIENTEBOGOTA.GOV.CO  TELÉFONO: 3778957"/>
    <n v="2620423"/>
    <m/>
  </r>
  <r>
    <n v="40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0"/>
    <d v="2016-01-01T00:00:00"/>
    <n v="10"/>
    <s v="CONTRATACIÓN DIRECTA"/>
    <s v="12- OTROS DISTRITO"/>
    <n v="46573510"/>
    <n v="46573510"/>
    <s v="N/A"/>
    <s v="N/A"/>
    <s v="SANDRA PATRICIA MONTOYA VILLARREAL SANDRA.MONTOYA@AMBIENTEBOGOTA.GOV.CO  TELÉFONO: 3778957"/>
    <n v="4657351"/>
    <m/>
  </r>
  <r>
    <n v="40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9"/>
    <d v="2016-01-01T00:00:00"/>
    <n v="10"/>
    <s v="CONTRATACIÓN DIRECTA"/>
    <s v="12- OTROS DISTRITO"/>
    <n v="26204230"/>
    <n v="26204230"/>
    <s v="N/A"/>
    <s v="N/A"/>
    <s v="SANDRA PATRICIA MONTOYA VILLARREAL SANDRA.MONTOYA@AMBIENTEBOGOTA.GOV.CO  TELÉFONO: 3778957"/>
    <n v="2620423"/>
    <m/>
  </r>
  <r>
    <n v="40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1"/>
    <d v="2016-01-01T00:00:00"/>
    <n v="10"/>
    <s v="CONTRATACIÓN DIRECTA"/>
    <s v="12- OTROS DISTRITO"/>
    <n v="46573510"/>
    <n v="46573510"/>
    <s v="N/A"/>
    <s v="N/A"/>
    <s v="SANDRA PATRICIA MONTOYA VILLARREAL SANDRA.MONTOYA@AMBIENTEBOGOTA.GOV.CO  TELÉFONO: 3778957"/>
    <n v="4657351"/>
    <m/>
  </r>
  <r>
    <n v="40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2"/>
    <d v="2016-01-01T00:00:00"/>
    <n v="10"/>
    <s v="CONTRATACIÓN DIRECTA"/>
    <s v="12- OTROS DISTRITO"/>
    <n v="28432120"/>
    <n v="28432120"/>
    <s v="N/A"/>
    <s v="N/A"/>
    <s v="SANDRA PATRICIA MONTOYA VILLARREAL SANDRA.MONTOYA@AMBIENTEBOGOTA.GOV.CO  TELÉFONO: 3778957"/>
    <n v="2843212"/>
    <m/>
  </r>
  <r>
    <n v="40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2"/>
    <d v="2016-01-01T00:00:00"/>
    <n v="10"/>
    <s v="CONTRATACIÓN DIRECTA"/>
    <s v="12- OTROS DISTRITO"/>
    <n v="26204230"/>
    <n v="26204230"/>
    <s v="N/A"/>
    <s v="N/A"/>
    <s v="SANDRA PATRICIA MONTOYA VILLARREAL SANDRA.MONTOYA@AMBIENTEBOGOTA.GOV.CO  TELÉFONO: 3778957"/>
    <n v="2620423"/>
    <m/>
  </r>
  <r>
    <n v="41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2"/>
    <d v="2016-01-01T00:00:00"/>
    <n v="10"/>
    <s v="CONTRATACIÓN DIRECTA"/>
    <s v="12- OTROS DISTRITO"/>
    <n v="24294610"/>
    <n v="24294610"/>
    <s v="N/A"/>
    <s v="N/A"/>
    <s v="SANDRA PATRICIA MONTOYA VILLARREAL SANDRA.MONTOYA@AMBIENTEBOGOTA.GOV.CO  TELÉFONO: 3778957"/>
    <n v="2429461"/>
    <m/>
  </r>
  <r>
    <n v="41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3"/>
    <d v="2016-01-01T00:00:00"/>
    <n v="10"/>
    <s v="CONTRATACIÓN DIRECTA"/>
    <s v="12- OTROS DISTRITO"/>
    <n v="20793640"/>
    <n v="20793640"/>
    <s v="N/A"/>
    <s v="N/A"/>
    <s v="SANDRA PATRICIA MONTOYA VILLARREAL SANDRA.MONTOYA@AMBIENTEBOGOTA.GOV.CO  TELÉFONO: 3778957"/>
    <n v="2079364"/>
    <m/>
  </r>
  <r>
    <n v="41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4"/>
    <d v="2016-01-01T00:00:00"/>
    <n v="10"/>
    <s v="CONTRATACIÓN DIRECTA"/>
    <s v="12- OTROS DISTRITO"/>
    <n v="16337860"/>
    <n v="16337860"/>
    <s v="N/A"/>
    <s v="N/A"/>
    <s v="SANDRA PATRICIA MONTOYA VILLARREAL SANDRA.MONTOYA@AMBIENTEBOGOTA.GOV.CO  TELÉFONO: 3778957"/>
    <n v="1633786"/>
    <m/>
  </r>
  <r>
    <n v="41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5"/>
    <d v="2016-01-01T00:00:00"/>
    <n v="10"/>
    <s v="CONTRATACIÓN DIRECTA"/>
    <s v="12- OTROS DISTRITO"/>
    <n v="16337860"/>
    <n v="16337860"/>
    <s v="N/A"/>
    <s v="N/A"/>
    <s v="SANDRA PATRICIA MONTOYA VILLARREAL SANDRA.MONTOYA@AMBIENTEBOGOTA.GOV.CO  TELÉFONO: 3778957"/>
    <n v="1633786"/>
    <m/>
  </r>
  <r>
    <n v="41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5"/>
    <d v="2016-01-01T00:00:00"/>
    <n v="10"/>
    <s v="CONTRATACIÓN DIRECTA"/>
    <s v="12- OTROS DISTRITO"/>
    <n v="16337860"/>
    <n v="16337860"/>
    <s v="N/A"/>
    <s v="N/A"/>
    <s v="SANDRA PATRICIA MONTOYA VILLARREAL SANDRA.MONTOYA@AMBIENTEBOGOTA.GOV.CO  TELÉFONO: 3778957"/>
    <n v="1633786"/>
    <m/>
  </r>
  <r>
    <n v="41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5"/>
    <d v="2016-01-01T00:00:00"/>
    <n v="10"/>
    <s v="CONTRATACIÓN DIRECTA"/>
    <s v="12- OTROS DISTRITO"/>
    <n v="16337860"/>
    <n v="16337860"/>
    <s v="N/A"/>
    <s v="N/A"/>
    <s v="SANDRA PATRICIA MONTOYA VILLARREAL SANDRA.MONTOYA@AMBIENTEBOGOTA.GOV.CO  TELÉFONO: 3778957"/>
    <n v="1633786"/>
    <m/>
  </r>
  <r>
    <n v="41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6"/>
    <d v="2016-01-01T00:00:00"/>
    <n v="10"/>
    <s v="CONTRATACIÓN DIRECTA"/>
    <s v="12- OTROS DISTRITO"/>
    <n v="46573510"/>
    <n v="46573510"/>
    <s v="N/A"/>
    <s v="N/A"/>
    <s v="SANDRA PATRICIA MONTOYA VILLARREAL SANDRA.MONTOYA@AMBIENTEBOGOTA.GOV.CO  TELÉFONO: 3778957"/>
    <n v="4657351"/>
    <m/>
  </r>
  <r>
    <n v="41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7"/>
    <d v="2016-01-01T00:00:00"/>
    <n v="10"/>
    <s v="CONTRATACIÓN DIRECTA"/>
    <s v="12- OTROS DISTRITO"/>
    <n v="28432120"/>
    <n v="28432120"/>
    <s v="N/A"/>
    <s v="N/A"/>
    <s v="SANDRA PATRICIA MONTOYA VILLARREAL SANDRA.MONTOYA@AMBIENTEBOGOTA.GOV.CO  TELÉFONO: 3778957"/>
    <n v="2843212"/>
    <m/>
  </r>
  <r>
    <n v="41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8"/>
    <d v="2016-01-01T00:00:00"/>
    <n v="10"/>
    <s v="CONTRATACIÓN DIRECTA"/>
    <s v="12- OTROS DISTRITO"/>
    <n v="46573510"/>
    <n v="46573510"/>
    <s v="N/A"/>
    <s v="N/A"/>
    <s v="SANDRA PATRICIA MONTOYA VILLARREAL SANDRA.MONTOYA@AMBIENTEBOGOTA.GOV.CO  TELÉFONO: 3778957"/>
    <n v="4657351"/>
    <m/>
  </r>
  <r>
    <n v="41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8"/>
    <d v="2016-01-01T00:00:00"/>
    <n v="10"/>
    <s v="CONTRATACIÓN DIRECTA"/>
    <s v="12- OTROS DISTRITO"/>
    <n v="31720910"/>
    <n v="31720910"/>
    <s v="N/A"/>
    <s v="N/A"/>
    <s v="SANDRA PATRICIA MONTOYA VILLARREAL SANDRA.MONTOYA@AMBIENTEBOGOTA.GOV.CO  TELÉFONO: 3778957"/>
    <n v="3172091"/>
    <m/>
  </r>
  <r>
    <n v="42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59"/>
    <d v="2016-01-01T00:00:00"/>
    <n v="10"/>
    <s v="CONTRATACIÓN DIRECTA"/>
    <s v="12- OTROS DISTRITO"/>
    <n v="28432120"/>
    <n v="28432120"/>
    <s v="N/A"/>
    <s v="N/A"/>
    <s v="SANDRA PATRICIA MONTOYA VILLARREAL SANDRA.MONTOYA@AMBIENTEBOGOTA.GOV.CO  TELÉFONO: 3778957"/>
    <n v="2843212"/>
    <m/>
  </r>
  <r>
    <n v="42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0"/>
    <d v="2016-01-01T00:00:00"/>
    <n v="10"/>
    <s v="CONTRATACIÓN DIRECTA"/>
    <s v="12- OTROS DISTRITO"/>
    <n v="24294610"/>
    <n v="24294610"/>
    <s v="N/A"/>
    <s v="N/A"/>
    <s v="SANDRA PATRICIA MONTOYA VILLARREAL SANDRA.MONTOYA@AMBIENTEBOGOTA.GOV.CO  TELÉFONO: 3778957"/>
    <n v="2429461"/>
    <m/>
  </r>
  <r>
    <n v="42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0"/>
    <d v="2016-01-01T00:00:00"/>
    <n v="10"/>
    <s v="CONTRATACIÓN DIRECTA"/>
    <s v="12- OTROS DISTRITO"/>
    <n v="24294610"/>
    <n v="24294610"/>
    <s v="N/A"/>
    <s v="N/A"/>
    <s v="SANDRA PATRICIA MONTOYA VILLARREAL SANDRA.MONTOYA@AMBIENTEBOGOTA.GOV.CO  TELÉFONO: 3778957"/>
    <n v="2429461"/>
    <m/>
  </r>
  <r>
    <n v="42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0"/>
    <d v="2016-01-01T00:00:00"/>
    <n v="10"/>
    <s v="CONTRATACIÓN DIRECTA"/>
    <s v="12- OTROS DISTRITO"/>
    <n v="24294610"/>
    <n v="24294610"/>
    <s v="N/A"/>
    <s v="N/A"/>
    <s v="SANDRA PATRICIA MONTOYA VILLARREAL SANDRA.MONTOYA@AMBIENTEBOGOTA.GOV.CO  TELÉFONO: 3778957"/>
    <n v="2429461"/>
    <m/>
  </r>
  <r>
    <n v="42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1"/>
    <d v="2016-01-01T00:00:00"/>
    <n v="10"/>
    <s v="CONTRATACIÓN DIRECTA"/>
    <s v="12- OTROS DISTRITO"/>
    <n v="22384990"/>
    <n v="22384990"/>
    <s v="N/A"/>
    <s v="N/A"/>
    <s v="SANDRA PATRICIA MONTOYA VILLARREAL SANDRA.MONTOYA@AMBIENTEBOGOTA.GOV.CO  TELÉFONO: 3778957"/>
    <n v="2238499"/>
    <m/>
  </r>
  <r>
    <n v="42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1"/>
    <d v="2016-01-01T00:00:00"/>
    <n v="10"/>
    <s v="CONTRATACIÓN DIRECTA"/>
    <s v="12- OTROS DISTRITO"/>
    <n v="20793640"/>
    <n v="20793640"/>
    <s v="N/A"/>
    <s v="N/A"/>
    <s v="SANDRA PATRICIA MONTOYA VILLARREAL SANDRA.MONTOYA@AMBIENTEBOGOTA.GOV.CO  TELÉFONO: 3778957"/>
    <n v="2079364"/>
    <m/>
  </r>
  <r>
    <n v="42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1"/>
    <d v="2016-01-01T00:00:00"/>
    <n v="10"/>
    <s v="CONTRATACIÓN DIRECTA"/>
    <s v="12- OTROS DISTRITO"/>
    <n v="20793640"/>
    <n v="20793640"/>
    <s v="N/A"/>
    <s v="N/A"/>
    <s v="SANDRA PATRICIA MONTOYA VILLARREAL SANDRA.MONTOYA@AMBIENTEBOGOTA.GOV.CO  TELÉFONO: 3778957"/>
    <n v="2079364"/>
    <m/>
  </r>
  <r>
    <n v="42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1"/>
    <d v="2016-01-01T00:00:00"/>
    <n v="10"/>
    <s v="CONTRATACIÓN DIRECTA"/>
    <s v="12- OTROS DISTRITO"/>
    <n v="20793640"/>
    <n v="20793640"/>
    <s v="N/A"/>
    <s v="N/A"/>
    <s v="SANDRA PATRICIA MONTOYA VILLARREAL SANDRA.MONTOYA@AMBIENTEBOGOTA.GOV.CO  TELÉFONO: 3778957"/>
    <n v="2079364"/>
    <m/>
  </r>
  <r>
    <n v="42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2"/>
    <d v="2016-01-01T00:00:00"/>
    <n v="10"/>
    <s v="CONTRATACIÓN DIRECTA"/>
    <s v="12- OTROS DISTRITO"/>
    <n v="17610940"/>
    <n v="17610940"/>
    <s v="N/A"/>
    <s v="N/A"/>
    <s v="SANDRA PATRICIA MONTOYA VILLARREAL SANDRA.MONTOYA@AMBIENTEBOGOTA.GOV.CO  TELÉFONO: 3778957"/>
    <n v="1761094"/>
    <m/>
  </r>
  <r>
    <n v="42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2"/>
    <d v="2016-01-01T00:00:00"/>
    <n v="10"/>
    <s v="CONTRATACIÓN DIRECTA"/>
    <s v="12- OTROS DISTRITO"/>
    <n v="17610940"/>
    <n v="17610940"/>
    <s v="N/A"/>
    <s v="N/A"/>
    <s v="SANDRA PATRICIA MONTOYA VILLARREAL SANDRA.MONTOYA@AMBIENTEBOGOTA.GOV.CO  TELÉFONO: 3778957"/>
    <n v="1761094"/>
    <m/>
  </r>
  <r>
    <n v="43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2"/>
    <d v="2016-01-01T00:00:00"/>
    <n v="10"/>
    <s v="CONTRATACIÓN DIRECTA"/>
    <s v="12- OTROS DISTRITO"/>
    <n v="16337860"/>
    <n v="16337860"/>
    <s v="N/A"/>
    <s v="N/A"/>
    <s v="SANDRA PATRICIA MONTOYA VILLARREAL SANDRA.MONTOYA@AMBIENTEBOGOTA.GOV.CO  TELÉFONO: 3778957"/>
    <n v="1633786"/>
    <m/>
  </r>
  <r>
    <n v="43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3"/>
    <d v="2016-01-01T00:00:00"/>
    <n v="10"/>
    <s v="CONTRATACIÓN DIRECTA"/>
    <s v="12- OTROS DISTRITO"/>
    <n v="41162920"/>
    <n v="41162920"/>
    <s v="N/A"/>
    <s v="N/A"/>
    <s v="SANDRA PATRICIA MONTOYA VILLARREAL SANDRA.MONTOYA@AMBIENTEBOGOTA.GOV.CO  TELÉFONO: 3778957"/>
    <n v="4116292"/>
    <m/>
  </r>
  <r>
    <n v="43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4"/>
    <d v="2016-01-01T00:00:00"/>
    <n v="10"/>
    <s v="CONTRATACIÓN DIRECTA"/>
    <s v="12- OTROS DISTRITO"/>
    <n v="35752330"/>
    <n v="35752330"/>
    <s v="N/A"/>
    <s v="N/A"/>
    <s v="SANDRA PATRICIA MONTOYA VILLARREAL SANDRA.MONTOYA@AMBIENTEBOGOTA.GOV.CO  TELÉFONO: 3778957"/>
    <n v="3575233"/>
    <m/>
  </r>
  <r>
    <n v="43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4"/>
    <d v="2016-01-01T00:00:00"/>
    <n v="10"/>
    <s v="CONTRATACIÓN DIRECTA"/>
    <s v="12- OTROS DISTRITO"/>
    <n v="24294610"/>
    <n v="24294610"/>
    <s v="N/A"/>
    <s v="N/A"/>
    <s v="SANDRA PATRICIA MONTOYA VILLARREAL SANDRA.MONTOYA@AMBIENTEBOGOTA.GOV.CO  TELÉFONO: 3778957"/>
    <n v="2429461"/>
    <m/>
  </r>
  <r>
    <n v="43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5"/>
    <d v="2016-01-01T00:00:00"/>
    <n v="10"/>
    <s v="CONTRATACIÓN DIRECTA"/>
    <s v="12- OTROS DISTRITO"/>
    <n v="46573510"/>
    <n v="46573510"/>
    <s v="N/A"/>
    <s v="N/A"/>
    <s v="SANDRA PATRICIA MONTOYA VILLARREAL SANDRA.MONTOYA@AMBIENTEBOGOTA.GOV.CO  TELÉFONO: 3778957"/>
    <n v="4657351"/>
    <m/>
  </r>
  <r>
    <n v="43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6"/>
    <d v="2016-01-01T00:00:00"/>
    <n v="10"/>
    <s v="CONTRATACIÓN DIRECTA"/>
    <s v="12- OTROS DISTRITO"/>
    <n v="41162920"/>
    <n v="41162920"/>
    <s v="N/A"/>
    <s v="N/A"/>
    <s v="SANDRA PATRICIA MONTOYA VILLARREAL SANDRA.MONTOYA@AMBIENTEBOGOTA.GOV.CO  TELÉFONO: 3778957"/>
    <n v="4116292"/>
    <m/>
  </r>
  <r>
    <n v="43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7"/>
    <d v="2016-01-01T00:00:00"/>
    <n v="10"/>
    <s v="CONTRATACIÓN DIRECTA"/>
    <s v="12- OTROS DISTRITO"/>
    <n v="31720910"/>
    <n v="31720910"/>
    <s v="N/A"/>
    <s v="N/A"/>
    <s v="SANDRA PATRICIA MONTOYA VILLARREAL SANDRA.MONTOYA@AMBIENTEBOGOTA.GOV.CO  TELÉFONO: 3778957"/>
    <n v="3172091"/>
    <m/>
  </r>
  <r>
    <n v="43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7"/>
    <d v="2016-01-01T00:00:00"/>
    <n v="10"/>
    <s v="CONTRATACIÓN DIRECTA"/>
    <s v="12- OTROS DISTRITO"/>
    <n v="31720910"/>
    <n v="31720910"/>
    <s v="N/A"/>
    <s v="N/A"/>
    <s v="SANDRA PATRICIA MONTOYA VILLARREAL SANDRA.MONTOYA@AMBIENTEBOGOTA.GOV.CO  TELÉFONO: 3778957"/>
    <n v="3172091"/>
    <m/>
  </r>
  <r>
    <n v="43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8"/>
    <d v="2016-01-01T00:00:00"/>
    <n v="10"/>
    <s v="CONTRATACIÓN DIRECTA"/>
    <s v="12- OTROS DISTRITO"/>
    <n v="28432120"/>
    <n v="28432120"/>
    <s v="N/A"/>
    <s v="N/A"/>
    <s v="SANDRA PATRICIA MONTOYA VILLARREAL SANDRA.MONTOYA@AMBIENTEBOGOTA.GOV.CO  TELÉFONO: 3778957"/>
    <n v="2843212"/>
    <m/>
  </r>
  <r>
    <n v="43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8"/>
    <d v="2016-01-01T00:00:00"/>
    <n v="10"/>
    <s v="CONTRATACIÓN DIRECTA"/>
    <s v="12- OTROS DISTRITO"/>
    <n v="26204230"/>
    <n v="26204230"/>
    <s v="N/A"/>
    <s v="N/A"/>
    <s v="SANDRA PATRICIA MONTOYA VILLARREAL SANDRA.MONTOYA@AMBIENTEBOGOTA.GOV.CO  TELÉFONO: 3778957"/>
    <n v="2620423"/>
    <m/>
  </r>
  <r>
    <n v="44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69"/>
    <d v="2016-01-01T00:00:00"/>
    <n v="10"/>
    <s v="CONTRATACIÓN DIRECTA"/>
    <s v="12- OTROS DISTRITO"/>
    <n v="46573510"/>
    <n v="46573510"/>
    <s v="N/A"/>
    <s v="N/A"/>
    <s v="SANDRA PATRICIA MONTOYA VILLARREAL SANDRA.MONTOYA@AMBIENTEBOGOTA.GOV.CO  TELÉFONO: 3778957"/>
    <n v="4657351"/>
    <m/>
  </r>
  <r>
    <n v="44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70"/>
    <d v="2016-01-01T00:00:00"/>
    <n v="10"/>
    <s v="CONTRATACIÓN DIRECTA"/>
    <s v="12- OTROS DISTRITO"/>
    <n v="46573510"/>
    <n v="46573510"/>
    <s v="N/A"/>
    <s v="N/A"/>
    <s v="SANDRA PATRICIA MONTOYA VILLARREAL SANDRA.MONTOYA@AMBIENTEBOGOTA.GOV.CO  TELÉFONO: 3778957"/>
    <n v="4657351"/>
    <m/>
  </r>
  <r>
    <n v="44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71"/>
    <d v="2016-01-01T00:00:00"/>
    <n v="10"/>
    <s v="CONTRATACIÓN DIRECTA"/>
    <s v="12- OTROS DISTRITO"/>
    <n v="46573510"/>
    <n v="46573510"/>
    <s v="N/A"/>
    <s v="N/A"/>
    <s v="SANDRA PATRICIA MONTOYA VILLARREAL SANDRA.MONTOYA@AMBIENTEBOGOTA.GOV.CO  TELÉFONO: 3778957"/>
    <n v="4657351"/>
    <m/>
  </r>
  <r>
    <n v="44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72"/>
    <d v="2016-01-01T00:00:00"/>
    <n v="10"/>
    <s v="CONTRATACIÓN DIRECTA"/>
    <s v="12- OTROS DISTRITO"/>
    <n v="46573510"/>
    <n v="46573510"/>
    <s v="N/A"/>
    <s v="N/A"/>
    <s v="SANDRA PATRICIA MONTOYA VILLARREAL SANDRA.MONTOYA@AMBIENTEBOGOTA.GOV.CO  TELÉFONO: 3778957"/>
    <n v="4657351"/>
    <m/>
  </r>
  <r>
    <n v="444"/>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73"/>
    <d v="2016-01-01T00:00:00"/>
    <n v="10"/>
    <s v="CONTRATACIÓN DIRECTA"/>
    <s v="12- OTROS DISTRITO"/>
    <n v="46573510"/>
    <n v="46573510"/>
    <s v="N/A"/>
    <s v="N/A"/>
    <s v="SANDRA PATRICIA MONTOYA VILLARREAL SANDRA.MONTOYA@AMBIENTEBOGOTA.GOV.CO  TELÉFONO: 3778957"/>
    <n v="4657351"/>
    <m/>
  </r>
  <r>
    <n v="445"/>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74"/>
    <d v="2016-01-01T00:00:00"/>
    <n v="10"/>
    <s v="CONTRATACIÓN DIRECTA"/>
    <s v="12- OTROS DISTRITO"/>
    <n v="24294610"/>
    <n v="24294610"/>
    <s v="N/A"/>
    <s v="N/A"/>
    <s v="SANDRA PATRICIA MONTOYA VILLARREAL SANDRA.MONTOYA@AMBIENTEBOGOTA.GOV.CO  TELÉFONO: 3778957"/>
    <n v="2429461"/>
    <m/>
  </r>
  <r>
    <n v="446"/>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48"/>
    <d v="2016-01-01T00:00:00"/>
    <n v="10"/>
    <s v="CONTRATACIÓN DIRECTA"/>
    <s v="12- OTROS DISTRITO"/>
    <n v="35752330"/>
    <n v="35752330"/>
    <s v="N/A"/>
    <s v="N/A"/>
    <s v="SANDRA PATRICIA MONTOYA VILLARREAL SANDRA.MONTOYA@AMBIENTEBOGOTA.GOV.CO  TELÉFONO: 3778957"/>
    <n v="3575233"/>
    <m/>
  </r>
  <r>
    <n v="447"/>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75"/>
    <d v="2016-01-01T00:00:00"/>
    <n v="10"/>
    <s v="CONTRATACIÓN DIRECTA"/>
    <s v="12- OTROS DISTRITO"/>
    <n v="46573510"/>
    <n v="46573510"/>
    <s v="N/A"/>
    <s v="N/A"/>
    <s v="SANDRA PATRICIA MONTOYA VILLARREAL SANDRA.MONTOYA@AMBIENTEBOGOTA.GOV.CO  TELÉFONO: 3778957"/>
    <n v="4657351"/>
    <m/>
  </r>
  <r>
    <n v="448"/>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76"/>
    <d v="2016-01-01T00:00:00"/>
    <n v="10"/>
    <s v="CONTRATACIÓN DIRECTA"/>
    <s v="12- OTROS DISTRITO"/>
    <n v="31720910"/>
    <n v="31720910"/>
    <s v="N/A"/>
    <s v="N/A"/>
    <s v="SANDRA PATRICIA MONTOYA VILLARREAL SANDRA.MONTOYA@AMBIENTEBOGOTA.GOV.CO  TELÉFONO: 3778957"/>
    <n v="3172091"/>
    <m/>
  </r>
  <r>
    <n v="449"/>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177"/>
    <d v="2016-01-01T00:00:00"/>
    <n v="10"/>
    <s v="CONTRATACIÓN DIRECTA"/>
    <s v="12- OTROS DISTRITO"/>
    <n v="28432120"/>
    <n v="28432120"/>
    <s v="N/A"/>
    <s v="N/A"/>
    <s v="SANDRA PATRICIA MONTOYA VILLARREAL SANDRA.MONTOYA@AMBIENTEBOGOTA.GOV.CO  TELÉFONO: 3778957"/>
    <n v="2843212"/>
    <m/>
  </r>
  <r>
    <n v="450"/>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1"/>
    <s v="06- GASTOS OPERATIVOS"/>
    <s v="0037-  GASTOS DE TRANSPORTE"/>
    <n v="78111800"/>
    <x v="178"/>
    <d v="2016-01-01T00:00:00"/>
    <n v="1"/>
    <s v="LICITACIÓN"/>
    <s v="12- OTROS DISTRITO"/>
    <n v="205000000"/>
    <n v="205000000"/>
    <s v="N/A"/>
    <s v="N/A"/>
    <s v="SANDRA PATRICIA MONTOYA VILLARREAL SANDRA.MONTOYA@AMBIENTEBOGOTA.GOV.CO  TELÉFONO: 3778957"/>
    <n v="476885000"/>
    <m/>
  </r>
  <r>
    <n v="451"/>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1"/>
    <s v="01-ADQUISICIÓN Y/O PRODUCCIÓN DE EQUIPOS, MATERIALES, SUMINISTROS Y SERVICIOS PROPIOS DEL SECTOR"/>
    <s v="0521-ADQUISICIÓN DE EQUIPOS, MATERIALES, SUMINISTROS, SERVICIOS Y/O PRODUCCIÓN DE MATERIAL TÉCNICO E INFORMACIÓN PARA LA GESTIÓN Y CONTROL AMBIENTAL"/>
    <n v="81161801"/>
    <x v="179"/>
    <d v="2016-01-01T00:00:00"/>
    <n v="1"/>
    <s v="CONTRATACIÓN DIRECTA"/>
    <s v="12- OTROS DISTRITO"/>
    <n v="13206646"/>
    <n v="13206646"/>
    <s v="N/A"/>
    <s v="N/A"/>
    <s v="SANDRA PATRICIA MONTOYA VILLARREAL SANDRA.MONTOYA@AMBIENTEBOGOTA.GOV.CO  TELÉFONO: 3778957"/>
    <n v="13206646"/>
    <m/>
  </r>
  <r>
    <n v="452"/>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1"/>
    <s v="01-ADQUISICIÓN Y/O PRODUCCIÓN DE EQUIPOS, MATERIALES, SUMINISTROS Y SERVICIOS PROPIOS DEL SECTOR"/>
    <s v="0521-ADQUISICIÓN DE EQUIPOS, MATERIALES, SUMINISTROS, SERVICIOS Y/O PRODUCCIÓN DE MATERIAL TÉCNICO E INFORMACIÓN PARA LA GESTIÓN Y CONTROL AMBIENTAL"/>
    <n v="48181500"/>
    <x v="180"/>
    <d v="2016-01-01T00:00:00"/>
    <n v="1"/>
    <s v="MINIMA CUANTIA"/>
    <s v="12- OTROS DISTRITO"/>
    <n v="4000000"/>
    <n v="4000000"/>
    <s v="N/A"/>
    <s v="N/A"/>
    <s v="SANDRA PATRICIA MONTOYA VILLARREAL SANDRA.MONTOYA@AMBIENTEBOGOTA.GOV.CO  TELÉFONO: 3778957"/>
    <n v="4000000"/>
    <m/>
  </r>
  <r>
    <n v="453"/>
    <x v="3"/>
    <s v="3-3-1-14-02-21-0826-207"/>
    <s v="GESTIONAR EL 100% DE LOS ESCOMBROS GENERADOS EN LA CIUDAD CON TÉCNICAS MODERNAS DE APROVECHAMIENTO, TRATAMIENTO Y DISPOSICIÓN FINAL"/>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1"/>
    <s v="01-ADQUISICIÓN Y/O PRODUCCIÓN DE EQUIPOS, MATERIALES, SUMINISTROS Y SERVICIOS PROPIOS DEL SECTOR"/>
    <s v="0521-ADQUISICIÓN DE EQUIPOS, MATERIALES, SUMINISTROS, SERVICIOS Y/O PRODUCCIÓN DE MATERIAL TÉCNICO E INFORMACIÓN PARA LA GESTIÓN Y CONTROL AMBIENTAL"/>
    <n v="80141630"/>
    <x v="17"/>
    <d v="2016-01-01T00:00:00"/>
    <n v="1"/>
    <s v="CONTRATACIÓN DIRECTA"/>
    <s v="12- OTROS DISTRITO"/>
    <n v="15605354"/>
    <n v="15605354"/>
    <s v="N/A"/>
    <s v="N/A"/>
    <s v="SANDRA PATRICIA MONTOYA VILLARREAL SANDRA.MONTOYA@AMBIENTEBOGOTA.GOV.CO  TELÉFONO: 3778957"/>
    <n v="20000000"/>
    <m/>
  </r>
  <r>
    <n v="454"/>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0"/>
    <s v="04-GASTOS DE PERSONAL OPERATIVO"/>
    <s v="0253-PERSONAL CONTRATADO PARA EJECUTAR LAS ACTUACIONES DE EVALUACIÓN. CONTROL Y SEGUIMIENTO AMBIENTAL EN AMBIENTE URBANO"/>
    <n v="76121900"/>
    <x v="147"/>
    <d v="2016-01-01T00:00:00"/>
    <n v="10"/>
    <s v="CONTRATACIÓN DIRECTA"/>
    <s v="12- OTROS DISTRITO"/>
    <n v="26204080"/>
    <n v="26204080"/>
    <s v="N/A"/>
    <s v="N/A"/>
    <s v="SANDRA PATRICIA MONTOYA VILLARREAL SANDRA.MONTOYA@AMBIENTEBOGOTA.GOV.CO  TELÉFONO: 3778957"/>
    <n v="2620423"/>
    <m/>
  </r>
  <r>
    <n v="455"/>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0"/>
    <s v="04-GASTOS DE PERSONAL OPERATIVO"/>
    <s v="0253-PERSONAL CONTRATADO PARA EJECUTAR LAS ACTUACIONES DE EVALUACIÓN. CONTROL Y SEGUIMIENTO AMBIENTAL EN AMBIENTE URBANO"/>
    <n v="76121900"/>
    <x v="147"/>
    <d v="2016-01-01T00:00:00"/>
    <n v="10"/>
    <s v="CONTRATACIÓN DIRECTA"/>
    <s v="12- OTROS DISTRITO"/>
    <n v="26204230"/>
    <n v="26204230"/>
    <s v="N/A"/>
    <s v="N/A"/>
    <s v="SANDRA PATRICIA MONTOYA VILLARREAL SANDRA.MONTOYA@AMBIENTEBOGOTA.GOV.CO  TELÉFONO: 3778957"/>
    <n v="2620423"/>
    <m/>
  </r>
  <r>
    <n v="456"/>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0"/>
    <s v="04-GASTOS DE PERSONAL OPERATIVO"/>
    <s v="0253-PERSONAL CONTRATADO PARA EJECUTAR LAS ACTUACIONES DE EVALUACIÓN. CONTROL Y SEGUIMIENTO AMBIENTAL EN AMBIENTE URBANO"/>
    <n v="76121900"/>
    <x v="149"/>
    <d v="2016-01-01T00:00:00"/>
    <n v="10"/>
    <s v="CONTRATACIÓN DIRECTA"/>
    <s v="12- OTROS DISTRITO"/>
    <n v="26204230"/>
    <n v="26204230"/>
    <s v="N/A"/>
    <s v="N/A"/>
    <s v="SANDRA PATRICIA MONTOYA VILLARREAL SANDRA.MONTOYA@AMBIENTEBOGOTA.GOV.CO  TELÉFONO: 3778957"/>
    <n v="2620423"/>
    <m/>
  </r>
  <r>
    <n v="457"/>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0"/>
    <s v="04-GASTOS DE PERSONAL OPERATIVO"/>
    <s v="0253-PERSONAL CONTRATADO PARA EJECUTAR LAS ACTUACIONES DE EVALUACIÓN. CONTROL Y SEGUIMIENTO AMBIENTAL EN AMBIENTE URBANO"/>
    <n v="76121900"/>
    <x v="147"/>
    <d v="2016-01-01T00:00:00"/>
    <n v="10"/>
    <s v="CONTRATACIÓN DIRECTA"/>
    <s v="12- OTROS DISTRITO"/>
    <n v="26204230"/>
    <n v="26204230"/>
    <s v="N/A"/>
    <s v="N/A"/>
    <s v="SANDRA PATRICIA MONTOYA VILLARREAL SANDRA.MONTOYA@AMBIENTEBOGOTA.GOV.CO  TELÉFONO: 3778957"/>
    <n v="2620423"/>
    <m/>
  </r>
  <r>
    <n v="458"/>
    <x v="3"/>
    <s v="3-3-1-14-02-21-0826-207"/>
    <s v="GESTIONAR EL 100% DE LOS ESCOMBROS GENERADOS EN LA CIUDAD CON TÉCNICAS MODERNAS DE APROVECHAMIENTO, TRATAMIENTO Y DISPOSICIÓN FINAL"/>
    <s v="CONTROL INTEGRAL A LA GENERACIÓN DE ESCOMBROS EN BOGOTÁ"/>
    <s v="HACER SEGUIMIENTO Y CONTROL AL 100% DE LOS SITIOS AUTORIZADOS PARA DISPOSICIÓN FINAL DE ESCOMBROS"/>
    <x v="0"/>
    <s v="04-GASTOS DE PERSONAL OPERATIVO"/>
    <s v="0253-PERSONAL CONTRATADO PARA EJECUTAR LAS ACTUACIONES DE EVALUACIÓN. CONTROL Y SEGUIMIENTO AMBIENTAL EN AMBIENTE URBANO"/>
    <n v="76121900"/>
    <x v="149"/>
    <d v="2016-01-01T00:00:00"/>
    <n v="10"/>
    <s v="CONTRATACIÓN DIRECTA"/>
    <s v="12- OTROS DISTRITO"/>
    <n v="26204230"/>
    <n v="26204230"/>
    <s v="N/A"/>
    <s v="N/A"/>
    <s v="SANDRA PATRICIA MONTOYA VILLARREAL SANDRA.MONTOYA@AMBIENTEBOGOTA.GOV.CO  TELÉFONO: 3778957"/>
    <n v="2620423"/>
    <m/>
  </r>
  <r>
    <n v="459"/>
    <x v="3"/>
    <s v="3-3-1-14-02-21-0826-207"/>
    <s v="GESTIONAR EL 100% DE LOS ESCOMBROS GENERADOS EN LA CIUDAD CON TÉCNICAS MODERNAS DE APROVECHAMIENTO, TRATAMIENTO Y DISPOSICIÓN FINAL"/>
    <s v="CONTROL INTEGRAL A LA GENERACIÓN DE ESCOMBROS EN BOGOTÁ"/>
    <s v="CONTROLAR 120  MEGAOBRAS URBANAS Y/O INSTRUMENTOS DE PLANEAMIENTO URBANO PARA UN ADECUADO MANEJO AMBIENTAL Y CONTROL A LA GENERACIÓN DE ESCOMBROS"/>
    <x v="0"/>
    <s v="04-GASTOS DE PERSONAL OPERATIVO"/>
    <s v="0253-PERSONAL CONTRATADO PARA EJECUTAR LAS ACTUACIONES DE EVALUACIÓN. CONTROL Y SEGUIMIENTO AMBIENTAL EN AMBIENTE URBANO"/>
    <n v="76121900"/>
    <x v="181"/>
    <d v="2016-01-01T00:00:00"/>
    <n v="10"/>
    <s v="CONTRATACIÓN DIRECTA"/>
    <s v="12- OTROS DISTRITO"/>
    <n v="41162920"/>
    <n v="41162920"/>
    <s v="N/A"/>
    <s v="N/A"/>
    <s v="SANDRA PATRICIA MONTOYA VILLARREAL SANDRA.MONTOYA@AMBIENTEBOGOTA.GOV.CO  TELÉFONO: 3778957"/>
    <n v="4116292"/>
    <m/>
  </r>
  <r>
    <n v="460"/>
    <x v="3"/>
    <s v="3-3-1-14-02-21-0826-207"/>
    <s v="GESTIONAR EL 100% DE LOS ESCOMBROS GENERADOS EN LA CIUDAD CON TÉCNICAS MODERNAS DE APROVECHAMIENTO, TRATAMIENTO Y DISPOSICIÓN FINAL"/>
    <s v="CONTROL INTEGRAL A LA GENERACIÓN DE ESCOMBROS EN BOGOTÁ"/>
    <s v="CONTROLAR 120  MEGAOBRAS URBANAS Y/O INSTRUMENTOS DE PLANEAMIENTO URBANO PARA UN ADECUADO MANEJO AMBIENTAL Y CONTROL A LA GENERACIÓN DE ESCOMBROS"/>
    <x v="0"/>
    <s v="04-GASTOS DE PERSONAL OPERATIVO"/>
    <s v="0253-PERSONAL CONTRATADO PARA EJECUTAR LAS ACTUACIONES DE EVALUACIÓN. CONTROL Y SEGUIMIENTO AMBIENTAL EN AMBIENTE URBANO"/>
    <n v="76121900"/>
    <x v="182"/>
    <d v="2016-01-01T00:00:00"/>
    <n v="10"/>
    <s v="CONTRATACIÓN DIRECTA"/>
    <s v="12- OTROS DISTRITO"/>
    <n v="31720910"/>
    <n v="31720910"/>
    <s v="N/A"/>
    <s v="N/A"/>
    <s v="SANDRA PATRICIA MONTOYA VILLARREAL SANDRA.MONTOYA@AMBIENTEBOGOTA.GOV.CO  TELÉFONO: 3778957"/>
    <n v="3172091"/>
    <m/>
  </r>
  <r>
    <n v="461"/>
    <x v="3"/>
    <s v="3-3-1-14-02-21-0826-207"/>
    <s v="GESTIONAR EL 100% DE LOS ESCOMBROS GENERADOS EN LA CIUDAD CON TÉCNICAS MODERNAS DE APROVECHAMIENTO, TRATAMIENTO Y DISPOSICIÓN FINAL"/>
    <s v="CONTROL INTEGRAL A LA GENERACIÓN DE ESCOMBROS EN BOGOTÁ"/>
    <s v="CONTROLAR 120  MEGAOBRAS URBANAS Y/O INSTRUMENTOS DE PLANEAMIENTO URBANO PARA UN ADECUADO MANEJO AMBIENTAL Y CONTROL A LA GENERACIÓN DE ESCOMBROS"/>
    <x v="0"/>
    <s v="04-GASTOS DE PERSONAL OPERATIVO"/>
    <s v="0253-PERSONAL CONTRATADO PARA EJECUTAR LAS ACTUACIONES DE EVALUACIÓN. CONTROL Y SEGUIMIENTO AMBIENTAL EN AMBIENTE URBANO"/>
    <n v="76121900"/>
    <x v="183"/>
    <d v="2016-01-01T00:00:00"/>
    <n v="10"/>
    <s v="CONTRATACIÓN DIRECTA"/>
    <s v="12- OTROS DISTRITO"/>
    <n v="26204230"/>
    <n v="26204230"/>
    <s v="N/A"/>
    <s v="N/A"/>
    <s v="SANDRA PATRICIA MONTOYA VILLARREAL SANDRA.MONTOYA@AMBIENTEBOGOTA.GOV.CO  TELÉFONO: 3778957"/>
    <n v="2620423"/>
    <m/>
  </r>
  <r>
    <n v="462"/>
    <x v="3"/>
    <s v="3-3-1-14-02-21-0826-207"/>
    <s v="GESTIONAR EL 100% DE LOS ESCOMBROS GENERADOS EN LA CIUDAD CON TÉCNICAS MODERNAS DE APROVECHAMIENTO, TRATAMIENTO Y DISPOSICIÓN FINAL"/>
    <s v="CONTROL INTEGRAL A LA GENERACIÓN DE ESCOMBROS EN BOGOTÁ"/>
    <s v="CONTROLAR 120  MEGAOBRAS URBANAS Y/O INSTRUMENTOS DE PLANEAMIENTO URBANO PARA UN ADECUADO MANEJO AMBIENTAL Y CONTROL A LA GENERACIÓN DE ESCOMBROS"/>
    <x v="0"/>
    <s v="04-GASTOS DE PERSONAL OPERATIVO"/>
    <s v="0253-PERSONAL CONTRATADO PARA EJECUTAR LAS ACTUACIONES DE EVALUACIÓN. CONTROL Y SEGUIMIENTO AMBIENTAL EN AMBIENTE URBANO"/>
    <n v="76121900"/>
    <x v="183"/>
    <d v="2016-01-01T00:00:00"/>
    <n v="10"/>
    <s v="CONTRATACIÓN DIRECTA"/>
    <s v="12- OTROS DISTRITO"/>
    <n v="24294940"/>
    <n v="24294940"/>
    <s v="N/A"/>
    <s v="N/A"/>
    <s v="SANDRA PATRICIA MONTOYA VILLARREAL SANDRA.MONTOYA@AMBIENTEBOGOTA.GOV.CO  TELÉFONO: 3778957"/>
    <n v="2429461"/>
    <m/>
  </r>
  <r>
    <n v="463"/>
    <x v="3"/>
    <s v="3-3-1-14-02-21-0826-207"/>
    <s v="GESTIONAR EL 100% DE LOS ESCOMBROS GENERADOS EN LA CIUDAD CON TÉCNICAS MODERNAS DE APROVECHAMIENTO, TRATAMIENTO Y DISPOSICIÓN FINAL"/>
    <s v="CONTROL INTEGRAL A LA GENERACIÓN DE ESCOMBROS EN BOGOTÁ"/>
    <s v="HACER SEGUIMIENTO PARA QUE EL 25% DE LOS ESCOMBROS GENERADOS EN LAS OBRAS CONTROLADAS POR LA SDA, SE UTILICEN TÉCNICAS DE APROVECHAMIENTO Y TRATAMIENTO "/>
    <x v="0"/>
    <s v="04-GASTOS DE PERSONAL OPERATIVO"/>
    <s v="0253-PERSONAL CONTRATADO PARA EJECUTAR LAS ACTUACIONES DE EVALUACIÓN. CONTROL Y SEGUIMIENTO AMBIENTAL EN AMBIENTE URBANO"/>
    <n v="76121900"/>
    <x v="145"/>
    <d v="2016-01-01T00:00:00"/>
    <n v="10"/>
    <s v="CONTRATACIÓN DIRECTA"/>
    <s v="12- OTROS DISTRITO"/>
    <n v="41162550"/>
    <n v="41162550"/>
    <s v="N/A"/>
    <s v="N/A"/>
    <s v="SANDRA PATRICIA MONTOYA VILLARREAL SANDRA.MONTOYA@AMBIENTEBOGOTA.GOV.CO  TELÉFONO: 3778957"/>
    <n v="4116292"/>
    <m/>
  </r>
  <r>
    <n v="464"/>
    <x v="3"/>
    <s v="3-3-1-14-02-21-0826-207"/>
    <s v="GESTIONAR EL 100% DE LOS ESCOMBROS GENERADOS EN LA CIUDAD CON TÉCNICAS MODERNAS DE APROVECHAMIENTO, TRATAMIENTO Y DISPOSICIÓN FINAL"/>
    <s v="CONTROL INTEGRAL A LA GENERACIÓN DE ESCOMBROS EN BOGOTÁ"/>
    <s v="HACER SEGUIMIENTO PARA QUE EL 25% DE LOS ESCOMBROS GENERADOS EN LAS OBRAS CONTROLADAS POR LA SDA, SE UTILICEN TÉCNICAS DE APROVECHAMIENTO Y TRATAMIENTO "/>
    <x v="0"/>
    <s v="04-GASTOS DE PERSONAL OPERATIVO"/>
    <s v="0253-PERSONAL CONTRATADO PARA EJECUTAR LAS ACTUACIONES DE EVALUACIÓN. CONTROL Y SEGUIMIENTO AMBIENTAL EN AMBIENTE URBANO"/>
    <n v="76121900"/>
    <x v="145"/>
    <d v="2016-01-01T00:00:00"/>
    <n v="10"/>
    <s v="CONTRATACIÓN DIRECTA"/>
    <s v="12- OTROS DISTRITO"/>
    <n v="35752330"/>
    <n v="35752330"/>
    <s v="N/A"/>
    <s v="N/A"/>
    <s v="SANDRA PATRICIA MONTOYA VILLARREAL SANDRA.MONTOYA@AMBIENTEBOGOTA.GOV.CO  TELÉFONO: 3778957"/>
    <n v="3575233"/>
    <m/>
  </r>
  <r>
    <n v="465"/>
    <x v="3"/>
    <s v="3-3-1-14-02-21-0826-207"/>
    <s v="GESTIONAR EL 100% DE LOS ESCOMBROS GENERADOS EN LA CIUDAD CON TÉCNICAS MODERNAS DE APROVECHAMIENTO, TRATAMIENTO Y DISPOSICIÓN FINAL"/>
    <s v="CONTROL INTEGRAL A LA GENERACIÓN DE ESCOMBROS EN BOGOTÁ"/>
    <s v="HACER SEGUIMIENTO PARA QUE EL 25% DE LOS ESCOMBROS GENERADOS EN LAS OBRAS CONTROLADAS POR LA SDA, SE UTILICEN TÉCNICAS DE APROVECHAMIENTO Y TRATAMIENTO "/>
    <x v="0"/>
    <s v="04-GASTOS DE PERSONAL OPERATIVO"/>
    <s v="0253-PERSONAL CONTRATADO PARA EJECUTAR LAS ACTUACIONES DE EVALUACIÓN. CONTROL Y SEGUIMIENTO AMBIENTAL EN AMBIENTE URBANO"/>
    <n v="76121900"/>
    <x v="152"/>
    <d v="2016-01-01T00:00:00"/>
    <n v="10"/>
    <s v="CONTRATACIÓN DIRECTA"/>
    <s v="12- OTROS DISTRITO"/>
    <n v="28432120"/>
    <n v="28432120"/>
    <s v="N/A"/>
    <s v="N/A"/>
    <s v="SANDRA PATRICIA MONTOYA VILLARREAL SANDRA.MONTOYA@AMBIENTEBOGOTA.GOV.CO  TELÉFONO: 3778957"/>
    <n v="2843212"/>
    <m/>
  </r>
  <r>
    <n v="466"/>
    <x v="3"/>
    <s v="3-3-1-14-02-21-0826-207"/>
    <s v="GESTIONAR EL 100% DE LOS ESCOMBROS GENERADOS EN LA CIUDAD CON TÉCNICAS MODERNAS DE APROVECHAMIENTO, TRATAMIENTO Y DISPOSICIÓN FINAL"/>
    <s v="CONTROL INTEGRAL A LA GENERACIÓN DE ESCOMBROS EN BOGOTÁ"/>
    <s v="REALIZAR 100% EL MANTENIMIENTO A LOS INSTRUMENTOS DE SEGUIMIENTO PARA EL CONTROL A LA GENERACIÓN Y DISPOSICIÓN FINAL DE ESCOMBROS."/>
    <x v="0"/>
    <s v="04-GASTOS DE PERSONAL OPERATIVO"/>
    <s v="0253-PERSONAL CONTRATADO PARA EJECUTAR LAS ACTUACIONES DE EVALUACIÓN. CONTROL Y SEGUIMIENTO AMBIENTAL EN AMBIENTE URBANO"/>
    <n v="76121900"/>
    <x v="184"/>
    <d v="2016-01-01T00:00:00"/>
    <n v="10"/>
    <s v="CONTRATACIÓN DIRECTA"/>
    <s v="12- OTROS DISTRITO"/>
    <n v="22384990"/>
    <n v="22384990"/>
    <s v="N/A"/>
    <s v="N/A"/>
    <s v="SANDRA PATRICIA MONTOYA VILLARREAL SANDRA.MONTOYA@AMBIENTEBOGOTA.GOV.CO  TELÉFONO: 3778957"/>
    <n v="2238499"/>
    <m/>
  </r>
  <r>
    <n v="467"/>
    <x v="3"/>
    <s v="3-3-1-14-02-21-0826-207"/>
    <s v="GESTIONAR EL 100% DE LOS ESCOMBROS GENERADOS EN LA CIUDAD CON TÉCNICAS MODERNAS DE APROVECHAMIENTO, TRATAMIENTO Y DISPOSICIÓN FINAL"/>
    <s v="CONTROL INTEGRAL A LA GENERACIÓN DE ESCOMBROS EN BOGOTÁ"/>
    <s v="REALIZAR 100% EL MANTENIMIENTO A LOS INSTRUMENTOS DE SEGUIMIENTO PARA EL CONTROL A LA GENERACIÓN Y DISPOSICIÓN FINAL DE ESCOMBROS."/>
    <x v="0"/>
    <s v="04-GASTOS DE PERSONAL OPERATIVO"/>
    <s v="0253-PERSONAL CONTRATADO PARA EJECUTAR LAS ACTUACIONES DE EVALUACIÓN. CONTROL Y SEGUIMIENTO AMBIENTAL EN AMBIENTE URBANO"/>
    <n v="76121900"/>
    <x v="185"/>
    <d v="2016-01-01T00:00:00"/>
    <n v="10"/>
    <s v="CONTRATACIÓN DIRECTA"/>
    <s v="12- OTROS DISTRITO"/>
    <n v="17611010"/>
    <n v="17611010"/>
    <s v="N/A"/>
    <s v="N/A"/>
    <s v="SANDRA PATRICIA MONTOYA VILLARREAL SANDRA.MONTOYA@AMBIENTEBOGOTA.GOV.CO  TELÉFONO: 3778957"/>
    <n v="1761094"/>
    <m/>
  </r>
  <r>
    <n v="468"/>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0"/>
    <s v="04-GASTOS DE PERSONAL OPERATIVO"/>
    <s v="0253-PERSONAL CONTRATADO PARA EJECUTAR LAS ACTUACIONES DE EVALUACIÓN. CONTROL Y SEGUIMIENTO AMBIENTAL EN AMBIENTE URBANO"/>
    <n v="76121900"/>
    <x v="186"/>
    <d v="2016-01-01T00:00:00"/>
    <n v="10"/>
    <s v="CONTRATACIÓN DIRECTA"/>
    <s v="12- OTROS DISTRITO"/>
    <n v="46573510"/>
    <n v="46573510"/>
    <s v="N/A"/>
    <s v="N/A"/>
    <s v="SANDRA PATRICIA MONTOYA VILLARREAL SANDRA.MONTOYA@AMBIENTEBOGOTA.GOV.CO  TELÉFONO: 3778957"/>
    <n v="4657351"/>
    <m/>
  </r>
  <r>
    <n v="469"/>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0"/>
    <s v="04-GASTOS DE PERSONAL OPERATIVO"/>
    <s v="0253-PERSONAL CONTRATADO PARA EJECUTAR LAS ACTUACIONES DE EVALUACIÓN. CONTROL Y SEGUIMIENTO AMBIENTAL EN AMBIENTE URBANO"/>
    <n v="76121900"/>
    <x v="187"/>
    <d v="2016-01-01T00:00:00"/>
    <n v="10"/>
    <s v="CONTRATACIÓN DIRECTA"/>
    <s v="12- OTROS DISTRITO"/>
    <n v="41162920"/>
    <n v="41162920"/>
    <s v="N/A"/>
    <s v="N/A"/>
    <s v="SANDRA PATRICIA MONTOYA VILLARREAL SANDRA.MONTOYA@AMBIENTEBOGOTA.GOV.CO  TELÉFONO: 3778957"/>
    <n v="4116292"/>
    <m/>
  </r>
  <r>
    <n v="470"/>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0"/>
    <s v="04-GASTOS DE PERSONAL OPERATIVO"/>
    <s v="0253-PERSONAL CONTRATADO PARA EJECUTAR LAS ACTUACIONES DE EVALUACIÓN. CONTROL Y SEGUIMIENTO AMBIENTAL EN AMBIENTE URBANO"/>
    <n v="76121900"/>
    <x v="187"/>
    <d v="2016-01-01T00:00:00"/>
    <n v="10"/>
    <s v="CONTRATACIÓN DIRECTA"/>
    <s v="12- OTROS DISTRITO"/>
    <n v="31720910"/>
    <n v="31720910"/>
    <s v="N/A"/>
    <s v="N/A"/>
    <s v="SANDRA PATRICIA MONTOYA VILLARREAL SANDRA.MONTOYA@AMBIENTEBOGOTA.GOV.CO  TELÉFONO: 3778957"/>
    <n v="3172091"/>
    <m/>
  </r>
  <r>
    <n v="471"/>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0"/>
    <s v="04-GASTOS DE PERSONAL OPERATIVO"/>
    <s v="0253-PERSONAL CONTRATADO PARA EJECUTAR LAS ACTUACIONES DE EVALUACIÓN. CONTROL Y SEGUIMIENTO AMBIENTAL EN AMBIENTE URBANO"/>
    <n v="76121900"/>
    <x v="187"/>
    <d v="2016-01-01T00:00:00"/>
    <n v="10"/>
    <s v="CONTRATACIÓN DIRECTA"/>
    <s v="12- OTROS DISTRITO"/>
    <n v="31720910"/>
    <n v="31720910"/>
    <s v="N/A"/>
    <s v="N/A"/>
    <s v="SANDRA PATRICIA MONTOYA VILLARREAL SANDRA.MONTOYA@AMBIENTEBOGOTA.GOV.CO  TELÉFONO: 3778957"/>
    <n v="3172091"/>
    <m/>
  </r>
  <r>
    <n v="472"/>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0"/>
    <s v="04-GASTOS DE PERSONAL OPERATIVO"/>
    <s v="0253-PERSONAL CONTRATADO PARA EJECUTAR LAS ACTUACIONES DE EVALUACIÓN. CONTROL Y SEGUIMIENTO AMBIENTAL EN AMBIENTE URBANO"/>
    <n v="76121900"/>
    <x v="187"/>
    <d v="2016-01-01T00:00:00"/>
    <n v="10"/>
    <s v="CONTRATACIÓN DIRECTA"/>
    <s v="12- OTROS DISTRITO"/>
    <n v="31720910"/>
    <n v="31720910"/>
    <s v="N/A"/>
    <s v="N/A"/>
    <s v="SANDRA PATRICIA MONTOYA VILLARREAL SANDRA.MONTOYA@AMBIENTEBOGOTA.GOV.CO  TELÉFONO: 3778957"/>
    <n v="3172091"/>
    <m/>
  </r>
  <r>
    <n v="473"/>
    <x v="3"/>
    <s v="3-3-1-14-02-21-0826-207"/>
    <s v="GESTIONAR EL 100% DE LOS ESCOMBROS GENERADOS EN LA CIUDAD CON TÉCNICAS MODERNAS DE APROVECHAMIENTO, TRATAMIENTO Y DISPOSICIÓN FINAL"/>
    <s v="SEGUIMIENTO Y EVALUACIÓN A LA IMPLEMENTACIÓN DE LOS PIGA EN LAS ENTIDADES DISTRITALES"/>
    <s v="REALIZAR AL 100% DE LAS ENTIDADES DISTRITALES, SEGUIMIENTO Y EVALUACIÓN FRENTE A LA IMPLEMENTACIÓN DE LOS PLANES INSTITUCIONALES DE GESTIÓN AMBIENTAL - PIGA"/>
    <x v="0"/>
    <s v="04-GASTOS DE PERSONAL OPERATIVO"/>
    <s v="0253-PERSONAL CONTRATADO PARA EJECUTAR LAS ACTUACIONES DE EVALUACIÓN. CONTROL Y SEGUIMIENTO AMBIENTAL EN AMBIENTE URBANO"/>
    <n v="76121900"/>
    <x v="188"/>
    <d v="2016-01-01T00:00:00"/>
    <n v="10"/>
    <s v="CONTRATACIÓN DIRECTA"/>
    <s v="12- OTROS DISTRITO"/>
    <n v="20793840"/>
    <n v="20793840"/>
    <s v="N/A"/>
    <s v="N/A"/>
    <s v="SANDRA PATRICIA MONTOYA VILLARREAL SANDRA.MONTOYA@AMBIENTEBOGOTA.GOV.CO  TELÉFONO: 3778957"/>
    <n v="2079364"/>
    <m/>
  </r>
  <r>
    <n v="474"/>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89"/>
    <d v="2016-01-01T00:00:00"/>
    <n v="10"/>
    <s v="CONTRATACIÓN DIRECTA"/>
    <s v="12- OTROS DISTRITO"/>
    <n v="46573510"/>
    <n v="46573510"/>
    <s v="N/A"/>
    <s v="N/A"/>
    <s v="SANDRA PATRICIA MONTOYA VILLARREAL SANDRA.MONTOYA@AMBIENTEBOGOTA.GOV.CO  TELÉFONO: 3778957"/>
    <n v="4657351"/>
    <m/>
  </r>
  <r>
    <n v="475"/>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0"/>
    <d v="2016-01-01T00:00:00"/>
    <n v="10"/>
    <s v="CONTRATACIÓN DIRECTA"/>
    <s v="12- OTROS DISTRITO"/>
    <n v="35752330"/>
    <n v="35752330"/>
    <s v="N/A"/>
    <s v="N/A"/>
    <s v="SANDRA PATRICIA MONTOYA VILLARREAL SANDRA.MONTOYA@AMBIENTEBOGOTA.GOV.CO  TELÉFONO: 3778957"/>
    <n v="3575233"/>
    <m/>
  </r>
  <r>
    <n v="476"/>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1"/>
    <d v="2016-01-01T00:00:00"/>
    <n v="10"/>
    <s v="CONTRATACIÓN DIRECTA"/>
    <s v="12- OTROS DISTRITO"/>
    <n v="35752330"/>
    <n v="35752330"/>
    <s v="N/A"/>
    <s v="N/A"/>
    <s v="SANDRA PATRICIA MONTOYA VILLARREAL SANDRA.MONTOYA@AMBIENTEBOGOTA.GOV.CO  TELÉFONO: 3778957"/>
    <n v="3575233"/>
    <m/>
  </r>
  <r>
    <n v="477"/>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2"/>
    <d v="2016-01-01T00:00:00"/>
    <n v="10"/>
    <s v="CONTRATACIÓN DIRECTA"/>
    <s v="12- OTROS DISTRITO"/>
    <n v="28432120"/>
    <n v="28432120"/>
    <s v="N/A"/>
    <s v="N/A"/>
    <s v="SANDRA PATRICIA MONTOYA VILLARREAL SANDRA.MONTOYA@AMBIENTEBOGOTA.GOV.CO  TELÉFONO: 3778957"/>
    <n v="2843212"/>
    <m/>
  </r>
  <r>
    <n v="478"/>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0"/>
    <d v="2016-01-01T00:00:00"/>
    <n v="10"/>
    <s v="CONTRATACIÓN DIRECTA"/>
    <s v="12- OTROS DISTRITO"/>
    <n v="26204230"/>
    <n v="26204230"/>
    <s v="N/A"/>
    <s v="N/A"/>
    <s v="SANDRA PATRICIA MONTOYA VILLARREAL SANDRA.MONTOYA@AMBIENTEBOGOTA.GOV.CO  TELÉFONO: 3778957"/>
    <n v="2620423"/>
    <m/>
  </r>
  <r>
    <n v="479"/>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0"/>
    <d v="2016-01-01T00:00:00"/>
    <n v="10"/>
    <s v="CONTRATACIÓN DIRECTA"/>
    <s v="12- OTROS DISTRITO"/>
    <n v="26204230"/>
    <n v="26204230"/>
    <s v="N/A"/>
    <s v="N/A"/>
    <s v="SANDRA PATRICIA MONTOYA VILLARREAL SANDRA.MONTOYA@AMBIENTEBOGOTA.GOV.CO  TELÉFONO: 3778957"/>
    <n v="2620423"/>
    <m/>
  </r>
  <r>
    <n v="480"/>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22384990"/>
    <n v="22384990"/>
    <s v="N/A"/>
    <s v="N/A"/>
    <s v="SANDRA PATRICIA MONTOYA VILLARREAL SANDRA.MONTOYA@AMBIENTEBOGOTA.GOV.CO  TELÉFONO: 3778957"/>
    <n v="2238499"/>
    <m/>
  </r>
  <r>
    <n v="481"/>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20793640"/>
    <n v="20793640"/>
    <s v="N/A"/>
    <s v="N/A"/>
    <s v="SANDRA PATRICIA MONTOYA VILLARREAL SANDRA.MONTOYA@AMBIENTEBOGOTA.GOV.CO  TELÉFONO: 3778957"/>
    <n v="2079364"/>
    <m/>
  </r>
  <r>
    <n v="482"/>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17610940"/>
    <n v="17610940"/>
    <s v="N/A"/>
    <s v="N/A"/>
    <s v="SANDRA PATRICIA MONTOYA VILLARREAL SANDRA.MONTOYA@AMBIENTEBOGOTA.GOV.CO  TELÉFONO: 3778957"/>
    <n v="1761094"/>
    <m/>
  </r>
  <r>
    <n v="483"/>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17610940"/>
    <n v="17610940"/>
    <s v="N/A"/>
    <s v="N/A"/>
    <s v="SANDRA PATRICIA MONTOYA VILLARREAL SANDRA.MONTOYA@AMBIENTEBOGOTA.GOV.CO  TELÉFONO: 3778957"/>
    <n v="1761094"/>
    <m/>
  </r>
  <r>
    <n v="484"/>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4"/>
    <d v="2016-01-01T00:00:00"/>
    <n v="10"/>
    <s v="CONTRATACIÓN DIRECTA"/>
    <s v="12- OTROS DISTRITO"/>
    <n v="35752330"/>
    <n v="35752330"/>
    <s v="N/A"/>
    <s v="N/A"/>
    <s v="SANDRA PATRICIA MONTOYA VILLARREAL SANDRA.MONTOYA@AMBIENTEBOGOTA.GOV.CO  TELÉFONO: 3778957"/>
    <n v="3575233"/>
    <m/>
  </r>
  <r>
    <n v="485"/>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4"/>
    <d v="2016-01-01T00:00:00"/>
    <n v="10"/>
    <s v="CONTRATACIÓN DIRECTA"/>
    <s v="12- OTROS DISTRITO"/>
    <n v="26204230"/>
    <n v="26204230"/>
    <s v="N/A"/>
    <s v="N/A"/>
    <s v="SANDRA PATRICIA MONTOYA VILLARREAL SANDRA.MONTOYA@AMBIENTEBOGOTA.GOV.CO  TELÉFONO: 3778957"/>
    <n v="2620423"/>
    <m/>
  </r>
  <r>
    <n v="486"/>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4"/>
    <d v="2016-01-01T00:00:00"/>
    <n v="10"/>
    <s v="CONTRATACIÓN DIRECTA"/>
    <s v="12- OTROS DISTRITO"/>
    <n v="24294610"/>
    <n v="24294610"/>
    <s v="N/A"/>
    <s v="N/A"/>
    <s v="SANDRA PATRICIA MONTOYA VILLARREAL SANDRA.MONTOYA@AMBIENTEBOGOTA.GOV.CO  TELÉFONO: 3778957"/>
    <n v="2429461"/>
    <m/>
  </r>
  <r>
    <n v="487"/>
    <x v="3"/>
    <s v="3-3-1-14-02-21-0826-208"/>
    <s v="REALIZAR EL CONTROL, APROVECHAMIENTO Y TRATAMIENTO AL 100% DE LAS TONELADAS DE RESIDUOS PELIGROSOS GENERADOS EN EL DISTRITO CAPITAL"/>
    <s v="GESTIÓN DE LOS RESIDUOS PELIGROSOS Y ESPECIALES GENERADOS EN BOGOTÁ"/>
    <s v="CONTROLAR 100,000 TONELADAS DE RESIDUOS PELIGROSOS EN EL DISTRITO CAPITAL, PARA AUMENTAR LA EFECTIVIDAD EN EL EJERCICIO DE LA AUTORIDAD AMBIENTAL"/>
    <x v="0"/>
    <s v="04-GASTOS DE PERSONAL OPERATIVO"/>
    <s v="0253-PERSONAL CONTRATADO PARA EJECUTAR LAS ACTUACIONES DE EVALUACIÓN. CONTROL Y SEGUIMIENTO AMBIENTAL EN AMBIENTE URBANO"/>
    <n v="76121900"/>
    <x v="195"/>
    <d v="2016-01-01T00:00:00"/>
    <n v="1"/>
    <s v="CONTRATACIÓN DIRECTA"/>
    <s v="12- OTROS DISTRITO"/>
    <n v="213793000"/>
    <n v="213793000"/>
    <s v="N/A"/>
    <s v="N/A"/>
    <s v="SANDRA PATRICIA MONTOYA VILLARREAL SANDRA.MONTOYA@AMBIENTEBOGOTA.GOV.CO  TELÉFONO: 3778957"/>
    <n v="213792568"/>
    <m/>
  </r>
  <r>
    <n v="488"/>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196"/>
    <d v="2016-01-01T00:00:00"/>
    <n v="10"/>
    <s v="CONTRATACIÓN DIRECTA"/>
    <s v="12- OTROS DISTRITO"/>
    <n v="41162920"/>
    <n v="41162920"/>
    <s v="N/A"/>
    <s v="N/A"/>
    <s v="SANDRA PATRICIA MONTOYA VILLARREAL SANDRA.MONTOYA@AMBIENTEBOGOTA.GOV.CO  TELÉFONO: 3778957"/>
    <n v="4116292"/>
    <m/>
  </r>
  <r>
    <n v="489"/>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197"/>
    <d v="2016-01-01T00:00:00"/>
    <n v="10"/>
    <s v="CONTRATACIÓN DIRECTA"/>
    <s v="12- OTROS DISTRITO"/>
    <n v="35752330"/>
    <n v="35752330"/>
    <s v="N/A"/>
    <s v="N/A"/>
    <s v="SANDRA PATRICIA MONTOYA VILLARREAL SANDRA.MONTOYA@AMBIENTEBOGOTA.GOV.CO  TELÉFONO: 3778957"/>
    <n v="3575233"/>
    <m/>
  </r>
  <r>
    <n v="490"/>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198"/>
    <d v="2016-01-01T00:00:00"/>
    <n v="10"/>
    <s v="CONTRATACIÓN DIRECTA"/>
    <s v="12- OTROS DISTRITO"/>
    <n v="17610940"/>
    <n v="17610940"/>
    <s v="N/A"/>
    <s v="N/A"/>
    <s v="SANDRA PATRICIA MONTOYA VILLARREAL SANDRA.MONTOYA@AMBIENTEBOGOTA.GOV.CO  TELÉFONO: 3778957"/>
    <n v="1761094"/>
    <m/>
  </r>
  <r>
    <n v="491"/>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199"/>
    <d v="2016-01-01T00:00:00"/>
    <n v="10"/>
    <s v="CONTRATACIÓN DIRECTA"/>
    <s v="12- OTROS DISTRITO"/>
    <n v="41162920"/>
    <n v="41162920"/>
    <s v="N/A"/>
    <s v="N/A"/>
    <s v="SANDRA PATRICIA MONTOYA VILLARREAL SANDRA.MONTOYA@AMBIENTEBOGOTA.GOV.CO  TELÉFONO: 3778957"/>
    <n v="4116292"/>
    <m/>
  </r>
  <r>
    <n v="492"/>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200"/>
    <d v="2016-01-01T00:00:00"/>
    <n v="10"/>
    <s v="CONTRATACIÓN DIRECTA"/>
    <s v="12- OTROS DISTRITO"/>
    <n v="41162920"/>
    <n v="41162920"/>
    <s v="N/A"/>
    <s v="N/A"/>
    <s v="SANDRA PATRICIA MONTOYA VILLARREAL SANDRA.MONTOYA@AMBIENTEBOGOTA.GOV.CO  TELÉFONO: 3778957"/>
    <n v="4116292"/>
    <m/>
  </r>
  <r>
    <n v="493"/>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201"/>
    <d v="2016-01-01T00:00:00"/>
    <n v="10"/>
    <s v="CONTRATACIÓN DIRECTA"/>
    <s v="12- OTROS DISTRITO"/>
    <n v="26204230"/>
    <n v="26204230"/>
    <s v="N/A"/>
    <s v="N/A"/>
    <s v="SANDRA PATRICIA MONTOYA VILLARREAL SANDRA.MONTOYA@AMBIENTEBOGOTA.GOV.CO  TELÉFONO: 3778957"/>
    <n v="2620423"/>
    <m/>
  </r>
  <r>
    <n v="494"/>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202"/>
    <d v="2016-01-01T00:00:00"/>
    <n v="10"/>
    <s v="CONTRATACIÓN DIRECTA"/>
    <s v="12- OTROS DISTRITO"/>
    <n v="26204230"/>
    <n v="26204230"/>
    <s v="N/A"/>
    <s v="N/A"/>
    <s v="SANDRA PATRICIA MONTOYA VILLARREAL SANDRA.MONTOYA@AMBIENTEBOGOTA.GOV.CO  TELÉFONO: 3778957"/>
    <n v="2620423"/>
    <m/>
  </r>
  <r>
    <n v="495"/>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203"/>
    <d v="2016-01-01T00:00:00"/>
    <n v="10"/>
    <s v="CONTRATACIÓN DIRECTA"/>
    <s v="12- OTROS DISTRITO"/>
    <n v="22384990"/>
    <n v="22384990"/>
    <s v="N/A"/>
    <s v="N/A"/>
    <s v="SANDRA PATRICIA MONTOYA VILLARREAL SANDRA.MONTOYA@AMBIENTEBOGOTA.GOV.CO  TELÉFONO: 3778957"/>
    <n v="2238499"/>
    <m/>
  </r>
  <r>
    <n v="496"/>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203"/>
    <d v="2016-01-01T00:00:00"/>
    <n v="10"/>
    <s v="CONTRATACIÓN DIRECTA"/>
    <s v="12- OTROS DISTRITO"/>
    <n v="35752330"/>
    <n v="35752330"/>
    <s v="N/A"/>
    <s v="N/A"/>
    <s v="SANDRA PATRICIA MONTOYA VILLARREAL SANDRA.MONTOYA@AMBIENTEBOGOTA.GOV.CO  TELÉFONO: 3778957"/>
    <n v="3575233"/>
    <m/>
  </r>
  <r>
    <n v="497"/>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0"/>
    <s v="04-GASTOS DE PERSONAL OPERATIVO"/>
    <s v="0253-PERSONAL CONTRATADO PARA EJECUTAR LAS ACTUACIONES DE EVALUACIÓN. CONTROL Y SEGUIMIENTO AMBIENTAL EN AMBIENTE URBANO"/>
    <n v="76121900"/>
    <x v="203"/>
    <d v="2016-01-01T00:00:00"/>
    <n v="10"/>
    <s v="CONTRATACIÓN DIRECTA"/>
    <s v="12- OTROS DISTRITO"/>
    <n v="41162190"/>
    <n v="41162190"/>
    <s v="N/A"/>
    <s v="N/A"/>
    <s v="SANDRA PATRICIA MONTOYA VILLARREAL SANDRA.MONTOYA@AMBIENTEBOGOTA.GOV.CO  TELÉFONO: 3778957"/>
    <n v="4116292"/>
    <m/>
  </r>
  <r>
    <n v="498"/>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1"/>
    <s v="01-ADQUISICIÓN Y/O PRODUCCIÓN DE EQUIPOS, MATERIALES, SUMINISTROS Y SERVICIOS PROPIOS DEL SECTOR"/>
    <s v="0521-ADQUISICIÓN DE EQUIPOS, MATERIALES, SUMINISTROS, SERVICIOS Y/O PRODUCCIÓN DE MATERIAL TÉCNICO E INFORMACIÓN PARA LA GESTIÓN Y CONTROL AMBIENTAL"/>
    <n v="90111601"/>
    <x v="204"/>
    <d v="2016-01-01T00:00:00"/>
    <n v="1"/>
    <s v="CONTRATACIÓN DIRECTA"/>
    <s v="12- OTROS DISTRITO"/>
    <n v="28000000"/>
    <n v="28000000"/>
    <s v="N/A"/>
    <s v="N/A"/>
    <s v="SANDRA PATRICIA MONTOYA VILLARREAL SANDRA.MONTOYA@AMBIENTEBOGOTA.GOV.CO  TELÉFONO: 3778957"/>
    <n v="28000000"/>
    <m/>
  </r>
  <r>
    <n v="499"/>
    <x v="3"/>
    <s v="3-3-1-14-02-21-0826-208"/>
    <s v="REALIZAR EL CONTROL, APROVECHAMIENTO Y TRATAMIENTO AL 100% DE LAS TONELADAS DE RESIDUOS PELIGROSOS GENERADOS EN EL DISTRITO CAPITAL"/>
    <s v="GESTIÓN DE LOS RESIDUOS PELIGROSOS Y ESPECIALES GENERADOS EN BOGOTÁ"/>
    <s v="IMPLEMENTAR EL 100% DE LAS ACCIONES PRIORITARIAS HACIA LA GESTIÓN INTEGRAL DE RESIDUOS PELIGROSOS GENERADOS EN EL D.C."/>
    <x v="1"/>
    <s v="06- GASTOS OPERATIVOS"/>
    <s v="0037-  GASTOS DE TRANSPORTE"/>
    <n v="78111800"/>
    <x v="205"/>
    <d v="2016-01-01T00:00:00"/>
    <n v="1"/>
    <s v="LICITACIÓN"/>
    <s v="12- OTROS DISTRITO"/>
    <n v="84000000"/>
    <n v="84000000"/>
    <s v="N/A"/>
    <s v="N/A"/>
    <s v="SANDRA PATRICIA MONTOYA VILLARREAL SANDRA.MONTOYA@AMBIENTEBOGOTA.GOV.CO  TELÉFONO: 3778957"/>
    <n v="84000000"/>
    <m/>
  </r>
  <r>
    <n v="500"/>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0"/>
    <s v="04-GASTOS DE PERSONAL OPERATIVO"/>
    <s v="0253-PERSONAL CONTRATADO PARA EJECUTAR LAS ACTUACIONES DE EVALUACIÓN. CONTROL Y SEGUIMIENTO AMBIENTAL EN AMBIENTE URBANO"/>
    <n v="76121900"/>
    <x v="206"/>
    <d v="2016-01-01T00:00:00"/>
    <n v="10"/>
    <s v="CONTRATACIÓN DIRECTA"/>
    <s v="12- OTROS DISTRITO"/>
    <n v="35752330"/>
    <n v="35752330"/>
    <s v="N/A"/>
    <s v="N/A"/>
    <s v="SANDRA PATRICIA MONTOYA VILLARREAL SANDRA.MONTOYA@AMBIENTEBOGOTA.GOV.CO  TELÉFONO: 3778957"/>
    <n v="3575233"/>
    <m/>
  </r>
  <r>
    <n v="501"/>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0"/>
    <s v="04-GASTOS DE PERSONAL OPERATIVO"/>
    <s v="0253-PERSONAL CONTRATADO PARA EJECUTAR LAS ACTUACIONES DE EVALUACIÓN. CONTROL Y SEGUIMIENTO AMBIENTAL EN AMBIENTE URBANO"/>
    <n v="76121900"/>
    <x v="207"/>
    <d v="2016-01-01T00:00:00"/>
    <n v="10"/>
    <s v="CONTRATACIÓN DIRECTA"/>
    <s v="12- OTROS DISTRITO"/>
    <n v="41162920"/>
    <n v="41162920"/>
    <s v="N/A"/>
    <s v="N/A"/>
    <s v="SANDRA PATRICIA MONTOYA VILLARREAL SANDRA.MONTOYA@AMBIENTEBOGOTA.GOV.CO  TELÉFONO: 3778957"/>
    <n v="4116292"/>
    <m/>
  </r>
  <r>
    <n v="502"/>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0"/>
    <s v="04-GASTOS DE PERSONAL OPERATIVO"/>
    <s v="0253-PERSONAL CONTRATADO PARA EJECUTAR LAS ACTUACIONES DE EVALUACIÓN. CONTROL Y SEGUIMIENTO AMBIENTAL EN AMBIENTE URBANO"/>
    <n v="76121900"/>
    <x v="206"/>
    <d v="2016-01-01T00:00:00"/>
    <n v="10"/>
    <s v="CONTRATACIÓN DIRECTA"/>
    <s v="12- OTROS DISTRITO"/>
    <n v="28432120"/>
    <n v="28432120"/>
    <s v="N/A"/>
    <s v="N/A"/>
    <s v="SANDRA PATRICIA MONTOYA VILLARREAL SANDRA.MONTOYA@AMBIENTEBOGOTA.GOV.CO  TELÉFONO: 3778957"/>
    <n v="2843212"/>
    <m/>
  </r>
  <r>
    <n v="503"/>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0"/>
    <s v="04-GASTOS DE PERSONAL OPERATIVO"/>
    <s v="0253-PERSONAL CONTRATADO PARA EJECUTAR LAS ACTUACIONES DE EVALUACIÓN. CONTROL Y SEGUIMIENTO AMBIENTAL EN AMBIENTE URBANO"/>
    <n v="76121900"/>
    <x v="207"/>
    <d v="2016-01-01T00:00:00"/>
    <n v="10"/>
    <s v="CONTRATACIÓN DIRECTA"/>
    <s v="12- OTROS DISTRITO"/>
    <n v="61532630"/>
    <n v="61532630"/>
    <s v="N/A"/>
    <s v="N/A"/>
    <s v="SANDRA PATRICIA MONTOYA VILLARREAL SANDRA.MONTOYA@AMBIENTEBOGOTA.GOV.CO  TELÉFONO: 3778957"/>
    <n v="6153220"/>
    <m/>
  </r>
  <r>
    <n v="504"/>
    <x v="3"/>
    <s v="3-3-1-14-02-21-0826-208"/>
    <s v="DESARROLLAR UNA ESTRATEGIA DE GESTIÓN, RECUPERACIÓN, APROVECHAMIENTO DE LOS RESIDUOS DE APARATOS ELÉCTRICOS Y ELECTRÓNICOS FUNDAMENTADA EN LA RESPONSABILIDAD DE LOS DIFERENTES ACTORES DE LA CADENA DEL CICLO DE VIDA DEL PRODUCTO"/>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x v="1"/>
    <s v="01-ADQUISICIÓN Y/O PRODUCCIÓN DE EQUIPOS, MATERIALES, SUMINISTROS Y SERVICIOS PROPIOS DEL SECTOR"/>
    <s v="0521-ADQUISICIÓN DE EQUIPOS, MATERIALES, SUMINISTROS, SERVICIOS Y/O PRODUCCIÓN DE MATERIAL TÉCNICO E INFORMACIÓN PARA LA GESTIÓN Y CONTROL AMBIENTAL"/>
    <n v="81161801"/>
    <x v="208"/>
    <d v="2016-01-01T00:00:00"/>
    <n v="1"/>
    <s v="CONTRATACIÓN DIRECTA"/>
    <s v="12- OTROS DISTRITO"/>
    <n v="23500000"/>
    <n v="23500000"/>
    <s v="N/A"/>
    <s v="N/A"/>
    <s v="SANDRA PATRICIA MONTOYA VILLARREAL SANDRA.MONTOYA@AMBIENTEBOGOTA.GOV.CO  TELÉFONO: 3778957"/>
    <n v="23500000"/>
    <m/>
  </r>
  <r>
    <n v="505"/>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17610940"/>
    <n v="17610940"/>
    <s v="N/A"/>
    <s v="N/A"/>
    <s v="SANDRA PATRICIA MONTOYA VILLARREAL SANDRA.MONTOYA@AMBIENTEBOGOTA.GOV.CO  TELÉFONO: 3778957"/>
    <n v="1761094"/>
    <m/>
  </r>
  <r>
    <n v="506"/>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17610940"/>
    <n v="17610940"/>
    <s v="N/A"/>
    <s v="N/A"/>
    <s v="SANDRA PATRICIA MONTOYA VILLARREAL SANDRA.MONTOYA@AMBIENTEBOGOTA.GOV.CO  TELÉFONO: 3778957"/>
    <n v="1761094"/>
    <m/>
  </r>
  <r>
    <n v="507"/>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17610940"/>
    <n v="17610940"/>
    <s v="N/A"/>
    <s v="N/A"/>
    <s v="SANDRA PATRICIA MONTOYA VILLARREAL SANDRA.MONTOYA@AMBIENTEBOGOTA.GOV.CO  TELÉFONO: 3778957"/>
    <n v="1761094"/>
    <m/>
  </r>
  <r>
    <n v="508"/>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17610940"/>
    <n v="17610940"/>
    <s v="N/A"/>
    <s v="N/A"/>
    <s v="SANDRA PATRICIA MONTOYA VILLARREAL SANDRA.MONTOYA@AMBIENTEBOGOTA.GOV.CO  TELÉFONO: 3778957"/>
    <n v="1761094"/>
    <m/>
  </r>
  <r>
    <n v="509"/>
    <x v="3"/>
    <s v="3-3-1-14-02-21-0826-208"/>
    <s v="REALIZAR EL CONTROL, APROVECHAMIENTO Y TRATAMIENTO AL 100% DE LAS TONELADAS DE RESIDUOS PELIGROSOS GENERADOS EN EL DISTRITO CAPITAL"/>
    <s v="CONTROL AMBIENTAL A LA GENERACIÓN Y DISPOSICIÓN  FINAL DE RESIDUOS HOSPITALARIOS EN BOGOTÁ"/>
    <s v="CONTROLAR  32.000 TONELADAS DE RESIDUOS HOSPITALARIOS Y SIMILARES  GENERADOS EN BOGOTÁ,  PARA UNA ADECUADA DISPOSICIÓN FINAL"/>
    <x v="0"/>
    <s v="04-GASTOS DE PERSONAL OPERATIVO"/>
    <s v="0253-PERSONAL CONTRATADO PARA EJECUTAR LAS ACTUACIONES DE EVALUACIÓN. CONTROL Y SEGUIMIENTO AMBIENTAL EN AMBIENTE URBANO"/>
    <n v="76121900"/>
    <x v="193"/>
    <d v="2016-01-01T00:00:00"/>
    <n v="10"/>
    <s v="CONTRATACIÓN DIRECTA"/>
    <s v="12- OTROS DISTRITO"/>
    <n v="17610810"/>
    <n v="17610810"/>
    <s v="N/A"/>
    <s v="N/A"/>
    <s v="SANDRA PATRICIA MONTOYA VILLARREAL SANDRA.MONTOYA@AMBIENTEBOGOTA.GOV.CO  TELÉFONO: 3778957"/>
    <n v="1761094"/>
    <m/>
  </r>
  <r>
    <n v="510"/>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1"/>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2"/>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3"/>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4"/>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5"/>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6"/>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7"/>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8"/>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17610940"/>
    <n v="17610940"/>
    <s v="N/A"/>
    <s v="N/A"/>
    <s v="SANDRA PATRICIA MONTOYA VILLARREAL SANDRA.MONTOYA@AMBIENTEBOGOTA.GOV.CO  TELÉFONO: 3778957"/>
    <n v="1761094"/>
    <m/>
  </r>
  <r>
    <n v="519"/>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26204230"/>
    <n v="26204230"/>
    <s v="N/A"/>
    <s v="N/A"/>
    <s v="SANDRA PATRICIA MONTOYA VILLARREAL SANDRA.MONTOYA@AMBIENTEBOGOTA.GOV.CO  TELÉFONO: 3778957"/>
    <n v="2620423"/>
    <m/>
  </r>
  <r>
    <n v="520"/>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26204230"/>
    <n v="26204230"/>
    <s v="N/A"/>
    <s v="N/A"/>
    <s v="SANDRA PATRICIA MONTOYA VILLARREAL SANDRA.MONTOYA@AMBIENTEBOGOTA.GOV.CO  TELÉFONO: 3778957"/>
    <n v="2620423"/>
    <m/>
  </r>
  <r>
    <n v="521"/>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46573510"/>
    <n v="46573510"/>
    <s v="N/A"/>
    <s v="N/A"/>
    <s v="SANDRA PATRICIA MONTOYA VILLARREAL SANDRA.MONTOYA@AMBIENTEBOGOTA.GOV.CO  TELÉFONO: 3778957"/>
    <n v="4657351"/>
    <m/>
  </r>
  <r>
    <n v="522"/>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24294610"/>
    <n v="24294610"/>
    <s v="N/A"/>
    <s v="N/A"/>
    <s v="SANDRA PATRICIA MONTOYA VILLARREAL SANDRA.MONTOYA@AMBIENTEBOGOTA.GOV.CO  TELÉFONO: 3778957"/>
    <n v="2429461"/>
    <m/>
  </r>
  <r>
    <n v="523"/>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24294610"/>
    <n v="24294610"/>
    <s v="N/A"/>
    <s v="N/A"/>
    <s v="SANDRA PATRICIA MONTOYA VILLARREAL SANDRA.MONTOYA@AMBIENTEBOGOTA.GOV.CO  TELÉFONO: 3778957"/>
    <n v="2429461"/>
    <m/>
  </r>
  <r>
    <n v="524"/>
    <x v="3"/>
    <s v="3-3-1-14-02-21-0826-207"/>
    <s v="REALIZAR EL CONTROL, APROVECHAMIENTO Y TRATAMIENTO AL 100% DE LAS TONELADAS DE RESIDUOS PELIGROSOS GENERADOS EN EL DISTRITO CAPITAL"/>
    <s v="CONTROL AMBIENTAL A LA GENERACIÓN Y DISPOSICIÓN  FINAL DE RESIDUOS HOSPITALARIOS EN BOGOTÁ"/>
    <s v="CONTROLAR 32.000.000 DE TONELADAS DE ESCOMBROS  EN LOS SITIOS AUTORIZADOS PARA DISPOSICIÓN FINAL DE ESCOMBROS Y EN LOS FRENTES DE OBRA MAYORES A 5000 M2 EN BOGOTÁ QUE GENERAN IMPACTO AMBIENTAL Y QUE SON OBJETO DE CONTROL POR PARTE DE LA SECRETARÍA DISTRITAL DE AMBIENTE"/>
    <x v="0"/>
    <s v="04-GASTOS DE PERSONAL OPERATIVO"/>
    <s v="0253-PERSONAL CONTRATADO PARA EJECUTAR LAS ACTUACIONES DE EVALUACIÓN. CONTROL Y SEGUIMIENTO AMBIENTAL EN AMBIENTE URBANO"/>
    <n v="76121900"/>
    <x v="209"/>
    <d v="2016-01-01T00:00:00"/>
    <n v="10"/>
    <s v="CONTRATACIÓN DIRECTA"/>
    <s v="12- OTROS DISTRITO"/>
    <n v="24294610"/>
    <n v="24294610"/>
    <s v="N/A"/>
    <s v="N/A"/>
    <s v="RODRIGO ALBERTO MANRIQUE FORERO_x000a_TEL 3778916_x000a_RODRIGO.MANRIQUE@AMBIENTEBOGOTA.GOV.CO"/>
    <n v="2429461"/>
    <m/>
  </r>
  <r>
    <n v="525"/>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0"/>
    <d v="2016-01-15T00:00:00"/>
    <n v="10"/>
    <s v="CONTRATACIÓN DIRECTA"/>
    <s v="12- OTROS DISTRITOS"/>
    <n v="41162920"/>
    <n v="41162920"/>
    <s v="N/A"/>
    <s v="N/A"/>
    <s v="RODRIGO ALBERTO MANRIQUE FORERO_x000a_TEL 3778916_x000a_RODRIGO.MANRIQUE@AMBIENTEBOGOTA.GOV.CO"/>
    <n v="4116292"/>
    <m/>
  </r>
  <r>
    <n v="526"/>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1"/>
    <d v="2016-01-15T00:00:00"/>
    <n v="10"/>
    <s v="CONTRATACIÓN DIRECTA"/>
    <s v="12- OTROS DISTRITOS"/>
    <n v="46573510"/>
    <n v="46573510"/>
    <s v="N/A"/>
    <s v="N/A"/>
    <s v="RODRIGO ALBERTO MANRIQUE FORERO_x000a_TEL 3778916_x000a_RODRIGO.MANRIQUE@AMBIENTEBOGOTA.GOV.CO"/>
    <n v="4657351"/>
    <m/>
  </r>
  <r>
    <n v="527"/>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2"/>
    <d v="2016-01-15T00:00:00"/>
    <n v="10"/>
    <s v="CONTRATACIÓN DIRECTA"/>
    <s v="12- OTROS DISTRITOS"/>
    <n v="41162920"/>
    <n v="41162920"/>
    <s v="N/A"/>
    <s v="N/A"/>
    <s v="RODRIGO ALBERTO MANRIQUE FORERO_x000a_TEL 3778916_x000a_RODRIGO.MANRIQUE@AMBIENTEBOGOTA.GOV.CO"/>
    <n v="4116292"/>
    <m/>
  </r>
  <r>
    <n v="528"/>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3"/>
    <d v="2016-01-15T00:00:00"/>
    <n v="10"/>
    <s v="CONTRATACIÓN DIRECTA"/>
    <s v="12- OTROS DISTRITOS"/>
    <n v="57394690"/>
    <n v="57394690"/>
    <s v="N/A"/>
    <s v="N/A"/>
    <s v="RODRIGO ALBERTO MANRIQUE FORERO_x000a_TEL 3778916_x000a_RODRIGO.MANRIQUE@AMBIENTEBOGOTA.GOV.CO"/>
    <n v="5739469"/>
    <m/>
  </r>
  <r>
    <n v="529"/>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4"/>
    <d v="2016-01-15T00:00:00"/>
    <n v="10"/>
    <s v="CONTRATACIÓN DIRECTA"/>
    <s v="12- OTROS DISTRITOS"/>
    <n v="24294610"/>
    <n v="24294610"/>
    <s v="N/A"/>
    <s v="N/A"/>
    <s v="RODRIGO ALBERTO MANRIQUE FORERO_x000a_TEL 3778916_x000a_RODRIGO.MANRIQUE@AMBIENTEBOGOTA.GOV.CO"/>
    <n v="2429461"/>
    <m/>
  </r>
  <r>
    <n v="530"/>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5"/>
    <d v="2016-01-15T00:00:00"/>
    <n v="10"/>
    <s v="CONTRATACIÓN DIRECTA"/>
    <s v="12- OTROS DISTRITOS"/>
    <n v="41162920"/>
    <n v="41162920"/>
    <s v="N/A"/>
    <s v="N/A"/>
    <s v="RODRIGO ALBERTO MANRIQUE FORERO_x000a_TEL 3778916_x000a_RODRIGO.MANRIQUE@AMBIENTEBOGOTA.GOV.CO"/>
    <n v="4116292"/>
    <m/>
  </r>
  <r>
    <n v="531"/>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6"/>
    <d v="2016-01-15T00:00:00"/>
    <n v="10"/>
    <s v="CONTRATACIÓN DIRECTA"/>
    <s v="12- OTROS DISTRITOS"/>
    <n v="24294610"/>
    <n v="24294610"/>
    <s v="N/A"/>
    <s v="N/A"/>
    <s v="RODRIGO ALBERTO MANRIQUE FORERO_x000a_TEL 3778916_x000a_RODRIGO.MANRIQUE@AMBIENTEBOGOTA.GOV.CO"/>
    <n v="2429461"/>
    <m/>
  </r>
  <r>
    <n v="532"/>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7"/>
    <d v="2016-01-15T00:00:00"/>
    <n v="10"/>
    <s v="CONTRATACIÓN DIRECTA"/>
    <s v="12- OTROS DISTRITOS"/>
    <n v="41162920"/>
    <n v="41162920"/>
    <s v="N/A"/>
    <s v="N/A"/>
    <s v="RODRIGO ALBERTO MANRIQUE FORERO_x000a_TEL 3778916_x000a_RODRIGO.MANRIQUE@AMBIENTEBOGOTA.GOV.CO"/>
    <n v="4116292"/>
    <m/>
  </r>
  <r>
    <n v="533"/>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8"/>
    <d v="2016-01-15T00:00:00"/>
    <n v="10"/>
    <s v="CONTRATACIÓN DIRECTA"/>
    <s v="12- OTROS DISTRITOS"/>
    <n v="24294610"/>
    <n v="24294610"/>
    <s v="N/A"/>
    <s v="N/A"/>
    <s v="RODRIGO ALBERTO MANRIQUE FORERO_x000a_TEL 3778916_x000a_RODRIGO.MANRIQUE@AMBIENTEBOGOTA.GOV.CO"/>
    <n v="2429461"/>
    <m/>
  </r>
  <r>
    <n v="534"/>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19"/>
    <d v="2016-01-15T00:00:00"/>
    <n v="10"/>
    <s v="CONTRATACIÓN DIRECTA"/>
    <s v="12- OTROS DISTRITOS"/>
    <n v="20793640"/>
    <n v="20793640"/>
    <s v="N/A"/>
    <s v="N/A"/>
    <s v="RODRIGO ALBERTO MANRIQUE FORERO_x000a_TEL 3778916_x000a_RODRIGO.MANRIQUE@AMBIENTEBOGOTA.GOV.CO"/>
    <n v="2079364"/>
    <m/>
  </r>
  <r>
    <n v="535"/>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20"/>
    <d v="2016-01-15T00:00:00"/>
    <n v="10"/>
    <s v="CONTRATACIÓN DIRECTA"/>
    <s v="12- OTROS DISTRITOS"/>
    <n v="17610940"/>
    <n v="17610940"/>
    <s v="N/A"/>
    <s v="N/A"/>
    <s v="RODRIGO ALBERTO MANRIQUE FORERO_x000a_TEL 3778916_x000a_RODRIGO.MANRIQUE@AMBIENTEBOGOTA.GOV.CO"/>
    <n v="1761094"/>
    <m/>
  </r>
  <r>
    <n v="536"/>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0"/>
    <s v="04-GASTOS DE PERSONAL OPERATIVO"/>
    <s v="0254 - PERSONAL CONTRATADO PARA EJECUTAR LAS ACTUACIONES DE EVALUACIÓN, CONTROL DE DETERIORO AMBIENTAL Y SEGUIMIENTO AMBIENTAL"/>
    <n v="77121500"/>
    <x v="221"/>
    <d v="2016-01-15T00:00:00"/>
    <n v="1"/>
    <s v="CONTRATACIÓN DIRECTA"/>
    <s v="12- OTROS DISTRITOS"/>
    <n v="91710"/>
    <n v="91710"/>
    <s v="N/A"/>
    <s v="N/A"/>
    <s v="RODRIGO ALBERTO MANRIQUE FORERO_x000a_TEL 3778916_x000a_RODRIGO.MANRIQUE@AMBIENTEBOGOTA.GOV.CO"/>
    <n v="91710"/>
    <m/>
  </r>
  <r>
    <n v="537"/>
    <x v="4"/>
    <s v="3-3-1-14-02-22-0574-210"/>
    <s v="REDUCIR EN 10% LA CONTAMINACIÓN POR MATERIAL PARTICULADO DE DIÁMETRO MENOR A 10 MICRAS (PM10) Y GENERAR LAS CONDICIONES PARA EL MONITOREO DE (PM2.5) EN LA CIUDAD"/>
    <s v="PLAN DECENAL DE DESCONTAMINACIÓN DEL AIRE PARA BOGOTÁ - PDDAB"/>
    <s v="DESARROLLAR 35%  DE LAS MEDIDAS 2, 3, 4 Y 5B DEL  PLAN DECENAL DE DESCONTAMINACIÓN DEL AIRE PARA BOGOTÁ (2010-2020)"/>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22"/>
    <d v="2016-01-15T00:00:00"/>
    <n v="1"/>
    <s v="CONVENIO"/>
    <s v="12- OTROS DISTRITOS"/>
    <n v="300000000"/>
    <n v="300000000"/>
    <s v="N/A"/>
    <s v="N/A"/>
    <s v="RODRIGO ALBERTO MANRIQUE FORERO_x000a_TEL 3778916_x000a_RODRIGO.MANRIQUE@AMBIENTEBOGOTA.GOV.CO"/>
    <n v="300000000"/>
    <m/>
  </r>
  <r>
    <n v="538"/>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39"/>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4294610"/>
    <n v="24294610"/>
    <s v="N/A"/>
    <s v="N/A"/>
    <s v="RODRIGO ALBERTO MANRIQUE FORERO_x000a_TEL 3778916_x000a_RODRIGO.MANRIQUE@AMBIENTEBOGOTA.GOV.CO"/>
    <n v="2429461"/>
    <m/>
  </r>
  <r>
    <n v="540"/>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35752330"/>
    <n v="35752330"/>
    <s v="N/A"/>
    <s v="N/A"/>
    <s v="RODRIGO ALBERTO MANRIQUE FORERO_x000a_TEL 3778916_x000a_RODRIGO.MANRIQUE@AMBIENTEBOGOTA.GOV.CO"/>
    <n v="3575233"/>
    <m/>
  </r>
  <r>
    <n v="541"/>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42"/>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43"/>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2384990"/>
    <n v="22384990"/>
    <s v="N/A"/>
    <s v="N/A"/>
    <s v="RODRIGO ALBERTO MANRIQUE FORERO_x000a_TEL 3778916_x000a_RODRIGO.MANRIQUE@AMBIENTEBOGOTA.GOV.CO"/>
    <n v="2238499"/>
    <m/>
  </r>
  <r>
    <n v="544"/>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51984100"/>
    <n v="51984100"/>
    <s v="N/A"/>
    <s v="N/A"/>
    <s v="RODRIGO ALBERTO MANRIQUE FORERO_x000a_TEL 3778916_x000a_RODRIGO.MANRIQUE@AMBIENTEBOGOTA.GOV.CO"/>
    <n v="5198410"/>
    <m/>
  </r>
  <r>
    <n v="545"/>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31720910"/>
    <n v="31720910"/>
    <s v="N/A"/>
    <s v="N/A"/>
    <s v="RODRIGO ALBERTO MANRIQUE FORERO_x000a_TEL 3778916_x000a_RODRIGO.MANRIQUE@AMBIENTEBOGOTA.GOV.CO"/>
    <n v="3172091"/>
    <m/>
  </r>
  <r>
    <n v="546"/>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0793640"/>
    <n v="20793640"/>
    <s v="N/A"/>
    <s v="N/A"/>
    <s v="RODRIGO ALBERTO MANRIQUE FORERO_x000a_TEL 3778916_x000a_RODRIGO.MANRIQUE@AMBIENTEBOGOTA.GOV.CO"/>
    <n v="2079364"/>
    <m/>
  </r>
  <r>
    <n v="547"/>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0793640"/>
    <n v="20793640"/>
    <s v="N/A"/>
    <s v="N/A"/>
    <s v="RODRIGO ALBERTO MANRIQUE FORERO_x000a_TEL 3778916_x000a_RODRIGO.MANRIQUE@AMBIENTEBOGOTA.GOV.CO"/>
    <n v="2079364"/>
    <m/>
  </r>
  <r>
    <n v="548"/>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49"/>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4294610"/>
    <n v="24294610"/>
    <s v="N/A"/>
    <s v="N/A"/>
    <s v="RODRIGO ALBERTO MANRIQUE FORERO_x000a_TEL 3778916_x000a_RODRIGO.MANRIQUE@AMBIENTEBOGOTA.GOV.CO"/>
    <n v="2429461"/>
    <m/>
  </r>
  <r>
    <n v="550"/>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17610940"/>
    <n v="17610940"/>
    <s v="N/A"/>
    <s v="N/A"/>
    <s v="RODRIGO ALBERTO MANRIQUE FORERO_x000a_TEL 3778916_x000a_RODRIGO.MANRIQUE@AMBIENTEBOGOTA.GOV.CO"/>
    <n v="1761094"/>
    <m/>
  </r>
  <r>
    <n v="551"/>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52"/>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57394690"/>
    <n v="57394690"/>
    <s v="N/A"/>
    <s v="N/A"/>
    <s v="RODRIGO ALBERTO MANRIQUE FORERO_x000a_TEL 3778916_x000a_RODRIGO.MANRIQUE@AMBIENTEBOGOTA.GOV.CO"/>
    <n v="5739469"/>
    <m/>
  </r>
  <r>
    <n v="553"/>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35752330"/>
    <n v="35752330"/>
    <s v="N/A"/>
    <s v="N/A"/>
    <s v="RODRIGO ALBERTO MANRIQUE FORERO_x000a_TEL 3778916_x000a_RODRIGO.MANRIQUE@AMBIENTEBOGOTA.GOV.CO"/>
    <n v="3575233"/>
    <m/>
  </r>
  <r>
    <n v="554"/>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4294610"/>
    <n v="24294610"/>
    <s v="N/A"/>
    <s v="N/A"/>
    <s v="RODRIGO ALBERTO MANRIQUE FORERO_x000a_TEL 3778916_x000a_RODRIGO.MANRIQUE@AMBIENTEBOGOTA.GOV.CO"/>
    <n v="2429461"/>
    <m/>
  </r>
  <r>
    <n v="555"/>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41162920"/>
    <n v="41162920"/>
    <s v="N/A"/>
    <s v="N/A"/>
    <s v="RODRIGO ALBERTO MANRIQUE FORERO_x000a_TEL 3778916_x000a_RODRIGO.MANRIQUE@AMBIENTEBOGOTA.GOV.CO"/>
    <n v="4116292"/>
    <m/>
  </r>
  <r>
    <n v="556"/>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31720910"/>
    <n v="31720910"/>
    <s v="N/A"/>
    <s v="N/A"/>
    <s v="RODRIGO ALBERTO MANRIQUE FORERO_x000a_TEL 3778916_x000a_RODRIGO.MANRIQUE@AMBIENTEBOGOTA.GOV.CO"/>
    <n v="3172091"/>
    <m/>
  </r>
  <r>
    <n v="557"/>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31720910"/>
    <n v="31720910"/>
    <s v="N/A"/>
    <s v="N/A"/>
    <s v="RODRIGO ALBERTO MANRIQUE FORERO_x000a_TEL 3778916_x000a_RODRIGO.MANRIQUE@AMBIENTEBOGOTA.GOV.CO"/>
    <n v="3172091"/>
    <m/>
  </r>
  <r>
    <n v="558"/>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59"/>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16337860"/>
    <n v="16337860"/>
    <s v="N/A"/>
    <s v="N/A"/>
    <s v="RODRIGO ALBERTO MANRIQUE FORERO_x000a_TEL 3778916_x000a_RODRIGO.MANRIQUE@AMBIENTEBOGOTA.GOV.CO"/>
    <n v="1633786"/>
    <m/>
  </r>
  <r>
    <n v="560"/>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4294610"/>
    <n v="24294610"/>
    <s v="N/A"/>
    <s v="N/A"/>
    <s v="RODRIGO ALBERTO MANRIQUE FORERO_x000a_TEL 3778916_x000a_RODRIGO.MANRIQUE@AMBIENTEBOGOTA.GOV.CO"/>
    <n v="2429461"/>
    <m/>
  </r>
  <r>
    <n v="561"/>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0793640"/>
    <n v="20793640"/>
    <s v="N/A"/>
    <s v="N/A"/>
    <s v="RODRIGO ALBERTO MANRIQUE FORERO_x000a_TEL 3778916_x000a_RODRIGO.MANRIQUE@AMBIENTEBOGOTA.GOV.CO"/>
    <n v="2079364"/>
    <m/>
  </r>
  <r>
    <n v="562"/>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63"/>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4294610"/>
    <n v="24294610"/>
    <s v="N/A"/>
    <s v="N/A"/>
    <s v="RODRIGO ALBERTO MANRIQUE FORERO_x000a_TEL 3778916_x000a_RODRIGO.MANRIQUE@AMBIENTEBOGOTA.GOV.CO"/>
    <n v="2429461"/>
    <m/>
  </r>
  <r>
    <n v="564"/>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4294610"/>
    <n v="24294610"/>
    <s v="N/A"/>
    <s v="N/A"/>
    <s v="RODRIGO ALBERTO MANRIQUE FORERO_x000a_TEL 3778916_x000a_RODRIGO.MANRIQUE@AMBIENTEBOGOTA.GOV.CO"/>
    <n v="2429461"/>
    <m/>
  </r>
  <r>
    <n v="565"/>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4294610"/>
    <n v="24294610"/>
    <s v="N/A"/>
    <s v="N/A"/>
    <s v="RODRIGO ALBERTO MANRIQUE FORERO_x000a_TEL 3778916_x000a_RODRIGO.MANRIQUE@AMBIENTEBOGOTA.GOV.CO"/>
    <n v="2429461"/>
    <m/>
  </r>
  <r>
    <n v="566"/>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67"/>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3"/>
    <d v="2016-01-15T00:00:00"/>
    <n v="10"/>
    <s v="CONTRATACIÓN DIRECTA"/>
    <s v="12- OTROS DISTRITOS"/>
    <n v="28432120"/>
    <n v="28432120"/>
    <s v="N/A"/>
    <s v="N/A"/>
    <s v="RODRIGO ALBERTO MANRIQUE FORERO_x000a_TEL 3778916_x000a_RODRIGO.MANRIQUE@AMBIENTEBOGOTA.GOV.CO"/>
    <n v="2843212"/>
    <m/>
  </r>
  <r>
    <n v="568"/>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0"/>
    <s v="04-GASTOS DE PERSONAL OPERATIVO"/>
    <s v="0254 - PERSONAL CONTRATADO PARA EJECUTAR LAS ACTUACIONES DE EVALUACIÓN, CONTROL DE DETERIORO AMBIENTAL Y SEGUIMIENTO AMBIENTAL"/>
    <n v="77121500"/>
    <x v="221"/>
    <d v="2016-01-15T00:00:00"/>
    <n v="1"/>
    <s v="CONTRATACIÓN DIRECTA"/>
    <s v="12- OTROS DISTRITOS"/>
    <n v="124840"/>
    <n v="124840"/>
    <s v="N/A"/>
    <s v="N/A"/>
    <s v="RODRIGO ALBERTO MANRIQUE FORERO_x000a_TEL 3778916_x000a_RODRIGO.MANRIQUE@AMBIENTEBOGOTA.GOV.CO"/>
    <n v="124840"/>
    <m/>
  </r>
  <r>
    <n v="569"/>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24"/>
    <d v="2016-02-15T00:00:00"/>
    <n v="1"/>
    <s v="CONTRATACIÓN DIRECTA"/>
    <s v="12- OTROS DISTRITOS"/>
    <n v="20000000"/>
    <n v="20000000"/>
    <s v="N/A"/>
    <s v="N/A"/>
    <s v="RODRIGO ALBERTO MANRIQUE FORERO_x000a_TEL 3778916_x000a_RODRIGO.MANRIQUE@AMBIENTEBOGOTA.GOV.CO"/>
    <n v="20000000"/>
    <m/>
  </r>
  <r>
    <n v="570"/>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25"/>
    <d v="2016-02-15T00:00:00"/>
    <n v="1"/>
    <s v="CONTRATACIÓN DIRECTA"/>
    <s v="12- OTROS DISTRITOS"/>
    <n v="15000000"/>
    <n v="15000000"/>
    <s v="N/A"/>
    <s v="N/A"/>
    <s v="RODRIGO ALBERTO MANRIQUE FORERO_x000a_TEL 3778916_x000a_RODRIGO.MANRIQUE@AMBIENTEBOGOTA.GOV.CO"/>
    <n v="15000000"/>
    <m/>
  </r>
  <r>
    <n v="571"/>
    <x v="4"/>
    <s v="3-3-1-14-02-22-0574-210"/>
    <s v="REDUCIR EN 10% LA CONTAMINACIÓN POR MATERIAL PARTICULADO DE DIÁMETRO MENOR A 10 MICRAS (PM10) Y GENERAR LAS CONDICIONES PARA EL MONITOREO DE (PM2.5) EN LA CIUDAD"/>
    <s v="EVALUACIÓN, CONTROL, MONITOREO Y SEGUIMIENTO"/>
    <s v="REALIZAR EL SEGUIMIENTO Y/O CONTROL AL 60% DE LOS ESTABLECIMIENTOS DE BOGOTÁ QUE CUENTAN CON FUENTES FIJAS DE EMISIONES ATMOSFÉRICAS"/>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26"/>
    <d v="2016-02-15T00:00:00"/>
    <n v="1"/>
    <s v="CONTRATACIÓN DIRECTA"/>
    <s v="12- OTROS DISTRITOS"/>
    <n v="5000000"/>
    <n v="5000000"/>
    <s v="N/A"/>
    <s v="N/A"/>
    <s v="RODRIGO ALBERTO MANRIQUE FORERO_x000a_TEL 3778916_x000a_RODRIGO.MANRIQUE@AMBIENTEBOGOTA.GOV.CO"/>
    <n v="5000000"/>
    <m/>
  </r>
  <r>
    <n v="57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27"/>
    <d v="2016-01-15T00:00:00"/>
    <n v="10"/>
    <s v="CONTRATACIÓN DIRECTA"/>
    <s v="12- OTROS DISTRITOS"/>
    <n v="31720910"/>
    <n v="31720910"/>
    <s v="N/A"/>
    <s v="N/A"/>
    <s v="RODRIGO ALBERTO MANRIQUE FORERO_x000a_TEL 3778916_x000a_RODRIGO.MANRIQUE@AMBIENTEBOGOTA.GOV.CO"/>
    <n v="3172091"/>
    <m/>
  </r>
  <r>
    <n v="57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28"/>
    <d v="2016-01-15T00:00:00"/>
    <n v="10"/>
    <s v="CONTRATACIÓN DIRECTA"/>
    <s v="12- OTROS DISTRITOS"/>
    <n v="24294610"/>
    <n v="24294610"/>
    <s v="N/A"/>
    <s v="N/A"/>
    <s v="RODRIGO ALBERTO MANRIQUE FORERO_x000a_TEL 3778916_x000a_RODRIGO.MANRIQUE@AMBIENTEBOGOTA.GOV.CO"/>
    <n v="2429461"/>
    <m/>
  </r>
  <r>
    <n v="57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29"/>
    <d v="2016-01-15T00:00:00"/>
    <n v="10"/>
    <s v="CONTRATACIÓN DIRECTA"/>
    <s v="12- OTROS DISTRITOS"/>
    <n v="28432120"/>
    <n v="28432120"/>
    <s v="N/A"/>
    <s v="N/A"/>
    <s v="RODRIGO ALBERTO MANRIQUE FORERO_x000a_TEL 3778916_x000a_RODRIGO.MANRIQUE@AMBIENTEBOGOTA.GOV.CO"/>
    <n v="2843212"/>
    <m/>
  </r>
  <r>
    <n v="57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0"/>
    <d v="2016-01-15T00:00:00"/>
    <n v="10"/>
    <s v="CONTRATACIÓN DIRECTA"/>
    <s v="12- OTROS DISTRITOS"/>
    <n v="20793640"/>
    <n v="20793640"/>
    <s v="N/A"/>
    <s v="N/A"/>
    <s v="RODRIGO ALBERTO MANRIQUE FORERO_x000a_TEL 3778916_x000a_RODRIGO.MANRIQUE@AMBIENTEBOGOTA.GOV.CO"/>
    <n v="2079364"/>
    <m/>
  </r>
  <r>
    <n v="576"/>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0"/>
    <d v="2016-01-15T00:00:00"/>
    <n v="10"/>
    <s v="CONTRATACIÓN DIRECTA"/>
    <s v="12- OTROS DISTRITOS"/>
    <n v="28432120"/>
    <n v="28432120"/>
    <s v="N/A"/>
    <s v="N/A"/>
    <s v="RODRIGO ALBERTO MANRIQUE FORERO_x000a_TEL 3778916_x000a_RODRIGO.MANRIQUE@AMBIENTEBOGOTA.GOV.CO"/>
    <n v="2843212"/>
    <m/>
  </r>
  <r>
    <n v="577"/>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1"/>
    <d v="2016-01-15T00:00:00"/>
    <n v="10"/>
    <s v="CONTRATACIÓN DIRECTA"/>
    <s v="12- OTROS DISTRITOS"/>
    <n v="28432120"/>
    <n v="28432120"/>
    <s v="N/A"/>
    <s v="N/A"/>
    <s v="RODRIGO ALBERTO MANRIQUE FORERO_x000a_TEL 3778916_x000a_RODRIGO.MANRIQUE@AMBIENTEBOGOTA.GOV.CO"/>
    <n v="2843212"/>
    <m/>
  </r>
  <r>
    <n v="578"/>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27"/>
    <d v="2016-01-15T00:00:00"/>
    <n v="10"/>
    <s v="CONTRATACIÓN DIRECTA"/>
    <s v="12- OTROS DISTRITOS"/>
    <n v="31720910"/>
    <n v="31720910"/>
    <s v="N/A"/>
    <s v="N/A"/>
    <s v="RODRIGO ALBERTO MANRIQUE FORERO_x000a_TEL 3778916_x000a_RODRIGO.MANRIQUE@AMBIENTEBOGOTA.GOV.CO"/>
    <n v="3172091"/>
    <m/>
  </r>
  <r>
    <n v="579"/>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2"/>
    <d v="2016-01-15T00:00:00"/>
    <n v="10"/>
    <s v="CONTRATACIÓN DIRECTA"/>
    <s v="12- OTROS DISTRITOS"/>
    <n v="20793640"/>
    <n v="20793640"/>
    <s v="N/A"/>
    <s v="N/A"/>
    <s v="RODRIGO ALBERTO MANRIQUE FORERO_x000a_TEL 3778916_x000a_RODRIGO.MANRIQUE@AMBIENTEBOGOTA.GOV.CO"/>
    <n v="2079364"/>
    <m/>
  </r>
  <r>
    <n v="580"/>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3"/>
    <d v="2016-01-15T00:00:00"/>
    <n v="10"/>
    <s v="CONTRATACIÓN DIRECTA"/>
    <s v="12- OTROS DISTRITOS"/>
    <n v="20793640"/>
    <n v="20793640"/>
    <s v="N/A"/>
    <s v="N/A"/>
    <s v="RODRIGO ALBERTO MANRIQUE FORERO_x000a_TEL 3778916_x000a_RODRIGO.MANRIQUE@AMBIENTEBOGOTA.GOV.CO"/>
    <n v="2079364"/>
    <m/>
  </r>
  <r>
    <n v="581"/>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27"/>
    <d v="2016-01-15T00:00:00"/>
    <n v="10"/>
    <s v="CONTRATACIÓN DIRECTA"/>
    <s v="12- OTROS DISTRITOS"/>
    <n v="26204230"/>
    <n v="26204230"/>
    <s v="N/A"/>
    <s v="N/A"/>
    <s v="RODRIGO ALBERTO MANRIQUE FORERO_x000a_TEL 3778916_x000a_RODRIGO.MANRIQUE@AMBIENTEBOGOTA.GOV.CO"/>
    <n v="2620423"/>
    <m/>
  </r>
  <r>
    <n v="58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27"/>
    <d v="2016-01-15T00:00:00"/>
    <n v="10"/>
    <s v="CONTRATACIÓN DIRECTA"/>
    <s v="12- OTROS DISTRITOS"/>
    <n v="31720910"/>
    <n v="31720910"/>
    <s v="N/A"/>
    <s v="N/A"/>
    <s v="RODRIGO ALBERTO MANRIQUE FORERO_x000a_TEL 3778916_x000a_RODRIGO.MANRIQUE@AMBIENTEBOGOTA.GOV.CO"/>
    <n v="3172091"/>
    <m/>
  </r>
  <r>
    <n v="58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3"/>
    <d v="2016-01-15T00:00:00"/>
    <n v="10"/>
    <s v="CONTRATACIÓN DIRECTA"/>
    <s v="12- OTROS DISTRITOS"/>
    <n v="20793640"/>
    <n v="20793640"/>
    <s v="N/A"/>
    <s v="N/A"/>
    <s v="RODRIGO ALBERTO MANRIQUE FORERO_x000a_TEL 3778916_x000a_RODRIGO.MANRIQUE@AMBIENTEBOGOTA.GOV.CO"/>
    <n v="2079364"/>
    <m/>
  </r>
  <r>
    <n v="58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3"/>
    <d v="2016-01-15T00:00:00"/>
    <n v="10"/>
    <s v="CONTRATACIÓN DIRECTA"/>
    <s v="12- OTROS DISTRITOS"/>
    <n v="20793640"/>
    <n v="20793640"/>
    <s v="N/A"/>
    <s v="N/A"/>
    <s v="RODRIGO ALBERTO MANRIQUE FORERO_x000a_TEL 3778916_x000a_RODRIGO.MANRIQUE@AMBIENTEBOGOTA.GOV.CO"/>
    <n v="2079364"/>
    <m/>
  </r>
  <r>
    <n v="58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3"/>
    <d v="2016-01-15T00:00:00"/>
    <n v="10"/>
    <s v="CONTRATACIÓN DIRECTA"/>
    <s v="12- OTROS DISTRITOS"/>
    <n v="22384990"/>
    <n v="22384990"/>
    <s v="N/A"/>
    <s v="N/A"/>
    <s v="RODRIGO ALBERTO MANRIQUE FORERO_x000a_TEL 3778916_x000a_RODRIGO.MANRIQUE@AMBIENTEBOGOTA.GOV.CO"/>
    <n v="2238499"/>
    <m/>
  </r>
  <r>
    <n v="586"/>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4"/>
    <d v="2016-01-15T00:00:00"/>
    <n v="10"/>
    <s v="CONTRATACIÓN DIRECTA"/>
    <s v="12- OTROS DISTRITOS"/>
    <n v="31720910"/>
    <n v="31720910"/>
    <s v="N/A"/>
    <s v="N/A"/>
    <s v="RODRIGO ALBERTO MANRIQUE FORERO_x000a_TEL 3778916_x000a_RODRIGO.MANRIQUE@AMBIENTEBOGOTA.GOV.CO"/>
    <n v="3172091"/>
    <m/>
  </r>
  <r>
    <n v="587"/>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5"/>
    <d v="2016-01-15T00:00:00"/>
    <n v="10"/>
    <s v="CONTRATACIÓN DIRECTA"/>
    <s v="12- OTROS DISTRITOS"/>
    <n v="26204230"/>
    <n v="26204230"/>
    <s v="N/A"/>
    <s v="N/A"/>
    <s v="RODRIGO ALBERTO MANRIQUE FORERO_x000a_TEL 3778916_x000a_RODRIGO.MANRIQUE@AMBIENTEBOGOTA.GOV.CO"/>
    <n v="2620423"/>
    <m/>
  </r>
  <r>
    <n v="588"/>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6"/>
    <d v="2016-01-15T00:00:00"/>
    <n v="10"/>
    <s v="CONTRATACIÓN DIRECTA"/>
    <s v="12- OTROS DISTRITOS"/>
    <n v="31720910"/>
    <n v="31720910"/>
    <s v="N/A"/>
    <s v="N/A"/>
    <s v="RODRIGO ALBERTO MANRIQUE FORERO_x000a_TEL 3778916_x000a_RODRIGO.MANRIQUE@AMBIENTEBOGOTA.GOV.CO"/>
    <n v="3172091"/>
    <m/>
  </r>
  <r>
    <n v="589"/>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7"/>
    <d v="2016-01-15T00:00:00"/>
    <n v="10"/>
    <s v="CONTRATACIÓN DIRECTA"/>
    <s v="12- OTROS DISTRITOS"/>
    <n v="24294610"/>
    <n v="24294610"/>
    <s v="N/A"/>
    <s v="N/A"/>
    <s v="RODRIGO ALBERTO MANRIQUE FORERO_x000a_TEL 3778916_x000a_RODRIGO.MANRIQUE@AMBIENTEBOGOTA.GOV.CO"/>
    <n v="2429461"/>
    <m/>
  </r>
  <r>
    <n v="590"/>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8"/>
    <d v="2016-01-15T00:00:00"/>
    <n v="10"/>
    <s v="CONTRATACIÓN DIRECTA"/>
    <s v="12- OTROS DISTRITOS"/>
    <n v="16337860"/>
    <n v="16337860"/>
    <s v="N/A"/>
    <s v="N/A"/>
    <s v="RODRIGO ALBERTO MANRIQUE FORERO_x000a_TEL 3778916_x000a_RODRIGO.MANRIQUE@AMBIENTEBOGOTA.GOV.CO"/>
    <n v="1633786"/>
    <m/>
  </r>
  <r>
    <n v="591"/>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9"/>
    <d v="2016-01-15T00:00:00"/>
    <n v="10"/>
    <s v="CONTRATACIÓN DIRECTA"/>
    <s v="12- OTROS DISTRITOS"/>
    <n v="31720910"/>
    <n v="31720910"/>
    <s v="N/A"/>
    <s v="N/A"/>
    <s v="RODRIGO ALBERTO MANRIQUE FORERO_x000a_TEL 3778916_x000a_RODRIGO.MANRIQUE@AMBIENTEBOGOTA.GOV.CO"/>
    <n v="3172091"/>
    <m/>
  </r>
  <r>
    <n v="59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0"/>
    <d v="2016-01-15T00:00:00"/>
    <n v="10"/>
    <s v="CONTRATACIÓN DIRECTA"/>
    <s v="12- OTROS DISTRITOS"/>
    <n v="57394690"/>
    <n v="57394690"/>
    <s v="N/A"/>
    <s v="N/A"/>
    <s v="RODRIGO ALBERTO MANRIQUE FORERO_x000a_TEL 3778916_x000a_RODRIGO.MANRIQUE@AMBIENTEBOGOTA.GOV.CO"/>
    <n v="5739469"/>
    <m/>
  </r>
  <r>
    <n v="59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1"/>
    <d v="2016-01-15T00:00:00"/>
    <n v="10"/>
    <s v="CONTRATACIÓN DIRECTA"/>
    <s v="12- OTROS DISTRITOS"/>
    <n v="24294610"/>
    <n v="24294610"/>
    <s v="N/A"/>
    <s v="N/A"/>
    <s v="RODRIGO ALBERTO MANRIQUE FORERO_x000a_TEL 3778916_x000a_RODRIGO.MANRIQUE@AMBIENTEBOGOTA.GOV.CO"/>
    <n v="2429461"/>
    <m/>
  </r>
  <r>
    <n v="59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2"/>
    <d v="2016-01-15T00:00:00"/>
    <n v="10"/>
    <s v="CONTRATACIÓN DIRECTA"/>
    <s v="12- OTROS DISTRITOS"/>
    <n v="17610940"/>
    <n v="17610940"/>
    <s v="N/A"/>
    <s v="N/A"/>
    <s v="RODRIGO ALBERTO MANRIQUE FORERO_x000a_TEL 3778916_x000a_RODRIGO.MANRIQUE@AMBIENTEBOGOTA.GOV.CO"/>
    <n v="1761094"/>
    <m/>
  </r>
  <r>
    <n v="59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3"/>
    <d v="2016-01-15T00:00:00"/>
    <n v="10"/>
    <s v="CONTRATACIÓN DIRECTA"/>
    <s v="12- OTROS DISTRITOS"/>
    <n v="17610940"/>
    <n v="17610940"/>
    <s v="N/A"/>
    <s v="N/A"/>
    <s v="RODRIGO ALBERTO MANRIQUE FORERO_x000a_TEL 3778916_x000a_RODRIGO.MANRIQUE@AMBIENTEBOGOTA.GOV.CO"/>
    <n v="1761094"/>
    <m/>
  </r>
  <r>
    <n v="596"/>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4"/>
    <d v="2016-01-15T00:00:00"/>
    <n v="10"/>
    <s v="CONTRATACIÓN DIRECTA"/>
    <s v="12- OTROS DISTRITOS"/>
    <n v="24294610"/>
    <n v="24294610"/>
    <s v="N/A"/>
    <s v="N/A"/>
    <s v="RODRIGO ALBERTO MANRIQUE FORERO_x000a_TEL 3778916_x000a_RODRIGO.MANRIQUE@AMBIENTEBOGOTA.GOV.CO"/>
    <n v="2429461"/>
    <m/>
  </r>
  <r>
    <n v="597"/>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5"/>
    <d v="2016-01-15T00:00:00"/>
    <n v="10"/>
    <s v="CONTRATACIÓN DIRECTA"/>
    <s v="12- OTROS DISTRITOS"/>
    <n v="41162920"/>
    <n v="41162920"/>
    <s v="N/A"/>
    <s v="N/A"/>
    <s v="RODRIGO ALBERTO MANRIQUE FORERO_x000a_TEL 3778916_x000a_RODRIGO.MANRIQUE@AMBIENTEBOGOTA.GOV.CO"/>
    <n v="4116292"/>
    <m/>
  </r>
  <r>
    <n v="598"/>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6"/>
    <d v="2016-01-15T00:00:00"/>
    <n v="10"/>
    <s v="CONTRATACIÓN DIRECTA"/>
    <s v="12- OTROS DISTRITOS"/>
    <n v="24294610"/>
    <n v="24294610"/>
    <s v="N/A"/>
    <s v="N/A"/>
    <s v="RODRIGO ALBERTO MANRIQUE FORERO_x000a_TEL 3778916_x000a_RODRIGO.MANRIQUE@AMBIENTEBOGOTA.GOV.CO"/>
    <n v="2429461"/>
    <m/>
  </r>
  <r>
    <n v="599"/>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3"/>
    <d v="2016-01-15T00:00:00"/>
    <n v="10"/>
    <s v="CONTRATACIÓN DIRECTA"/>
    <s v="12- OTROS DISTRITOS"/>
    <n v="20793640"/>
    <n v="20793640"/>
    <s v="N/A"/>
    <s v="N/A"/>
    <s v="RODRIGO ALBERTO MANRIQUE FORERO_x000a_TEL 3778916_x000a_RODRIGO.MANRIQUE@AMBIENTEBOGOTA.GOV.CO"/>
    <n v="2079364"/>
    <m/>
  </r>
  <r>
    <n v="600"/>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7"/>
    <d v="2016-01-15T00:00:00"/>
    <n v="10"/>
    <s v="CONTRATACIÓN DIRECTA"/>
    <s v="12- OTROS DISTRITOS"/>
    <n v="28432120"/>
    <n v="28432120"/>
    <s v="N/A"/>
    <s v="N/A"/>
    <s v="RODRIGO ALBERTO MANRIQUE FORERO_x000a_TEL 3778916_x000a_RODRIGO.MANRIQUE@AMBIENTEBOGOTA.GOV.CO"/>
    <n v="2843212"/>
    <m/>
  </r>
  <r>
    <n v="601"/>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8"/>
    <d v="2016-01-15T00:00:00"/>
    <n v="10"/>
    <s v="CONTRATACIÓN DIRECTA"/>
    <s v="12- OTROS DISTRITOS"/>
    <n v="20793640"/>
    <n v="20793640"/>
    <s v="N/A"/>
    <s v="N/A"/>
    <s v="RODRIGO ALBERTO MANRIQUE FORERO_x000a_TEL 3778916_x000a_RODRIGO.MANRIQUE@AMBIENTEBOGOTA.GOV.CO"/>
    <n v="2079364"/>
    <m/>
  </r>
  <r>
    <n v="60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30"/>
    <d v="2016-01-15T00:00:00"/>
    <n v="10"/>
    <s v="CONTRATACIÓN DIRECTA"/>
    <s v="12- OTROS DISTRITOS"/>
    <n v="31720910"/>
    <n v="31720910"/>
    <s v="N/A"/>
    <s v="N/A"/>
    <s v="RODRIGO ALBERTO MANRIQUE FORERO_x000a_TEL 3778916_x000a_RODRIGO.MANRIQUE@AMBIENTEBOGOTA.GOV.CO"/>
    <n v="3172091"/>
    <m/>
  </r>
  <r>
    <n v="60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49"/>
    <d v="2016-01-15T00:00:00"/>
    <n v="10"/>
    <s v="CONTRATACIÓN DIRECTA"/>
    <s v="12- OTROS DISTRITOS"/>
    <n v="24294610"/>
    <n v="24294610"/>
    <s v="N/A"/>
    <s v="N/A"/>
    <s v="RODRIGO ALBERTO MANRIQUE FORERO_x000a_TEL 3778916_x000a_RODRIGO.MANRIQUE@AMBIENTEBOGOTA.GOV.CO"/>
    <n v="2429461"/>
    <m/>
  </r>
  <r>
    <n v="60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50"/>
    <d v="2016-01-15T00:00:00"/>
    <n v="10"/>
    <s v="CONTRATACIÓN DIRECTA"/>
    <s v="12- OTROS DISTRITOS"/>
    <n v="22384990"/>
    <n v="22384990"/>
    <s v="N/A"/>
    <s v="N/A"/>
    <s v="RODRIGO ALBERTO MANRIQUE FORERO_x000a_TEL 3778916_x000a_RODRIGO.MANRIQUE@AMBIENTEBOGOTA.GOV.CO"/>
    <n v="2238499"/>
    <m/>
  </r>
  <r>
    <n v="60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51"/>
    <d v="2016-01-15T00:00:00"/>
    <n v="10"/>
    <s v="CONTRATACIÓN DIRECTA"/>
    <s v="12- OTROS DISTRITOS"/>
    <n v="24294610"/>
    <n v="24294610"/>
    <s v="N/A"/>
    <s v="N/A"/>
    <s v="RODRIGO ALBERTO MANRIQUE FORERO_x000a_TEL 3778916_x000a_RODRIGO.MANRIQUE@AMBIENTEBOGOTA.GOV.CO"/>
    <n v="2429461"/>
    <m/>
  </r>
  <r>
    <n v="606"/>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51"/>
    <d v="2016-01-15T00:00:00"/>
    <n v="10"/>
    <s v="CONTRATACIÓN DIRECTA"/>
    <s v="12- OTROS DISTRITOS"/>
    <n v="24294610"/>
    <n v="24294610"/>
    <s v="N/A"/>
    <s v="N/A"/>
    <s v="RODRIGO ALBERTO MANRIQUE FORERO_x000a_TEL 3778916_x000a_RODRIGO.MANRIQUE@AMBIENTEBOGOTA.GOV.CO"/>
    <n v="2429461"/>
    <m/>
  </r>
  <r>
    <n v="607"/>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51"/>
    <d v="2016-01-15T00:00:00"/>
    <n v="10"/>
    <s v="CONTRATACIÓN DIRECTA"/>
    <s v="12- OTROS DISTRITOS"/>
    <n v="24294610"/>
    <n v="24294610"/>
    <s v="N/A"/>
    <s v="N/A"/>
    <s v="RODRIGO ALBERTO MANRIQUE FORERO_x000a_TEL 3778916_x000a_RODRIGO.MANRIQUE@AMBIENTEBOGOTA.GOV.CO"/>
    <n v="2429461"/>
    <m/>
  </r>
  <r>
    <n v="608"/>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0"/>
    <s v="04-GASTOS DE PERSONAL OPERATIVO"/>
    <s v="0254 - PERSONAL CONTRATADO PARA EJECUTAR LAS ACTUACIONES DE EVALUACIÓN, CONTROL DE DETERIORO AMBIENTAL Y SEGUIMIENTO AMBIENTAL"/>
    <n v="77121500"/>
    <x v="221"/>
    <d v="2016-01-15T00:00:00"/>
    <n v="1"/>
    <s v="CONTRATACIÓN DIRECTA"/>
    <s v="12- OTROS DISTRITOS"/>
    <n v="722390"/>
    <n v="722390"/>
    <s v="N/A"/>
    <s v="N/A"/>
    <s v="RODRIGO ALBERTO MANRIQUE FORERO_x000a_TEL 3778916_x000a_RODRIGO.MANRIQUE@AMBIENTEBOGOTA.GOV.CO"/>
    <n v="722390"/>
    <m/>
  </r>
  <r>
    <n v="609"/>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52"/>
    <d v="2016-01-15T00:00:00"/>
    <n v="8"/>
    <s v="MAYOR CUANTIA"/>
    <s v="12- OTROS DISTRITOS"/>
    <n v="250000000"/>
    <n v="250000000"/>
    <s v="N/A"/>
    <s v="N/A"/>
    <s v="RODRIGO ALBERTO MANRIQUE FORERO_x000a_TEL 3778916_x000a_RODRIGO.MANRIQUE@AMBIENTEBOGOTA.GOV.CO"/>
    <n v="250000000"/>
    <m/>
  </r>
  <r>
    <n v="610"/>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1"/>
    <s v="01- ADQUISICIÓN Y/O PRODUCCIÓN DE EQUIPOS, MATERIALES, SUMINISTROS Y SERVICIOS PROPIOS DEL SECTOR"/>
    <s v="0524 - ADQUISICIÓN DE EQUIPOS, MATERIALES, SUMINISTROS, SERVICIOS Y/O PRODUCCIÓN DE MATERIAL TÉCNICO E INFORMACIÓN PARA LA GESTIÓN Y CONTROL DE DETERIORO AMBIENTAL"/>
    <n v="80131500"/>
    <x v="253"/>
    <d v="2016-01-15T00:00:00"/>
    <n v="11"/>
    <s v="CONTRATO DE ARRENDAMIENTO"/>
    <s v="12- OTROS DISTRITOS"/>
    <n v="155000000"/>
    <n v="155000000"/>
    <s v="N/A"/>
    <s v="N/A"/>
    <s v="RODRIGO ALBERTO MANRIQUE FORERO_x000a_TEL 3778916_x000a_RODRIGO.MANRIQUE@AMBIENTEBOGOTA.GOV.CO"/>
    <n v="155000000"/>
    <m/>
  </r>
  <r>
    <n v="611"/>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25"/>
    <d v="2016-01-15T00:00:00"/>
    <n v="6"/>
    <s v="MINIMA CUANTIA"/>
    <s v="12- OTROS DISTRITOS"/>
    <n v="20000000"/>
    <n v="20000000"/>
    <s v="N/A"/>
    <s v="N/A"/>
    <s v="RODRIGO ALBERTO MANRIQUE FORERO_x000a_TEL 3778916_x000a_RODRIGO.MANRIQUE@AMBIENTEBOGOTA.GOV.CO"/>
    <n v="20000000"/>
    <m/>
  </r>
  <r>
    <n v="612"/>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54"/>
    <d v="2016-01-15T00:00:00"/>
    <n v="4"/>
    <s v="MINIMA CUANTIA"/>
    <s v="12- OTROS DISTRITOS"/>
    <n v="8000000"/>
    <n v="8000000"/>
    <s v="N/A"/>
    <s v="N/A"/>
    <s v="RODRIGO ALBERTO MANRIQUE FORERO_x000a_TEL 3778916_x000a_RODRIGO.MANRIQUE@AMBIENTEBOGOTA.GOV.CO"/>
    <n v="8000000"/>
    <m/>
  </r>
  <r>
    <n v="613"/>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55"/>
    <d v="2016-01-15T00:00:00"/>
    <n v="3"/>
    <s v="MINIMA CUANTIA"/>
    <s v="12- OTROS DISTRITOS"/>
    <n v="14000000"/>
    <n v="14000000"/>
    <s v="N/A"/>
    <s v="N/A"/>
    <s v="RODRIGO ALBERTO MANRIQUE FORERO_x000a_TEL 3778916_x000a_RODRIGO.MANRIQUE@AMBIENTEBOGOTA.GOV.CO"/>
    <n v="14000000"/>
    <m/>
  </r>
  <r>
    <n v="614"/>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56"/>
    <d v="2016-01-15T00:00:00"/>
    <n v="1"/>
    <s v="CONTRATACIÓN DIRECTA"/>
    <s v="12- OTROS DISTRITOS"/>
    <n v="28000000"/>
    <n v="28000000"/>
    <s v="N/A"/>
    <s v="N/A"/>
    <s v="RODRIGO ALBERTO MANRIQUE FORERO_x000a_TEL 3778916_x000a_RODRIGO.MANRIQUE@AMBIENTEBOGOTA.GOV.CO"/>
    <n v="28000000"/>
    <m/>
  </r>
  <r>
    <n v="615"/>
    <x v="4"/>
    <s v="3-3-1-14-02-22-0574-210"/>
    <s v="REDUCIR EN 10% LA CONTAMINACIÓN POR MATERIAL PARTICULADO DE DIÁMETRO MENOR A 10 MICRAS (PM10) Y GENERAR LAS CONDICIONES PARA EL MONITOREO DE (PM2.5) EN LA CIUDAD"/>
    <s v="EVALUACIÓN, CONTROL, MONITOREO Y SEGUIMIENTO"/>
    <s v="EVALUAR, CONTROLAR Y HACER SEGUIMIENTO A 300.000 VEHÍCULOS DEL PARQUE AUTOMOTOR QUE CIRCULA EN BOGOTÁ."/>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57"/>
    <d v="2016-01-15T00:00:00"/>
    <n v="1"/>
    <s v="CONTRATACIÓN DIRECTA"/>
    <s v="12- OTROS DISTRITOS"/>
    <n v="25000000"/>
    <n v="25000000"/>
    <s v="N/A"/>
    <s v="N/A"/>
    <s v="RODRIGO ALBERTO MANRIQUE FORERO_x000a_TEL 3778916_x000a_RODRIGO.MANRIQUE@AMBIENTEBOGOTA.GOV.CO"/>
    <n v="25000000"/>
    <m/>
  </r>
  <r>
    <n v="616"/>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58"/>
    <d v="2016-01-15T00:00:00"/>
    <n v="10"/>
    <s v="CONTRATACIÓN DIRECTA"/>
    <s v="12- OTROS DISTRITOS"/>
    <n v="28432120"/>
    <n v="28432120"/>
    <s v="N/A"/>
    <s v="N/A"/>
    <s v="RODRIGO ALBERTO MANRIQUE FORERO_x000a_TEL 3778916_x000a_RODRIGO.MANRIQUE@AMBIENTEBOGOTA.GOV.CO"/>
    <n v="2843212"/>
    <m/>
  </r>
  <r>
    <n v="617"/>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59"/>
    <d v="2016-01-15T00:00:00"/>
    <n v="10"/>
    <s v="CONTRATACIÓN DIRECTA"/>
    <s v="12- OTROS DISTRITOS"/>
    <n v="28432120"/>
    <n v="28432120"/>
    <s v="N/A"/>
    <s v="N/A"/>
    <s v="RODRIGO ALBERTO MANRIQUE FORERO_x000a_TEL 3778916_x000a_RODRIGO.MANRIQUE@AMBIENTEBOGOTA.GOV.CO"/>
    <n v="2843212"/>
    <m/>
  </r>
  <r>
    <n v="618"/>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0"/>
    <d v="2016-01-15T00:00:00"/>
    <n v="10"/>
    <s v="CONTRATACIÓN DIRECTA"/>
    <s v="12- OTROS DISTRITOS"/>
    <n v="31720910"/>
    <n v="31720910"/>
    <s v="N/A"/>
    <s v="N/A"/>
    <s v="RODRIGO ALBERTO MANRIQUE FORERO_x000a_TEL 3778916_x000a_RODRIGO.MANRIQUE@AMBIENTEBOGOTA.GOV.CO"/>
    <n v="3172091"/>
    <m/>
  </r>
  <r>
    <n v="619"/>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1"/>
    <d v="2016-01-15T00:00:00"/>
    <n v="10"/>
    <s v="CONTRATACIÓN DIRECTA"/>
    <s v="12- OTROS DISTRITOS"/>
    <n v="41162920"/>
    <n v="41162920"/>
    <s v="N/A"/>
    <s v="N/A"/>
    <s v="RODRIGO ALBERTO MANRIQUE FORERO_x000a_TEL 3778916_x000a_RODRIGO.MANRIQUE@AMBIENTEBOGOTA.GOV.CO"/>
    <n v="4116292"/>
    <m/>
  </r>
  <r>
    <n v="620"/>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2"/>
    <d v="2016-01-15T00:00:00"/>
    <n v="10"/>
    <s v="CONTRATACIÓN DIRECTA"/>
    <s v="12- OTROS DISTRITOS"/>
    <n v="20793640"/>
    <n v="20793640"/>
    <s v="N/A"/>
    <s v="N/A"/>
    <s v="RODRIGO ALBERTO MANRIQUE FORERO_x000a_TEL 3778916_x000a_RODRIGO.MANRIQUE@AMBIENTEBOGOTA.GOV.CO"/>
    <n v="2079364"/>
    <m/>
  </r>
  <r>
    <n v="621"/>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3"/>
    <d v="2016-01-15T00:00:00"/>
    <n v="10"/>
    <s v="CONTRATACIÓN DIRECTA"/>
    <s v="12- OTROS DISTRITOS"/>
    <n v="28432120"/>
    <n v="28432120"/>
    <s v="N/A"/>
    <s v="N/A"/>
    <s v="RODRIGO ALBERTO MANRIQUE FORERO_x000a_TEL 3778916_x000a_RODRIGO.MANRIQUE@AMBIENTEBOGOTA.GOV.CO"/>
    <n v="2843212"/>
    <m/>
  </r>
  <r>
    <n v="622"/>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4"/>
    <d v="2016-01-15T00:00:00"/>
    <n v="10"/>
    <s v="CONTRATACIÓN DIRECTA"/>
    <s v="12- OTROS DISTRITOS"/>
    <n v="26204230"/>
    <n v="26204230"/>
    <s v="N/A"/>
    <s v="N/A"/>
    <s v="RODRIGO ALBERTO MANRIQUE FORERO_x000a_TEL 3778916_x000a_RODRIGO.MANRIQUE@AMBIENTEBOGOTA.GOV.CO"/>
    <n v="2620423"/>
    <m/>
  </r>
  <r>
    <n v="623"/>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5"/>
    <d v="2016-01-15T00:00:00"/>
    <n v="10"/>
    <s v="CONTRATACIÓN DIRECTA"/>
    <s v="12- OTROS DISTRITOS"/>
    <n v="24294610"/>
    <n v="24294610"/>
    <s v="N/A"/>
    <s v="N/A"/>
    <s v="RODRIGO ALBERTO MANRIQUE FORERO_x000a_TEL 3778916_x000a_RODRIGO.MANRIQUE@AMBIENTEBOGOTA.GOV.CO"/>
    <n v="2429461"/>
    <m/>
  </r>
  <r>
    <n v="624"/>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6"/>
    <d v="2016-01-15T00:00:00"/>
    <n v="10"/>
    <s v="CONTRATACIÓN DIRECTA"/>
    <s v="12- OTROS DISTRITOS"/>
    <n v="41162920"/>
    <n v="41162920"/>
    <s v="N/A"/>
    <s v="N/A"/>
    <s v="RODRIGO ALBERTO MANRIQUE FORERO_x000a_TEL 3778916_x000a_RODRIGO.MANRIQUE@AMBIENTEBOGOTA.GOV.CO"/>
    <n v="4116292"/>
    <m/>
  </r>
  <r>
    <n v="625"/>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7"/>
    <d v="2016-01-15T00:00:00"/>
    <n v="10"/>
    <s v="CONTRATACIÓN DIRECTA"/>
    <s v="12- OTROS DISTRITOS"/>
    <n v="31720910"/>
    <n v="31720910"/>
    <s v="N/A"/>
    <s v="N/A"/>
    <s v="RODRIGO ALBERTO MANRIQUE FORERO_x000a_TEL 3778916_x000a_RODRIGO.MANRIQUE@AMBIENTEBOGOTA.GOV.CO"/>
    <n v="3172091"/>
    <m/>
  </r>
  <r>
    <n v="626"/>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8"/>
    <d v="2016-01-15T00:00:00"/>
    <n v="10"/>
    <s v="CONTRATACIÓN DIRECTA"/>
    <s v="12- OTROS DISTRITOS"/>
    <n v="46573510"/>
    <n v="46573510"/>
    <s v="N/A"/>
    <s v="N/A"/>
    <s v="RODRIGO ALBERTO MANRIQUE FORERO_x000a_TEL 3778916_x000a_RODRIGO.MANRIQUE@AMBIENTEBOGOTA.GOV.CO"/>
    <n v="4657351"/>
    <m/>
  </r>
  <r>
    <n v="627"/>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69"/>
    <d v="2016-01-15T00:00:00"/>
    <n v="10"/>
    <s v="CONTRATACIÓN DIRECTA"/>
    <s v="12- OTROS DISTRITOS"/>
    <n v="20793640"/>
    <n v="20793640"/>
    <s v="N/A"/>
    <s v="N/A"/>
    <s v="RODRIGO ALBERTO MANRIQUE FORERO_x000a_TEL 3778916_x000a_RODRIGO.MANRIQUE@AMBIENTEBOGOTA.GOV.CO"/>
    <n v="2079364"/>
    <m/>
  </r>
  <r>
    <n v="628"/>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70"/>
    <d v="2016-01-15T00:00:00"/>
    <n v="10"/>
    <s v="CONTRATACIÓN DIRECTA"/>
    <s v="12- OTROS DISTRITOS"/>
    <n v="20793640"/>
    <n v="20793640"/>
    <s v="N/A"/>
    <s v="N/A"/>
    <s v="RODRIGO ALBERTO MANRIQUE FORERO_x000a_TEL 3778916_x000a_RODRIGO.MANRIQUE@AMBIENTEBOGOTA.GOV.CO"/>
    <n v="2079364"/>
    <m/>
  </r>
  <r>
    <n v="629"/>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71"/>
    <d v="2016-01-15T00:00:00"/>
    <n v="10"/>
    <s v="CONTRATACIÓN DIRECTA"/>
    <s v="12- OTROS DISTRITOS"/>
    <n v="51984100"/>
    <n v="51984100"/>
    <s v="N/A"/>
    <s v="N/A"/>
    <s v="RODRIGO ALBERTO MANRIQUE FORERO_x000a_TEL 3778916_x000a_RODRIGO.MANRIQUE@AMBIENTEBOGOTA.GOV.CO"/>
    <n v="5198410"/>
    <m/>
  </r>
  <r>
    <n v="630"/>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72"/>
    <d v="2016-01-15T00:00:00"/>
    <n v="10"/>
    <s v="CONTRATACIÓN DIRECTA"/>
    <s v="12- OTROS DISTRITOS"/>
    <n v="41162920"/>
    <n v="41162920"/>
    <s v="N/A"/>
    <s v="N/A"/>
    <s v="RODRIGO ALBERTO MANRIQUE FORERO_x000a_TEL 3778916_x000a_RODRIGO.MANRIQUE@AMBIENTEBOGOTA.GOV.CO"/>
    <n v="4116292"/>
    <m/>
  </r>
  <r>
    <n v="631"/>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73"/>
    <d v="2016-01-15T00:00:00"/>
    <n v="10"/>
    <s v="CONTRATACIÓN DIRECTA"/>
    <s v="12- OTROS DISTRITOS"/>
    <n v="46573510"/>
    <n v="46573510"/>
    <s v="N/A"/>
    <s v="N/A"/>
    <s v="RODRIGO ALBERTO MANRIQUE FORERO_x000a_TEL 3778916_x000a_RODRIGO.MANRIQUE@AMBIENTEBOGOTA.GOV.CO"/>
    <n v="4657351"/>
    <m/>
  </r>
  <r>
    <n v="632"/>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0"/>
    <s v="04-GASTOS DE PERSONAL OPERATIVO"/>
    <s v="0254 - PERSONAL CONTRATADO PARA EJECUTAR LAS ACTUACIONES DE EVALUACIÓN, CONTROL DE DETERIORO AMBIENTAL Y SEGUIMIENTO AMBIENTAL"/>
    <n v="77121500"/>
    <x v="221"/>
    <d v="2016-01-15T00:00:00"/>
    <n v="1"/>
    <s v="CONTRATACIÓN DIRECTA"/>
    <s v="12- OTROS DISTRITOS"/>
    <n v="762180"/>
    <n v="762180"/>
    <s v="N/A"/>
    <s v="N/A"/>
    <s v="RODRIGO ALBERTO MANRIQUE FORERO_x000a_TEL 3778916_x000a_RODRIGO.MANRIQUE@AMBIENTEBOGOTA.GOV.CO"/>
    <n v="762180"/>
    <m/>
  </r>
  <r>
    <n v="633"/>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74"/>
    <d v="2016-01-15T00:00:00"/>
    <n v="1"/>
    <s v="CONTRATACIÓN DIRECTA"/>
    <s v="12- OTROS DISTRITOS"/>
    <n v="10000000"/>
    <n v="10000000"/>
    <s v="N/A"/>
    <s v="N/A"/>
    <s v="RODRIGO ALBERTO MANRIQUE FORERO_x000a_TEL 3778916_x000a_RODRIGO.MANRIQUE@AMBIENTEBOGOTA.GOV.CO"/>
    <n v="10000000"/>
    <m/>
  </r>
  <r>
    <n v="634"/>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75"/>
    <d v="2016-01-15T00:00:00"/>
    <n v="1"/>
    <s v="CONTRATACIÓN DIRECTA"/>
    <s v="12- OTROS DISTRITOS"/>
    <n v="20000000"/>
    <n v="20000000"/>
    <s v="N/A"/>
    <s v="N/A"/>
    <s v="RODRIGO ALBERTO MANRIQUE FORERO_x000a_TEL 3778916_x000a_RODRIGO.MANRIQUE@AMBIENTEBOGOTA.GOV.CO"/>
    <n v="20000000"/>
    <m/>
  </r>
  <r>
    <n v="635"/>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76"/>
    <d v="2016-01-15T00:00:00"/>
    <n v="1"/>
    <s v="CONTRATACIÓN DIRECTA"/>
    <s v="12- OTROS DISTRITOS"/>
    <n v="100000000"/>
    <n v="100000000"/>
    <s v="N/A"/>
    <s v="N/A"/>
    <s v="RODRIGO ALBERTO MANRIQUE FORERO_x000a_TEL 3778916_x000a_RODRIGO.MANRIQUE@AMBIENTEBOGOTA.GOV.CO"/>
    <n v="100000000"/>
    <m/>
  </r>
  <r>
    <n v="636"/>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77"/>
    <d v="2016-01-15T00:00:00"/>
    <n v="1"/>
    <s v="CONTRATACIÓN DIRECTA"/>
    <s v="12- OTROS DISTRITOS"/>
    <n v="100000000"/>
    <n v="100000000"/>
    <s v="N/A"/>
    <s v="N/A"/>
    <s v="RODRIGO ALBERTO MANRIQUE FORERO_x000a_TEL 3778916_x000a_RODRIGO.MANRIQUE@AMBIENTEBOGOTA.GOV.CO"/>
    <n v="100000000"/>
    <m/>
  </r>
  <r>
    <n v="637"/>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78"/>
    <d v="2016-01-15T00:00:00"/>
    <n v="1"/>
    <s v="CONTRATACIÓN DIRECTA"/>
    <s v="12- OTROS DISTRITOS"/>
    <n v="100000000"/>
    <n v="100000000"/>
    <s v="N/A"/>
    <s v="N/A"/>
    <s v="RODRIGO ALBERTO MANRIQUE FORERO_x000a_TEL 3778916_x000a_RODRIGO.MANRIQUE@AMBIENTEBOGOTA.GOV.CO"/>
    <n v="100000000"/>
    <m/>
  </r>
  <r>
    <n v="638"/>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79"/>
    <d v="2016-01-15T00:00:00"/>
    <n v="1"/>
    <s v="CONTRATACIÓN DIRECTA"/>
    <s v="12- OTROS DISTRITOS"/>
    <n v="15000000"/>
    <n v="15000000"/>
    <s v="N/A"/>
    <s v="N/A"/>
    <s v="RODRIGO ALBERTO MANRIQUE FORERO_x000a_TEL 3778916_x000a_RODRIGO.MANRIQUE@AMBIENTEBOGOTA.GOV.CO"/>
    <n v="15000000"/>
    <m/>
  </r>
  <r>
    <n v="639"/>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25"/>
    <d v="2016-01-15T00:00:00"/>
    <n v="1"/>
    <s v="CONTRATACIÓN DIRECTA"/>
    <s v="12- OTROS DISTRITOS"/>
    <n v="30000000"/>
    <n v="30000000"/>
    <s v="N/A"/>
    <s v="N/A"/>
    <s v="RODRIGO ALBERTO MANRIQUE FORERO_x000a_TEL 3778916_x000a_RODRIGO.MANRIQUE@AMBIENTEBOGOTA.GOV.CO"/>
    <n v="30000000"/>
    <m/>
  </r>
  <r>
    <n v="640"/>
    <x v="4"/>
    <s v="3-3-1-14-02-22-0574-210"/>
    <s v="REDUCIR EN 10% LA CONTAMINACIÓN POR MATERIAL PARTICULADO DE DIÁMETRO MENOR A 10 MICRAS (PM10) Y GENERAR LAS CONDICIONES PARA EL MONITOREO DE (PM2.5) EN LA CIUDAD"/>
    <s v="EVALUACIÓN, CONTROL, MONITOREO Y SEGUIMIENTO"/>
    <s v="OBTENER 80% DE  DATOS REGISTRADOS (COMO VÁLIDOS) EN LA RED DE MONITOREO DE CALIDAD DE AIRE DE BOGOTÁ "/>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280"/>
    <d v="2016-01-15T00:00:00"/>
    <n v="1"/>
    <s v="CONTRATACIÓN DIRECTA"/>
    <s v="12- OTROS DISTRITOS"/>
    <n v="75000000"/>
    <n v="75000000"/>
    <s v="N/A"/>
    <s v="N/A"/>
    <s v="RODRIGO ALBERTO MANRIQUE FORERO_x000a_TEL 3778916_x000a_RODRIGO.MANRIQUE@AMBIENTEBOGOTA.GOV.CO"/>
    <n v="75000000"/>
    <m/>
  </r>
  <r>
    <n v="641"/>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0"/>
    <s v="04-GASTOS DE PERSONAL OPERATIVO"/>
    <s v="0254 - PERSONAL CONTRATADO PARA EJECUTAR LAS ACTUACIONES DE EVALUACIÓN, CONTROL DE DETERIORO AMBIENTAL Y SEGUIMIENTO AMBIENTAL"/>
    <n v="77101706"/>
    <x v="281"/>
    <d v="2016-01-15T00:00:00"/>
    <n v="10"/>
    <s v="CONTRATACIÓN DIRECTA"/>
    <s v="12- OTROS DISTRITOS"/>
    <n v="51984100"/>
    <n v="51984100"/>
    <s v="N/A"/>
    <s v="N/A"/>
    <s v="RODRIGO ALBERTO MANRIQUE FORERO_x000a_TEL 3778916_x000a_RODRIGO.MANRIQUE@AMBIENTEBOGOTA.GOV.CO"/>
    <n v="5198410"/>
    <m/>
  </r>
  <r>
    <n v="642"/>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0"/>
    <s v="04-GASTOS DE PERSONAL OPERATIVO"/>
    <s v="0254 - PERSONAL CONTRATADO PARA EJECUTAR LAS ACTUACIONES DE EVALUACIÓN, CONTROL DE DETERIORO AMBIENTAL Y SEGUIMIENTO AMBIENTAL"/>
    <n v="77101706"/>
    <x v="282"/>
    <d v="2016-01-15T00:00:00"/>
    <n v="10"/>
    <s v="CONTRATACIÓN DIRECTA"/>
    <s v="12- OTROS DISTRITOS"/>
    <n v="24294610"/>
    <n v="24294610"/>
    <s v="N/A"/>
    <s v="N/A"/>
    <s v="RODRIGO ALBERTO MANRIQUE FORERO_x000a_TEL 3778916_x000a_RODRIGO.MANRIQUE@AMBIENTEBOGOTA.GOV.CO"/>
    <n v="2429461"/>
    <m/>
  </r>
  <r>
    <n v="643"/>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0"/>
    <s v="04-GASTOS DE PERSONAL OPERATIVO"/>
    <s v="0254 - PERSONAL CONTRATADO PARA EJECUTAR LAS ACTUACIONES DE EVALUACIÓN, CONTROL DE DETERIORO AMBIENTAL Y SEGUIMIENTO AMBIENTAL"/>
    <n v="77101706"/>
    <x v="282"/>
    <d v="2016-01-15T00:00:00"/>
    <n v="10"/>
    <s v="CONTRATACIÓN DIRECTA"/>
    <s v="12- OTROS DISTRITOS"/>
    <n v="41162920"/>
    <n v="41162920"/>
    <s v="N/A"/>
    <s v="N/A"/>
    <s v="RODRIGO ALBERTO MANRIQUE FORERO_x000a_TEL 3778916_x000a_RODRIGO.MANRIQUE@AMBIENTEBOGOTA.GOV.CO"/>
    <n v="4116292"/>
    <m/>
  </r>
  <r>
    <n v="644"/>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0"/>
    <s v="04-GASTOS DE PERSONAL OPERATIVO"/>
    <s v="0254 - PERSONAL CONTRATADO PARA EJECUTAR LAS ACTUACIONES DE EVALUACIÓN, CONTROL DE DETERIORO AMBIENTAL Y SEGUIMIENTO AMBIENTAL"/>
    <n v="77101706"/>
    <x v="283"/>
    <d v="2016-01-15T00:00:00"/>
    <n v="10"/>
    <s v="CONTRATACIÓN DIRECTA"/>
    <s v="12- OTROS DISTRITOS"/>
    <n v="31720910"/>
    <n v="31720910"/>
    <s v="N/A"/>
    <s v="N/A"/>
    <s v="RODRIGO ALBERTO MANRIQUE FORERO_x000a_TEL 3778916_x000a_RODRIGO.MANRIQUE@AMBIENTEBOGOTA.GOV.CO"/>
    <n v="3172091"/>
    <m/>
  </r>
  <r>
    <n v="645"/>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0"/>
    <s v="04-GASTOS DE PERSONAL OPERATIVO"/>
    <s v="0254 - PERSONAL CONTRATADO PARA EJECUTAR LAS ACTUACIONES DE EVALUACIÓN, CONTROL DE DETERIORO AMBIENTAL Y SEGUIMIENTO AMBIENTAL"/>
    <n v="77101706"/>
    <x v="221"/>
    <d v="2016-01-15T00:00:00"/>
    <n v="1"/>
    <s v="CONTRATACIÓN DIRECTA"/>
    <s v="12- OTROS DISTRITOS"/>
    <n v="837460"/>
    <n v="837460"/>
    <s v="N/A"/>
    <s v="N/A"/>
    <s v="RODRIGO ALBERTO MANRIQUE FORERO_x000a_TEL 3778916_x000a_RODRIGO.MANRIQUE@AMBIENTEBOGOTA.GOV.CO"/>
    <n v="837460"/>
    <m/>
  </r>
  <r>
    <n v="646"/>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UN SISTEMA PARA GENERAR ALERTAS AMBIENTALES."/>
    <x v="1"/>
    <s v="01- ADQUISICIÓN Y/O PRODUCCIÓN DE EQUIPOS, MATERIALES, SUMINISTROS Y SERVICIOS PROPIOS DEL SECTOR"/>
    <s v="0524 - ADQUISICIÓN DE EQUIPOS, MATERIALES, SUMINISTROS, SERVICIOS Y/O PRODUCCIÓN DE MATERIAL TÉCNICO E INFORMACIÓN PARA LA GESTIÓN Y CONTROL DE DETERIORO AMBIENTAL"/>
    <n v="77101706"/>
    <x v="284"/>
    <d v="2016-01-15T00:00:00"/>
    <n v="1"/>
    <s v="CONVENIO USALLE - BYS"/>
    <s v="12- OTROS DISTRITOS"/>
    <n v="300000000"/>
    <n v="300000000"/>
    <s v="N/A"/>
    <s v="N/A"/>
    <s v="RODRIGO ALBERTO MANRIQUE FORERO_x000a_TEL 3778916_x000a_RODRIGO.MANRIQUE@AMBIENTEBOGOTA.GOV.CO"/>
    <n v="300000000"/>
    <m/>
  </r>
  <r>
    <n v="647"/>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85"/>
    <d v="2016-01-15T00:00:00"/>
    <n v="11"/>
    <s v="CONTRATACIÓN DIRECTA"/>
    <s v="12- OTROS DISTRITOS"/>
    <n v="31275332"/>
    <n v="31275332"/>
    <s v="N/A"/>
    <s v="N/A"/>
    <s v="RODRIGO ALBERTO MANRIQUE FORERO_x000a_TEL 3778916_x000a_RODRIGO.MANRIQUE@AMBIENTEBOGOTA.GOV.CO"/>
    <n v="2843212"/>
    <m/>
  </r>
  <r>
    <n v="648"/>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86"/>
    <d v="2016-01-15T00:00:00"/>
    <n v="11"/>
    <s v="CONTRATACIÓN DIRECTA"/>
    <s v="12- OTROS DISTRITOS"/>
    <n v="24623489"/>
    <n v="24623489"/>
    <s v="N/A"/>
    <s v="N/A"/>
    <s v="RODRIGO ALBERTO MANRIQUE FORERO_x000a_TEL 3778916_x000a_RODRIGO.MANRIQUE@AMBIENTEBOGOTA.GOV.CO"/>
    <n v="2238499"/>
    <m/>
  </r>
  <r>
    <n v="649"/>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87"/>
    <d v="2016-01-15T00:00:00"/>
    <n v="11"/>
    <s v="CONTRATACIÓN DIRECTA"/>
    <s v="12- OTROS DISTRITOS"/>
    <n v="39327563"/>
    <n v="39327563"/>
    <s v="N/A"/>
    <s v="N/A"/>
    <s v="RODRIGO ALBERTO MANRIQUE FORERO_x000a_TEL 3778916_x000a_RODRIGO.MANRIQUE@AMBIENTEBOGOTA.GOV.CO"/>
    <n v="3575233"/>
    <m/>
  </r>
  <r>
    <n v="650"/>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88"/>
    <d v="2016-01-15T00:00:00"/>
    <n v="11"/>
    <s v="CONTRATACIÓN DIRECTA"/>
    <s v="12- OTROS DISTRITOS"/>
    <n v="45279212"/>
    <n v="45279212"/>
    <s v="N/A"/>
    <s v="N/A"/>
    <s v="RODRIGO ALBERTO MANRIQUE FORERO_x000a_TEL 3778916_x000a_RODRIGO.MANRIQUE@AMBIENTEBOGOTA.GOV.CO"/>
    <n v="4116292"/>
    <m/>
  </r>
  <r>
    <n v="651"/>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89"/>
    <d v="2016-01-15T00:00:00"/>
    <n v="11"/>
    <s v="CONTRATACIÓN DIRECTA"/>
    <s v="12- OTROS DISTRITOS"/>
    <n v="31275332"/>
    <n v="31275332"/>
    <s v="N/A"/>
    <s v="N/A"/>
    <s v="RODRIGO ALBERTO MANRIQUE FORERO_x000a_TEL 3778916_x000a_RODRIGO.MANRIQUE@AMBIENTEBOGOTA.GOV.CO"/>
    <n v="2843212"/>
    <m/>
  </r>
  <r>
    <n v="652"/>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90"/>
    <d v="2016-01-15T00:00:00"/>
    <n v="11"/>
    <s v="CONTRATACIÓN DIRECTA"/>
    <s v="12- OTROS DISTRITOS"/>
    <n v="31275332"/>
    <n v="31275332"/>
    <s v="N/A"/>
    <s v="N/A"/>
    <s v="RODRIGO ALBERTO MANRIQUE FORERO_x000a_TEL 3778916_x000a_RODRIGO.MANRIQUE@AMBIENTEBOGOTA.GOV.CO"/>
    <n v="2843212"/>
    <m/>
  </r>
  <r>
    <n v="653"/>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91"/>
    <d v="2016-01-15T00:00:00"/>
    <n v="11"/>
    <s v="CONTRATACIÓN DIRECTA"/>
    <s v="12- OTROS DISTRITOS"/>
    <n v="39327563"/>
    <n v="39327563"/>
    <s v="N/A"/>
    <s v="N/A"/>
    <s v="RODRIGO ALBERTO MANRIQUE FORERO_x000a_TEL 3778916_x000a_RODRIGO.MANRIQUE@AMBIENTEBOGOTA.GOV.CO"/>
    <n v="3575233"/>
    <m/>
  </r>
  <r>
    <n v="654"/>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92"/>
    <d v="2016-01-15T00:00:00"/>
    <n v="11"/>
    <s v="CONTRATACIÓN DIRECTA"/>
    <s v="12- OTROS DISTRITOS"/>
    <n v="67685420"/>
    <n v="67685420"/>
    <s v="N/A"/>
    <s v="N/A"/>
    <s v="RODRIGO ALBERTO MANRIQUE FORERO_x000a_TEL 3778916_x000a_RODRIGO.MANRIQUE@AMBIENTEBOGOTA.GOV.CO"/>
    <n v="6153220"/>
    <m/>
  </r>
  <r>
    <n v="655"/>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93"/>
    <d v="2016-01-15T00:00:00"/>
    <n v="11"/>
    <s v="CONTRATACIÓN DIRECTA"/>
    <s v="12- OTROS DISTRITOS"/>
    <n v="31275332"/>
    <n v="31275332"/>
    <s v="N/A"/>
    <s v="N/A"/>
    <s v="RODRIGO ALBERTO MANRIQUE FORERO_x000a_TEL 3778916_x000a_RODRIGO.MANRIQUE@AMBIENTEBOGOTA.GOV.CO"/>
    <n v="2843212"/>
    <m/>
  </r>
  <r>
    <n v="656"/>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94"/>
    <d v="2016-01-15T00:00:00"/>
    <n v="11"/>
    <s v="CONTRATACIÓN DIRECTA"/>
    <s v="12- OTROS DISTRITOS"/>
    <n v="39327563"/>
    <n v="39327563"/>
    <s v="N/A"/>
    <s v="N/A"/>
    <s v="RODRIGO ALBERTO MANRIQUE FORERO_x000a_TEL 3778916_x000a_RODRIGO.MANRIQUE@AMBIENTEBOGOTA.GOV.CO"/>
    <n v="3575233"/>
    <m/>
  </r>
  <r>
    <n v="657"/>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0"/>
    <s v="04-GASTOS DE PERSONAL OPERATIVO"/>
    <s v="0254 - PERSONAL CONTRATADO PARA EJECUTAR LAS ACTUACIONES DE EVALUACIÓN, CONTROL DE DETERIORO AMBIENTAL Y SEGUIMIENTO AMBIENTAL"/>
    <n v="77121504"/>
    <x v="221"/>
    <d v="2016-01-15T00:00:00"/>
    <n v="1"/>
    <s v="CONTRATACIÓN DIRECTA"/>
    <s v="12- OTROS DISTRITOS"/>
    <n v="327862"/>
    <n v="327862"/>
    <s v="N/A"/>
    <s v="N/A"/>
    <s v="RODRIGO ALBERTO MANRIQUE FORERO_x000a_TEL 3778916_x000a_RODRIGO.MANRIQUE@AMBIENTEBOGOTA.GOV.CO"/>
    <n v="327862"/>
    <m/>
  </r>
  <r>
    <n v="658"/>
    <x v="4"/>
    <s v="3-3-1-14-02-22-0574-210"/>
    <s v="REDUCIR EN 10% LA CONTAMINACIÓN POR MATERIAL PARTICULADO DE DIÁMETRO MENOR A 10 MICRAS (PM10) Y GENERAR LAS CONDICIONES PARA EL MONITOREO DE (PM2.5) EN LA CIUDAD"/>
    <s v="INSTRUMENTOS DE ALERTA A LOS FACTORES DE DETERIORO AMBIENTAL DE BOGOTÁ"/>
    <s v="DESARROLLAR 100% EL SISTEMA DE INFORMACIÓN PARA EL CONTROL Y SEGUIMIENTO A LAS EMISIONES Y CONCENTRACION DE GASES EFECTO INVERNADERO EN BOGOTÁ."/>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4"/>
    <x v="295"/>
    <d v="2016-01-15T00:00:00"/>
    <n v="1"/>
    <s v="CONVENIO"/>
    <s v="12- OTROS DISTRITOS"/>
    <n v="400000000"/>
    <n v="400000000"/>
    <s v="N/A"/>
    <s v="N/A"/>
    <s v="RODRIGO ALBERTO MANRIQUE FORERO_x000a_TEL 3778916_x000a_RODRIGO.MANRIQUE@AMBIENTEBOGOTA.GOV.CO"/>
    <n v="400000000"/>
    <m/>
  </r>
  <r>
    <n v="659"/>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0"/>
    <s v="04-GASTOS DE PERSONAL OPERATIVO"/>
    <s v="0254 - PERSONAL CONTRATADO PARA EJECUTAR LAS ACTUACIONES DE EVALUACIÓN, CONTROL DE DETERIORO AMBIENTAL Y SEGUIMIENTO AMBIENTAL"/>
    <n v="77121504"/>
    <x v="296"/>
    <d v="2016-01-15T00:00:00"/>
    <n v="11"/>
    <s v="CONTRATACIÓN DIRECTA"/>
    <s v="12- OTROS DISTRITOS"/>
    <n v="34893001"/>
    <n v="34893001"/>
    <s v="N/A"/>
    <s v="N/A"/>
    <s v="RODRIGO ALBERTO MANRIQUE FORERO_x000a_TEL 3778916_x000a_RODRIGO.MANRIQUE@AMBIENTEBOGOTA.GOV.CO"/>
    <n v="3172091"/>
    <m/>
  </r>
  <r>
    <n v="660"/>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0"/>
    <s v="04-GASTOS DE PERSONAL OPERATIVO"/>
    <s v="0254 - PERSONAL CONTRATADO PARA EJECUTAR LAS ACTUACIONES DE EVALUACIÓN, CONTROL DE DETERIORO AMBIENTAL Y SEGUIMIENTO AMBIENTAL"/>
    <n v="77121504"/>
    <x v="296"/>
    <d v="2016-01-15T00:00:00"/>
    <n v="11"/>
    <s v="CONTRATACIÓN DIRECTA"/>
    <s v="12- OTROS DISTRITOS"/>
    <n v="34893001"/>
    <n v="34893001"/>
    <s v="N/A"/>
    <s v="N/A"/>
    <s v="RODRIGO ALBERTO MANRIQUE FORERO_x000a_TEL 3778916_x000a_RODRIGO.MANRIQUE@AMBIENTEBOGOTA.GOV.CO"/>
    <n v="3172091"/>
    <m/>
  </r>
  <r>
    <n v="661"/>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0"/>
    <s v="04-GASTOS DE PERSONAL OPERATIVO"/>
    <s v="0254 - PERSONAL CONTRATADO PARA EJECUTAR LAS ACTUACIONES DE EVALUACIÓN, CONTROL DE DETERIORO AMBIENTAL Y SEGUIMIENTO AMBIENTAL"/>
    <n v="77121504"/>
    <x v="297"/>
    <d v="2016-01-15T00:00:00"/>
    <n v="11"/>
    <s v="CONTRATACIÓN DIRECTA"/>
    <s v="12- OTROS DISTRITOS"/>
    <n v="26724071"/>
    <n v="26724071"/>
    <s v="N/A"/>
    <s v="N/A"/>
    <s v="RODRIGO ALBERTO MANRIQUE FORERO_x000a_TEL 3778916_x000a_RODRIGO.MANRIQUE@AMBIENTEBOGOTA.GOV.CO"/>
    <n v="2429461"/>
    <m/>
  </r>
  <r>
    <n v="662"/>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0"/>
    <s v="04-GASTOS DE PERSONAL OPERATIVO"/>
    <s v="0254 - PERSONAL CONTRATADO PARA EJECUTAR LAS ACTUACIONES DE EVALUACIÓN, CONTROL DE DETERIORO AMBIENTAL Y SEGUIMIENTO AMBIENTAL"/>
    <n v="77121504"/>
    <x v="296"/>
    <d v="2016-01-15T00:00:00"/>
    <n v="11"/>
    <s v="CONTRATACIÓN DIRECTA"/>
    <s v="12- OTROS DISTRITOS"/>
    <n v="34893001"/>
    <n v="34893001"/>
    <s v="N/A"/>
    <s v="N/A"/>
    <s v="RODRIGO ALBERTO MANRIQUE FORERO_x000a_TEL 3778916_x000a_RODRIGO.MANRIQUE@AMBIENTEBOGOTA.GOV.CO"/>
    <n v="3172091"/>
    <m/>
  </r>
  <r>
    <n v="663"/>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0"/>
    <s v="04-GASTOS DE PERSONAL OPERATIVO"/>
    <s v="0254 - PERSONAL CONTRATADO PARA EJECUTAR LAS ACTUACIONES DE EVALUACIÓN, CONTROL DE DETERIORO AMBIENTAL Y SEGUIMIENTO AMBIENTAL"/>
    <n v="77121504"/>
    <x v="296"/>
    <d v="2016-01-15T00:00:00"/>
    <n v="11"/>
    <s v="CONTRATACIÓN DIRECTA"/>
    <s v="12- OTROS DISTRITOS"/>
    <n v="45279212"/>
    <n v="45279212"/>
    <s v="N/A"/>
    <s v="N/A"/>
    <s v="RODRIGO ALBERTO MANRIQUE FORERO_x000a_TEL 3778916_x000a_RODRIGO.MANRIQUE@AMBIENTEBOGOTA.GOV.CO"/>
    <n v="4116292"/>
    <m/>
  </r>
  <r>
    <n v="664"/>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0"/>
    <s v="04-GASTOS DE PERSONAL OPERATIVO"/>
    <s v="0254 - PERSONAL CONTRATADO PARA EJECUTAR LAS ACTUACIONES DE EVALUACIÓN, CONTROL DE DETERIORO AMBIENTAL Y SEGUIMIENTO AMBIENTAL"/>
    <n v="77121504"/>
    <x v="296"/>
    <d v="2016-01-15T00:00:00"/>
    <n v="11"/>
    <s v="CONTRATACIÓN DIRECTA"/>
    <s v="12- OTROS DISTRITOS"/>
    <n v="31275332"/>
    <n v="31275332"/>
    <s v="N/A"/>
    <s v="N/A"/>
    <s v="RODRIGO ALBERTO MANRIQUE FORERO_x000a_TEL 3778916_x000a_RODRIGO.MANRIQUE@AMBIENTEBOGOTA.GOV.CO"/>
    <n v="2843212"/>
    <m/>
  </r>
  <r>
    <n v="665"/>
    <x v="4"/>
    <s v="3-3-1-14-02-22-0574-210"/>
    <s v="REDUCIR EN 10% LA CONTAMINACIÓN POR MATERIAL PARTICULADO DE DIÁMETRO MENOR A 10 MICRAS (PM10) Y GENERAR LAS CONDICIONES PARA EL MONITOREO DE (PM2.5) EN LA CIUDAD"/>
    <s v="INSTRUMENTOS DE ALERTA A LOS FACTORES DE DETERIORO AMBIENTAL DE BOGOTÁ"/>
    <s v="IMPLEMENTAR DE 100 % HERRAMIENTAS ENCAMINADAS AL CONTROL DE LA CONTAMINACIÓN GENERADA POR LAS ACTIVIDADES ANTRÓPICAS EN ÁREAS FUENTE QUE IMPACTEN LA SALUD AMBIENTAL"/>
    <x v="0"/>
    <s v="04-GASTOS DE PERSONAL OPERATIVO"/>
    <s v="0254 - PERSONAL CONTRATADO PARA EJECUTAR LAS ACTUACIONES DE EVALUACIÓN, CONTROL DE DETERIORO AMBIENTAL Y SEGUIMIENTO AMBIENTAL"/>
    <n v="77121504"/>
    <x v="221"/>
    <d v="2016-01-15T00:00:00"/>
    <n v="1"/>
    <s v="CONTRATACIÓN DIRECTA"/>
    <s v="12- OTROS DISTRITOS"/>
    <n v="42382"/>
    <n v="42382"/>
    <s v="N/A"/>
    <s v="N/A"/>
    <s v="RODRIGO ALBERTO MANRIQUE FORERO_x000a_TEL 3778916_x000a_RODRIGO.MANRIQUE@AMBIENTEBOGOTA.GOV.CO"/>
    <n v="42382"/>
    <m/>
  </r>
  <r>
    <n v="66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298"/>
    <d v="2016-01-15T00:00:00"/>
    <n v="11"/>
    <s v="CONTRATACIÓN DIRECTA"/>
    <s v="12- OTROS DISTRITOS"/>
    <n v="17971646"/>
    <n v="17971646"/>
    <s v="N/A"/>
    <s v="N/A"/>
    <s v="RODRIGO ALBERTO MANRIQUE FORERO_x000a_TEL 3778916_x000a_RODRIGO.MANRIQUE@AMBIENTEBOGOTA.GOV.CO"/>
    <n v="1633786"/>
    <m/>
  </r>
  <r>
    <n v="66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299"/>
    <d v="2016-01-15T00:00:00"/>
    <n v="11"/>
    <s v="CONTRATACIÓN DIRECTA"/>
    <s v="12- OTROS DISTRITOS"/>
    <n v="19372034"/>
    <n v="19372034"/>
    <s v="N/A"/>
    <s v="N/A"/>
    <s v="RODRIGO ALBERTO MANRIQUE FORERO_x000a_TEL 3778916_x000a_RODRIGO.MANRIQUE@AMBIENTEBOGOTA.GOV.CO"/>
    <n v="1761094"/>
    <m/>
  </r>
  <r>
    <n v="66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0"/>
    <d v="2016-01-15T00:00:00"/>
    <n v="11"/>
    <s v="CONTRATACIÓN DIRECTA"/>
    <s v="12- OTROS DISTRITOS"/>
    <n v="17971646"/>
    <n v="17971646"/>
    <s v="N/A"/>
    <s v="N/A"/>
    <s v="RODRIGO ALBERTO MANRIQUE FORERO_x000a_TEL 3778916_x000a_RODRIGO.MANRIQUE@AMBIENTEBOGOTA.GOV.CO"/>
    <n v="1633786"/>
    <m/>
  </r>
  <r>
    <n v="66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1"/>
    <d v="2016-01-15T00:00:00"/>
    <n v="11"/>
    <s v="CONTRATACIÓN DIRECTA"/>
    <s v="12- OTROS DISTRITOS"/>
    <n v="57182510"/>
    <n v="57182510"/>
    <s v="N/A"/>
    <s v="N/A"/>
    <s v="RODRIGO ALBERTO MANRIQUE FORERO_x000a_TEL 3778916_x000a_RODRIGO.MANRIQUE@AMBIENTEBOGOTA.GOV.CO"/>
    <n v="5198410"/>
    <m/>
  </r>
  <r>
    <n v="67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2"/>
    <d v="2016-01-15T00:00:00"/>
    <n v="11"/>
    <s v="CONTRATACIÓN DIRECTA"/>
    <s v="12- OTROS DISTRITOS"/>
    <n v="67685420"/>
    <n v="67685420"/>
    <s v="N/A"/>
    <s v="N/A"/>
    <s v="RODRIGO ALBERTO MANRIQUE FORERO_x000a_TEL 3778916_x000a_RODRIGO.MANRIQUE@AMBIENTEBOGOTA.GOV.CO"/>
    <n v="6153220"/>
    <m/>
  </r>
  <r>
    <n v="67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3"/>
    <d v="2016-01-15T00:00:00"/>
    <n v="11"/>
    <s v="CONTRATACIÓN DIRECTA"/>
    <s v="12- OTROS DISTRITOS"/>
    <n v="79355320"/>
    <n v="79355320"/>
    <s v="N/A"/>
    <s v="N/A"/>
    <s v="RODRIGO ALBERTO MANRIQUE FORERO_x000a_TEL 3778916_x000a_RODRIGO.MANRIQUE@AMBIENTEBOGOTA.GOV.CO"/>
    <n v="7214120"/>
    <m/>
  </r>
  <r>
    <n v="67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4"/>
    <d v="2016-01-15T00:00:00"/>
    <n v="11"/>
    <s v="CONTRATACIÓN DIRECTA"/>
    <s v="12- OTROS DISTRITOS"/>
    <n v="39327563"/>
    <n v="39327563"/>
    <s v="N/A"/>
    <s v="N/A"/>
    <s v="RODRIGO ALBERTO MANRIQUE FORERO_x000a_TEL 3778916_x000a_RODRIGO.MANRIQUE@AMBIENTEBOGOTA.GOV.CO"/>
    <n v="3575233"/>
    <m/>
  </r>
  <r>
    <n v="67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5"/>
    <d v="2016-01-15T00:00:00"/>
    <n v="11"/>
    <s v="CONTRATACIÓN DIRECTA"/>
    <s v="12- OTROS DISTRITOS"/>
    <n v="26724071"/>
    <n v="26724071"/>
    <s v="N/A"/>
    <s v="N/A"/>
    <s v="RODRIGO ALBERTO MANRIQUE FORERO_x000a_TEL 3778916_x000a_RODRIGO.MANRIQUE@AMBIENTEBOGOTA.GOV.CO"/>
    <n v="2429461"/>
    <m/>
  </r>
  <r>
    <n v="67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6"/>
    <d v="2016-01-15T00:00:00"/>
    <n v="11"/>
    <s v="CONTRATACIÓN DIRECTA"/>
    <s v="12- OTROS DISTRITOS"/>
    <n v="73520370"/>
    <n v="73520370"/>
    <s v="N/A"/>
    <s v="N/A"/>
    <s v="RODRIGO ALBERTO MANRIQUE FORERO_x000a_TEL 3778916_x000a_RODRIGO.MANRIQUE@AMBIENTEBOGOTA.GOV.CO"/>
    <n v="6683670"/>
    <m/>
  </r>
  <r>
    <n v="67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7"/>
    <d v="2016-01-15T00:00:00"/>
    <n v="11"/>
    <s v="CONTRATACIÓN DIRECTA"/>
    <s v="12- OTROS DISTRITOS"/>
    <n v="67685420"/>
    <n v="67685420"/>
    <s v="N/A"/>
    <s v="N/A"/>
    <s v="RODRIGO ALBERTO MANRIQUE FORERO_x000a_TEL 3778916_x000a_RODRIGO.MANRIQUE@AMBIENTEBOGOTA.GOV.CO"/>
    <n v="6153220"/>
    <m/>
  </r>
  <r>
    <n v="67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8"/>
    <d v="2016-01-15T00:00:00"/>
    <n v="11"/>
    <s v="CONTRATACIÓN DIRECTA"/>
    <s v="12- OTROS DISTRITOS"/>
    <n v="57182510"/>
    <n v="57182510"/>
    <s v="N/A"/>
    <s v="N/A"/>
    <s v="RODRIGO ALBERTO MANRIQUE FORERO_x000a_TEL 3778916_x000a_RODRIGO.MANRIQUE@AMBIENTEBOGOTA.GOV.CO"/>
    <n v="5198410"/>
    <m/>
  </r>
  <r>
    <n v="67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9"/>
    <d v="2016-01-15T00:00:00"/>
    <n v="11"/>
    <s v="CONTRATACIÓN DIRECTA"/>
    <s v="12- OTROS DISTRITOS"/>
    <n v="22873004"/>
    <n v="22873004"/>
    <s v="N/A"/>
    <s v="N/A"/>
    <s v="RODRIGO ALBERTO MANRIQUE FORERO_x000a_TEL 3778916_x000a_RODRIGO.MANRIQUE@AMBIENTEBOGOTA.GOV.CO"/>
    <n v="2079364"/>
    <m/>
  </r>
  <r>
    <n v="67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0"/>
    <d v="2016-01-15T00:00:00"/>
    <n v="11"/>
    <s v="CONTRATACIÓN DIRECTA"/>
    <s v="12- OTROS DISTRITOS"/>
    <n v="57182510"/>
    <n v="57182510"/>
    <s v="N/A"/>
    <s v="N/A"/>
    <s v="RODRIGO ALBERTO MANRIQUE FORERO_x000a_TEL 3778916_x000a_RODRIGO.MANRIQUE@AMBIENTEBOGOTA.GOV.CO"/>
    <n v="5198410"/>
    <m/>
  </r>
  <r>
    <n v="67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1"/>
    <d v="2016-01-15T00:00:00"/>
    <n v="11"/>
    <s v="CONTRATACIÓN DIRECTA"/>
    <s v="12- OTROS DISTRITOS"/>
    <n v="17971646"/>
    <n v="17971646"/>
    <s v="N/A"/>
    <s v="N/A"/>
    <s v="RODRIGO ALBERTO MANRIQUE FORERO_x000a_TEL 3778916_x000a_RODRIGO.MANRIQUE@AMBIENTEBOGOTA.GOV.CO"/>
    <n v="1633786"/>
    <m/>
  </r>
  <r>
    <n v="68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2"/>
    <d v="2016-01-15T00:00:00"/>
    <n v="11"/>
    <s v="CONTRATACIÓN DIRECTA"/>
    <s v="12- OTROS DISTRITOS"/>
    <n v="73520370"/>
    <n v="73520370"/>
    <s v="N/A"/>
    <s v="N/A"/>
    <s v="RODRIGO ALBERTO MANRIQUE FORERO_x000a_TEL 3778916_x000a_RODRIGO.MANRIQUE@AMBIENTEBOGOTA.GOV.CO"/>
    <n v="6683670"/>
    <m/>
  </r>
  <r>
    <n v="68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3"/>
    <d v="2016-01-15T00:00:00"/>
    <n v="11"/>
    <s v="CONTRATACIÓN DIRECTA"/>
    <s v="12- OTROS DISTRITOS"/>
    <n v="24623489"/>
    <n v="24623489"/>
    <s v="N/A"/>
    <s v="N/A"/>
    <s v="RODRIGO ALBERTO MANRIQUE FORERO_x000a_TEL 3778916_x000a_RODRIGO.MANRIQUE@AMBIENTEBOGOTA.GOV.CO"/>
    <n v="2238499"/>
    <m/>
  </r>
  <r>
    <n v="68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4"/>
    <d v="2016-01-15T00:00:00"/>
    <n v="11"/>
    <s v="CONTRATACIÓN DIRECTA"/>
    <s v="12- OTROS DISTRITOS"/>
    <n v="108530070"/>
    <n v="108530070"/>
    <s v="N/A"/>
    <s v="N/A"/>
    <s v="RODRIGO ALBERTO MANRIQUE FORERO_x000a_TEL 3778916_x000a_RODRIGO.MANRIQUE@AMBIENTEBOGOTA.GOV.CO"/>
    <n v="9866370"/>
    <m/>
  </r>
  <r>
    <n v="68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5"/>
    <d v="2016-01-15T00:00:00"/>
    <n v="11"/>
    <s v="CONTRATACIÓN DIRECTA"/>
    <s v="12- OTROS DISTRITOS"/>
    <n v="57182510"/>
    <n v="57182510"/>
    <s v="N/A"/>
    <s v="N/A"/>
    <s v="RODRIGO ALBERTO MANRIQUE FORERO_x000a_TEL 3778916_x000a_RODRIGO.MANRIQUE@AMBIENTEBOGOTA.GOV.CO"/>
    <n v="5198410"/>
    <m/>
  </r>
  <r>
    <n v="68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6"/>
    <d v="2016-01-15T00:00:00"/>
    <n v="11"/>
    <s v="CONTRATACIÓN DIRECTA"/>
    <s v="12- OTROS DISTRITOS"/>
    <n v="26724071"/>
    <n v="26724071"/>
    <s v="N/A"/>
    <s v="N/A"/>
    <s v="RODRIGO ALBERTO MANRIQUE FORERO_x000a_TEL 3778916_x000a_RODRIGO.MANRIQUE@AMBIENTEBOGOTA.GOV.CO"/>
    <n v="2429461"/>
    <m/>
  </r>
  <r>
    <n v="68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7"/>
    <d v="2016-01-15T00:00:00"/>
    <n v="11"/>
    <s v="CONTRATACIÓN DIRECTA"/>
    <s v="12- OTROS DISTRITOS"/>
    <n v="63134159"/>
    <n v="63134159"/>
    <s v="N/A"/>
    <s v="N/A"/>
    <s v="RODRIGO ALBERTO MANRIQUE FORERO_x000a_TEL 3778916_x000a_RODRIGO.MANRIQUE@AMBIENTEBOGOTA.GOV.CO"/>
    <n v="5739469"/>
    <m/>
  </r>
  <r>
    <n v="68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8"/>
    <d v="2016-01-15T00:00:00"/>
    <n v="11"/>
    <s v="CONTRATACIÓN DIRECTA"/>
    <s v="12- OTROS DISTRITOS"/>
    <n v="28824653"/>
    <n v="28824653"/>
    <s v="N/A"/>
    <s v="N/A"/>
    <s v="RODRIGO ALBERTO MANRIQUE FORERO_x000a_TEL 3778916_x000a_RODRIGO.MANRIQUE@AMBIENTEBOGOTA.GOV.CO"/>
    <n v="2620423"/>
    <m/>
  </r>
  <r>
    <n v="68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19"/>
    <d v="2016-01-15T00:00:00"/>
    <n v="11"/>
    <s v="CONTRATACIÓN DIRECTA"/>
    <s v="12- OTROS DISTRITOS"/>
    <n v="45279212"/>
    <n v="45279212"/>
    <s v="N/A"/>
    <s v="N/A"/>
    <s v="RODRIGO ALBERTO MANRIQUE FORERO_x000a_TEL 3778916_x000a_RODRIGO.MANRIQUE@AMBIENTEBOGOTA.GOV.CO"/>
    <n v="4116292"/>
    <m/>
  </r>
  <r>
    <n v="68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0"/>
    <d v="2016-01-15T00:00:00"/>
    <n v="11"/>
    <s v="CONTRATACIÓN DIRECTA"/>
    <s v="12- OTROS DISTRITOS"/>
    <n v="22873004"/>
    <n v="22873004"/>
    <s v="N/A"/>
    <s v="N/A"/>
    <s v="RODRIGO ALBERTO MANRIQUE FORERO_x000a_TEL 3778916_x000a_RODRIGO.MANRIQUE@AMBIENTEBOGOTA.GOV.CO"/>
    <n v="2079364"/>
    <m/>
  </r>
  <r>
    <n v="68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1"/>
    <d v="2016-01-15T00:00:00"/>
    <n v="11"/>
    <s v="CONTRATACIÓN DIRECTA"/>
    <s v="12- OTROS DISTRITOS"/>
    <n v="17971646"/>
    <n v="17971646"/>
    <s v="N/A"/>
    <s v="N/A"/>
    <s v="RODRIGO ALBERTO MANRIQUE FORERO_x000a_TEL 3778916_x000a_RODRIGO.MANRIQUE@AMBIENTEBOGOTA.GOV.CO"/>
    <n v="1633786"/>
    <m/>
  </r>
  <r>
    <n v="69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2"/>
    <d v="2016-01-15T00:00:00"/>
    <n v="11"/>
    <s v="CONTRATACIÓN DIRECTA"/>
    <s v="12- OTROS DISTRITOS"/>
    <n v="26724071"/>
    <n v="26724071"/>
    <s v="N/A"/>
    <s v="N/A"/>
    <s v="RODRIGO ALBERTO MANRIQUE FORERO_x000a_TEL 3778916_x000a_RODRIGO.MANRIQUE@AMBIENTEBOGOTA.GOV.CO"/>
    <n v="2429461"/>
    <m/>
  </r>
  <r>
    <n v="69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3"/>
    <d v="2016-01-15T00:00:00"/>
    <n v="11"/>
    <s v="CONTRATACIÓN DIRECTA"/>
    <s v="12- OTROS DISTRITOS"/>
    <n v="73520370"/>
    <n v="73520370"/>
    <s v="N/A"/>
    <s v="N/A"/>
    <s v="RODRIGO ALBERTO MANRIQUE FORERO_x000a_TEL 3778916_x000a_RODRIGO.MANRIQUE@AMBIENTEBOGOTA.GOV.CO"/>
    <n v="6683670"/>
    <m/>
  </r>
  <r>
    <n v="69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4"/>
    <d v="2016-01-15T00:00:00"/>
    <n v="11"/>
    <s v="CONTRATACIÓN DIRECTA"/>
    <s v="12- OTROS DISTRITOS"/>
    <n v="73520370"/>
    <n v="73520370"/>
    <s v="N/A"/>
    <s v="N/A"/>
    <s v="RODRIGO ALBERTO MANRIQUE FORERO_x000a_TEL 3778916_x000a_RODRIGO.MANRIQUE@AMBIENTEBOGOTA.GOV.CO"/>
    <n v="6683670"/>
    <m/>
  </r>
  <r>
    <n v="69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5"/>
    <d v="2016-01-15T00:00:00"/>
    <n v="11"/>
    <s v="CONTRATACIÓN DIRECTA"/>
    <s v="12- OTROS DISTRITOS"/>
    <n v="45274680"/>
    <n v="45274680"/>
    <s v="N/A"/>
    <s v="N/A"/>
    <s v="RODRIGO ALBERTO MANRIQUE FORERO_x000a_TEL 3778916_x000a_RODRIGO.MANRIQUE@AMBIENTEBOGOTA.GOV.CO"/>
    <n v="4115880"/>
    <m/>
  </r>
  <r>
    <n v="69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6"/>
    <d v="2016-01-15T00:00:00"/>
    <n v="11"/>
    <s v="CONTRATACIÓN DIRECTA"/>
    <s v="12- OTROS DISTRITOS"/>
    <n v="17971646"/>
    <n v="17971646"/>
    <s v="N/A"/>
    <s v="N/A"/>
    <s v="RODRIGO ALBERTO MANRIQUE FORERO_x000a_TEL 3778916_x000a_RODRIGO.MANRIQUE@AMBIENTEBOGOTA.GOV.CO"/>
    <n v="1633786"/>
    <m/>
  </r>
  <r>
    <n v="69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7"/>
    <d v="2016-01-15T00:00:00"/>
    <n v="11"/>
    <s v="CONTRATACIÓN DIRECTA"/>
    <s v="12- OTROS DISTRITOS"/>
    <n v="26724071"/>
    <n v="26724071"/>
    <s v="N/A"/>
    <s v="N/A"/>
    <s v="RODRIGO ALBERTO MANRIQUE FORERO_x000a_TEL 3778916_x000a_RODRIGO.MANRIQUE@AMBIENTEBOGOTA.GOV.CO"/>
    <n v="2429461"/>
    <m/>
  </r>
  <r>
    <n v="69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8"/>
    <d v="2016-01-15T00:00:00"/>
    <n v="11"/>
    <s v="CONTRATACIÓN DIRECTA"/>
    <s v="12- OTROS DISTRITOS"/>
    <n v="93359200"/>
    <n v="93359200"/>
    <s v="N/A"/>
    <s v="N/A"/>
    <s v="RODRIGO ALBERTO MANRIQUE FORERO_x000a_TEL 3778916_x000a_RODRIGO.MANRIQUE@AMBIENTEBOGOTA.GOV.CO"/>
    <n v="8487200"/>
    <m/>
  </r>
  <r>
    <n v="69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4"/>
    <d v="2016-01-15T00:00:00"/>
    <n v="11"/>
    <s v="CONTRATACIÓN DIRECTA"/>
    <s v="12- OTROS DISTRITOS"/>
    <n v="57182510"/>
    <n v="57182510"/>
    <s v="N/A"/>
    <s v="N/A"/>
    <s v="RODRIGO ALBERTO MANRIQUE FORERO_x000a_TEL 3778916_x000a_RODRIGO.MANRIQUE@AMBIENTEBOGOTA.GOV.CO"/>
    <n v="5198410"/>
    <m/>
  </r>
  <r>
    <n v="69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04"/>
    <d v="2016-01-15T00:00:00"/>
    <n v="11"/>
    <s v="CONTRATACIÓN DIRECTA"/>
    <s v="12- OTROS DISTRITOS"/>
    <n v="26724071"/>
    <n v="26724071"/>
    <s v="N/A"/>
    <s v="N/A"/>
    <s v="RODRIGO ALBERTO MANRIQUE FORERO_x000a_TEL 3778916_x000a_RODRIGO.MANRIQUE@AMBIENTEBOGOTA.GOV.CO"/>
    <n v="2429461"/>
    <m/>
  </r>
  <r>
    <n v="69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29"/>
    <d v="2016-01-15T00:00:00"/>
    <n v="11"/>
    <s v="CONTRATACIÓN DIRECTA"/>
    <s v="12- OTROS DISTRITOS"/>
    <n v="63134159"/>
    <n v="63134159"/>
    <s v="N/A"/>
    <s v="N/A"/>
    <s v="RODRIGO ALBERTO MANRIQUE FORERO_x000a_TEL 3778916_x000a_RODRIGO.MANRIQUE@AMBIENTEBOGOTA.GOV.CO"/>
    <n v="5739469"/>
    <m/>
  </r>
  <r>
    <n v="70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0"/>
    <d v="2016-01-15T00:00:00"/>
    <n v="11"/>
    <s v="CONTRATACIÓN DIRECTA"/>
    <s v="12- OTROS DISTRITOS"/>
    <n v="57182510"/>
    <n v="57182510"/>
    <s v="N/A"/>
    <s v="N/A"/>
    <s v="RODRIGO ALBERTO MANRIQUE FORERO_x000a_TEL 3778916_x000a_RODRIGO.MANRIQUE@AMBIENTEBOGOTA.GOV.CO"/>
    <n v="5198410"/>
    <m/>
  </r>
  <r>
    <n v="70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1"/>
    <d v="2016-01-15T00:00:00"/>
    <n v="11"/>
    <s v="CONTRATACIÓN DIRECTA"/>
    <s v="12- OTROS DISTRITOS"/>
    <n v="26724071"/>
    <n v="26724071"/>
    <s v="N/A"/>
    <s v="N/A"/>
    <s v="RODRIGO ALBERTO MANRIQUE FORERO_x000a_TEL 3778916_x000a_RODRIGO.MANRIQUE@AMBIENTEBOGOTA.GOV.CO"/>
    <n v="2429461"/>
    <m/>
  </r>
  <r>
    <n v="70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1"/>
    <d v="2016-01-15T00:00:00"/>
    <n v="11"/>
    <s v="CONTRATACIÓN DIRECTA"/>
    <s v="12- OTROS DISTRITOS"/>
    <n v="19372034"/>
    <n v="19372034"/>
    <s v="N/A"/>
    <s v="N/A"/>
    <s v="RODRIGO ALBERTO MANRIQUE FORERO_x000a_TEL 3778916_x000a_RODRIGO.MANRIQUE@AMBIENTEBOGOTA.GOV.CO"/>
    <n v="1761094"/>
    <m/>
  </r>
  <r>
    <n v="70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2"/>
    <d v="2016-01-15T00:00:00"/>
    <n v="11"/>
    <s v="CONTRATACIÓN DIRECTA"/>
    <s v="12- OTROS DISTRITOS"/>
    <n v="22873004"/>
    <n v="22873004"/>
    <s v="N/A"/>
    <s v="N/A"/>
    <s v="RODRIGO ALBERTO MANRIQUE FORERO_x000a_TEL 3778916_x000a_RODRIGO.MANRIQUE@AMBIENTEBOGOTA.GOV.CO"/>
    <n v="2079364"/>
    <m/>
  </r>
  <r>
    <n v="70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2"/>
    <d v="2016-01-15T00:00:00"/>
    <n v="11"/>
    <s v="CONTRATACIÓN DIRECTA"/>
    <s v="12- OTROS DISTRITOS"/>
    <n v="19372034"/>
    <n v="19372034"/>
    <s v="N/A"/>
    <s v="N/A"/>
    <s v="RODRIGO ALBERTO MANRIQUE FORERO_x000a_TEL 3778916_x000a_RODRIGO.MANRIQUE@AMBIENTEBOGOTA.GOV.CO"/>
    <n v="1761094"/>
    <m/>
  </r>
  <r>
    <n v="70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2"/>
    <d v="2016-01-15T00:00:00"/>
    <n v="11"/>
    <s v="CONTRATACIÓN DIRECTA"/>
    <s v="12- OTROS DISTRITOS"/>
    <n v="19372034"/>
    <n v="19372034"/>
    <s v="N/A"/>
    <s v="N/A"/>
    <s v="RODRIGO ALBERTO MANRIQUE FORERO_x000a_TEL 3778916_x000a_RODRIGO.MANRIQUE@AMBIENTEBOGOTA.GOV.CO"/>
    <n v="1761094"/>
    <m/>
  </r>
  <r>
    <n v="70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2"/>
    <d v="2016-01-15T00:00:00"/>
    <n v="11"/>
    <s v="CONTRATACIÓN DIRECTA"/>
    <s v="12- OTROS DISTRITOS"/>
    <n v="19372034"/>
    <n v="19372034"/>
    <s v="N/A"/>
    <s v="N/A"/>
    <s v="RODRIGO ALBERTO MANRIQUE FORERO_x000a_TEL 3778916_x000a_RODRIGO.MANRIQUE@AMBIENTEBOGOTA.GOV.CO"/>
    <n v="1761094"/>
    <m/>
  </r>
  <r>
    <n v="70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19372034"/>
    <n v="19372034"/>
    <s v="N/A"/>
    <s v="N/A"/>
    <s v="RODRIGO ALBERTO MANRIQUE FORERO_x000a_TEL 3778916_x000a_RODRIGO.MANRIQUE@AMBIENTEBOGOTA.GOV.CO"/>
    <n v="1761094"/>
    <m/>
  </r>
  <r>
    <n v="70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26724071"/>
    <n v="26724071"/>
    <s v="N/A"/>
    <s v="N/A"/>
    <s v="RODRIGO ALBERTO MANRIQUE FORERO_x000a_TEL 3778916_x000a_RODRIGO.MANRIQUE@AMBIENTEBOGOTA.GOV.CO"/>
    <n v="2429461"/>
    <m/>
  </r>
  <r>
    <n v="70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17971646"/>
    <n v="17971646"/>
    <s v="N/A"/>
    <s v="N/A"/>
    <s v="RODRIGO ALBERTO MANRIQUE FORERO_x000a_TEL 3778916_x000a_RODRIGO.MANRIQUE@AMBIENTEBOGOTA.GOV.CO"/>
    <n v="1633786"/>
    <m/>
  </r>
  <r>
    <n v="71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22873004"/>
    <n v="22873004"/>
    <s v="N/A"/>
    <s v="N/A"/>
    <s v="RODRIGO ALBERTO MANRIQUE FORERO_x000a_TEL 3778916_x000a_RODRIGO.MANRIQUE@AMBIENTEBOGOTA.GOV.CO"/>
    <n v="2079364"/>
    <m/>
  </r>
  <r>
    <n v="71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26724071"/>
    <n v="26724071"/>
    <s v="N/A"/>
    <s v="N/A"/>
    <s v="RODRIGO ALBERTO MANRIQUE FORERO_x000a_TEL 3778916_x000a_RODRIGO.MANRIQUE@AMBIENTEBOGOTA.GOV.CO"/>
    <n v="2429461"/>
    <m/>
  </r>
  <r>
    <n v="712"/>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19372034"/>
    <n v="19372034"/>
    <s v="N/A"/>
    <s v="N/A"/>
    <s v="RODRIGO ALBERTO MANRIQUE FORERO_x000a_TEL 3778916_x000a_RODRIGO.MANRIQUE@AMBIENTEBOGOTA.GOV.CO"/>
    <n v="1761094"/>
    <m/>
  </r>
  <r>
    <n v="713"/>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26724071"/>
    <n v="26724071"/>
    <s v="N/A"/>
    <s v="N/A"/>
    <s v="RODRIGO ALBERTO MANRIQUE FORERO_x000a_TEL 3778916_x000a_RODRIGO.MANRIQUE@AMBIENTEBOGOTA.GOV.CO"/>
    <n v="2429461"/>
    <m/>
  </r>
  <r>
    <n v="714"/>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19372034"/>
    <n v="19372034"/>
    <s v="N/A"/>
    <s v="N/A"/>
    <s v="RODRIGO ALBERTO MANRIQUE FORERO_x000a_TEL 3778916_x000a_RODRIGO.MANRIQUE@AMBIENTEBOGOTA.GOV.CO"/>
    <n v="1761094"/>
    <m/>
  </r>
  <r>
    <n v="715"/>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3"/>
    <d v="2016-01-15T00:00:00"/>
    <n v="11"/>
    <s v="CONTRATACIÓN DIRECTA"/>
    <s v="12- OTROS DISTRITOS"/>
    <n v="19372034"/>
    <n v="19372034"/>
    <s v="N/A"/>
    <s v="N/A"/>
    <s v="RODRIGO ALBERTO MANRIQUE FORERO_x000a_TEL 3778916_x000a_RODRIGO.MANRIQUE@AMBIENTEBOGOTA.GOV.CO"/>
    <n v="1761094"/>
    <m/>
  </r>
  <r>
    <n v="716"/>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4"/>
    <d v="2016-01-15T00:00:00"/>
    <n v="10"/>
    <s v="CONTRATACIÓN DIRECTA"/>
    <s v="12- OTROS DISTRITOS"/>
    <n v="51984100"/>
    <n v="51984100"/>
    <s v="N/A"/>
    <s v="N/A"/>
    <s v="RODRIGO ALBERTO MANRIQUE FORERO_x000a_TEL 3778916_x000a_RODRIGO.MANRIQUE@AMBIENTEBOGOTA.GOV.CO"/>
    <n v="5198410"/>
    <m/>
  </r>
  <r>
    <n v="717"/>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5"/>
    <d v="2016-01-15T00:00:00"/>
    <n v="10"/>
    <s v="CONTRATACIÓN DIRECTA"/>
    <s v="12- OTROS DISTRITOS"/>
    <n v="41162920"/>
    <n v="41162920"/>
    <s v="N/A"/>
    <s v="N/A"/>
    <s v="RODRIGO ALBERTO MANRIQUE FORERO_x000a_TEL 3778916_x000a_RODRIGO.MANRIQUE@AMBIENTEBOGOTA.GOV.CO"/>
    <n v="4116292"/>
    <m/>
  </r>
  <r>
    <n v="718"/>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6"/>
    <d v="2016-01-15T00:00:00"/>
    <n v="10"/>
    <s v="CONTRATACIÓN DIRECTA"/>
    <s v="12- OTROS DISTRITOS"/>
    <n v="46573510"/>
    <n v="46573510"/>
    <s v="N/A"/>
    <s v="N/A"/>
    <s v="RODRIGO ALBERTO MANRIQUE FORERO_x000a_TEL 3778916_x000a_RODRIGO.MANRIQUE@AMBIENTEBOGOTA.GOV.CO"/>
    <n v="4657351"/>
    <m/>
  </r>
  <r>
    <n v="719"/>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0"/>
    <s v="04-GASTOS DE PERSONAL OPERATIVO"/>
    <s v="0254 - PERSONAL CONTRATADO PARA EJECUTAR LAS ACTUACIONES DE EVALUACIÓN, CONTROL DE DETERIORO AMBIENTAL Y SEGUIMIENTO AMBIENTAL"/>
    <n v="77101706"/>
    <x v="336"/>
    <d v="2016-01-15T00:00:00"/>
    <n v="1"/>
    <s v="CONTRATACIÓN DIRECTA"/>
    <s v="12- OTROS DISTRITOS"/>
    <n v="702748"/>
    <n v="702748"/>
    <s v="N/A"/>
    <s v="N/A"/>
    <s v="RODRIGO ALBERTO MANRIQUE FORERO_x000a_TEL 3778916_x000a_RODRIGO.MANRIQUE@AMBIENTEBOGOTA.GOV.CO"/>
    <n v="702748"/>
    <m/>
  </r>
  <r>
    <n v="720"/>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1"/>
    <s v="01- ADQUISICIÓN Y/O PRODUCCIÓN DE EQUIPOS, MATERIALES, SUMINISTROS Y SERVICIOS PROPIOS DEL SECTOR"/>
    <s v="0524 - ADQUISICIÓN DE EQUIPOS, MATERIALES, SUMINISTROS, SERVICIOS Y/O PRODUCCIÓN DE MATERIAL TÉCNICO E INFORMACIÓN PARA LA GESTIÓN Y CONTROL DE DETERIORO AMBIENTAL"/>
    <n v="77101706"/>
    <x v="300"/>
    <d v="2016-01-15T00:00:00"/>
    <n v="1"/>
    <s v="CONTRATACIÓN DIRECTA"/>
    <s v="12- OTROS DISTRITOS"/>
    <n v="200000000"/>
    <n v="200000000"/>
    <s v="N/A"/>
    <s v="N/A"/>
    <s v="RODRIGO ALBERTO MANRIQUE FORERO_x000a_TEL 3778916_x000a_RODRIGO.MANRIQUE@AMBIENTEBOGOTA.GOV.CO"/>
    <n v="200000000"/>
    <m/>
  </r>
  <r>
    <n v="721"/>
    <x v="4"/>
    <s v="3-3-1-14-02-22-0574-210"/>
    <s v="REDUCIR EN 10% LA CONTAMINACIÓN POR MATERIAL PARTICULADO DE DIÁMETRO MENOR A 10 MICRAS (PM10) Y GENERAR LAS CONDICIONES PARA EL MONITOREO DE (PM2.5) EN LA CIUDAD"/>
    <s v="EVALUACIÓN, CONTROL, MONITOREO Y SEGUIMIENTO"/>
    <s v="MONITOREAR 5 PROCESOS PARA EL ADECUADO CUMPLIMIENTO DE LAS REGULACIONES AMBIENTALES"/>
    <x v="1"/>
    <s v="06- GASTOS OPERATIVOS"/>
    <s v="0037- GASTOS DE TRANSPORTE"/>
    <n v="78101601"/>
    <x v="303"/>
    <d v="2016-01-15T00:00:00"/>
    <n v="1"/>
    <s v="CONTRATACIÓN DIRECTA"/>
    <s v="12- OTROS DISTRITOS"/>
    <n v="133000000"/>
    <n v="133000000"/>
    <s v="N/A"/>
    <s v="N/A"/>
    <s v="RODRIGO ALBERTO MANRIQUE FORERO_x000a_TEL 3778916_x000a_RODRIGO.MANRIQUE@AMBIENTEBOGOTA.GOV.CO"/>
    <n v="133000000"/>
    <m/>
  </r>
  <r>
    <n v="722"/>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37"/>
    <d v="2016-01-15T00:00:00"/>
    <n v="10"/>
    <s v="CONTRATACIÓN DIRECTA"/>
    <s v="12- OTROS DISTRITOS"/>
    <n v="16337860"/>
    <n v="16337860"/>
    <s v="N/A"/>
    <s v="N/A"/>
    <s v="RODRIGO ALBERTO MANRIQUE FORERO_x000a_TEL 3778916_x000a_RODRIGO.MANRIQUE@AMBIENTEBOGOTA.GOV.CO"/>
    <n v="1633786"/>
    <m/>
  </r>
  <r>
    <n v="723"/>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38"/>
    <d v="2016-01-15T00:00:00"/>
    <n v="10"/>
    <s v="CONTRATACIÓN DIRECTA"/>
    <s v="12- OTROS DISTRITOS"/>
    <n v="17610940"/>
    <n v="17610940"/>
    <s v="N/A"/>
    <s v="N/A"/>
    <s v="RODRIGO ALBERTO MANRIQUE FORERO_x000a_TEL 3778916_x000a_RODRIGO.MANRIQUE@AMBIENTEBOGOTA.GOV.CO"/>
    <n v="1761094"/>
    <m/>
  </r>
  <r>
    <n v="724"/>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39"/>
    <d v="2016-01-15T00:00:00"/>
    <n v="10"/>
    <s v="CONTRATACIÓN DIRECTA"/>
    <s v="12- OTROS DISTRITOS"/>
    <n v="35752330"/>
    <n v="35752330"/>
    <s v="N/A"/>
    <s v="N/A"/>
    <s v="RODRIGO ALBERTO MANRIQUE FORERO_x000a_TEL 3778916_x000a_RODRIGO.MANRIQUE@AMBIENTEBOGOTA.GOV.CO"/>
    <n v="3575233"/>
    <m/>
  </r>
  <r>
    <n v="725"/>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0"/>
    <d v="2016-01-15T00:00:00"/>
    <n v="10"/>
    <s v="CONTRATACIÓN DIRECTA"/>
    <s v="12- OTROS DISTRITOS"/>
    <n v="31720910"/>
    <n v="31720910"/>
    <s v="N/A"/>
    <s v="N/A"/>
    <s v="RODRIGO ALBERTO MANRIQUE FORERO_x000a_TEL 3778916_x000a_RODRIGO.MANRIQUE@AMBIENTEBOGOTA.GOV.CO"/>
    <n v="3172091"/>
    <m/>
  </r>
  <r>
    <n v="726"/>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1"/>
    <d v="2016-01-15T00:00:00"/>
    <n v="10"/>
    <s v="CONTRATACIÓN DIRECTA"/>
    <s v="12- OTROS DISTRITOS"/>
    <n v="26204230"/>
    <n v="26204230"/>
    <s v="N/A"/>
    <s v="N/A"/>
    <s v="RODRIGO ALBERTO MANRIQUE FORERO_x000a_TEL 3778916_x000a_RODRIGO.MANRIQUE@AMBIENTEBOGOTA.GOV.CO"/>
    <n v="2620423"/>
    <m/>
  </r>
  <r>
    <n v="727"/>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28"/>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3"/>
    <d v="2016-01-15T00:00:00"/>
    <n v="10"/>
    <s v="CONTRATACIÓN DIRECTA"/>
    <s v="12- OTROS DISTRITOS"/>
    <n v="24294610"/>
    <n v="24294610"/>
    <s v="N/A"/>
    <s v="N/A"/>
    <s v="RODRIGO ALBERTO MANRIQUE FORERO_x000a_TEL 3778916_x000a_RODRIGO.MANRIQUE@AMBIENTEBOGOTA.GOV.CO"/>
    <n v="2429461"/>
    <m/>
  </r>
  <r>
    <n v="729"/>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30"/>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4"/>
    <d v="2016-01-15T00:00:00"/>
    <n v="10"/>
    <s v="CONTRATACIÓN DIRECTA"/>
    <s v="12- OTROS DISTRITOS"/>
    <n v="28432120"/>
    <n v="28432120"/>
    <s v="N/A"/>
    <s v="N/A"/>
    <s v="RODRIGO ALBERTO MANRIQUE FORERO_x000a_TEL 3778916_x000a_RODRIGO.MANRIQUE@AMBIENTEBOGOTA.GOV.CO"/>
    <n v="2843212"/>
    <m/>
  </r>
  <r>
    <n v="731"/>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3"/>
    <d v="2016-01-15T00:00:00"/>
    <n v="10"/>
    <s v="CONTRATACIÓN DIRECTA"/>
    <s v="12- OTROS DISTRITOS"/>
    <n v="24294610"/>
    <n v="24294610"/>
    <s v="N/A"/>
    <s v="N/A"/>
    <s v="RODRIGO ALBERTO MANRIQUE FORERO_x000a_TEL 3778916_x000a_RODRIGO.MANRIQUE@AMBIENTEBOGOTA.GOV.CO"/>
    <n v="2429461"/>
    <m/>
  </r>
  <r>
    <n v="732"/>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5"/>
    <d v="2016-01-15T00:00:00"/>
    <n v="10"/>
    <s v="CONTRATACIÓN DIRECTA"/>
    <s v="12- OTROS DISTRITOS"/>
    <n v="51984100"/>
    <n v="51984100"/>
    <s v="N/A"/>
    <s v="N/A"/>
    <s v="RODRIGO ALBERTO MANRIQUE FORERO_x000a_TEL 3778916_x000a_RODRIGO.MANRIQUE@AMBIENTEBOGOTA.GOV.CO"/>
    <n v="5198410"/>
    <m/>
  </r>
  <r>
    <n v="733"/>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6"/>
    <d v="2016-01-15T00:00:00"/>
    <n v="10"/>
    <s v="CONTRATACIÓN DIRECTA"/>
    <s v="12- OTROS DISTRITOS"/>
    <n v="16337860"/>
    <n v="16337860"/>
    <s v="N/A"/>
    <s v="N/A"/>
    <s v="RODRIGO ALBERTO MANRIQUE FORERO_x000a_TEL 3778916_x000a_RODRIGO.MANRIQUE@AMBIENTEBOGOTA.GOV.CO"/>
    <n v="1633786"/>
    <m/>
  </r>
  <r>
    <n v="734"/>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6"/>
    <d v="2016-01-15T00:00:00"/>
    <n v="10"/>
    <s v="CONTRATACIÓN DIRECTA"/>
    <s v="12- OTROS DISTRITOS"/>
    <n v="12836890"/>
    <n v="12836890"/>
    <s v="N/A"/>
    <s v="N/A"/>
    <s v="RODRIGO ALBERTO MANRIQUE FORERO_x000a_TEL 3778916_x000a_RODRIGO.MANRIQUE@AMBIENTEBOGOTA.GOV.CO"/>
    <n v="1283689"/>
    <m/>
  </r>
  <r>
    <n v="735"/>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7"/>
    <d v="2016-01-15T00:00:00"/>
    <n v="10"/>
    <s v="CONTRATACIÓN DIRECTA"/>
    <s v="12- OTROS DISTRITOS"/>
    <n v="17610940"/>
    <n v="17610940"/>
    <s v="N/A"/>
    <s v="N/A"/>
    <s v="RODRIGO ALBERTO MANRIQUE FORERO_x000a_TEL 3778916_x000a_RODRIGO.MANRIQUE@AMBIENTEBOGOTA.GOV.CO"/>
    <n v="1761094"/>
    <m/>
  </r>
  <r>
    <n v="736"/>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6"/>
    <d v="2016-01-15T00:00:00"/>
    <n v="10"/>
    <s v="CONTRATACIÓN DIRECTA"/>
    <s v="12- OTROS DISTRITOS"/>
    <n v="16337860"/>
    <n v="16337860"/>
    <s v="N/A"/>
    <s v="N/A"/>
    <s v="RODRIGO ALBERTO MANRIQUE FORERO_x000a_TEL 3778916_x000a_RODRIGO.MANRIQUE@AMBIENTEBOGOTA.GOV.CO"/>
    <n v="1633786"/>
    <m/>
  </r>
  <r>
    <n v="737"/>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8"/>
    <d v="2016-01-15T00:00:00"/>
    <n v="10"/>
    <s v="CONTRATACIÓN DIRECTA"/>
    <s v="12- OTROS DISTRITOS"/>
    <n v="20793640"/>
    <n v="20793640"/>
    <s v="N/A"/>
    <s v="N/A"/>
    <s v="RODRIGO ALBERTO MANRIQUE FORERO_x000a_TEL 3778916_x000a_RODRIGO.MANRIQUE@AMBIENTEBOGOTA.GOV.CO"/>
    <n v="2079364"/>
    <m/>
  </r>
  <r>
    <n v="738"/>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9"/>
    <d v="2016-01-15T00:00:00"/>
    <n v="10"/>
    <s v="CONTRATACIÓN DIRECTA"/>
    <s v="12- OTROS DISTRITOS"/>
    <n v="16337860"/>
    <n v="16337860"/>
    <s v="N/A"/>
    <s v="N/A"/>
    <s v="RODRIGO ALBERTO MANRIQUE FORERO_x000a_TEL 3778916_x000a_RODRIGO.MANRIQUE@AMBIENTEBOGOTA.GOV.CO"/>
    <n v="1633786"/>
    <m/>
  </r>
  <r>
    <n v="739"/>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0"/>
    <d v="2016-01-15T00:00:00"/>
    <n v="10"/>
    <s v="CONTRATACIÓN DIRECTA"/>
    <s v="12- OTROS DISTRITOS"/>
    <n v="57394690"/>
    <n v="57394690"/>
    <s v="N/A"/>
    <s v="N/A"/>
    <s v="RODRIGO ALBERTO MANRIQUE FORERO_x000a_TEL 3778916_x000a_RODRIGO.MANRIQUE@AMBIENTEBOGOTA.GOV.CO"/>
    <n v="5739469"/>
    <m/>
  </r>
  <r>
    <n v="740"/>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1"/>
    <d v="2016-01-15T00:00:00"/>
    <n v="10"/>
    <s v="CONTRATACIÓN DIRECTA"/>
    <s v="12- OTROS DISTRITOS"/>
    <n v="57394690"/>
    <n v="57394690"/>
    <s v="N/A"/>
    <s v="N/A"/>
    <s v="RODRIGO ALBERTO MANRIQUE FORERO_x000a_TEL 3778916_x000a_RODRIGO.MANRIQUE@AMBIENTEBOGOTA.GOV.CO"/>
    <n v="5739469"/>
    <m/>
  </r>
  <r>
    <n v="741"/>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2"/>
    <d v="2016-01-15T00:00:00"/>
    <n v="10"/>
    <s v="CONTRATACIÓN DIRECTA"/>
    <s v="12- OTROS DISTRITOS"/>
    <n v="26204230"/>
    <n v="26204230"/>
    <s v="N/A"/>
    <s v="N/A"/>
    <s v="RODRIGO ALBERTO MANRIQUE FORERO_x000a_TEL 3778916_x000a_RODRIGO.MANRIQUE@AMBIENTEBOGOTA.GOV.CO"/>
    <n v="2620423"/>
    <m/>
  </r>
  <r>
    <n v="742"/>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3"/>
    <d v="2016-01-15T00:00:00"/>
    <n v="10"/>
    <s v="CONTRATACIÓN DIRECTA"/>
    <s v="12- OTROS DISTRITOS"/>
    <n v="35752330"/>
    <n v="35752330"/>
    <s v="N/A"/>
    <s v="N/A"/>
    <s v="RODRIGO ALBERTO MANRIQUE FORERO_x000a_TEL 3778916_x000a_RODRIGO.MANRIQUE@AMBIENTEBOGOTA.GOV.CO"/>
    <n v="3575233"/>
    <m/>
  </r>
  <r>
    <n v="743"/>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2"/>
    <d v="2016-01-15T00:00:00"/>
    <n v="10"/>
    <s v="CONTRATACIÓN DIRECTA"/>
    <s v="12- OTROS DISTRITOS"/>
    <n v="26204230"/>
    <n v="26204230"/>
    <s v="N/A"/>
    <s v="N/A"/>
    <s v="RODRIGO ALBERTO MANRIQUE FORERO_x000a_TEL 3778916_x000a_RODRIGO.MANRIQUE@AMBIENTEBOGOTA.GOV.CO"/>
    <n v="2620423"/>
    <m/>
  </r>
  <r>
    <n v="744"/>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4"/>
    <d v="2016-01-15T00:00:00"/>
    <n v="10"/>
    <s v="CONTRATACIÓN DIRECTA"/>
    <s v="12- OTROS DISTRITOS"/>
    <n v="28432120"/>
    <n v="28432120"/>
    <s v="N/A"/>
    <s v="N/A"/>
    <s v="RODRIGO ALBERTO MANRIQUE FORERO_x000a_TEL 3778916_x000a_RODRIGO.MANRIQUE@AMBIENTEBOGOTA.GOV.CO"/>
    <n v="2843212"/>
    <m/>
  </r>
  <r>
    <n v="745"/>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3"/>
    <d v="2016-01-15T00:00:00"/>
    <n v="10"/>
    <s v="CONTRATACIÓN DIRECTA"/>
    <s v="12- OTROS DISTRITOS"/>
    <n v="24294610"/>
    <n v="24294610"/>
    <s v="N/A"/>
    <s v="N/A"/>
    <s v="RODRIGO ALBERTO MANRIQUE FORERO_x000a_TEL 3778916_x000a_RODRIGO.MANRIQUE@AMBIENTEBOGOTA.GOV.CO"/>
    <n v="2429461"/>
    <m/>
  </r>
  <r>
    <n v="746"/>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5"/>
    <d v="2016-01-15T00:00:00"/>
    <n v="10"/>
    <s v="CONTRATACIÓN DIRECTA"/>
    <s v="12- OTROS DISTRITOS"/>
    <n v="28432120"/>
    <n v="28432120"/>
    <s v="N/A"/>
    <s v="N/A"/>
    <s v="RODRIGO ALBERTO MANRIQUE FORERO_x000a_TEL 3778916_x000a_RODRIGO.MANRIQUE@AMBIENTEBOGOTA.GOV.CO"/>
    <n v="2843212"/>
    <m/>
  </r>
  <r>
    <n v="747"/>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2"/>
    <d v="2016-01-15T00:00:00"/>
    <n v="10"/>
    <s v="CONTRATACIÓN DIRECTA"/>
    <s v="12- OTROS DISTRITOS"/>
    <n v="26204230"/>
    <n v="26204230"/>
    <s v="N/A"/>
    <s v="N/A"/>
    <s v="RODRIGO ALBERTO MANRIQUE FORERO_x000a_TEL 3778916_x000a_RODRIGO.MANRIQUE@AMBIENTEBOGOTA.GOV.CO"/>
    <n v="2620423"/>
    <m/>
  </r>
  <r>
    <n v="748"/>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49"/>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6"/>
    <d v="2016-01-15T00:00:00"/>
    <n v="10"/>
    <s v="CONTRATACIÓN DIRECTA"/>
    <s v="12- OTROS DISTRITOS"/>
    <n v="28432120"/>
    <n v="28432120"/>
    <s v="N/A"/>
    <s v="N/A"/>
    <s v="RODRIGO ALBERTO MANRIQUE FORERO_x000a_TEL 3778916_x000a_RODRIGO.MANRIQUE@AMBIENTEBOGOTA.GOV.CO"/>
    <n v="2843212"/>
    <m/>
  </r>
  <r>
    <n v="750"/>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7"/>
    <d v="2016-01-15T00:00:00"/>
    <n v="10"/>
    <s v="CONTRATACIÓN DIRECTA"/>
    <s v="12- OTROS DISTRITOS"/>
    <n v="31720910"/>
    <n v="31720910"/>
    <s v="N/A"/>
    <s v="N/A"/>
    <s v="RODRIGO ALBERTO MANRIQUE FORERO_x000a_TEL 3778916_x000a_RODRIGO.MANRIQUE@AMBIENTEBOGOTA.GOV.CO"/>
    <n v="3172091"/>
    <m/>
  </r>
  <r>
    <n v="751"/>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52"/>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53"/>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8"/>
    <d v="2016-01-15T00:00:00"/>
    <n v="10"/>
    <s v="CONTRATACIÓN DIRECTA"/>
    <s v="12- OTROS DISTRITOS"/>
    <n v="28432120"/>
    <n v="28432120"/>
    <s v="N/A"/>
    <s v="N/A"/>
    <s v="RODRIGO ALBERTO MANRIQUE FORERO_x000a_TEL 3778916_x000a_RODRIGO.MANRIQUE@AMBIENTEBOGOTA.GOV.CO"/>
    <n v="2843212"/>
    <m/>
  </r>
  <r>
    <n v="754"/>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55"/>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3"/>
    <d v="2016-01-15T00:00:00"/>
    <n v="10"/>
    <s v="CONTRATACIÓN DIRECTA"/>
    <s v="12- OTROS DISTRITOS"/>
    <n v="24294610"/>
    <n v="24294610"/>
    <s v="N/A"/>
    <s v="N/A"/>
    <s v="RODRIGO ALBERTO MANRIQUE FORERO_x000a_TEL 3778916_x000a_RODRIGO.MANRIQUE@AMBIENTEBOGOTA.GOV.CO"/>
    <n v="2429461"/>
    <m/>
  </r>
  <r>
    <n v="756"/>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57"/>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38"/>
    <d v="2016-01-15T00:00:00"/>
    <n v="10"/>
    <s v="CONTRATACIÓN DIRECTA"/>
    <s v="12- OTROS DISTRITOS"/>
    <n v="17610940"/>
    <n v="17610940"/>
    <s v="N/A"/>
    <s v="N/A"/>
    <s v="RODRIGO ALBERTO MANRIQUE FORERO_x000a_TEL 3778916_x000a_RODRIGO.MANRIQUE@AMBIENTEBOGOTA.GOV.CO"/>
    <n v="1761094"/>
    <m/>
  </r>
  <r>
    <n v="758"/>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59"/>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60"/>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2"/>
    <d v="2016-01-15T00:00:00"/>
    <n v="10"/>
    <s v="CONTRATACIÓN DIRECTA"/>
    <s v="12- OTROS DISTRITOS"/>
    <n v="24294610"/>
    <n v="24294610"/>
    <s v="N/A"/>
    <s v="N/A"/>
    <s v="RODRIGO ALBERTO MANRIQUE FORERO_x000a_TEL 3778916_x000a_RODRIGO.MANRIQUE@AMBIENTEBOGOTA.GOV.CO"/>
    <n v="2429461"/>
    <m/>
  </r>
  <r>
    <n v="761"/>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9"/>
    <d v="2016-01-15T00:00:00"/>
    <n v="10"/>
    <s v="CONTRATACIÓN DIRECTA"/>
    <s v="12- OTROS DISTRITOS"/>
    <n v="35752330"/>
    <n v="35752330"/>
    <s v="N/A"/>
    <s v="N/A"/>
    <s v="RODRIGO ALBERTO MANRIQUE FORERO_x000a_TEL 3778916_x000a_RODRIGO.MANRIQUE@AMBIENTEBOGOTA.GOV.CO"/>
    <n v="3575233"/>
    <m/>
  </r>
  <r>
    <n v="762"/>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59"/>
    <d v="2016-01-15T00:00:00"/>
    <n v="10"/>
    <s v="CONTRATACIÓN DIRECTA"/>
    <s v="12- OTROS DISTRITOS"/>
    <n v="35752330"/>
    <n v="35752330"/>
    <s v="N/A"/>
    <s v="N/A"/>
    <s v="RODRIGO ALBERTO MANRIQUE FORERO_x000a_TEL 3778916_x000a_RODRIGO.MANRIQUE@AMBIENTEBOGOTA.GOV.CO"/>
    <n v="3575233"/>
    <m/>
  </r>
  <r>
    <n v="763"/>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43"/>
    <d v="2016-01-15T00:00:00"/>
    <n v="10"/>
    <s v="CONTRATACIÓN DIRECTA"/>
    <s v="12- OTROS DISTRITOS"/>
    <n v="24294610"/>
    <n v="24294610"/>
    <s v="N/A"/>
    <s v="N/A"/>
    <s v="RODRIGO ALBERTO MANRIQUE FORERO_x000a_TEL 3778916_x000a_RODRIGO.MANRIQUE@AMBIENTEBOGOTA.GOV.CO"/>
    <n v="2429461"/>
    <m/>
  </r>
  <r>
    <n v="764"/>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60"/>
    <d v="2016-01-15T00:00:00"/>
    <n v="10"/>
    <s v="CONTRATACIÓN DIRECTA"/>
    <s v="12- OTROS DISTRITOS"/>
    <n v="28432120"/>
    <n v="28432120"/>
    <s v="N/A"/>
    <s v="N/A"/>
    <s v="RODRIGO ALBERTO MANRIQUE FORERO_x000a_TEL 3778916_x000a_RODRIGO.MANRIQUE@AMBIENTEBOGOTA.GOV.CO"/>
    <n v="2843212"/>
    <m/>
  </r>
  <r>
    <n v="765"/>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361"/>
    <d v="2016-01-15T00:00:00"/>
    <n v="10"/>
    <s v="CONTRATACIÓN DIRECTA"/>
    <s v="12- OTROS DISTRITOS"/>
    <n v="35752330"/>
    <n v="35752330"/>
    <s v="N/A"/>
    <s v="N/A"/>
    <s v="RODRIGO ALBERTO MANRIQUE FORERO_x000a_TEL 3778916_x000a_RODRIGO.MANRIQUE@AMBIENTEBOGOTA.GOV.CO"/>
    <n v="3575233"/>
    <m/>
  </r>
  <r>
    <n v="766"/>
    <x v="4"/>
    <s v="3-3-1-14-02-22-0574-210"/>
    <s v="REDUCIR EN 5% LA CONTAMINACIÓN SONORA EN TRES ÁREAS ESTRATÉGICAS DE LA CIUDAD"/>
    <s v="EVALUACIÓN, CONTROL, MONITOREO Y SEGUIMIENTO"/>
    <s v="INTERVENIR 10 ÁREAS CRÍTICAS IDENTIFICADAS Y PRIORIZADAS EN LOS MAPAS DE RUIDO DE LA CIUDAD."/>
    <x v="0"/>
    <s v="04-GASTOS DE PERSONAL OPERATIVO"/>
    <s v="0254 - PERSONAL CONTRATADO PARA EJECUTAR LAS ACTUACIONES DE EVALUACIÓN, CONTROL DE DETERIORO AMBIENTAL Y SEGUIMIENTO AMBIENTAL"/>
    <n v="77131600"/>
    <x v="221"/>
    <d v="2016-01-15T00:00:00"/>
    <n v="1"/>
    <s v="CONTRATACIÓN DIRECTA"/>
    <s v="12- OTROS DISTRITOS"/>
    <n v="379470"/>
    <n v="379470"/>
    <s v="N/A"/>
    <s v="N/A"/>
    <s v="RODRIGO ALBERTO MANRIQUE FORERO_x000a_TEL 3778916_x000a_RODRIGO.MANRIQUE@AMBIENTEBOGOTA.GOV.CO"/>
    <n v="379470"/>
    <m/>
  </r>
  <r>
    <n v="767"/>
    <x v="4"/>
    <s v="3-3-1-14-02-22-0574-210"/>
    <s v="REDUCIR EN 5% LA CONTAMINACIÓN SONORA EN TRES ÁREAS ESTRATÉGICAS DE LA CIUDAD"/>
    <s v="EVALUACIÓN, CONTROL, MONITOREO Y SEGUIMIENTO"/>
    <s v="INTERVENIR 10 ÁREAS CRÍTICAS IDENTIFICADAS Y PRIORIZADAS EN LOS MAPAS DE RUIDO DE LA CIUDAD."/>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362"/>
    <d v="2016-02-01T00:00:00"/>
    <n v="1"/>
    <s v="CONTRATACIÓN DIRECTA"/>
    <s v="12- OTROS DISTRITOS"/>
    <n v="155000000"/>
    <n v="155000000"/>
    <s v="N/A"/>
    <s v="N/A"/>
    <s v="RODRIGO ALBERTO MANRIQUE FORERO_x000a_TEL 3778916_x000a_RODRIGO.MANRIQUE@AMBIENTEBOGOTA.GOV.CO"/>
    <n v="155000000"/>
    <m/>
  </r>
  <r>
    <n v="768"/>
    <x v="4"/>
    <s v="3-3-1-14-02-22-0574-210"/>
    <s v="REDUCIR EN 5% LA CONTAMINACIÓN SONORA EN TRES ÁREAS ESTRATÉGICAS DE LA CIUDAD"/>
    <s v="EVALUACIÓN, CONTROL, MONITOREO Y SEGUIMIENTO"/>
    <s v="OPERAR UNA RED DE MONITOREO DE RUIDO DEL AEROPUERTO "/>
    <x v="0"/>
    <s v="04-GASTOS DE PERSONAL OPERATIVO"/>
    <s v="0254 - PERSONAL CONTRATADO PARA EJECUTAR LAS ACTUACIONES DE EVALUACIÓN, CONTROL DE DETERIORO AMBIENTAL Y SEGUIMIENTO AMBIENTAL"/>
    <n v="77131600"/>
    <x v="363"/>
    <d v="2016-01-15T00:00:00"/>
    <n v="10"/>
    <s v="CONTRATACIÓN DIRECTA"/>
    <s v="12- OTROS DISTRITOS"/>
    <n v="28432120"/>
    <n v="28432120"/>
    <s v="N/A"/>
    <s v="N/A"/>
    <s v="RODRIGO ALBERTO MANRIQUE FORERO_x000a_TEL 3778916_x000a_RODRIGO.MANRIQUE@AMBIENTEBOGOTA.GOV.CO"/>
    <n v="2843212"/>
    <m/>
  </r>
  <r>
    <n v="769"/>
    <x v="4"/>
    <s v="3-3-1-14-02-22-0574-210"/>
    <s v="REDUCIR EN 5% LA CONTAMINACIÓN SONORA EN TRES ÁREAS ESTRATÉGICAS DE LA CIUDAD"/>
    <s v="EVALUACIÓN, CONTROL, MONITOREO Y SEGUIMIENTO"/>
    <s v="OPERAR UNA RED DE MONITOREO DE RUIDO DEL AEROPUERTO "/>
    <x v="0"/>
    <s v="04-GASTOS DE PERSONAL OPERATIVO"/>
    <s v="0254 - PERSONAL CONTRATADO PARA EJECUTAR LAS ACTUACIONES DE EVALUACIÓN, CONTROL DE DETERIORO AMBIENTAL Y SEGUIMIENTO AMBIENTAL"/>
    <n v="77131600"/>
    <x v="364"/>
    <d v="2016-01-15T00:00:00"/>
    <n v="10"/>
    <s v="CONTRATACIÓN DIRECTA"/>
    <s v="12- OTROS DISTRITOS"/>
    <n v="24294610"/>
    <n v="24294610"/>
    <s v="N/A"/>
    <s v="N/A"/>
    <s v="RODRIGO ALBERTO MANRIQUE FORERO_x000a_TEL 3778916_x000a_RODRIGO.MANRIQUE@AMBIENTEBOGOTA.GOV.CO"/>
    <n v="2429461"/>
    <m/>
  </r>
  <r>
    <n v="770"/>
    <x v="4"/>
    <s v="3-3-1-14-02-22-0574-210"/>
    <s v="REDUCIR EN 5% LA CONTAMINACIÓN SONORA EN TRES ÁREAS ESTRATÉGICAS DE LA CIUDAD"/>
    <s v="EVALUACIÓN, CONTROL, MONITOREO Y SEGUIMIENTO"/>
    <s v="OPERAR UNA RED DE MONITOREO DE RUIDO DEL AEROPUERTO "/>
    <x v="0"/>
    <s v="04-GASTOS DE PERSONAL OPERATIVO"/>
    <s v="0254 - PERSONAL CONTRATADO PARA EJECUTAR LAS ACTUACIONES DE EVALUACIÓN, CONTROL DE DETERIORO AMBIENTAL Y SEGUIMIENTO AMBIENTAL"/>
    <n v="77131600"/>
    <x v="364"/>
    <d v="2016-01-15T00:00:00"/>
    <n v="1"/>
    <s v="CONTRATACIÓN DIRECTA"/>
    <s v="12- OTROS DISTRITOS"/>
    <n v="273270"/>
    <n v="273270"/>
    <s v="N/A"/>
    <s v="N/A"/>
    <s v="RODRIGO ALBERTO MANRIQUE FORERO_x000a_TEL 3778916_x000a_RODRIGO.MANRIQUE@AMBIENTEBOGOTA.GOV.CO"/>
    <n v="273270"/>
    <m/>
  </r>
  <r>
    <n v="771"/>
    <x v="4"/>
    <s v="3-3-1-14-02-22-0574-210"/>
    <s v="LEGALIZAR EL 50%  DE LOS REGISTROS DE PUBLICIDAD EXTERIOR VISUAL EN BOGOTÁ"/>
    <s v="EVALUACIÓN, CONTROL, MONITOREO Y SEGUIMIENTO"/>
    <s v=" DESMONTAR 320,000 ELEMENTOS DE PUBLICIDAD ILEGAL."/>
    <x v="0"/>
    <s v="04-GASTOS DE PERSONAL OPERATIVO"/>
    <s v="0254 - PERSONAL CONTRATADO PARA EJECUTAR LAS ACTUACIONES DE EVALUACIÓN, CONTROL DE DETERIORO AMBIENTAL Y SEGUIMIENTO AMBIENTAL"/>
    <n v="77111602"/>
    <x v="365"/>
    <d v="2016-01-15T00:00:00"/>
    <n v="10"/>
    <s v="CONTRATACIÓN DIRECTA"/>
    <s v="12- OTROS DISTRITOS"/>
    <n v="12836890"/>
    <n v="12836890"/>
    <s v="N/A"/>
    <s v="N/A"/>
    <s v="RODRIGO ALBERTO MANRIQUE FORERO_x000a_TEL 3778916_x000a_RODRIGO.MANRIQUE@AMBIENTEBOGOTA.GOV.CO"/>
    <n v="1283689"/>
    <m/>
  </r>
  <r>
    <n v="772"/>
    <x v="4"/>
    <s v="3-3-1-14-02-22-0574-210"/>
    <s v="LEGALIZAR EL 50%  DE LOS REGISTROS DE PUBLICIDAD EXTERIOR VISUAL EN BOGOTÁ"/>
    <s v="EVALUACIÓN, CONTROL, MONITOREO Y SEGUIMIENTO"/>
    <s v=" DESMONTAR 320,000 ELEMENTOS DE PUBLICIDAD ILEGAL."/>
    <x v="0"/>
    <s v="04-GASTOS DE PERSONAL OPERATIVO"/>
    <s v="0254 - PERSONAL CONTRATADO PARA EJECUTAR LAS ACTUACIONES DE EVALUACIÓN, CONTROL DE DETERIORO AMBIENTAL Y SEGUIMIENTO AMBIENTAL"/>
    <n v="77111602"/>
    <x v="366"/>
    <d v="2016-01-15T00:00:00"/>
    <n v="10"/>
    <s v="CONTRATACIÓN DIRECTA"/>
    <s v="12- OTROS DISTRITOS"/>
    <n v="16337860"/>
    <n v="16337860"/>
    <s v="N/A"/>
    <s v="N/A"/>
    <s v="RODRIGO ALBERTO MANRIQUE FORERO_x000a_TEL 3778916_x000a_RODRIGO.MANRIQUE@AMBIENTEBOGOTA.GOV.CO"/>
    <n v="1633786"/>
    <m/>
  </r>
  <r>
    <n v="773"/>
    <x v="4"/>
    <s v="3-3-1-14-02-22-0574-210"/>
    <s v="LEGALIZAR EL 50%  DE LOS REGISTROS DE PUBLICIDAD EXTERIOR VISUAL EN BOGOTÁ"/>
    <s v="EVALUACIÓN, CONTROL, MONITOREO Y SEGUIMIENTO"/>
    <s v=" DESMONTAR 320,000 ELEMENTOS DE PUBLICIDAD ILEGAL."/>
    <x v="0"/>
    <s v="04-GASTOS DE PERSONAL OPERATIVO"/>
    <s v="0254 - PERSONAL CONTRATADO PARA EJECUTAR LAS ACTUACIONES DE EVALUACIÓN, CONTROL DE DETERIORO AMBIENTAL Y SEGUIMIENTO AMBIENTAL"/>
    <n v="77111602"/>
    <x v="367"/>
    <d v="2016-01-15T00:00:00"/>
    <n v="10"/>
    <s v="CONTRATACIÓN DIRECTA"/>
    <s v="12- OTROS DISTRITOS"/>
    <n v="22384990"/>
    <n v="22384990"/>
    <s v="N/A"/>
    <s v="N/A"/>
    <s v="RODRIGO ALBERTO MANRIQUE FORERO_x000a_TEL 3778916_x000a_RODRIGO.MANRIQUE@AMBIENTEBOGOTA.GOV.CO"/>
    <n v="2238499"/>
    <m/>
  </r>
  <r>
    <n v="774"/>
    <x v="4"/>
    <s v="3-3-1-14-02-22-0574-210"/>
    <s v="LEGALIZAR EL 50%  DE LOS REGISTROS DE PUBLICIDAD EXTERIOR VISUAL EN BOGOTÁ"/>
    <s v="EVALUACIÓN, CONTROL, MONITOREO Y SEGUIMIENTO"/>
    <s v=" DESMONTAR 320,000 ELEMENTOS DE PUBLICIDAD ILEGAL."/>
    <x v="0"/>
    <s v="04-GASTOS DE PERSONAL OPERATIVO"/>
    <s v="0254 - PERSONAL CONTRATADO PARA EJECUTAR LAS ACTUACIONES DE EVALUACIÓN, CONTROL DE DETERIORO AMBIENTAL Y SEGUIMIENTO AMBIENTAL"/>
    <n v="77111602"/>
    <x v="221"/>
    <d v="2016-01-15T00:00:00"/>
    <n v="1"/>
    <s v="CONTRATACIÓN DIRECTA"/>
    <s v="12- OTROS DISTRITOS"/>
    <n v="440260"/>
    <n v="440260"/>
    <s v="N/A"/>
    <s v="N/A"/>
    <s v="RODRIGO ALBERTO MANRIQUE FORERO_x000a_TEL 3778916_x000a_RODRIGO.MANRIQUE@AMBIENTEBOGOTA.GOV.CO"/>
    <n v="440260"/>
    <m/>
  </r>
  <r>
    <n v="775"/>
    <x v="4"/>
    <s v="3-3-1-14-02-22-0574-210"/>
    <s v="LEGALIZAR EL 50%  DE LOS REGISTROS DE PUBLICIDAD EXTERIOR VISUAL EN BOGOTÁ"/>
    <s v="EVALUACIÓN, CONTROL, MONITOREO Y SEGUIMIENTO"/>
    <s v=" DESMONTAR 320,000 ELEMENTOS DE PUBLICIDAD ILEGAL."/>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368"/>
    <d v="2016-04-15T00:00:00"/>
    <n v="1"/>
    <s v="CONVENIO"/>
    <s v="492 - MULTAS AMBIENTALES"/>
    <n v="400000000"/>
    <n v="400000000"/>
    <s v="N/A"/>
    <s v="N/A"/>
    <s v="RODRIGO ALBERTO MANRIQUE FORERO_x000a_TEL 3778916_x000a_RODRIGO.MANRIQUE@AMBIENTEBOGOTA.GOV.CO"/>
    <n v="400000000"/>
    <m/>
  </r>
  <r>
    <n v="776"/>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69"/>
    <d v="2016-01-15T00:00:00"/>
    <n v="10"/>
    <s v="CONTRATACIÓN DIRECTA"/>
    <s v="12- OTROS DISTRITOS"/>
    <n v="35752330"/>
    <n v="35752330"/>
    <s v="N/A"/>
    <s v="N/A"/>
    <s v="RODRIGO ALBERTO MANRIQUE FORERO_x000a_TEL 3778916_x000a_RODRIGO.MANRIQUE@AMBIENTEBOGOTA.GOV.CO"/>
    <n v="3575233"/>
    <m/>
  </r>
  <r>
    <n v="777"/>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0"/>
    <d v="2016-01-15T00:00:00"/>
    <n v="10"/>
    <s v="CONTRATACIÓN DIRECTA"/>
    <s v="12- OTROS DISTRITOS"/>
    <n v="35752330"/>
    <n v="35752330"/>
    <s v="N/A"/>
    <s v="N/A"/>
    <s v="RODRIGO ALBERTO MANRIQUE FORERO_x000a_TEL 3778916_x000a_RODRIGO.MANRIQUE@AMBIENTEBOGOTA.GOV.CO"/>
    <n v="3575233"/>
    <m/>
  </r>
  <r>
    <n v="778"/>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1"/>
    <d v="2016-01-15T00:00:00"/>
    <n v="10"/>
    <s v="CONTRATACIÓN DIRECTA"/>
    <s v="12- OTROS DISTRITOS"/>
    <n v="35752330"/>
    <n v="35752330"/>
    <s v="N/A"/>
    <s v="N/A"/>
    <s v="RODRIGO ALBERTO MANRIQUE FORERO_x000a_TEL 3778916_x000a_RODRIGO.MANRIQUE@AMBIENTEBOGOTA.GOV.CO"/>
    <n v="3575233"/>
    <m/>
  </r>
  <r>
    <n v="779"/>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2"/>
    <d v="2016-01-15T00:00:00"/>
    <n v="10"/>
    <s v="CONTRATACIÓN DIRECTA"/>
    <s v="12- OTROS DISTRITOS"/>
    <n v="31720910"/>
    <n v="31720910"/>
    <s v="N/A"/>
    <s v="N/A"/>
    <s v="RODRIGO ALBERTO MANRIQUE FORERO_x000a_TEL 3778916_x000a_RODRIGO.MANRIQUE@AMBIENTEBOGOTA.GOV.CO"/>
    <n v="3172091"/>
    <m/>
  </r>
  <r>
    <n v="780"/>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3"/>
    <d v="2016-01-15T00:00:00"/>
    <n v="10"/>
    <s v="CONTRATACIÓN DIRECTA"/>
    <s v="12- OTROS DISTRITOS"/>
    <n v="24294610"/>
    <n v="24294610"/>
    <s v="N/A"/>
    <s v="N/A"/>
    <s v="RODRIGO ALBERTO MANRIQUE FORERO_x000a_TEL 3778916_x000a_RODRIGO.MANRIQUE@AMBIENTEBOGOTA.GOV.CO"/>
    <n v="2429461"/>
    <m/>
  </r>
  <r>
    <n v="781"/>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4"/>
    <d v="2016-01-15T00:00:00"/>
    <n v="10"/>
    <s v="CONTRATACIÓN DIRECTA"/>
    <s v="12- OTROS DISTRITOS"/>
    <n v="35752330"/>
    <n v="35752330"/>
    <s v="N/A"/>
    <s v="N/A"/>
    <s v="RODRIGO ALBERTO MANRIQUE FORERO_x000a_TEL 3778916_x000a_RODRIGO.MANRIQUE@AMBIENTEBOGOTA.GOV.CO"/>
    <n v="3575233"/>
    <m/>
  </r>
  <r>
    <n v="782"/>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5"/>
    <d v="2016-01-15T00:00:00"/>
    <n v="10"/>
    <s v="CONTRATACIÓN DIRECTA"/>
    <s v="12- OTROS DISTRITOS"/>
    <n v="28432120"/>
    <n v="28432120"/>
    <s v="N/A"/>
    <s v="N/A"/>
    <s v="RODRIGO ALBERTO MANRIQUE FORERO_x000a_TEL 3778916_x000a_RODRIGO.MANRIQUE@AMBIENTEBOGOTA.GOV.CO"/>
    <n v="2843212"/>
    <m/>
  </r>
  <r>
    <n v="783"/>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6"/>
    <d v="2016-01-15T00:00:00"/>
    <n v="10"/>
    <s v="CONTRATACIÓN DIRECTA"/>
    <s v="12- OTROS DISTRITOS"/>
    <n v="31720910"/>
    <n v="31720910"/>
    <s v="N/A"/>
    <s v="N/A"/>
    <s v="RODRIGO ALBERTO MANRIQUE FORERO_x000a_TEL 3778916_x000a_RODRIGO.MANRIQUE@AMBIENTEBOGOTA.GOV.CO"/>
    <n v="3172091"/>
    <m/>
  </r>
  <r>
    <n v="784"/>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7"/>
    <d v="2016-01-15T00:00:00"/>
    <n v="10"/>
    <s v="CONTRATACIÓN DIRECTA"/>
    <s v="12- OTROS DISTRITOS"/>
    <n v="16337860"/>
    <n v="16337860"/>
    <s v="N/A"/>
    <s v="N/A"/>
    <s v="RODRIGO ALBERTO MANRIQUE FORERO_x000a_TEL 3778916_x000a_RODRIGO.MANRIQUE@AMBIENTEBOGOTA.GOV.CO"/>
    <n v="1633786"/>
    <m/>
  </r>
  <r>
    <n v="785"/>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8"/>
    <d v="2016-01-15T00:00:00"/>
    <n v="10"/>
    <s v="CONTRATACIÓN DIRECTA"/>
    <s v="12- OTROS DISTRITOS"/>
    <n v="31720910"/>
    <n v="31720910"/>
    <s v="N/A"/>
    <s v="N/A"/>
    <s v="RODRIGO ALBERTO MANRIQUE FORERO_x000a_TEL 3778916_x000a_RODRIGO.MANRIQUE@AMBIENTEBOGOTA.GOV.CO"/>
    <n v="3172091"/>
    <m/>
  </r>
  <r>
    <n v="786"/>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9"/>
    <d v="2016-01-15T00:00:00"/>
    <n v="10"/>
    <s v="CONTRATACIÓN DIRECTA"/>
    <s v="12- OTROS DISTRITOS"/>
    <n v="16337860"/>
    <n v="16337860"/>
    <s v="N/A"/>
    <s v="N/A"/>
    <s v="RODRIGO ALBERTO MANRIQUE FORERO_x000a_TEL 3778916_x000a_RODRIGO.MANRIQUE@AMBIENTEBOGOTA.GOV.CO"/>
    <n v="1633786"/>
    <m/>
  </r>
  <r>
    <n v="787"/>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78"/>
    <d v="2016-01-15T00:00:00"/>
    <n v="10"/>
    <s v="CONTRATACIÓN DIRECTA"/>
    <s v="12- OTROS DISTRITOS"/>
    <n v="16337860"/>
    <n v="16337860"/>
    <s v="N/A"/>
    <s v="N/A"/>
    <s v="RODRIGO ALBERTO MANRIQUE FORERO_x000a_TEL 3778916_x000a_RODRIGO.MANRIQUE@AMBIENTEBOGOTA.GOV.CO"/>
    <n v="1633786"/>
    <m/>
  </r>
  <r>
    <n v="788"/>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0"/>
    <d v="2016-01-15T00:00:00"/>
    <n v="10"/>
    <s v="CONTRATACIÓN DIRECTA"/>
    <s v="12- OTROS DISTRITOS"/>
    <n v="12836890"/>
    <n v="12836890"/>
    <s v="N/A"/>
    <s v="N/A"/>
    <s v="RODRIGO ALBERTO MANRIQUE FORERO_x000a_TEL 3778916_x000a_RODRIGO.MANRIQUE@AMBIENTEBOGOTA.GOV.CO"/>
    <n v="1283689"/>
    <m/>
  </r>
  <r>
    <n v="789"/>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1"/>
    <d v="2016-01-15T00:00:00"/>
    <n v="10"/>
    <s v="CONTRATACIÓN DIRECTA"/>
    <s v="12- OTROS DISTRITOS"/>
    <n v="31720910"/>
    <n v="31720910"/>
    <s v="N/A"/>
    <s v="N/A"/>
    <s v="RODRIGO ALBERTO MANRIQUE FORERO_x000a_TEL 3778916_x000a_RODRIGO.MANRIQUE@AMBIENTEBOGOTA.GOV.CO"/>
    <n v="3172091"/>
    <m/>
  </r>
  <r>
    <n v="790"/>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2"/>
    <d v="2016-01-15T00:00:00"/>
    <n v="10"/>
    <s v="CONTRATACIÓN DIRECTA"/>
    <s v="12- OTROS DISTRITOS"/>
    <n v="24294610"/>
    <n v="24294610"/>
    <s v="N/A"/>
    <s v="N/A"/>
    <s v="RODRIGO ALBERTO MANRIQUE FORERO_x000a_TEL 3778916_x000a_RODRIGO.MANRIQUE@AMBIENTEBOGOTA.GOV.CO"/>
    <n v="2429461"/>
    <m/>
  </r>
  <r>
    <n v="791"/>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3"/>
    <d v="2016-01-15T00:00:00"/>
    <n v="10"/>
    <s v="CONTRATACIÓN DIRECTA"/>
    <s v="12- OTROS DISTRITOS"/>
    <n v="17610940"/>
    <n v="17610940"/>
    <s v="N/A"/>
    <s v="N/A"/>
    <s v="RODRIGO ALBERTO MANRIQUE FORERO_x000a_TEL 3778916_x000a_RODRIGO.MANRIQUE@AMBIENTEBOGOTA.GOV.CO"/>
    <n v="1761094"/>
    <m/>
  </r>
  <r>
    <n v="792"/>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4"/>
    <d v="2016-01-15T00:00:00"/>
    <n v="10"/>
    <s v="CONTRATACIÓN DIRECTA"/>
    <s v="12- OTROS DISTRITOS"/>
    <n v="41162920"/>
    <n v="41162920"/>
    <s v="N/A"/>
    <s v="N/A"/>
    <s v="RODRIGO ALBERTO MANRIQUE FORERO_x000a_TEL 3778916_x000a_RODRIGO.MANRIQUE@AMBIENTEBOGOTA.GOV.CO"/>
    <n v="4116292"/>
    <m/>
  </r>
  <r>
    <n v="793"/>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5"/>
    <d v="2016-01-15T00:00:00"/>
    <n v="10"/>
    <s v="CONTRATACIÓN DIRECTA"/>
    <s v="12- OTROS DISTRITOS"/>
    <n v="17610940"/>
    <n v="17610940"/>
    <s v="N/A"/>
    <s v="N/A"/>
    <s v="RODRIGO ALBERTO MANRIQUE FORERO_x000a_TEL 3778916_x000a_RODRIGO.MANRIQUE@AMBIENTEBOGOTA.GOV.CO"/>
    <n v="1761094"/>
    <m/>
  </r>
  <r>
    <n v="794"/>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6"/>
    <d v="2016-01-15T00:00:00"/>
    <n v="10"/>
    <s v="CONTRATACIÓN DIRECTA"/>
    <s v="12- OTROS DISTRITOS"/>
    <n v="31720910"/>
    <n v="31720910"/>
    <s v="N/A"/>
    <s v="N/A"/>
    <s v="RODRIGO ALBERTO MANRIQUE FORERO_x000a_TEL 3778916_x000a_RODRIGO.MANRIQUE@AMBIENTEBOGOTA.GOV.CO"/>
    <n v="3172091"/>
    <m/>
  </r>
  <r>
    <n v="795"/>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7"/>
    <d v="2016-01-15T00:00:00"/>
    <n v="10"/>
    <s v="CONTRATACIÓN DIRECTA"/>
    <s v="12- OTROS DISTRITOS"/>
    <n v="24294610"/>
    <n v="24294610"/>
    <s v="N/A"/>
    <s v="N/A"/>
    <s v="RODRIGO ALBERTO MANRIQUE FORERO_x000a_TEL 3778916_x000a_RODRIGO.MANRIQUE@AMBIENTEBOGOTA.GOV.CO"/>
    <n v="2429461"/>
    <m/>
  </r>
  <r>
    <n v="796"/>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3"/>
    <d v="2016-01-15T00:00:00"/>
    <n v="10"/>
    <s v="CONTRATACIÓN DIRECTA"/>
    <s v="12- OTROS DISTRITOS"/>
    <n v="41162920"/>
    <n v="41162920"/>
    <s v="N/A"/>
    <s v="N/A"/>
    <s v="RODRIGO ALBERTO MANRIQUE FORERO_x000a_TEL 3778916_x000a_RODRIGO.MANRIQUE@AMBIENTEBOGOTA.GOV.CO"/>
    <n v="4116292"/>
    <m/>
  </r>
  <r>
    <n v="797"/>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8"/>
    <d v="2016-01-15T00:00:00"/>
    <n v="10"/>
    <s v="CONTRATACIÓN DIRECTA"/>
    <s v="12- OTROS DISTRITOS"/>
    <n v="28432120"/>
    <n v="28432120"/>
    <s v="N/A"/>
    <s v="N/A"/>
    <s v="RODRIGO ALBERTO MANRIQUE FORERO_x000a_TEL 3778916_x000a_RODRIGO.MANRIQUE@AMBIENTEBOGOTA.GOV.CO"/>
    <n v="2843212"/>
    <m/>
  </r>
  <r>
    <n v="798"/>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3"/>
    <d v="2016-01-15T00:00:00"/>
    <n v="10"/>
    <s v="CONTRATACIÓN DIRECTA"/>
    <s v="12- OTROS DISTRITOS"/>
    <n v="28432120"/>
    <n v="28432120"/>
    <s v="N/A"/>
    <s v="N/A"/>
    <s v="RODRIGO ALBERTO MANRIQUE FORERO_x000a_TEL 3778916_x000a_RODRIGO.MANRIQUE@AMBIENTEBOGOTA.GOV.CO"/>
    <n v="2843212"/>
    <m/>
  </r>
  <r>
    <n v="799"/>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89"/>
    <d v="2016-01-15T00:00:00"/>
    <n v="10"/>
    <s v="CONTRATACIÓN DIRECTA"/>
    <s v="12- OTROS DISTRITOS"/>
    <n v="24294610"/>
    <n v="24294610"/>
    <s v="N/A"/>
    <s v="N/A"/>
    <s v="RODRIGO ALBERTO MANRIQUE FORERO_x000a_TEL 3778916_x000a_RODRIGO.MANRIQUE@AMBIENTEBOGOTA.GOV.CO"/>
    <n v="2429461"/>
    <m/>
  </r>
  <r>
    <n v="800"/>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0"/>
    <d v="2016-01-15T00:00:00"/>
    <n v="10"/>
    <s v="CONTRATACIÓN DIRECTA"/>
    <s v="12- OTROS DISTRITOS"/>
    <n v="35752330"/>
    <n v="35752330"/>
    <s v="N/A"/>
    <s v="N/A"/>
    <s v="RODRIGO ALBERTO MANRIQUE FORERO_x000a_TEL 3778916_x000a_RODRIGO.MANRIQUE@AMBIENTEBOGOTA.GOV.CO"/>
    <n v="3575233"/>
    <m/>
  </r>
  <r>
    <n v="801"/>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1"/>
    <d v="2016-01-15T00:00:00"/>
    <n v="10"/>
    <s v="CONTRATACIÓN DIRECTA"/>
    <s v="12- OTROS DISTRITOS"/>
    <n v="24294610"/>
    <n v="24294610"/>
    <s v="N/A"/>
    <s v="N/A"/>
    <s v="RODRIGO ALBERTO MANRIQUE FORERO_x000a_TEL 3778916_x000a_RODRIGO.MANRIQUE@AMBIENTEBOGOTA.GOV.CO"/>
    <n v="2429461"/>
    <m/>
  </r>
  <r>
    <n v="802"/>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2"/>
    <d v="2016-01-15T00:00:00"/>
    <n v="10"/>
    <s v="CONTRATACIÓN DIRECTA"/>
    <s v="12- OTROS DISTRITOS"/>
    <n v="28432120"/>
    <n v="28432120"/>
    <s v="N/A"/>
    <s v="N/A"/>
    <s v="RODRIGO ALBERTO MANRIQUE FORERO_x000a_TEL 3778916_x000a_RODRIGO.MANRIQUE@AMBIENTEBOGOTA.GOV.CO"/>
    <n v="2843212"/>
    <m/>
  </r>
  <r>
    <n v="803"/>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3"/>
    <d v="2016-01-15T00:00:00"/>
    <n v="10"/>
    <s v="CONTRATACIÓN DIRECTA"/>
    <s v="12- OTROS DISTRITOS"/>
    <n v="24294610"/>
    <n v="24294610"/>
    <s v="N/A"/>
    <s v="N/A"/>
    <s v="RODRIGO ALBERTO MANRIQUE FORERO_x000a_TEL 3778916_x000a_RODRIGO.MANRIQUE@AMBIENTEBOGOTA.GOV.CO"/>
    <n v="2429461"/>
    <m/>
  </r>
  <r>
    <n v="804"/>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4"/>
    <d v="2016-01-15T00:00:00"/>
    <n v="10"/>
    <s v="CONTRATACIÓN DIRECTA"/>
    <s v="12- OTROS DISTRITOS"/>
    <n v="24294610"/>
    <n v="24294610"/>
    <s v="N/A"/>
    <s v="N/A"/>
    <s v="RODRIGO ALBERTO MANRIQUE FORERO_x000a_TEL 3778916_x000a_RODRIGO.MANRIQUE@AMBIENTEBOGOTA.GOV.CO"/>
    <n v="2429461"/>
    <m/>
  </r>
  <r>
    <n v="805"/>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5"/>
    <d v="2016-01-15T00:00:00"/>
    <n v="10"/>
    <s v="CONTRATACIÓN DIRECTA"/>
    <s v="12- OTROS DISTRITOS"/>
    <n v="24294610"/>
    <n v="24294610"/>
    <s v="N/A"/>
    <s v="N/A"/>
    <s v="RODRIGO ALBERTO MANRIQUE FORERO_x000a_TEL 3778916_x000a_RODRIGO.MANRIQUE@AMBIENTEBOGOTA.GOV.CO"/>
    <n v="2429461"/>
    <m/>
  </r>
  <r>
    <n v="806"/>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6"/>
    <d v="2016-01-15T00:00:00"/>
    <n v="10"/>
    <s v="CONTRATACIÓN DIRECTA"/>
    <s v="12- OTROS DISTRITOS"/>
    <n v="31720910"/>
    <n v="31720910"/>
    <s v="N/A"/>
    <s v="N/A"/>
    <s v="RODRIGO ALBERTO MANRIQUE FORERO_x000a_TEL 3778916_x000a_RODRIGO.MANRIQUE@AMBIENTEBOGOTA.GOV.CO"/>
    <n v="3172091"/>
    <m/>
  </r>
  <r>
    <n v="807"/>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7"/>
    <d v="2016-01-15T00:00:00"/>
    <n v="10"/>
    <s v="CONTRATACIÓN DIRECTA"/>
    <s v="12- OTROS DISTRITOS"/>
    <n v="46573510"/>
    <n v="46573510"/>
    <s v="N/A"/>
    <s v="N/A"/>
    <s v="RODRIGO ALBERTO MANRIQUE FORERO_x000a_TEL 3778916_x000a_RODRIGO.MANRIQUE@AMBIENTEBOGOTA.GOV.CO"/>
    <n v="4657351"/>
    <m/>
  </r>
  <r>
    <n v="808"/>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8"/>
    <d v="2016-01-15T00:00:00"/>
    <n v="10"/>
    <s v="CONTRATACIÓN DIRECTA"/>
    <s v="12- OTROS DISTRITOS"/>
    <n v="31720910"/>
    <n v="31720910"/>
    <s v="N/A"/>
    <s v="N/A"/>
    <s v="RODRIGO ALBERTO MANRIQUE FORERO_x000a_TEL 3778916_x000a_RODRIGO.MANRIQUE@AMBIENTEBOGOTA.GOV.CO"/>
    <n v="3172091"/>
    <m/>
  </r>
  <r>
    <n v="809"/>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99"/>
    <d v="2016-01-15T00:00:00"/>
    <n v="10"/>
    <s v="CONTRATACIÓN DIRECTA"/>
    <s v="12- OTROS DISTRITOS"/>
    <n v="57394690"/>
    <n v="57394690"/>
    <s v="N/A"/>
    <s v="N/A"/>
    <s v="RODRIGO ALBERTO MANRIQUE FORERO_x000a_TEL 3778916_x000a_RODRIGO.MANRIQUE@AMBIENTEBOGOTA.GOV.CO"/>
    <n v="5739469"/>
    <m/>
  </r>
  <r>
    <n v="810"/>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0"/>
    <d v="2016-01-15T00:00:00"/>
    <n v="10"/>
    <s v="CONTRATACIÓN DIRECTA"/>
    <s v="12- OTROS DISTRITOS"/>
    <n v="24294610"/>
    <n v="24294610"/>
    <s v="N/A"/>
    <s v="N/A"/>
    <s v="RODRIGO ALBERTO MANRIQUE FORERO_x000a_TEL 3778916_x000a_RODRIGO.MANRIQUE@AMBIENTEBOGOTA.GOV.CO"/>
    <n v="2429461"/>
    <m/>
  </r>
  <r>
    <n v="811"/>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1"/>
    <d v="2016-01-15T00:00:00"/>
    <n v="10"/>
    <s v="CONTRATACIÓN DIRECTA"/>
    <s v="12- OTROS DISTRITOS"/>
    <n v="24294610"/>
    <n v="24294610"/>
    <s v="N/A"/>
    <s v="N/A"/>
    <s v="RODRIGO ALBERTO MANRIQUE FORERO_x000a_TEL 3778916_x000a_RODRIGO.MANRIQUE@AMBIENTEBOGOTA.GOV.CO"/>
    <n v="2429461"/>
    <m/>
  </r>
  <r>
    <n v="812"/>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2"/>
    <d v="2016-01-15T00:00:00"/>
    <n v="10"/>
    <s v="CONTRATACIÓN DIRECTA"/>
    <s v="12- OTROS DISTRITOS"/>
    <n v="24294610"/>
    <n v="24294610"/>
    <s v="N/A"/>
    <s v="N/A"/>
    <s v="RODRIGO ALBERTO MANRIQUE FORERO_x000a_TEL 3778916_x000a_RODRIGO.MANRIQUE@AMBIENTEBOGOTA.GOV.CO"/>
    <n v="2429461"/>
    <m/>
  </r>
  <r>
    <n v="813"/>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3"/>
    <d v="2016-01-15T00:00:00"/>
    <n v="10"/>
    <s v="CONTRATACIÓN DIRECTA"/>
    <s v="12- OTROS DISTRITOS"/>
    <n v="28432120"/>
    <n v="28432120"/>
    <s v="N/A"/>
    <s v="N/A"/>
    <s v="RODRIGO ALBERTO MANRIQUE FORERO_x000a_TEL 3778916_x000a_RODRIGO.MANRIQUE@AMBIENTEBOGOTA.GOV.CO"/>
    <n v="2843212"/>
    <m/>
  </r>
  <r>
    <n v="814"/>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365"/>
    <d v="2016-01-15T00:00:00"/>
    <n v="10"/>
    <s v="CONTRATACIÓN DIRECTA"/>
    <s v="12- OTROS DISTRITOS"/>
    <n v="31720910"/>
    <n v="31720910"/>
    <s v="N/A"/>
    <s v="N/A"/>
    <s v="RODRIGO ALBERTO MANRIQUE FORERO_x000a_TEL 3778916_x000a_RODRIGO.MANRIQUE@AMBIENTEBOGOTA.GOV.CO"/>
    <n v="3172091"/>
    <m/>
  </r>
  <r>
    <n v="815"/>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4"/>
    <d v="2016-01-15T00:00:00"/>
    <n v="10"/>
    <s v="CONTRATACIÓN DIRECTA"/>
    <s v="12- OTROS DISTRITOS"/>
    <n v="31720910"/>
    <n v="31720910"/>
    <s v="N/A"/>
    <s v="N/A"/>
    <s v="RODRIGO ALBERTO MANRIQUE FORERO_x000a_TEL 3778916_x000a_RODRIGO.MANRIQUE@AMBIENTEBOGOTA.GOV.CO"/>
    <n v="3172091"/>
    <m/>
  </r>
  <r>
    <n v="816"/>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3"/>
    <d v="2016-01-15T00:00:00"/>
    <n v="10"/>
    <s v="CONTRATACIÓN DIRECTA"/>
    <s v="12- OTROS DISTRITOS"/>
    <n v="24294610"/>
    <n v="24294610"/>
    <s v="N/A"/>
    <s v="N/A"/>
    <s v="RODRIGO ALBERTO MANRIQUE FORERO_x000a_TEL 3778916_x000a_RODRIGO.MANRIQUE@AMBIENTEBOGOTA.GOV.CO"/>
    <n v="2429461"/>
    <m/>
  </r>
  <r>
    <n v="817"/>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5"/>
    <d v="2016-01-15T00:00:00"/>
    <n v="10"/>
    <s v="CONTRATACIÓN DIRECTA"/>
    <s v="12- OTROS DISTRITOS"/>
    <n v="24294610"/>
    <n v="24294610"/>
    <s v="N/A"/>
    <s v="N/A"/>
    <s v="RODRIGO ALBERTO MANRIQUE FORERO_x000a_TEL 3778916_x000a_RODRIGO.MANRIQUE@AMBIENTEBOGOTA.GOV.CO"/>
    <n v="2429461"/>
    <m/>
  </r>
  <r>
    <n v="818"/>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5"/>
    <d v="2016-01-15T00:00:00"/>
    <n v="10"/>
    <s v="CONTRATACIÓN DIRECTA"/>
    <s v="12- OTROS DISTRITOS"/>
    <n v="24294610"/>
    <n v="24294610"/>
    <s v="N/A"/>
    <s v="N/A"/>
    <s v="RODRIGO ALBERTO MANRIQUE FORERO_x000a_TEL 3778916_x000a_RODRIGO.MANRIQUE@AMBIENTEBOGOTA.GOV.CO"/>
    <n v="2429461"/>
    <m/>
  </r>
  <r>
    <n v="819"/>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5"/>
    <d v="2016-01-15T00:00:00"/>
    <n v="10"/>
    <s v="CONTRATACIÓN DIRECTA"/>
    <s v="12- OTROS DISTRITOS"/>
    <n v="24294610"/>
    <n v="24294610"/>
    <s v="N/A"/>
    <s v="N/A"/>
    <s v="RODRIGO ALBERTO MANRIQUE FORERO_x000a_TEL 3778916_x000a_RODRIGO.MANRIQUE@AMBIENTEBOGOTA.GOV.CO"/>
    <n v="2429461"/>
    <m/>
  </r>
  <r>
    <n v="820"/>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5"/>
    <d v="2016-01-15T00:00:00"/>
    <n v="10"/>
    <s v="CONTRATACIÓN DIRECTA"/>
    <s v="12- OTROS DISTRITOS"/>
    <n v="24294610"/>
    <n v="24294610"/>
    <s v="N/A"/>
    <s v="N/A"/>
    <s v="RODRIGO ALBERTO MANRIQUE FORERO_x000a_TEL 3778916_x000a_RODRIGO.MANRIQUE@AMBIENTEBOGOTA.GOV.CO"/>
    <n v="2429461"/>
    <m/>
  </r>
  <r>
    <n v="821"/>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5"/>
    <d v="2016-01-15T00:00:00"/>
    <n v="10"/>
    <s v="CONTRATACIÓN DIRECTA"/>
    <s v="12- OTROS DISTRITOS"/>
    <n v="24294610"/>
    <n v="24294610"/>
    <s v="N/A"/>
    <s v="N/A"/>
    <s v="RODRIGO ALBERTO MANRIQUE FORERO_x000a_TEL 3778916_x000a_RODRIGO.MANRIQUE@AMBIENTEBOGOTA.GOV.CO"/>
    <n v="2429461"/>
    <m/>
  </r>
  <r>
    <n v="822"/>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6"/>
    <d v="2016-01-15T00:00:00"/>
    <n v="10"/>
    <s v="CONTRATACIÓN DIRECTA"/>
    <s v="12- OTROS DISTRITOS"/>
    <n v="24294610"/>
    <n v="24294610"/>
    <s v="N/A"/>
    <s v="N/A"/>
    <s v="RODRIGO ALBERTO MANRIQUE FORERO_x000a_TEL 3778916_x000a_RODRIGO.MANRIQUE@AMBIENTEBOGOTA.GOV.CO"/>
    <n v="2429461"/>
    <m/>
  </r>
  <r>
    <n v="823"/>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7"/>
    <d v="2016-01-15T00:00:00"/>
    <n v="10"/>
    <s v="CONTRATACIÓN DIRECTA"/>
    <s v="12- OTROS DISTRITOS"/>
    <n v="24294610"/>
    <n v="24294610"/>
    <s v="N/A"/>
    <s v="N/A"/>
    <s v="RODRIGO ALBERTO MANRIQUE FORERO_x000a_TEL 3778916_x000a_RODRIGO.MANRIQUE@AMBIENTEBOGOTA.GOV.CO"/>
    <n v="2429461"/>
    <m/>
  </r>
  <r>
    <n v="824"/>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8"/>
    <d v="2016-01-15T00:00:00"/>
    <n v="10"/>
    <s v="CONTRATACIÓN DIRECTA"/>
    <s v="12- OTROS DISTRITOS"/>
    <n v="24294610"/>
    <n v="24294610"/>
    <s v="N/A"/>
    <s v="N/A"/>
    <s v="RODRIGO ALBERTO MANRIQUE FORERO_x000a_TEL 3778916_x000a_RODRIGO.MANRIQUE@AMBIENTEBOGOTA.GOV.CO"/>
    <n v="2429461"/>
    <m/>
  </r>
  <r>
    <n v="825"/>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8"/>
    <d v="2016-01-15T00:00:00"/>
    <n v="10"/>
    <s v="CONTRATACIÓN DIRECTA"/>
    <s v="12- OTROS DISTRITOS"/>
    <n v="24294610"/>
    <n v="24294610"/>
    <s v="N/A"/>
    <s v="N/A"/>
    <s v="RODRIGO ALBERTO MANRIQUE FORERO_x000a_TEL 3778916_x000a_RODRIGO.MANRIQUE@AMBIENTEBOGOTA.GOV.CO"/>
    <n v="2429461"/>
    <m/>
  </r>
  <r>
    <n v="826"/>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8"/>
    <d v="2016-01-15T00:00:00"/>
    <n v="10"/>
    <s v="CONTRATACIÓN DIRECTA"/>
    <s v="12- OTROS DISTRITOS"/>
    <n v="24294610"/>
    <n v="24294610"/>
    <s v="N/A"/>
    <s v="N/A"/>
    <s v="RODRIGO ALBERTO MANRIQUE FORERO_x000a_TEL 3778916_x000a_RODRIGO.MANRIQUE@AMBIENTEBOGOTA.GOV.CO"/>
    <n v="2429461"/>
    <m/>
  </r>
  <r>
    <n v="827"/>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408"/>
    <d v="2016-01-15T00:00:00"/>
    <n v="10"/>
    <s v="CONTRATACIÓN DIRECTA"/>
    <s v="12- OTROS DISTRITOS"/>
    <n v="12836890"/>
    <n v="12836890"/>
    <s v="N/A"/>
    <s v="N/A"/>
    <s v="RODRIGO ALBERTO MANRIQUE FORERO_x000a_TEL 3778916_x000a_RODRIGO.MANRIQUE@AMBIENTEBOGOTA.GOV.CO"/>
    <n v="1283689"/>
    <m/>
  </r>
  <r>
    <n v="828"/>
    <x v="4"/>
    <s v="3-3-1-14-02-22-0574-210"/>
    <s v="LEGALIZAR EL 50%  DE LOS REGISTROS DE PUBLICIDAD EXTERIOR VISUAL EN BOGOTÁ"/>
    <s v="EVALUACIÓN, CONTROL, MONITOREO Y SEGUIMIENTO"/>
    <s v="LEGALIZAR 89,644 ELEMENTOS DE PUBLICIDAD EXTERIOR VISUAL MEDIANTE REGISTRO"/>
    <x v="0"/>
    <s v="04-GASTOS DE PERSONAL OPERATIVO"/>
    <s v="0254 - PERSONAL CONTRATADO PARA EJECUTAR LAS ACTUACIONES DE EVALUACIÓN, CONTROL DE DETERIORO AMBIENTAL Y SEGUIMIENTO AMBIENTAL"/>
    <n v="77111602"/>
    <x v="221"/>
    <d v="2016-01-15T00:00:00"/>
    <n v="1"/>
    <s v="CONTRATACIÓN DIRECTA"/>
    <s v="12- OTROS DISTRITOS"/>
    <n v="904860"/>
    <n v="904860"/>
    <s v="N/A"/>
    <s v="N/A"/>
    <s v="RODRIGO ALBERTO MANRIQUE FORERO_x000a_TEL 3778916_x000a_RODRIGO.MANRIQUE@AMBIENTEBOGOTA.GOV.CO"/>
    <n v="904860"/>
    <m/>
  </r>
  <r>
    <n v="829"/>
    <x v="4"/>
    <s v="3-3-1-14-02-22-0574-210"/>
    <s v="LEGALIZAR EL 50%  DE LOS REGISTROS DE PUBLICIDAD EXTERIOR VISUAL EN BOGOTÁ"/>
    <s v="EVALUACIÓN, CONTROL, MONITOREO Y SEGUIMIENTO"/>
    <s v="LEGALIZAR 89,644 ELEMENTOS DE PUBLICIDAD EXTERIOR VISUAL MEDIANTE REGISTRO"/>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409"/>
    <d v="2016-01-15T00:00:00"/>
    <n v="1"/>
    <s v="CONTRATACIÓN DIRECTA"/>
    <s v="492 - MULTAS AMBIENTALES"/>
    <n v="600000000"/>
    <n v="600000000"/>
    <s v="N/A"/>
    <s v="N/A"/>
    <s v="RODRIGO ALBERTO MANRIQUE FORERO_x000a_TEL 3778916_x000a_RODRIGO.MANRIQUE@AMBIENTEBOGOTA.GOV.CO"/>
    <n v="600000000"/>
    <m/>
  </r>
  <r>
    <n v="830"/>
    <x v="4"/>
    <s v="3-3-1-14-02-22-0574-210"/>
    <s v="LEGALIZAR EL 50%  DE LOS REGISTROS DE PUBLICIDAD EXTERIOR VISUAL EN BOGOTÁ"/>
    <s v="EVALUACIÓN, CONTROL, MONITOREO Y SEGUIMIENTO"/>
    <s v="LEGALIZAR 89,644 ELEMENTOS DE PUBLICIDAD EXTERIOR VISUAL MEDIANTE REGISTRO"/>
    <x v="1"/>
    <s v="01- ADQUISICIÓN Y/O PRODUCCIÓN DE EQUIPOS, MATERIALES, SUMINISTROS Y SERVICIOS PROPIOS DEL SECTOR"/>
    <s v="0524 - ADQUISICIÓN DE EQUIPOS, MATERIALES, SUMINISTROS, SERVICIOS Y/O PRODUCCIÓN DE MATERIAL TÉCNICO E INFORMACIÓN PARA LA GESTIÓN Y CONTROL DE DETERIORO AMBIENTAL"/>
    <n v="77121500"/>
    <x v="410"/>
    <d v="2016-01-15T00:00:00"/>
    <n v="1"/>
    <s v="CONTRATACIÓN DIRECTA"/>
    <s v="12- OTROS DISTRITOS"/>
    <n v="200000000"/>
    <n v="200000000"/>
    <s v="N/A"/>
    <s v="N/A"/>
    <s v="RODRIGO ALBERTO MANRIQUE FORERO_x000a_TEL 3778916_x000a_RODRIGO.MANRIQUE@AMBIENTEBOGOTA.GOV.CO"/>
    <n v="200000000"/>
    <m/>
  </r>
  <r>
    <n v="831"/>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1"/>
    <s v="01 ADQUISICIÓN Y/O PRODUCCIÓN DE EQUIPOS, MATERIALES, SUMINISTROS Y SERVICIOS  PROPIOS DEL SECTOR "/>
    <s v="0521 ADQUISICIÓN DE EQUIPOS, MATERIALES, SUMINISTROS, SERVICIOS Y/O PRODUCCIÓN DE MATERIAL TÉCNICO E INFORMACIÓN PARA LA GESTIÓN Y CONTROL AMBIENTAL"/>
    <n v="93151507"/>
    <x v="411"/>
    <d v="2016-01-01T00:00:00"/>
    <n v="12"/>
    <s v="CONTRATACION DIRECTA"/>
    <s v="12 - OTROS DISTRITO"/>
    <n v="9600000"/>
    <n v="9600000"/>
    <s v="N/A"/>
    <s v="N/A"/>
    <s v="CARMEN ROCIO GONZALEZ CANTOR  carmen.gonzalez@ambientebogota.gov.co  telefono 3778917"/>
    <n v="800000"/>
    <m/>
  </r>
  <r>
    <n v="832"/>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1"/>
    <s v="01 ADQUISICIÓN Y/O PRODUCCIÓN DE EQUIPOS, MATERIALES, SUMINISTROS Y SERVICIOS  PROPIOS DEL SECTOR "/>
    <s v="0521 ADQUISICIÓN DE EQUIPOS, MATERIALES, SUMINISTROS, SERVICIOS Y/O PRODUCCIÓN DE MATERIAL TÉCNICO E INFORMACIÓN PARA LA GESTIÓN Y CONTROL AMBIENTAL"/>
    <n v="93151507"/>
    <x v="412"/>
    <d v="2016-01-01T00:00:00"/>
    <n v="11"/>
    <s v="CONTRATACION DIRECTA"/>
    <s v="12 - OTROS DISTRITO"/>
    <n v="19584000"/>
    <n v="19584000"/>
    <s v="N/A"/>
    <s v="N/A"/>
    <s v="CARMEN ROCIO GONZALEZ CANTOR  carmen.gonzalez@ambientebogota.gov.co  telefono 3778917"/>
    <n v="1780383.2727272727"/>
    <m/>
  </r>
  <r>
    <n v="833"/>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1"/>
    <s v="01 ADQUISICIÓN Y/O PRODUCCIÓN DE EQUIPOS, MATERIALES, SUMINISTROS Y SERVICIOS  PROPIOS DEL SECTOR "/>
    <s v="0521 ADQUISICIÓN DE EQUIPOS, MATERIALES, SUMINISTROS, SERVICIOS Y/O PRODUCCIÓN DE MATERIAL TÉCNICO E INFORMACIÓN PARA LA GESTIÓN Y CONTROL AMBIENTAL"/>
    <n v="93151507"/>
    <x v="413"/>
    <d v="2016-01-01T00:00:00"/>
    <n v="11"/>
    <s v="LICITACIÓN"/>
    <s v="12 - OTROS DISTRITO"/>
    <n v="799946000"/>
    <n v="799946000"/>
    <s v="N/A"/>
    <s v="N/A"/>
    <s v="CARMEN ROCIO GONZALEZ CANTOR  carmen.gonzalez@ambientebogota.gov.co  telefono 3778917"/>
    <n v="80000000"/>
    <m/>
  </r>
  <r>
    <n v="834"/>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14"/>
    <d v="2016-01-01T00:00:00"/>
    <n v="11"/>
    <s v="CONTRATACION DIRECTA"/>
    <s v="12 - OTROS DISTRITO"/>
    <n v="65714000"/>
    <n v="65714000"/>
    <s v="N/A"/>
    <s v="N/A"/>
    <s v="CARMEN ROCIO GONZALEZ CANTOR  carmen.gonzalez@ambientebogota.gov.co  telefono 3778917"/>
    <n v="5974000"/>
    <m/>
  </r>
  <r>
    <n v="835"/>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15"/>
    <d v="2016-01-01T00:00:00"/>
    <n v="11"/>
    <s v="CONTRATACION DIRECTA"/>
    <s v="12 - OTROS DISTRITO"/>
    <n v="33877000"/>
    <n v="33877000"/>
    <s v="N/A"/>
    <s v="N/A"/>
    <s v="CARMEN ROCIO GONZALEZ CANTOR  carmen.gonzalez@ambientebogota.gov.co  telefono 3778917"/>
    <n v="3079700"/>
    <m/>
  </r>
  <r>
    <n v="836"/>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501"/>
    <x v="416"/>
    <d v="2016-01-01T00:00:00"/>
    <n v="11"/>
    <s v="CONTRATACION DIRECTA"/>
    <s v="12 - OTROS DISTRITO"/>
    <n v="55517000"/>
    <n v="55517000"/>
    <s v="N/A"/>
    <s v="N/A"/>
    <s v="CARMEN ROCIO GONZALEZ CANTOR  carmen.gonzalez@ambientebogota.gov.co  telefono 3778917"/>
    <n v="5047000"/>
    <m/>
  </r>
  <r>
    <n v="837"/>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80161504"/>
    <x v="417"/>
    <d v="2016-01-01T00:00:00"/>
    <n v="11"/>
    <s v="CONTRATACION DIRECTA"/>
    <s v="12 - OTROS DISTRITO"/>
    <n v="17449000"/>
    <n v="17449000"/>
    <s v="N/A"/>
    <s v="N/A"/>
    <s v="CARMEN ROCIO GONZALEZ CANTOR  carmen.gonzalez@ambientebogota.gov.co  telefono 3778917"/>
    <n v="1586200"/>
    <m/>
  </r>
  <r>
    <n v="838"/>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0000"/>
    <x v="418"/>
    <d v="2016-01-01T00:00:00"/>
    <n v="11"/>
    <s v="CONTRATACION DIRECTA"/>
    <s v="12 - OTROS DISTRITO"/>
    <n v="38183000"/>
    <n v="38183000"/>
    <s v="N/A"/>
    <s v="N/A"/>
    <s v="CARMEN ROCIO GONZALEZ CANTOR  carmen.gonzalez@ambientebogota.gov.co  telefono 3778917"/>
    <n v="3471100"/>
    <m/>
  </r>
  <r>
    <n v="839"/>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19"/>
    <d v="2016-01-01T00:00:00"/>
    <n v="11"/>
    <s v="CONTRATACION DIRECTA"/>
    <s v="12 - OTROS DISTRITO"/>
    <n v="25946000"/>
    <n v="25946000"/>
    <s v="N/A"/>
    <s v="N/A"/>
    <s v="CARMEN ROCIO GONZALEZ CANTOR  carmen.gonzalez@ambientebogota.gov.co  telefono 3778917"/>
    <n v="2358700"/>
    <m/>
  </r>
  <r>
    <n v="840"/>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80101604"/>
    <x v="420"/>
    <d v="2016-01-01T00:00:00"/>
    <n v="11"/>
    <s v="CONTRATACION DIRECTA"/>
    <s v="12 - OTROS DISTRITO"/>
    <n v="49739000"/>
    <n v="49739000"/>
    <s v="N/A"/>
    <s v="N/A"/>
    <s v="CARMEN ROCIO GONZALEZ CANTOR  carmen.gonzalez@ambientebogota.gov.co  telefono 3778917"/>
    <n v="4521700"/>
    <m/>
  </r>
  <r>
    <n v="841"/>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21"/>
    <d v="2016-01-01T00:00:00"/>
    <n v="11"/>
    <s v="CONTRATACION DIRECTA"/>
    <s v="12 - OTROS DISTRITO"/>
    <n v="38183000"/>
    <n v="38183000"/>
    <s v="N/A"/>
    <s v="N/A"/>
    <s v="CARMEN ROCIO GONZALEZ CANTOR  carmen.gonzalez@ambientebogota.gov.co  telefono 3778917"/>
    <n v="3471100"/>
    <m/>
  </r>
  <r>
    <n v="842"/>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0000"/>
    <x v="422"/>
    <d v="2016-01-01T00:00:00"/>
    <n v="11"/>
    <s v="CONTRATACION DIRECTA"/>
    <s v="12 - OTROS DISTRITO"/>
    <n v="33877000"/>
    <n v="33877000"/>
    <s v="N/A"/>
    <s v="N/A"/>
    <s v="CARMEN ROCIO GONZALEZ CANTOR  carmen.gonzalez@ambientebogota.gov.co  telefono 3778917"/>
    <n v="3079700"/>
    <m/>
  </r>
  <r>
    <n v="843"/>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23"/>
    <d v="2016-01-01T00:00:00"/>
    <n v="11"/>
    <s v="CONTRATACION DIRECTA"/>
    <s v="12 - OTROS DISTRITO"/>
    <n v="25946000"/>
    <n v="25946000"/>
    <s v="N/A"/>
    <s v="N/A"/>
    <s v="CARMEN ROCIO GONZALEZ CANTOR  carmen.gonzalez@ambientebogota.gov.co  telefono 3778917"/>
    <n v="2358700"/>
    <m/>
  </r>
  <r>
    <n v="844"/>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0000"/>
    <x v="424"/>
    <d v="2016-01-01T00:00:00"/>
    <n v="11"/>
    <s v="CONTRATACION DIRECTA"/>
    <s v="12 - OTROS DISTRITO"/>
    <n v="25946000"/>
    <n v="25946000"/>
    <s v="N/A"/>
    <s v="N/A"/>
    <s v="CARMEN ROCIO GONZALEZ CANTOR  carmen.gonzalez@ambientebogota.gov.co  telefono 3778917"/>
    <n v="2358700"/>
    <m/>
  </r>
  <r>
    <n v="845"/>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501"/>
    <x v="425"/>
    <d v="2016-01-01T00:00:00"/>
    <n v="11"/>
    <s v="CONTRATACION DIRECTA"/>
    <s v="12 - OTROS DISTRITO"/>
    <n v="38183000"/>
    <n v="38183000"/>
    <s v="N/A"/>
    <s v="N/A"/>
    <s v="CARMEN ROCIO GONZALEZ CANTOR  carmen.gonzalez@ambientebogota.gov.co  telefono 3778917"/>
    <n v="3471100"/>
    <m/>
  </r>
  <r>
    <n v="846"/>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26"/>
    <d v="2016-01-01T00:00:00"/>
    <n v="11"/>
    <s v="CONTRATACION DIRECTA"/>
    <s v="12 - OTROS DISTRITO"/>
    <n v="38183000"/>
    <n v="38183000"/>
    <s v="N/A"/>
    <s v="N/A"/>
    <s v="CARMEN ROCIO GONZALEZ CANTOR  carmen.gonzalez@ambientebogota.gov.co  telefono 3778917"/>
    <n v="3471100"/>
    <m/>
  </r>
  <r>
    <n v="847"/>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27"/>
    <d v="2016-01-01T00:00:00"/>
    <n v="11"/>
    <s v="CONTRATACION DIRECTA"/>
    <s v="12 - OTROS DISTRITO"/>
    <n v="18808000"/>
    <n v="18808000"/>
    <s v="N/A"/>
    <s v="N/A"/>
    <s v="CARMEN ROCIO GONZALEZ CANTOR  carmen.gonzalez@ambientebogota.gov.co  telefono 3778917"/>
    <n v="1709800"/>
    <m/>
  </r>
  <r>
    <n v="848"/>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80161504"/>
    <x v="428"/>
    <d v="2016-01-01T00:00:00"/>
    <n v="11"/>
    <s v="CONTRATACION DIRECTA"/>
    <s v="12 - OTROS DISTRITO"/>
    <n v="27986000"/>
    <n v="27986000"/>
    <s v="N/A"/>
    <s v="N/A"/>
    <s v="CARMEN ROCIO GONZALEZ CANTOR  carmen.gonzalez@ambientebogota.gov.co  telefono 3778917"/>
    <n v="2544100"/>
    <m/>
  </r>
  <r>
    <n v="849"/>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29"/>
    <d v="2016-01-01T00:00:00"/>
    <n v="11"/>
    <s v="CONTRATACION DIRECTA"/>
    <s v="12 - OTROS DISTRITO"/>
    <n v="33877000"/>
    <n v="33877000"/>
    <s v="N/A"/>
    <s v="N/A"/>
    <s v="CARMEN ROCIO GONZALEZ CANTOR  carmen.gonzalez@ambientebogota.gov.co  telefono 3778917"/>
    <n v="3079700"/>
    <m/>
  </r>
  <r>
    <n v="850"/>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80161504"/>
    <x v="430"/>
    <d v="2016-01-01T00:00:00"/>
    <n v="11"/>
    <s v="CONTRATACION DIRECTA"/>
    <s v="12 - OTROS DISTRITO"/>
    <n v="17449000"/>
    <n v="17449000"/>
    <s v="N/A"/>
    <s v="N/A"/>
    <s v="CARMEN ROCIO GONZALEZ CANTOR  carmen.gonzalez@ambientebogota.gov.co  telefono 3778917"/>
    <n v="1586200"/>
    <m/>
  </r>
  <r>
    <n v="851"/>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31"/>
    <d v="2016-01-01T00:00:00"/>
    <n v="11"/>
    <s v="CONTRATACION DIRECTA"/>
    <s v="12 - OTROS DISTRITO"/>
    <n v="33877000"/>
    <n v="33877000"/>
    <s v="N/A"/>
    <s v="N/A"/>
    <s v="CARMEN ROCIO GONZALEZ CANTOR  carmen.gonzalez@ambientebogota.gov.co  telefono 3778917"/>
    <n v="3079700"/>
    <m/>
  </r>
  <r>
    <n v="852"/>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32"/>
    <d v="2016-01-01T00:00:00"/>
    <n v="11"/>
    <s v="CONTRATACION DIRECTA"/>
    <s v="12 - OTROS DISTRITO"/>
    <n v="25946000"/>
    <n v="25946000"/>
    <s v="N/A"/>
    <s v="N/A"/>
    <s v="CARMEN ROCIO GONZALEZ CANTOR  carmen.gonzalez@ambientebogota.gov.co  telefono 3778917"/>
    <n v="2358700"/>
    <m/>
  </r>
  <r>
    <n v="853"/>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33"/>
    <d v="2016-01-01T00:00:00"/>
    <n v="11"/>
    <s v="CONTRATACION DIRECTA"/>
    <s v="12 - OTROS DISTRITO"/>
    <n v="38183000"/>
    <n v="38183000"/>
    <s v="N/A"/>
    <s v="N/A"/>
    <s v="CARMEN ROCIO GONZALEZ CANTOR  carmen.gonzalez@ambientebogota.gov.co  telefono 3778917"/>
    <n v="3471100"/>
    <m/>
  </r>
  <r>
    <n v="854"/>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501"/>
    <x v="434"/>
    <d v="2016-01-01T00:00:00"/>
    <n v="11"/>
    <s v="CONTRATACION DIRECTA"/>
    <s v="12 - OTROS DISTRITO"/>
    <n v="38183000"/>
    <n v="38183000"/>
    <s v="N/A"/>
    <s v="N/A"/>
    <s v="CARMEN ROCIO GONZALEZ CANTOR  carmen.gonzalez@ambientebogota.gov.co  telefono 3778917"/>
    <n v="3471100"/>
    <m/>
  </r>
  <r>
    <n v="855"/>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70161601"/>
    <x v="435"/>
    <d v="2016-01-01T00:00:00"/>
    <n v="11"/>
    <s v="CONTRATACION DIRECTA"/>
    <s v="12 - OTROS DISTRITO"/>
    <n v="38183000"/>
    <n v="38183000"/>
    <s v="N/A"/>
    <s v="N/A"/>
    <s v="CARMEN ROCIO GONZALEZ CANTOR  carmen.gonzalez@ambientebogota.gov.co  telefono 3778917"/>
    <n v="3471100"/>
    <m/>
  </r>
  <r>
    <n v="856"/>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1"/>
    <s v="06 GASTOS OPERATIVOS"/>
    <s v="0037 GASTOS DE TRANSPORTE"/>
    <n v="78111808"/>
    <x v="303"/>
    <d v="2016-01-01T00:00:00"/>
    <n v="12"/>
    <s v="LICITACIÓN"/>
    <s v="12 - OTROS DISTRITO"/>
    <n v="191715000"/>
    <n v="191715000"/>
    <s v="N/A"/>
    <s v="N/A"/>
    <s v="CARMEN ROCIO GONZALEZ CANTOR  carmen.gonzalez@ambientebogota.gov.co  telefono 3778917"/>
    <n v="17430000"/>
    <m/>
  </r>
  <r>
    <n v="857"/>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1"/>
    <s v="01 ADQUISICIÓN Y/O PRODUCCIÓN DE EQUIPOS, MATERIALES, SUMINISTROS Y SERVICIOS  PROPIOS DEL SECTOR "/>
    <s v="0521 ADQUISICIÓN DE EQUIPOS, MATERIALES, SUMINISTROS, SERVICIOS Y/O PRODUCCIÓN DE MATERIAL TÉCNICO E INFORMACIÓN PARA LA GESTIÓN Y CONTROL AMBIENTAL"/>
    <n v="80101500"/>
    <x v="436"/>
    <d v="2016-01-01T00:00:00"/>
    <n v="11"/>
    <s v="LICITACIÓN"/>
    <s v="12 - OTROS DISTRITO"/>
    <n v="7200000"/>
    <n v="7200000"/>
    <s v="N/A"/>
    <s v="N/A"/>
    <s v="CARMEN ROCIO GONZALEZ CANTOR  carmen.gonzalez@ambientebogota.gov.co  telefono 3778917"/>
    <n v="654545.45454545459"/>
    <m/>
  </r>
  <r>
    <n v="858"/>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7"/>
    <d v="2016-01-01T00:00:00"/>
    <n v="11"/>
    <s v="CONTRATACION DIRECTA"/>
    <s v="12 - OTROS DISTRITO"/>
    <n v="61296000"/>
    <n v="61296000"/>
    <s v="N/A"/>
    <s v="N/A"/>
    <s v="CARMEN ROCIO GONZALEZ CANTOR  carmen.gonzalez@ambientebogota.gov.co  telefono 3778917"/>
    <n v="5572300"/>
    <m/>
  </r>
  <r>
    <n v="859"/>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8"/>
    <d v="2016-01-01T00:00:00"/>
    <n v="11"/>
    <s v="CONTRATACION DIRECTA"/>
    <s v="12 - OTROS DISTRITO"/>
    <n v="49739000"/>
    <n v="49739000"/>
    <s v="N/A"/>
    <s v="N/A"/>
    <s v="CARMEN ROCIO GONZALEZ CANTOR  carmen.gonzalez@ambientebogota.gov.co  telefono 3778917"/>
    <n v="4521700"/>
    <m/>
  </r>
  <r>
    <n v="860"/>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8"/>
    <d v="2016-01-01T00:00:00"/>
    <n v="11"/>
    <s v="CONTRATACION DIRECTA"/>
    <s v="12 - OTROS DISTRITO"/>
    <n v="49739000"/>
    <n v="49739000"/>
    <s v="N/A"/>
    <s v="N/A"/>
    <s v="CARMEN ROCIO GONZALEZ CANTOR  carmen.gonzalez@ambientebogota.gov.co  telefono 3778917"/>
    <n v="4521700"/>
    <m/>
  </r>
  <r>
    <n v="861"/>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8"/>
    <d v="2016-01-01T00:00:00"/>
    <n v="11"/>
    <s v="CONTRATACION DIRECTA"/>
    <s v="12 - OTROS DISTRITO"/>
    <n v="49739000"/>
    <n v="49739000"/>
    <s v="N/A"/>
    <s v="N/A"/>
    <s v="CARMEN ROCIO GONZALEZ CANTOR  carmen.gonzalez@ambientebogota.gov.co  telefono 3778917"/>
    <n v="4521700"/>
    <m/>
  </r>
  <r>
    <n v="862"/>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8"/>
    <d v="2016-01-01T00:00:00"/>
    <n v="11"/>
    <s v="CONTRATACION DIRECTA"/>
    <s v="12 - OTROS DISTRITO"/>
    <n v="49739000"/>
    <n v="49739000"/>
    <s v="N/A"/>
    <s v="N/A"/>
    <s v="CARMEN ROCIO GONZALEZ CANTOR  carmen.gonzalez@ambientebogota.gov.co  telefono 3778917"/>
    <n v="4521700"/>
    <m/>
  </r>
  <r>
    <n v="863"/>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8"/>
    <d v="2016-01-01T00:00:00"/>
    <n v="11"/>
    <s v="CONTRATACION DIRECTA"/>
    <s v="12 - OTROS DISTRITO"/>
    <n v="49739000"/>
    <n v="49739000"/>
    <s v="N/A"/>
    <s v="N/A"/>
    <s v="CARMEN ROCIO GONZALEZ CANTOR  carmen.gonzalez@ambientebogota.gov.co  telefono 3778917"/>
    <n v="4521700"/>
    <m/>
  </r>
  <r>
    <n v="864"/>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8"/>
    <d v="2016-01-01T00:00:00"/>
    <n v="11"/>
    <s v="CONTRATACION DIRECTA"/>
    <s v="12 - OTROS DISTRITO"/>
    <n v="49739000"/>
    <n v="49739000"/>
    <s v="N/A"/>
    <s v="N/A"/>
    <s v="CARMEN ROCIO GONZALEZ CANTOR  carmen.gonzalez@ambientebogota.gov.co  telefono 3778917"/>
    <n v="4521700"/>
    <m/>
  </r>
  <r>
    <n v="865"/>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8"/>
    <d v="2016-01-01T00:00:00"/>
    <n v="11"/>
    <s v="CONTRATACION DIRECTA"/>
    <s v="12 - OTROS DISTRITO"/>
    <n v="49739000"/>
    <n v="49739000"/>
    <s v="N/A"/>
    <s v="N/A"/>
    <s v="CARMEN ROCIO GONZALEZ CANTOR  carmen.gonzalez@ambientebogota.gov.co  telefono 3778917"/>
    <n v="4521700"/>
    <m/>
  </r>
  <r>
    <n v="866"/>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9"/>
    <d v="2016-01-01T00:00:00"/>
    <n v="11"/>
    <s v="CONTRATACION DIRECTA"/>
    <s v="12 - OTROS DISTRITO"/>
    <n v="43961000"/>
    <n v="43961000"/>
    <s v="N/A"/>
    <s v="N/A"/>
    <s v="CARMEN ROCIO GONZALEZ CANTOR  carmen.gonzalez@ambientebogota.gov.co  telefono 3778917"/>
    <n v="3996400"/>
    <m/>
  </r>
  <r>
    <n v="867"/>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9"/>
    <d v="2016-01-01T00:00:00"/>
    <n v="11"/>
    <s v="CONTRATACION DIRECTA"/>
    <s v="12 - OTROS DISTRITO"/>
    <n v="43961000"/>
    <n v="43961000"/>
    <s v="N/A"/>
    <s v="N/A"/>
    <s v="CARMEN ROCIO GONZALEZ CANTOR  carmen.gonzalez@ambientebogota.gov.co  telefono 3778917"/>
    <n v="3996400"/>
    <m/>
  </r>
  <r>
    <n v="868"/>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9"/>
    <d v="2016-01-01T00:00:00"/>
    <n v="11"/>
    <s v="CONTRATACION DIRECTA"/>
    <s v="12 - OTROS DISTRITO"/>
    <n v="43961000"/>
    <n v="43961000"/>
    <s v="N/A"/>
    <s v="N/A"/>
    <s v="CARMEN ROCIO GONZALEZ CANTOR  carmen.gonzalez@ambientebogota.gov.co  telefono 3778917"/>
    <n v="3996400"/>
    <m/>
  </r>
  <r>
    <n v="869"/>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9"/>
    <d v="2016-01-01T00:00:00"/>
    <n v="11"/>
    <s v="CONTRATACION DIRECTA"/>
    <s v="12 - OTROS DISTRITO"/>
    <n v="43961000"/>
    <n v="43961000"/>
    <s v="N/A"/>
    <s v="N/A"/>
    <s v="CARMEN ROCIO GONZALEZ CANTOR  carmen.gonzalez@ambientebogota.gov.co  telefono 3778917"/>
    <n v="3996400"/>
    <m/>
  </r>
  <r>
    <n v="870"/>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9"/>
    <d v="2016-01-01T00:00:00"/>
    <n v="11"/>
    <s v="CONTRATACION DIRECTA"/>
    <s v="12 - OTROS DISTRITO"/>
    <n v="43961000"/>
    <n v="43961000"/>
    <s v="N/A"/>
    <s v="N/A"/>
    <s v="CARMEN ROCIO GONZALEZ CANTOR  carmen.gonzalez@ambientebogota.gov.co  telefono 3778917"/>
    <n v="3996400"/>
    <m/>
  </r>
  <r>
    <n v="871"/>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39"/>
    <d v="2016-01-01T00:00:00"/>
    <n v="11"/>
    <s v="CONTRATACION DIRECTA"/>
    <s v="12 - OTROS DISTRITO"/>
    <n v="43961000"/>
    <n v="43961000"/>
    <s v="N/A"/>
    <s v="N/A"/>
    <s v="CARMEN ROCIO GONZALEZ CANTOR  carmen.gonzalez@ambientebogota.gov.co  telefono 3778917"/>
    <n v="3996400"/>
    <m/>
  </r>
  <r>
    <n v="872"/>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73"/>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74"/>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75"/>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76"/>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77"/>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78"/>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79"/>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80"/>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81"/>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82"/>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83"/>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84"/>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8183000"/>
    <n v="38183000"/>
    <s v="N/A"/>
    <s v="N/A"/>
    <s v="CARMEN ROCIO GONZALEZ CANTOR  carmen.gonzalez@ambientebogota.gov.co  telefono 3778917"/>
    <n v="3471100"/>
    <m/>
  </r>
  <r>
    <n v="885"/>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86"/>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87"/>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88"/>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89"/>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90"/>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91"/>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92"/>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93"/>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94"/>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0"/>
    <d v="2016-01-01T00:00:00"/>
    <n v="11"/>
    <s v="CONTRATACION DIRECTA"/>
    <s v="12 - OTROS DISTRITO"/>
    <n v="33877000"/>
    <n v="33877000"/>
    <s v="N/A"/>
    <s v="N/A"/>
    <s v="CARMEN ROCIO GONZALEZ CANTOR  carmen.gonzalez@ambientebogota.gov.co  telefono 3778917"/>
    <n v="3079700"/>
    <m/>
  </r>
  <r>
    <n v="895"/>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1"/>
    <d v="2016-01-01T00:00:00"/>
    <n v="11"/>
    <s v="CONTRATACION DIRECTA"/>
    <s v="12 - OTROS DISTRITO"/>
    <n v="27986000"/>
    <n v="27986000"/>
    <s v="N/A"/>
    <s v="N/A"/>
    <s v="CARMEN ROCIO GONZALEZ CANTOR  carmen.gonzalez@ambientebogota.gov.co  telefono 3778917"/>
    <n v="2544100"/>
    <m/>
  </r>
  <r>
    <n v="896"/>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1"/>
    <d v="2016-01-01T00:00:00"/>
    <n v="11"/>
    <s v="CONTRATACION DIRECTA"/>
    <s v="12 - OTROS DISTRITO"/>
    <n v="27986000"/>
    <n v="27986000"/>
    <s v="N/A"/>
    <s v="N/A"/>
    <s v="CARMEN ROCIO GONZALEZ CANTOR  carmen.gonzalez@ambientebogota.gov.co  telefono 3778917"/>
    <n v="2544100"/>
    <m/>
  </r>
  <r>
    <n v="897"/>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1"/>
    <d v="2016-01-01T00:00:00"/>
    <n v="11"/>
    <s v="CONTRATACION DIRECTA"/>
    <s v="12 - OTROS DISTRITO"/>
    <n v="27986000"/>
    <n v="27986000"/>
    <s v="N/A"/>
    <s v="N/A"/>
    <s v="CARMEN ROCIO GONZALEZ CANTOR  carmen.gonzalez@ambientebogota.gov.co  telefono 3778917"/>
    <n v="2544100"/>
    <m/>
  </r>
  <r>
    <n v="898"/>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1"/>
    <d v="2016-01-01T00:00:00"/>
    <n v="11"/>
    <s v="CONTRATACION DIRECTA"/>
    <s v="12 - OTROS DISTRITO"/>
    <n v="27986000"/>
    <n v="27986000"/>
    <s v="N/A"/>
    <s v="N/A"/>
    <s v="CARMEN ROCIO GONZALEZ CANTOR  carmen.gonzalez@ambientebogota.gov.co  telefono 3778917"/>
    <n v="2544100"/>
    <m/>
  </r>
  <r>
    <n v="899"/>
    <x v="5"/>
    <s v="3-3-1-14-02-22-0819-210"/>
    <s v="AUMENTAR EL SERVICIO AMBIENTAL OFERTADO POR EL ARBOLADO URBANO EN UN 40%  DEL DISTRITO CAPITAL"/>
    <s v="EVALUACIÓN, SEGUIMIENTO Y CONTROL DEL ARBOLADO URBANO"/>
    <s v="REALIZAR 140,000 EVALUACIONES TÉCNICAS DE ÁRBOLES EN EL DISTRITO CAPITAL"/>
    <x v="0"/>
    <s v="04 GASTO DE PERSONAL OPERATIVO"/>
    <s v="0252 PERSONAL CONTRATADO PARA EJECUTAR LAS ACTUACIONES DE EVALUACIÓN, CONTROL, SEGUIMIENTO Y CONSERVACIÓN DE LA FLORA Y FAUNA SILVESTRE"/>
    <n v="70151506"/>
    <x v="441"/>
    <d v="2016-01-01T00:00:00"/>
    <n v="11"/>
    <s v="CONTRATACION DIRECTA"/>
    <s v="12 - OTROS DISTRITO"/>
    <n v="27986000"/>
    <n v="27986000"/>
    <s v="N/A"/>
    <s v="N/A"/>
    <s v="CARMEN ROCIO GONZALEZ CANTOR  carmen.gonzalez@ambientebogota.gov.co  telefono 3778917"/>
    <n v="2544100"/>
    <m/>
  </r>
  <r>
    <n v="900"/>
    <x v="5"/>
    <s v="3-3-1-14-02-22-0819-210"/>
    <s v="AUMENTAR EL SERVICIO AMBIENTAL OFERTADO POR EL ARBOLADO URBANO EN UN 40%  DEL DISTRITO CAPITAL"/>
    <s v="EVALUACIÓN, SEGUIMIENTO Y CONTROL DEL ARBOLADO URBANO"/>
    <s v="REALIZAR 140,000 EVALUACIONES TÉCNICAS DE ÁRBOLES EN EL DISTRITO CAPITAL"/>
    <x v="1"/>
    <s v="06 GASTOS OPERATIVOS"/>
    <s v="0037 GASTOS DE TRANSPORTE"/>
    <n v="78111808"/>
    <x v="303"/>
    <d v="2016-01-01T00:00:00"/>
    <n v="12"/>
    <s v="LICITACIÓN"/>
    <s v="12 - OTROS DISTRITO"/>
    <n v="191715000"/>
    <n v="191715000"/>
    <s v="N/A"/>
    <s v="N/A"/>
    <s v="CARMEN ROCIO GONZALEZ CANTOR  carmen.gonzalez@ambientebogota.gov.co  telefono 3778917"/>
    <n v="17430000"/>
    <m/>
  </r>
  <r>
    <n v="901"/>
    <x v="5"/>
    <s v="3-3-1-14-02-22-0819-210"/>
    <s v="AUMENTAR EL SERVICIO AMBIENTAL OFERTADO POR EL ARBOLADO URBANO EN UN 40%  DEL DISTRITO CAPITAL"/>
    <s v="EVALUACIÓN, SEGUIMIENTO Y CONTROL DEL ARBOLADO URBANO"/>
    <s v="REALIZAR EL SEGUIMIENTO A 155,000 PODAS DE ÁRBOLES EN EL DISTRITO CAPITAL"/>
    <x v="0"/>
    <s v="04 GASTO DE PERSONAL OPERATIVO"/>
    <s v="0252 PERSONAL CONTRATADO PARA EJECUTAR LAS ACTUACIONES DE EVALUACIÓN, CONTROL, SEGUIMIENTO Y CONSERVACIÓN DE LA FLORA Y FAUNA SILVESTRE"/>
    <n v="70151506"/>
    <x v="442"/>
    <d v="2016-01-01T00:00:00"/>
    <n v="11"/>
    <s v="CONTRATACION DIRECTA"/>
    <s v="12 - OTROS DISTRITO"/>
    <n v="27986000"/>
    <n v="27986000"/>
    <s v="N/A"/>
    <s v="N/A"/>
    <s v="CARMEN ROCIO GONZALEZ CANTOR  carmen.gonzalez@ambientebogota.gov.co  telefono 3778917"/>
    <n v="2544100"/>
    <m/>
  </r>
  <r>
    <n v="902"/>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3"/>
    <d v="2016-01-01T00:00:00"/>
    <n v="11"/>
    <s v="CONTRATACION DIRECTA"/>
    <s v="12 - OTROS DISTRITO"/>
    <n v="65714000"/>
    <n v="65714000"/>
    <s v="N/A"/>
    <s v="N/A"/>
    <s v="CARMEN ROCIO GONZALEZ CANTOR  carmen.gonzalez@ambientebogota.gov.co  telefono 3778917"/>
    <n v="5974000"/>
    <m/>
  </r>
  <r>
    <n v="903"/>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4"/>
    <d v="2016-01-01T00:00:00"/>
    <n v="11"/>
    <s v="CONTRATACION DIRECTA"/>
    <s v="12 - OTROS DISTRITO"/>
    <n v="49739000"/>
    <n v="49739000"/>
    <s v="N/A"/>
    <s v="N/A"/>
    <s v="CARMEN ROCIO GONZALEZ CANTOR  carmen.gonzalez@ambientebogota.gov.co  telefono 3778917"/>
    <n v="4521700"/>
    <m/>
  </r>
  <r>
    <n v="904"/>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5"/>
    <d v="2016-01-01T00:00:00"/>
    <n v="11"/>
    <s v="CONTRATACION DIRECTA"/>
    <s v="12 - OTROS DISTRITO"/>
    <n v="23907000"/>
    <n v="23907000"/>
    <s v="N/A"/>
    <s v="N/A"/>
    <s v="CARMEN ROCIO GONZALEZ CANTOR  carmen.gonzalez@ambientebogota.gov.co  telefono 3778917"/>
    <n v="2173300"/>
    <m/>
  </r>
  <r>
    <n v="905"/>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0151506"/>
    <x v="446"/>
    <d v="2016-01-01T00:00:00"/>
    <n v="11"/>
    <s v="CONTRATACION DIRECTA"/>
    <s v="12 - OTROS DISTRITO"/>
    <n v="49739000"/>
    <n v="49739000"/>
    <s v="N/A"/>
    <s v="N/A"/>
    <s v="CARMEN ROCIO GONZALEZ CANTOR  carmen.gonzalez@ambientebogota.gov.co  telefono 3778917"/>
    <n v="4521700"/>
    <m/>
  </r>
  <r>
    <n v="906"/>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7"/>
    <d v="2016-01-01T00:00:00"/>
    <n v="11"/>
    <s v="CONTRATACION DIRECTA"/>
    <s v="12 - OTROS DISTRITO"/>
    <n v="33877000"/>
    <n v="33877000"/>
    <s v="N/A"/>
    <s v="N/A"/>
    <s v="CARMEN ROCIO GONZALEZ CANTOR  carmen.gonzalez@ambientebogota.gov.co  telefono 3778917"/>
    <n v="3079700"/>
    <m/>
  </r>
  <r>
    <n v="907"/>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08"/>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09"/>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10"/>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11"/>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12"/>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13"/>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14"/>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15"/>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16"/>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48"/>
    <d v="2016-01-01T00:00:00"/>
    <n v="11"/>
    <s v="CONTRATACION DIRECTA"/>
    <s v="12 - OTROS DISTRITO"/>
    <n v="17449000"/>
    <n v="17449000"/>
    <s v="N/A"/>
    <s v="N/A"/>
    <s v="CARMEN ROCIO GONZALEZ CANTOR  carmen.gonzalez@ambientebogota.gov.co  telefono 3778917"/>
    <n v="1586200"/>
    <m/>
  </r>
  <r>
    <n v="917"/>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9"/>
    <d v="2016-01-01T00:00:00"/>
    <n v="11"/>
    <s v="CONTRATACION DIRECTA"/>
    <s v="12 - OTROS DISTRITO"/>
    <n v="33877000"/>
    <n v="33877000"/>
    <s v="N/A"/>
    <s v="N/A"/>
    <s v="CARMEN ROCIO GONZALEZ CANTOR  carmen.gonzalez@ambientebogota.gov.co  telefono 3778917"/>
    <n v="3079700"/>
    <m/>
  </r>
  <r>
    <n v="918"/>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9"/>
    <d v="2016-01-01T00:00:00"/>
    <n v="11"/>
    <s v="CONTRATACION DIRECTA"/>
    <s v="12 - OTROS DISTRITO"/>
    <n v="33877000"/>
    <n v="33877000"/>
    <s v="N/A"/>
    <s v="N/A"/>
    <s v="CARMEN ROCIO GONZALEZ CANTOR  carmen.gonzalez@ambientebogota.gov.co  telefono 3778917"/>
    <n v="3079700"/>
    <m/>
  </r>
  <r>
    <n v="919"/>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9"/>
    <d v="2016-01-01T00:00:00"/>
    <n v="11"/>
    <s v="CONTRATACION DIRECTA"/>
    <s v="12 - OTROS DISTRITO"/>
    <n v="33877000"/>
    <n v="33877000"/>
    <s v="N/A"/>
    <s v="N/A"/>
    <s v="CARMEN ROCIO GONZALEZ CANTOR  carmen.gonzalez@ambientebogota.gov.co  telefono 3778917"/>
    <n v="3079700"/>
    <m/>
  </r>
  <r>
    <n v="920"/>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9"/>
    <d v="2016-01-01T00:00:00"/>
    <n v="11"/>
    <s v="CONTRATACION DIRECTA"/>
    <s v="12 - OTROS DISTRITO"/>
    <n v="33877000"/>
    <n v="33877000"/>
    <s v="N/A"/>
    <s v="N/A"/>
    <s v="CARMEN ROCIO GONZALEZ CANTOR  carmen.gonzalez@ambientebogota.gov.co  telefono 3778917"/>
    <n v="3079700"/>
    <m/>
  </r>
  <r>
    <n v="921"/>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9"/>
    <d v="2016-01-01T00:00:00"/>
    <n v="11"/>
    <s v="CONTRATACION DIRECTA"/>
    <s v="12 - OTROS DISTRITO"/>
    <n v="33877000"/>
    <n v="33877000"/>
    <s v="N/A"/>
    <s v="N/A"/>
    <s v="CARMEN ROCIO GONZALEZ CANTOR  carmen.gonzalez@ambientebogota.gov.co  telefono 3778917"/>
    <n v="3079700"/>
    <m/>
  </r>
  <r>
    <n v="922"/>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49"/>
    <d v="2016-01-01T00:00:00"/>
    <n v="11"/>
    <s v="CONTRATACION DIRECTA"/>
    <s v="12 - OTROS DISTRITO"/>
    <n v="33877000"/>
    <n v="33877000"/>
    <s v="N/A"/>
    <s v="N/A"/>
    <s v="CARMEN ROCIO GONZALEZ CANTOR  carmen.gonzalez@ambientebogota.gov.co  telefono 3778917"/>
    <n v="3079700"/>
    <m/>
  </r>
  <r>
    <n v="923"/>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0151506"/>
    <x v="450"/>
    <d v="2016-01-01T00:00:00"/>
    <n v="11"/>
    <s v="CONTRATACION DIRECTA"/>
    <s v="12 - OTROS DISTRITO"/>
    <n v="27986000"/>
    <n v="27986000"/>
    <s v="N/A"/>
    <s v="N/A"/>
    <s v="CARMEN ROCIO GONZALEZ CANTOR  carmen.gonzalez@ambientebogota.gov.co  telefono 3778917"/>
    <n v="2544100"/>
    <m/>
  </r>
  <r>
    <n v="924"/>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0151506"/>
    <x v="450"/>
    <d v="2016-01-01T00:00:00"/>
    <n v="11"/>
    <s v="CONTRATACION DIRECTA"/>
    <s v="12 - OTROS DISTRITO"/>
    <n v="27986000"/>
    <n v="27986000"/>
    <s v="N/A"/>
    <s v="N/A"/>
    <s v="CARMEN ROCIO GONZALEZ CANTOR  carmen.gonzalez@ambientebogota.gov.co  telefono 3778917"/>
    <n v="2544100"/>
    <m/>
  </r>
  <r>
    <n v="925"/>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0151506"/>
    <x v="450"/>
    <d v="2016-01-01T00:00:00"/>
    <n v="11"/>
    <s v="CONTRATACION DIRECTA"/>
    <s v="12 - OTROS DISTRITO"/>
    <n v="27986000"/>
    <n v="27986000"/>
    <s v="N/A"/>
    <s v="N/A"/>
    <s v="CARMEN ROCIO GONZALEZ CANTOR  carmen.gonzalez@ambientebogota.gov.co  telefono 3778917"/>
    <n v="2544100"/>
    <m/>
  </r>
  <r>
    <n v="926"/>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77101706"/>
    <x v="451"/>
    <d v="2016-01-01T00:00:00"/>
    <n v="11"/>
    <s v="CONTRATACION DIRECTA"/>
    <s v="12 - OTROS DISTRITO"/>
    <n v="65714000"/>
    <n v="65714000"/>
    <s v="N/A"/>
    <s v="N/A"/>
    <s v="CARMEN ROCIO GONZALEZ CANTOR  carmen.gonzalez@ambientebogota.gov.co  telefono 3778917"/>
    <n v="5974000"/>
    <m/>
  </r>
  <r>
    <n v="927"/>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52"/>
    <d v="2016-01-01T00:00:00"/>
    <n v="11"/>
    <s v="CONTRATACION DIRECTA"/>
    <s v="12 - OTROS DISTRITO"/>
    <n v="43961000"/>
    <n v="43961000"/>
    <s v="N/A"/>
    <s v="N/A"/>
    <s v="CARMEN ROCIO GONZALEZ CANTOR  carmen.gonzalez@ambientebogota.gov.co  telefono 3778917"/>
    <n v="3996400"/>
    <m/>
  </r>
  <r>
    <n v="928"/>
    <x v="5"/>
    <s v="3-3-1-14-02-22-0819-210"/>
    <s v="AUMENTAR EL SERVICIO AMBIENTAL OFERTADO POR EL ARBOLADO URBANO EN UN 40%  DEL DISTRITO CAPITAL"/>
    <s v="EVALUACIÓN, SEGUIMIENTO Y CONTROL DEL ARBOLADO URBANO"/>
    <s v="REALIZAR SEGUIMIENTO A 12,000  ACTOS ADMINISTRATIVOS Y CONCEPTOS TÉCNICOS SILVICULTURALES NOTIFICADOS POR LA SDA"/>
    <x v="0"/>
    <s v="04 GASTO DE PERSONAL OPERATIVO"/>
    <s v="0252 PERSONAL CONTRATADO PARA EJECUTAR LAS ACTUACIONES DE EVALUACIÓN, CONTROL, SEGUIMIENTO Y CONSERVACIÓN DE LA FLORA Y FAUNA SILVESTRE"/>
    <n v="80161504"/>
    <x v="453"/>
    <d v="2016-01-01T00:00:00"/>
    <n v="11"/>
    <s v="CONTRATACION DIRECTA"/>
    <s v="12 - OTROS DISTRITO"/>
    <n v="17449000"/>
    <n v="17449000"/>
    <s v="N/A"/>
    <s v="N/A"/>
    <s v="CARMEN ROCIO GONZALEZ CANTOR  carmen.gonzalez@ambientebogota.gov.co  telefono 3778917"/>
    <n v="1586200"/>
    <m/>
  </r>
  <r>
    <n v="929"/>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1"/>
    <s v="01 ADQUISICIÓN Y/O PRODUCCIÓN DE EQUIPOS, MATERIALES, SUMINISTROS Y SERVICIOS  PROPIOS DEL SECTOR "/>
    <s v="0521 ADQUISICIÓN DE EQUIPOS, MATERIALES, SUMINISTROS, SERVICIOS Y/O PRODUCCIÓN DE MATERIAL TÉCNICO E INFORMACIÓN PARA LA GESTIÓN Y CONTROL AMBIENTAL"/>
    <n v="93151507"/>
    <x v="454"/>
    <d v="2016-01-01T00:00:00"/>
    <n v="2"/>
    <s v="LICITACIÓN"/>
    <s v="12 - OTROS DISTRITO"/>
    <n v="175611871"/>
    <n v="175611871"/>
    <s v="N/A"/>
    <s v="N/A"/>
    <s v="CARMEN ROCIO GONZALEZ CANTOR  carmen.gonzalez@ambientebogota.gov.co  telefono 3778917"/>
    <n v="108000000"/>
    <s v="APROBADO"/>
  </r>
  <r>
    <n v="930"/>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1"/>
    <s v="01 ADQUISICIÓN Y/O PRODUCCIÓN DE EQUIPOS, MATERIALES, SUMINISTROS Y SERVICIOS  PROPIOS DEL SECTOR "/>
    <s v="0521 ADQUISICIÓN DE EQUIPOS, MATERIALES, SUMINISTROS, SERVICIOS Y/O PRODUCCIÓN DE MATERIAL TÉCNICO E INFORMACIÓN PARA LA GESTIÓN Y CONTROL AMBIENTAL"/>
    <n v="93151507"/>
    <x v="455"/>
    <d v="2016-01-01T00:00:00"/>
    <n v="11"/>
    <s v="LICITACIÓN"/>
    <s v="12 - OTROS DISTRITO"/>
    <n v="1012388129"/>
    <n v="1012388129"/>
    <s v="N/A"/>
    <s v="N/A"/>
    <s v="CARMEN ROCIO GONZALEZ CANTOR  carmen.gonzalez@ambientebogota.gov.co  telefono 3778917"/>
    <n v="108000000"/>
    <s v="APROBADO"/>
  </r>
  <r>
    <n v="931"/>
    <x v="5"/>
    <s v="3-3-1-14-02-22-0819-210"/>
    <s v="AUMENTAR EL SERVICIO AMBIENTAL OFERTADO POR EL ARBOLADO URBANO EN UN 40%  DEL DISTRITO CAPITAL"/>
    <s v="EVALUACIÓN, SEGUIMIENTO Y CONTROL DEL ARBOLADO URBANO"/>
    <s v="REALIZAR EL SEGUIMIENTO A 180,000 PLANTACIONES DE ÁRBOLES EN EL DISTRITO CAPITAL"/>
    <x v="0"/>
    <s v="04 GASTO DE PERSONAL OPERATIVO"/>
    <s v="0252 PERSONAL CONTRATADO PARA EJECUTAR LAS ACTUACIONES DE EVALUACIÓN, CONTROL, SEGUIMIENTO Y CONSERVACIÓN DE LA FLORA Y FAUNA SILVESTRE"/>
    <n v="70151506"/>
    <x v="456"/>
    <d v="2016-01-01T00:00:00"/>
    <n v="11"/>
    <s v="CONTRATACION DIRECTA"/>
    <s v="12 - OTROS DISTRITO"/>
    <n v="27986000"/>
    <n v="27986000"/>
    <s v="N/A"/>
    <s v="N/A"/>
    <s v="CARMEN ROCIO GONZALEZ CANTOR  carmen.gonzalez@ambientebogota.gov.co  telefono 3778917"/>
    <n v="2544100"/>
    <m/>
  </r>
  <r>
    <n v="932"/>
    <x v="5"/>
    <s v="3-3-1-14-02-22-0819-210"/>
    <s v="DISMINUIR EN 80% EL IMPACTO DEL TRÁFICO DE FAUNA Y FLORA EN BOGOTÁ"/>
    <s v="EVALUACIÓN, CONTROL, SEGUIMIENTO Y CONSERVACIÓN DE LA FLORA Y FAUNA SILVESTRE"/>
    <s v="REALIZAR 40,000 ACCIONES TÉCNICAS Y JURÍDICAS PARA EL APROVECHAMIENTO, CONSERVACIÓN Y PROTECCIÓN DE LA FLORA Y FAUNA SILVESTRE"/>
    <x v="0"/>
    <s v="04 GASTO DE PERSONAL OPERATIVO"/>
    <s v="0252 PERSONAL CONTRATADO PARA EJECUTAR LAS ACTUACIONES DE EVALUACIÓN, CONTROL, SEGUIMIENTO Y CONSERVACIÓN DE LA FLORA Y FAUNA SILVESTRE"/>
    <n v="80101604"/>
    <x v="457"/>
    <d v="2016-01-01T00:00:00"/>
    <n v="11"/>
    <s v="CONTRATACION DIRECTA"/>
    <s v="12 - OTROS DISTRITO"/>
    <n v="18808000"/>
    <n v="18808000"/>
    <s v="N/A"/>
    <s v="N/A"/>
    <s v="CARMEN ROCIO GONZALEZ CANTOR  carmen.gonzalez@ambientebogota.gov.co  telefono 3778917"/>
    <n v="1709800"/>
    <m/>
  </r>
  <r>
    <n v="933"/>
    <x v="5"/>
    <s v="3-3-1-14-02-22-0819-210"/>
    <s v="DISMINUIR EN 80% EL IMPACTO DEL TRÁFICO DE FAUNA Y FLORA EN BOGOTÁ"/>
    <s v="EVALUACIÓN, CONTROL, SEGUIMIENTO Y CONSERVACIÓN DE LA FLORA Y FAUNA SILVESTRE"/>
    <s v="FORTALECER 100% LA INFRAESTRUCTURA DEL CENTRO DE RECEPCIÓN Y REHABILITACIÓN DE FLORA Y FAUNA SILVESTRE"/>
    <x v="0"/>
    <s v="04 GASTO DE PERSONAL OPERATIVO"/>
    <s v="0252 PERSONAL CONTRATADO PARA EJECUTAR LAS ACTUACIONES DE EVALUACIÓN, CONTROL, SEGUIMIENTO Y CONSERVACIÓN DE LA FLORA Y FAUNA SILVESTRE"/>
    <n v="70161501"/>
    <x v="458"/>
    <d v="2016-01-01T00:00:00"/>
    <n v="6"/>
    <s v="CONTRATACION DIRECTA"/>
    <s v="12 - OTROS DISTRITO"/>
    <n v="14153000"/>
    <n v="14153000"/>
    <s v="N/A"/>
    <s v="N/A"/>
    <s v="CARMEN ROCIO GONZALEZ CANTOR  carmen.gonzalez@ambientebogota.gov.co  telefono 3778917"/>
    <n v="2358700"/>
    <m/>
  </r>
  <r>
    <n v="934"/>
    <x v="5"/>
    <s v="3-3-1-14-02-22-0819-210"/>
    <s v="DISMINUIR EN 80% EL IMPACTO DEL TRÁFICO DE FAUNA Y FLORA EN BOGOTÁ"/>
    <s v="EVALUACIÓN, CONTROL, SEGUIMIENTO Y CONSERVACIÓN DE LA FLORA Y FAUNA SILVESTRE"/>
    <s v="FORTALECER 100% LA INFRAESTRUCTURA DEL CENTRO DE RECEPCIÓN Y REHABILITACIÓN DE FLORA Y FAUNA SILVESTRE"/>
    <x v="0"/>
    <s v="04 GASTO DE PERSONAL OPERATIVO"/>
    <s v="0252 PERSONAL CONTRATADO PARA EJECUTAR LAS ACTUACIONES DE EVALUACIÓN, CONTROL, SEGUIMIENTO Y CONSERVACIÓN DE LA FLORA Y FAUNA SILVESTRE"/>
    <n v="70161501"/>
    <x v="459"/>
    <d v="2016-01-01T00:00:00"/>
    <n v="6"/>
    <s v="CONTRATACION DIRECTA"/>
    <s v="12 - OTROS DISTRITO"/>
    <n v="57474000"/>
    <n v="57474000"/>
    <s v="N/A"/>
    <s v="N/A"/>
    <s v="CARMEN ROCIO GONZALEZ CANTOR  carmen.gonzalez@ambientebogota.gov.co  telefono 3778917"/>
    <n v="9579000"/>
    <m/>
  </r>
  <r>
    <n v="935"/>
    <x v="5"/>
    <s v="3-3-1-14-02-22-0819-210"/>
    <s v="DISMINUIR EN 80% EL IMPACTO DEL TRÁFICO DE FAUNA Y FLORA EN BOGOTÁ"/>
    <s v="EVALUACIÓN, CONTROL, SEGUIMIENTO Y CONSERVACIÓN DE LA FLORA Y FAUNA SILVESTRE"/>
    <s v="FORTALECER 100% LA INFRAESTRUCTURA DEL CENTRO DE RECEPCIÓN Y REHABILITACIÓN DE FLORA Y FAUNA SILVESTRE"/>
    <x v="0"/>
    <s v="04 GASTO DE PERSONAL OPERATIVO"/>
    <s v="0252 PERSONAL CONTRATADO PARA EJECUTAR LAS ACTUACIONES DE EVALUACIÓN, CONTROL, SEGUIMIENTO Y CONSERVACIÓN DE LA FLORA Y FAUNA SILVESTRE"/>
    <n v="70161501"/>
    <x v="459"/>
    <d v="2016-01-01T00:00:00"/>
    <n v="6"/>
    <s v="CONTRATACION DIRECTA"/>
    <s v="12 - OTROS DISTRITO"/>
    <n v="57474000"/>
    <n v="57474000"/>
    <s v="N/A"/>
    <s v="N/A"/>
    <s v="CARMEN ROCIO GONZALEZ CANTOR  carmen.gonzalez@ambientebogota.gov.co  telefono 3778917"/>
    <n v="9579000"/>
    <m/>
  </r>
  <r>
    <n v="936"/>
    <x v="5"/>
    <s v="3-3-1-14-02-22-0819-210"/>
    <s v="DISMINUIR EN 80% EL IMPACTO DEL TRÁFICO DE FAUNA Y FLORA EN BOGOTÁ"/>
    <s v="EVALUACIÓN, CONTROL, SEGUIMIENTO Y CONSERVACIÓN DE LA FLORA Y FAUNA SILVESTRE"/>
    <s v="MANEJAR TECNICAMENTE EL 100% DE LOS ESPECÍMENES DE FAUNA SILVESTRE Y LOS PRODUCTOS MADERABLES  Y NO MADERABLES RECUPERADOS"/>
    <x v="1"/>
    <s v="01 ADQUISICIÓN Y/O PRODUCCIÓN DE EQUIPOS, MATERIALES, SUMINISTROS Y SERVICIOS  PROPIOS DEL SECTOR "/>
    <s v="0521 ADQUISICIÓN DE EQUIPOS, MATERIALES, SUMINISTROS, SERVICIOS Y/O PRODUCCIÓN DE MATERIAL TÉCNICO E INFORMACIÓN PARA LA GESTIÓN Y CONTROL AMBIENTAL"/>
    <n v="93151507"/>
    <x v="460"/>
    <d v="2016-01-01T00:00:00"/>
    <n v="1"/>
    <s v="LICITACIÓN"/>
    <s v="12 - OTROS DISTRITO"/>
    <n v="10000000"/>
    <n v="10000000"/>
    <s v="N/A"/>
    <s v="N/A"/>
    <s v="CARMEN ROCIO GONZALEZ CANTOR  carmen.gonzalez@ambientebogota.gov.co  telefono 3778917"/>
    <n v="20000000"/>
    <m/>
  </r>
  <r>
    <n v="937"/>
    <x v="5"/>
    <s v="3-3-1-14-02-22-0819-210"/>
    <s v="DISMINUIR EN 80% EL IMPACTO DEL TRÁFICO DE FAUNA Y FLORA EN BOGOTÁ"/>
    <s v="EVALUACIÓN, CONTROL, SEGUIMIENTO Y CONSERVACIÓN DE LA FLORA Y FAUNA SILVESTRE"/>
    <s v="DESARROLLAR 28 ESTRATEGIAS DE PREVENCIÓN, CONSERVACIÓN Y PROTECCIÓN DE LA FLORA Y FAUNA SILVESTRE"/>
    <x v="1"/>
    <s v="01 ADQUISICIÓN Y/O PRODUCCIÓN DE EQUIPOS, MATERIALES, SUMINISTROS Y SERVICIOS  PROPIOS DEL SECTOR "/>
    <s v="0521 ADQUISICIÓN DE EQUIPOS, MATERIALES, SUMINISTROS, SERVICIOS Y/O PRODUCCIÓN DE MATERIAL TÉCNICO E INFORMACIÓN PARA LA GESTIÓN Y CONTROL AMBIENTAL"/>
    <n v="93151507"/>
    <x v="461"/>
    <d v="2016-01-01T00:00:00"/>
    <n v="1"/>
    <s v="LICITACIÓN"/>
    <s v="12 - OTROS DISTRITO"/>
    <n v="10000000"/>
    <n v="10000000"/>
    <s v="N/A"/>
    <s v="N/A"/>
    <s v="CARMEN ROCIO GONZALEZ CANTOR  carmen.gonzalez@ambientebogota.gov.co  telefono 3778917"/>
    <n v="20000000"/>
    <m/>
  </r>
  <r>
    <n v="938"/>
    <x v="5"/>
    <s v="3-3-1-14-02-22-0819-210"/>
    <s v="DISMINUIR EN 80% EL IMPACTO DEL TRÁFICO DE FAUNA Y FLORA EN BOGOTÁ"/>
    <s v="EVALUACIÓN, CONTROL, SEGUIMIENTO Y CONSERVACIÓN DE LA FLORA Y FAUNA SILVESTRE"/>
    <s v="FORTALECER 100% LA INFRAESTRUCTURA DEL CENTRO DE RECEPCIÓN Y REHABILITACIÓN DE FLORA Y FAUNA SILVESTRE"/>
    <x v="2"/>
    <s v="01-CONSTRUCCIÓN,ADECUACIÓN Y AMPLIACIÓN DE INFRAESTRUCTURA PROPIA DEL SECTOR"/>
    <s v="0523- CONSTRUCCIÓN DE ÁREAS ADMINISTRATIVAS, DE INTERÉS AMBIENTAL Y DEMÁS ESPACIOS ADMINISTRADOS POR LA SDA. "/>
    <n v="70161501"/>
    <x v="462"/>
    <d v="2016-01-01T00:00:00"/>
    <n v="1"/>
    <s v="CONTRATACION DIRECTA"/>
    <s v="12 - OTROS DISTRITO"/>
    <n v="149000000"/>
    <n v="149000000"/>
    <s v="N/A"/>
    <s v="N/A"/>
    <s v="CARMEN ROCIO GONZALEZ CANTOR  carmen.gonzalez@ambientebogota.gov.co  telefono 3778917"/>
    <n v="149000000"/>
    <m/>
  </r>
  <r>
    <n v="939"/>
    <x v="6"/>
    <s v="3-3-1-14-02-22-0961-211"/>
    <s v="PONER EN MARCHA UN CENTRO DE PROTECCIÓN Y BIENESTAR ANIMAL"/>
    <s v="ATENCIÓN INTEGRAL A EQUINOS"/>
    <s v="ATENCIÓN INTEGRAL 100% DE LOS EQUINOS ENTREGADOS A LA SDA, DESDE SU RECEPCIÓN HASTA SU DISPOSICIÓN FINAL"/>
    <x v="0"/>
    <s v="04 GASTO DE PERSONAL OPERATIVO"/>
    <s v="0342 PERSONAL CONTRATADO PARA EJECUTAR LAS ACTUACIONES DE EVALUACIÓN, CONTROL, SEGUIMIENTO AMBIENTAL A LA FAUNA DOMÉSTICA."/>
    <n v="80101504"/>
    <x v="463"/>
    <d v="2016-01-01T00:00:00"/>
    <n v="11"/>
    <s v="CONTRATACION DIRECTA"/>
    <s v="12- OTROS DISTRITOS"/>
    <n v="38183000"/>
    <n v="38183000"/>
    <s v="N/A"/>
    <s v="N/A"/>
    <s v="CARMEN ROCIO GONZALEZ CANTOR   _x000a_TEL 3778917_x000a_Carmen.gonzalez@ambientebogota.gov.co"/>
    <n v="3471100"/>
    <m/>
  </r>
  <r>
    <n v="940"/>
    <x v="6"/>
    <s v="3-3-1-14-02-22-0961-211"/>
    <s v="PONER EN MARCHA UN CENTRO DE PROTECCIÓN Y BIENESTAR ANIMAL"/>
    <s v="ATENCIÓN INTEGRAL A EQUINOS"/>
    <s v="ATENCIÓN INTEGRAL 100% DE LOS EQUINOS ENTREGADOS A LA SDA, DESDE SU RECEPCIÓN HASTA SU DISPOSICIÓN FINAL"/>
    <x v="0"/>
    <s v="04 GASTO DE PERSONAL OPERATIVO"/>
    <s v="0342 PERSONAL CONTRATADO PARA EJECUTAR LAS ACTUACIONES DE EVALUACIÓN, CONTROL, SEGUIMIENTO AMBIENTAL A LA FAUNA DOMÉSTICA."/>
    <n v="80101504"/>
    <x v="464"/>
    <d v="2016-01-01T00:00:00"/>
    <n v="11"/>
    <s v="CONTRATACION DIRECTA"/>
    <s v="12- OTROS DISTRITOS"/>
    <n v="38183000"/>
    <n v="38183000"/>
    <s v="N/A"/>
    <s v="N/A"/>
    <s v="CARMEN ROCIO GONZALEZ CANTOR   _x000a_TEL 3778917_x000a_Carmen.gonzalez@ambientebogota.gov.co"/>
    <n v="3471100"/>
    <m/>
  </r>
  <r>
    <n v="941"/>
    <x v="6"/>
    <s v="3-3-1-14-02-22-0961-211"/>
    <s v="PONER EN MARCHA UN CENTRO DE PROTECCIÓN Y BIENESTAR ANIMAL"/>
    <s v="ATENCIÓN INTEGRAL A EQUINOS"/>
    <s v="ATENCIÓN INTEGRAL 100% DE LOS EQUINOS ENTREGADOS A LA SDA, DESDE SU RECEPCIÓN HASTA SU DISPOSICIÓN FINAL"/>
    <x v="1"/>
    <s v="06 GASTOS OPERATIVOS"/>
    <s v="0037 GASTOS DE TRANSPORTE"/>
    <n v="78111808"/>
    <x v="303"/>
    <d v="2016-01-01T00:00:00"/>
    <n v="12"/>
    <s v="LICITACION"/>
    <s v="12- OTROS DISTRITOS"/>
    <n v="72480000"/>
    <n v="72480000"/>
    <s v="N/A"/>
    <s v="N/A"/>
    <s v="CARMEN ROCIO GONZALEZ CANTOR   _x000a_TEL 3778917_x000a_Carmen.gonzalez@ambientebogota.gov.co"/>
    <n v="6040000"/>
    <m/>
  </r>
  <r>
    <n v="942"/>
    <x v="6"/>
    <s v="3-3-1-14-02-22-0961-211"/>
    <s v="PONER EN MARCHA UN CENTRO DE PROTECCIÓN Y BIENESTAR ANIMAL"/>
    <s v="ATENCIÓN INTEGRAL A EQUINOS"/>
    <s v="ATENCIÓN INTEGRAL 100% DE LOS EQUINOS ENTREGADOS A LA SDA, DESDE SU RECEPCIÓN HASTA SU DISPOSICIÓN FINAL"/>
    <x v="0"/>
    <s v="04 GASTO DE PERSONAL OPERATIVO"/>
    <s v="0342 PERSONAL CONTRATADO PARA EJECUTAR LAS ACTUACIONES DE EVALUACIÓN, CONTROL, SEGUIMIENTO AMBIENTAL A LA FAUNA DOMÉSTICA."/>
    <n v="80101504"/>
    <x v="465"/>
    <d v="2016-01-01T00:00:00"/>
    <n v="11"/>
    <s v="CONTRATACION DIRECTA"/>
    <s v="12- OTROS DISTRITOS"/>
    <n v="24870000"/>
    <n v="24870000"/>
    <s v="N/A"/>
    <s v="N/A"/>
    <s v="CARMEN ROCIO GONZALEZ CANTOR   _x000a_TEL 3778917_x000a_Carmen.gonzalez@ambientebogota.gov.co"/>
    <n v="4521700"/>
    <m/>
  </r>
  <r>
    <n v="943"/>
    <x v="6"/>
    <s v="3-3-1-14-02-22-0961-211"/>
    <s v="ATENCIÓN INTEGRAL DE LA FAUNA DOMESTICA EN EL DISTRITO CAPITAL"/>
    <s v="POLÍTICA PÚBLICA DE BIENESTAR ANIMAL"/>
    <s v="IMPLEMENTAR 100% LA POLÍTICA PÚBLICA DE PROTECCIÓN Y BIENESTAR ANIMAL PARA EL DISTRITO CAPITAL."/>
    <x v="1"/>
    <s v="01 ADQUISICIÓN Y/O PRODUCCIÓN DE EQUIPOS, MATERIALES, SUMINISTROS Y SERVICIOS  PROPIOS DEL SECTOR "/>
    <s v="0521 ADQUISICIÓN DE EQUIPOS, MATERIALES, SUMINISTROS, SERVICIOS Y/O PRODUCCIÓN DE MATERIAL TÉCNICO E INFORMACIÓN PARA LA GESTIÓN Y CONTROL AMBIENTAL"/>
    <n v="80101505"/>
    <x v="466"/>
    <d v="2016-01-01T00:00:00"/>
    <n v="1"/>
    <s v="CONTRATACION DIRECTA"/>
    <s v="12- OTROS DISTRITOS"/>
    <n v="35000000"/>
    <n v="35000000"/>
    <s v="N/A"/>
    <s v="N/A"/>
    <s v="CARMEN ROCIO GONZALEZ CANTOR   _x000a_TEL 3778917_x000a_Carmen.gonzalez@ambientebogota.gov.co"/>
    <n v="35000000"/>
    <m/>
  </r>
  <r>
    <n v="944"/>
    <x v="6"/>
    <s v="3-3-1-14-02-22-0961-211"/>
    <s v="ATENCIÓN INTEGRAL DE LA FAUNA DOMESTICA EN EL DISTRITO CAPITAL"/>
    <s v="POLÍTICA PÚBLICA DE BIENESTAR ANIMAL"/>
    <s v="IMPLEMENTAR 100% LA POLÍTICA PÚBLICA DE PROTECCIÓN Y BIENESTAR ANIMAL PARA EL DISTRITO CAPITAL."/>
    <x v="1"/>
    <s v="01 ADQUISICIÓN Y/O PRODUCCIÓN DE EQUIPOS, MATERIALES, SUMINISTROS Y SERVICIOS  PROPIOS DEL SECTOR "/>
    <s v="0521 ADQUISICIÓN DE EQUIPOS, MATERIALES, SUMINISTROS, SERVICIOS Y/O PRODUCCIÓN DE MATERIAL TÉCNICO E INFORMACIÓN PARA LA GESTIÓN Y CONTROL AMBIENTAL"/>
    <n v="80101505"/>
    <x v="467"/>
    <d v="2016-01-01T00:00:00"/>
    <n v="1"/>
    <s v="CONTRATACION DIRECTA"/>
    <s v="12- OTROS DISTRITOS"/>
    <n v="35000000"/>
    <n v="35000000"/>
    <s v="N/A"/>
    <s v="N/A"/>
    <s v="CARMEN ROCIO GONZALEZ CANTOR   _x000a_TEL 3778917_x000a_Carmen.gonzalez@ambientebogota.gov.co"/>
    <n v="35000000"/>
    <m/>
  </r>
  <r>
    <n v="945"/>
    <x v="6"/>
    <s v="3-3-1-14-02-22-0961-211"/>
    <s v="ATENCIÓN INTEGRAL DE LA FAUNA DOMESTICA EN EL DISTRITO CAPITAL"/>
    <s v="POLÍTICA PÚBLICA DE BIENESTAR ANIMAL"/>
    <s v="IMPLEMENTAR 100% LA POLÍTICA PÚBLICA DE PROTECCIÓN Y BIENESTAR ANIMAL PARA EL DISTRITO CAPITAL."/>
    <x v="0"/>
    <s v="04 GASTO DE PERSONAL OPERATIVO"/>
    <s v="0342 PERSONAL CONTRATADO PARA EJECUTAR LAS ACTUACIONES DE EVALUACIÓN, CONTROL, SEGUIMIENTO AMBIENTAL A LA FAUNA DOMÉSTICA."/>
    <n v="80101505"/>
    <x v="465"/>
    <d v="2016-01-01T00:00:00"/>
    <n v="11"/>
    <s v="CONTRATACION DIRECTA"/>
    <s v="12- OTROS DISTRITOS"/>
    <n v="24870000"/>
    <n v="24870000"/>
    <s v="N/A"/>
    <s v="N/A"/>
    <s v="CARMEN ROCIO GONZALEZ CANTOR   _x000a_TEL 3778917_x000a_Carmen.gonzalez@ambientebogota.gov.co"/>
    <n v="4521700"/>
    <m/>
  </r>
  <r>
    <n v="946"/>
    <x v="6"/>
    <s v="3-3-1-14-02-22-0961-211"/>
    <s v="PONER EN MARCHA UN CENTRO DE PROTECCIÓN Y BIENESTAR ANIMAL"/>
    <s v="ATENCIÓN INTEGRAL A EQUINOS"/>
    <s v="ATENCIÓN INTEGRAL 100% DE LOS EQUINOS ENTREGADOS A LA SDA, DESDE SU RECEPCIÓN HASTA SU DISPOSICIÓN FINAL"/>
    <x v="0"/>
    <s v="04 GASTO DE PERSONAL OPERATIVO"/>
    <s v="0342 PERSONAL CONTRATADO PARA EJECUTAR LAS ACTUACIONES DE EVALUACIÓN, CONTROL, SEGUIMIENTO AMBIENTAL A LA FAUNA DOMÉSTICA."/>
    <n v="80101504"/>
    <x v="468"/>
    <d v="2016-01-01T00:00:00"/>
    <n v="10.863060160257765"/>
    <s v="CONTRATACION DIRECTA"/>
    <s v="12- OTROS DISTRITOS"/>
    <n v="25946000"/>
    <n v="25946000"/>
    <s v="N/A"/>
    <s v="N/A"/>
    <s v="CARMEN ROCIO GONZALEZ CANTOR   _x000a_TEL 3778917_x000a_Carmen.gonzalez@ambientebogota.gov.co"/>
    <n v="2358700"/>
    <m/>
  </r>
  <r>
    <n v="947"/>
    <x v="6"/>
    <s v="3-3-1-14-02-22-0961-211"/>
    <s v="PONER EN MARCHA UN CENTRO DE PROTECCIÓN Y BIENESTAR ANIMAL"/>
    <s v="CONSTRUCCIÓN Y ADECUACIÓN DE LA CASA ECOLOGICA DE LOS ANIMALES"/>
    <s v="CONSTRUIR Y ADECUAR 100% LA CASA ECOLÓGICA DE LOS ANIMALES"/>
    <x v="0"/>
    <s v="04 GASTO DE PERSONAL OPERATIVO"/>
    <s v="0342 PERSONAL CONTRATADO PARA EJECUTAR LAS ACTUACIONES DE EVALUACIÓN, CONTROL, SEGUIMIENTO AMBIENTAL A LA FAUNA DOMÉSTICA."/>
    <n v="80101505"/>
    <x v="458"/>
    <d v="2016-01-01T00:00:00"/>
    <n v="6"/>
    <s v="CONTRATACION DIRECTA"/>
    <s v="12 - OTROS DISTRITO"/>
    <n v="14153000"/>
    <n v="14153000"/>
    <s v="N/A"/>
    <s v="N/A"/>
    <s v="CARMEN ROCIO GONZALEZ CANTOR  carmen.gonzalez@ambientebogota.gov.co  telefono 3778917"/>
    <n v="2358700"/>
    <m/>
  </r>
  <r>
    <n v="948"/>
    <x v="6"/>
    <s v="3-3-1-14-02-22-0961-211"/>
    <s v="PONER EN MARCHA UN CENTRO DE PROTECCIÓN Y BIENESTAR ANIMAL"/>
    <s v="CONSTRUCCIÓN Y ADECUACIÓN DE LA CASA ECOLOGICA DE LOS ANIMALES"/>
    <s v="CONSTRUIR Y ADECUAR 100% LA CASA ECOLÓGICA DE LOS ANIMALES"/>
    <x v="0"/>
    <s v="04 GASTO DE PERSONAL OPERATIVO"/>
    <s v="0342 PERSONAL CONTRATADO PARA EJECUTAR LAS ACTUACIONES DE EVALUACIÓN, CONTROL, SEGUIMIENTO AMBIENTAL A LA FAUNA DOMÉSTICA."/>
    <n v="80101505"/>
    <x v="459"/>
    <d v="2016-01-01T00:00:00"/>
    <n v="6"/>
    <s v="CONTRATACION DIRECTA"/>
    <s v="12 - OTROS DISTRITO"/>
    <n v="57474000"/>
    <n v="57474000"/>
    <s v="N/A"/>
    <s v="N/A"/>
    <s v="CARMEN ROCIO GONZALEZ CANTOR  carmen.gonzalez@ambientebogota.gov.co  telefono 3778917"/>
    <n v="9579000"/>
    <m/>
  </r>
  <r>
    <n v="949"/>
    <x v="6"/>
    <s v="3-3-1-14-02-22-0961-211"/>
    <s v="PONER EN MARCHA UN CENTRO DE PROTECCIÓN Y BIENESTAR ANIMAL"/>
    <s v="CONSTRUCCIÓN Y ADECUACIÓN DE LA CASA ECOLOGICA DE LOS ANIMALES"/>
    <s v="CONSTRUIR Y ADECUAR 100% LA CASA ECOLÓGICA DE LOS ANIMALES"/>
    <x v="0"/>
    <s v="04 GASTO DE PERSONAL OPERATIVO"/>
    <s v="0342 PERSONAL CONTRATADO PARA EJECUTAR LAS ACTUACIONES DE EVALUACIÓN, CONTROL, SEGUIMIENTO AMBIENTAL A LA FAUNA DOMÉSTICA."/>
    <n v="80101505"/>
    <x v="459"/>
    <d v="2016-01-01T00:00:00"/>
    <n v="6"/>
    <s v="CONTRATACION DIRECTA"/>
    <s v="12 - OTROS DISTRITO"/>
    <n v="57474000"/>
    <n v="57474000"/>
    <s v="N/A"/>
    <s v="N/A"/>
    <s v="CARMEN ROCIO GONZALEZ CANTOR  carmen.gonzalez@ambientebogota.gov.co  telefono 3778917"/>
    <n v="9579000"/>
    <m/>
  </r>
  <r>
    <n v="950"/>
    <x v="6"/>
    <s v="3-3-1-14-02-22-0961-211"/>
    <s v="PONER EN MARCHA UN CENTRO DE PROTECCIÓN Y BIENESTAR ANIMAL"/>
    <s v="CONSTRUCCIÓN Y ADECUACIÓN DE LA CASA ECOLOGICA DE LOS ANIMALES"/>
    <s v="CONSTRUIR Y ADECUAR 100% LA CASA ECOLÓGICA DE LOS ANIMALES"/>
    <x v="2"/>
    <s v="01-CONSTRUCCIÓN,ADECUACIÓN Y AMPLIACIÓN DE INFRAESTRUCTURA PROPIA DEL SECTOR"/>
    <s v="0523- CONSTRUCCIÓN DE ÁREAS ADMINISTRATIVAS, DE INTERÉS AMBIENTAL Y DEMÁS ESPACIOS ADMINISTRADOS POR LA SDA. "/>
    <n v="80101505"/>
    <x v="469"/>
    <d v="2016-01-01T00:00:00"/>
    <n v="12"/>
    <s v="LICITACION"/>
    <s v="12- OTROS DISTRITOS"/>
    <n v="3576367000"/>
    <n v="3576367000"/>
    <s v="N/A"/>
    <s v="N/A"/>
    <s v="CARMEN ROCIO GONZALEZ CANTOR   _x000a_TEL 3778917_x000a_Carmen.gonzalez@ambientebogota.gov.co"/>
    <m/>
    <m/>
  </r>
  <r>
    <n v="951"/>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x v="470"/>
    <d v="2016-01-01T00:00:00"/>
    <n v="11"/>
    <s v="CONTRATACIÓN DIRECTA"/>
    <s v="12-OTROS DISTRITO"/>
    <n v="34893001"/>
    <n v="34893001"/>
    <s v="N/A"/>
    <s v="N/A"/>
    <s v="MIGUEL ÁNGEL JULIO_x000a_miguel.julio@ambientebogota.gov.co_x000a_Tel  3778836"/>
    <n v="3172091"/>
    <m/>
  </r>
  <r>
    <n v="952"/>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x v="470"/>
    <d v="2016-01-01T00:00:00"/>
    <n v="11"/>
    <s v="CONTRATACIÓN DIRECTA"/>
    <s v="12-OTROS DISTRITO"/>
    <n v="34893001"/>
    <n v="34893001"/>
    <s v="N/A"/>
    <s v="N/A"/>
    <s v="MIGUEL ÁNGEL JULIO_x000a_miguel.julio@ambientebogota.gov.co_x000a_Tel  3778836"/>
    <n v="3172091"/>
    <m/>
  </r>
  <r>
    <n v="953"/>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x v="471"/>
    <d v="2016-01-01T00:00:00"/>
    <n v="11"/>
    <s v="CONTRATACIÓN DIRECTA"/>
    <s v="12-OTROS DISTRITO"/>
    <n v="17971646"/>
    <n v="17971646"/>
    <s v="N/A"/>
    <s v="N/A"/>
    <s v="MIGUEL ÁNGEL JULIO_x000a_miguel.julio@ambientebogota.gov.co_x000a_Tel  3778836"/>
    <n v="1633786"/>
    <m/>
  </r>
  <r>
    <n v="954"/>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x v="471"/>
    <d v="2016-01-01T00:00:00"/>
    <n v="11"/>
    <s v="CONTRATACIÓN DIRECTA"/>
    <s v="12-OTROS DISTRITO"/>
    <n v="17971646"/>
    <n v="17971646"/>
    <s v="N/A"/>
    <s v="N/A"/>
    <s v="MIGUEL ÁNGEL JULIO_x000a_miguel.julio@ambientebogota.gov.co_x000a_Tel  3778836"/>
    <n v="1633786"/>
    <m/>
  </r>
  <r>
    <n v="955"/>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x v="472"/>
    <d v="2016-01-01T00:00:00"/>
    <n v="11"/>
    <s v="CONTRATACIÓN DIRECTA"/>
    <s v="12-OTROS DISTRITO"/>
    <n v="39327563"/>
    <n v="39327563"/>
    <s v="N/A"/>
    <s v="N/A"/>
    <s v="MIGUEL ÁNGEL JULIO_x000a_miguel.julio@ambientebogota.gov.co_x000a_Tel  3778836"/>
    <n v="3575233"/>
    <m/>
  </r>
  <r>
    <n v="956"/>
    <x v="7"/>
    <s v="3-3-1-14-03-24-0817-215"/>
    <s v="REALIZAR 20 PROCESOS LOCALES DE PLANEACIÓN Y PRESUPUESTOS PARTICIPATIVOS, CON RECURSOS SECTORIALES TERRITORIALIZABLES"/>
    <s v="APOYO A LA GESTIÓN PÚBLICA Y COMUNITARIA A TRAVÉS DE LA PARTICIPACIÓN PARA ENFRENTAR LOS EFECTOS DEL CAMBIO CLIMÁTICO"/>
    <s v="APOYAR TÉCNICAMENTE  20 PROCESOS LOCALES DE PLANEACIÓN Y PRESUPUESTOS PARTICIPATIVOS, CON RECURSOS SECTORIALES TERRITORIALIZABLES."/>
    <x v="0"/>
    <s v="01- DIVULGACIÓN, ASISTENCIA TÉCNICA Y CAPACITACIÓN DE LA POBLACIÓN"/>
    <s v="0276-PERSONAL CONTRATADO PARA LA GESTIÓN AMBIENTAL Y ESTRATEGIA PARTICIPATIVA LOCAL Y TERRITORIAL"/>
    <n v="80111500"/>
    <x v="473"/>
    <d v="2016-01-01T00:00:00"/>
    <n v="11"/>
    <s v="CONTRATACIÓN DIRECTA"/>
    <s v="12-OTROS DISTRITO"/>
    <n v="45279143"/>
    <n v="45279143"/>
    <s v="N/A"/>
    <s v="N/A"/>
    <s v="MIGUEL ÁNGEL JULIO_x000a_miguel.julio@ambientebogota.gov.co_x000a_Tel  3778836"/>
    <n v="4116292"/>
    <m/>
  </r>
  <r>
    <n v="957"/>
    <x v="7"/>
    <s v="3-3-1-14-03-24-0817-217"/>
    <s v="DESARROLLAR 5 PROCESOS DE FORMACIÓN CIUDADANA PARA LA INCLUSIÓN SOCIAL ARTICULADA A LA SUPERACIÓN DE LA SEGREGACIÓN, LA ADAPTACIÓN AL CAMBIO CLIMÁTICO Y LA DEFENSA Y FORTALECIMIENTO DE LO PÚBLICO"/>
    <s v="APOYO A LA GESTIÓN PÚBLICA Y COMUNITARIA A TRAVÉS DE LA PARTICIPACIÓN PARA ENFRENTAR LOS EFECTOS DEL CAMBIO CLIMÁTICO"/>
    <s v="DESARROLLAR 5 PROCESOS DE FORMACIÓN CIUDADANA PARA LA INCLUSIÓN SOCIAL ARTICULADA A LA SUPERACIÓN DE LA SEGREGACIÓN; LA ADAPTACIÓN AL CAMBIO CLIMÁTICO Y  LA DEFENSA Y FORTALECIMIENTO DE LO PÚBLICO."/>
    <x v="1"/>
    <s v="01- ADQUISICIÓN Y/O PRODUCCIÓN DE EQUIPOS, MATERIALES, SUMINISTROS Y SERVICIOS PROPIOS DEL SECTOR"/>
    <s v="0513-ADQUISICIÓN DE EQUIPOS, MATERIALES, SUMINISTROS, SERVICIOS Y/O PRODUCCIÓN DE PIEZAS DIVULGATIVAS Y PRESENCIA EN MEDIOS."/>
    <n v="80111500"/>
    <x v="474"/>
    <d v="2016-01-01T00:00:00"/>
    <n v="8"/>
    <s v="SELECCIÓN  ABREVIADA"/>
    <s v="12-OTROS DISTRITO"/>
    <n v="90000000"/>
    <n v="90000000"/>
    <s v="N/A"/>
    <s v="N/A"/>
    <s v="MIGUEL ÁNGEL JULIO_x000a_miguel.julio@ambientebogota.gov.co_x000a_Tel  3778836"/>
    <m/>
    <m/>
  </r>
  <r>
    <n v="958"/>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1"/>
    <s v="01- ADQUISICIÓN Y/O PRODUCCIÓN DE EQUIPOS, MATERIALES, SUMINISTROS Y SERVICIOS PROPIOS DEL SECTOR"/>
    <s v="0513-ADQUISICIÓN DE EQUIPOS, MATERIALES, SUMINISTROS, SERVICIOS Y/O PRODUCCIÓN DE PIEZAS DIVULGATIVAS Y PRESENCIA EN MEDIOS."/>
    <n v="80141600"/>
    <x v="32"/>
    <d v="2016-01-01T00:00:00"/>
    <n v="10"/>
    <s v="SELECCIÓN  ABREVIADA"/>
    <s v="12-OTROS DISTRITO"/>
    <n v="22000000"/>
    <n v="22000000"/>
    <s v="N/A"/>
    <s v="N/A"/>
    <s v="MIGUEL ÁNGEL JULIO_x000a_miguel.julio@ambientebogota.gov.co_x000a_Tel  3778836"/>
    <m/>
    <m/>
  </r>
  <r>
    <n v="959"/>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1"/>
    <s v="01- ADQUISICIÓN Y/O PRODUCCIÓN DE EQUIPOS, MATERIALES, SUMINISTROS Y SERVICIOS PROPIOS DEL SECTOR"/>
    <s v="0513-ADQUISICIÓN DE EQUIPOS, MATERIALES, SUMINISTROS, SERVICIOS Y/O PRODUCCIÓN DE PIEZAS DIVULGATIVAS Y PRESENCIA EN MEDIOS."/>
    <n v="80141600"/>
    <x v="17"/>
    <d v="2016-01-01T00:00:00"/>
    <n v="10"/>
    <s v="SELECCIÓN  ABREVIADA"/>
    <s v="12-OTROS DISTRITO"/>
    <n v="22000000"/>
    <n v="22000000"/>
    <s v="N/A"/>
    <s v="N/A"/>
    <s v="MIGUEL ÁNGEL JULIO_x000a_miguel.julio@ambientebogota.gov.co_x000a_Tel  3778836"/>
    <m/>
    <m/>
  </r>
  <r>
    <n v="960"/>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1"/>
    <s v="01- ADQUISICIÓN Y/O PRODUCCIÓN DE EQUIPOS, MATERIALES, SUMINISTROS Y SERVICIOS PROPIOS DEL SECTOR"/>
    <s v="0513-ADQUISICIÓN DE EQUIPOS, MATERIALES, SUMINISTROS, SERVICIOS Y/O PRODUCCIÓN DE PIEZAS DIVULGATIVAS Y PRESENCIA EN MEDIOS."/>
    <n v="80141600"/>
    <x v="475"/>
    <d v="2016-01-01T00:00:00"/>
    <n v="11"/>
    <s v="SELECCIÓN  ABREVIADA"/>
    <s v="12-OTROS DISTRITO"/>
    <n v="25300000"/>
    <n v="25300000"/>
    <s v="N/A"/>
    <s v="N/A"/>
    <s v="MIGUEL ÁNGEL JULIO_x000a_miguel.julio@ambientebogota.gov.co_x000a_Tel  3778836"/>
    <m/>
    <m/>
  </r>
  <r>
    <n v="961"/>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1"/>
    <s v="01- ADQUISICIÓN Y/O PRODUCCIÓN DE EQUIPOS, MATERIALES, SUMINISTROS Y SERVICIOS PROPIOS DEL SECTOR"/>
    <s v="0513-ADQUISICIÓN DE EQUIPOS, MATERIALES, SUMINISTROS, SERVICIOS Y/O PRODUCCIÓN DE PIEZAS DIVULGATIVAS Y PRESENCIA EN MEDIOS."/>
    <n v="80141600"/>
    <x v="476"/>
    <d v="2016-01-01T00:00:00"/>
    <n v="1"/>
    <s v="COMPRA VENTA"/>
    <s v="12-OTROS DISTRITO"/>
    <n v="20000000"/>
    <n v="20000000"/>
    <s v="N/A"/>
    <s v="N/A"/>
    <s v="MIGUEL ÁNGEL JULIO_x000a_miguel.julio@ambientebogota.gov.co_x000a_Tel  3778836"/>
    <m/>
    <m/>
  </r>
  <r>
    <n v="962"/>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1"/>
    <s v="01- ADQUISICIÓN Y/O PRODUCCIÓN DE EQUIPOS, MATERIALES, SUMINISTROS Y SERVICIOS PROPIOS DEL SECTOR"/>
    <s v="0513-ADQUISICIÓN DE EQUIPOS, MATERIALES, SUMINISTROS, SERVICIOS Y/O PRODUCCIÓN DE PIEZAS DIVULGATIVAS Y PRESENCIA EN MEDIOS."/>
    <n v="80141600"/>
    <x v="477"/>
    <d v="2016-01-01T00:00:00"/>
    <n v="1"/>
    <s v="LICITACIÓN"/>
    <s v="12-OTROS DISTRITO"/>
    <n v="10000000"/>
    <n v="10000000"/>
    <s v="N/A"/>
    <s v="N/A"/>
    <s v="MIGUEL ÁNGEL JULIO_x000a_miguel.julio@ambientebogota.gov.co_x000a_Tel  3778836"/>
    <m/>
    <m/>
  </r>
  <r>
    <n v="963"/>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1"/>
    <s v="01- ADQUISICIÓN Y/O PRODUCCIÓN DE EQUIPOS, MATERIALES, SUMINISTROS Y SERVICIOS PROPIOS DEL SECTOR"/>
    <s v="0513-ADQUISICIÓN DE EQUIPOS, MATERIALES, SUMINISTROS, SERVICIOS Y/O PRODUCCIÓN DE PIEZAS DIVULGATIVAS Y PRESENCIA EN MEDIOS."/>
    <n v="80141600"/>
    <x v="478"/>
    <d v="2016-01-01T00:00:00"/>
    <n v="11"/>
    <s v="SELECCIÓN  ABREVIADA"/>
    <s v="12-OTROS DISTRITO"/>
    <n v="347890000"/>
    <n v="347890000"/>
    <s v="N/A"/>
    <s v="N/A"/>
    <s v="MIGUEL ÁNGEL JULIO_x000a_miguel.julio@ambientebogota.gov.co_x000a_Tel  3778836"/>
    <m/>
    <m/>
  </r>
  <r>
    <n v="964"/>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79"/>
    <d v="2016-01-01T00:00:00"/>
    <n v="12"/>
    <s v="CONTRATACIÓN DIRECTA"/>
    <s v="12-OTROS DISTRITO"/>
    <n v="26861280"/>
    <n v="26861280"/>
    <s v="N/A"/>
    <s v="N/A"/>
    <s v="MIGUEL ÁNGEL JULIO_x000a_miguel.julio@ambientebogota.gov.co_x000a_Tel  3778836"/>
    <n v="2238499"/>
    <m/>
  </r>
  <r>
    <n v="965"/>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0"/>
    <d v="2016-01-01T00:00:00"/>
    <n v="12"/>
    <s v="CONTRATACIÓN DIRECTA"/>
    <s v="12-OTROS DISTRITO"/>
    <n v="62380920"/>
    <n v="62380920"/>
    <s v="N/A"/>
    <s v="N/A"/>
    <s v="MIGUEL ÁNGEL JULIO_x000a_miguel.julio@ambientebogota.gov.co_x000a_Tel  3778836"/>
    <n v="5198410"/>
    <m/>
  </r>
  <r>
    <n v="966"/>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1"/>
    <d v="2016-01-01T00:00:00"/>
    <n v="12"/>
    <s v="CONTRATACIÓN DIRECTA"/>
    <s v="12-OTROS DISTRITO"/>
    <n v="49395504"/>
    <n v="49395504"/>
    <s v="N/A"/>
    <s v="N/A"/>
    <s v="MIGUEL ÁNGEL JULIO_x000a_miguel.julio@ambientebogota.gov.co_x000a_Tel  3778836"/>
    <n v="4116292"/>
    <m/>
  </r>
  <r>
    <n v="967"/>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2"/>
    <d v="2016-01-01T00:00:00"/>
    <n v="12"/>
    <s v="CONTRATACIÓN DIRECTA"/>
    <s v="12-OTROS DISTRITO"/>
    <n v="42902796"/>
    <n v="42902796"/>
    <s v="N/A"/>
    <s v="N/A"/>
    <s v="MIGUEL ÁNGEL JULIO_x000a_miguel.julio@ambientebogota.gov.co_x000a_Tel  3778836"/>
    <n v="3575233"/>
    <m/>
  </r>
  <r>
    <n v="968"/>
    <x v="7"/>
    <s v="3-3-1-14-03-24-0817-218"/>
    <s v="CREACIÓN Y PUESTA EN MARCHA DE 20 PROCESOS LOCALES DE COMUNICACIÓN ALTERNATIVA Y DIVERSA."/>
    <s v="FOMENTO DE LA PARTICIPACIÓN A TRAVÉS DE LA IMPLEMENTACIÓN DE ESTRATEGIAS DE COMUNICACIONES"/>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3"/>
    <d v="2016-01-01T00:00:00"/>
    <n v="12"/>
    <s v="CONTRATACIÓN DIRECTA"/>
    <s v="12-OTROS DISTRITO"/>
    <n v="26861988"/>
    <n v="26861988"/>
    <s v="N/A"/>
    <s v="N/A"/>
    <s v="MIGUEL ÁNGEL JULIO_x000a_miguel.julio@ambientebogota.gov.co_x000a_Tel  3778836"/>
    <n v="2238499"/>
    <m/>
  </r>
  <r>
    <n v="969"/>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4"/>
    <d v="2016-01-01T00:00:00"/>
    <n v="12"/>
    <s v="CONTRATACIÓN DIRECTA"/>
    <s v="12-OTROS DISTRITO"/>
    <n v="26861988"/>
    <n v="26861988"/>
    <s v="N/A"/>
    <s v="N/A"/>
    <s v="MIGUEL ÁNGEL JULIO_x000a_miguel.julio@ambientebogota.gov.co_x000a_Tel  3778836"/>
    <n v="2238499"/>
    <m/>
  </r>
  <r>
    <n v="970"/>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5"/>
    <d v="2016-01-01T00:00:00"/>
    <n v="12"/>
    <s v="CONTRATACIÓN DIRECTA"/>
    <s v="12-OTROS DISTRITO"/>
    <n v="42902796"/>
    <n v="42902796"/>
    <s v="N/A"/>
    <s v="N/A"/>
    <s v="MIGUEL ÁNGEL JULIO_x000a_miguel.julio@ambientebogota.gov.co_x000a_Tel  3778836"/>
    <n v="3575233"/>
    <m/>
  </r>
  <r>
    <n v="971"/>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6"/>
    <d v="2016-01-01T00:00:00"/>
    <n v="12"/>
    <s v="CONTRATACIÓN DIRECTA"/>
    <s v="12-OTROS DISTRITO"/>
    <n v="26861988"/>
    <n v="26861988"/>
    <s v="N/A"/>
    <s v="N/A"/>
    <s v="MIGUEL ÁNGEL JULIO_x000a_miguel.julio@ambientebogota.gov.co_x000a_Tel  3778836"/>
    <n v="2238499"/>
    <m/>
  </r>
  <r>
    <n v="972"/>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7"/>
    <d v="2016-01-01T00:00:00"/>
    <n v="12"/>
    <s v="CONTRATACIÓN DIRECTA"/>
    <s v="12-OTROS DISTRITO"/>
    <n v="53886004"/>
    <n v="53886004"/>
    <s v="N/A"/>
    <s v="N/A"/>
    <s v="MIGUEL ÁNGEL JULIO_x000a_miguel.julio@ambientebogota.gov.co_x000a_Tel  3778836"/>
    <n v="4490500.3636363633"/>
    <m/>
  </r>
  <r>
    <n v="973"/>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8"/>
    <d v="2016-01-01T00:00:00"/>
    <n v="12"/>
    <s v="CONTRATACIÓN DIRECTA"/>
    <s v="12-OTROS DISTRITO"/>
    <n v="29153532"/>
    <n v="29153532"/>
    <s v="N/A"/>
    <s v="N/A"/>
    <s v="MIGUEL ÁNGEL JULIO_x000a_miguel.julio@ambientebogota.gov.co_x000a_Tel  3778836"/>
    <n v="2429461"/>
    <m/>
  </r>
  <r>
    <n v="974"/>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89"/>
    <d v="2016-01-01T00:00:00"/>
    <n v="12"/>
    <s v="CONTRATACIÓN DIRECTA"/>
    <s v="12-OTROS DISTRITO"/>
    <n v="34118544"/>
    <n v="34118544"/>
    <s v="N/A"/>
    <s v="N/A"/>
    <s v="MIGUEL ÁNGEL JULIO_x000a_miguel.julio@ambientebogota.gov.co_x000a_Tel  3778836"/>
    <n v="2843212"/>
    <m/>
  </r>
  <r>
    <n v="975"/>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90"/>
    <d v="2016-01-01T00:00:00"/>
    <n v="12"/>
    <s v="CONTRATACIÓN DIRECTA"/>
    <s v="12-OTROS DISTRITO"/>
    <n v="29153532"/>
    <n v="29153532"/>
    <s v="N/A"/>
    <s v="N/A"/>
    <s v="MIGUEL ÁNGEL JULIO_x000a_miguel.julio@ambientebogota.gov.co_x000a_Tel  3778836"/>
    <n v="2429461"/>
    <m/>
  </r>
  <r>
    <n v="976"/>
    <x v="7"/>
    <s v="3-3-1-14-03-24-0817-218"/>
    <s v="CREACIÓN Y PUESTA EN MARCHA DE 20 PROCESOS LOCALES DE COMUNICACIÓN ALTERNATIVA Y DIVERSA."/>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x v="0"/>
    <s v="01- DIVULGACIÓN, ASISTENCIA TÉCNICA Y CAPACITACIÓN DE LA POBLACIÓN"/>
    <s v="0292-PERSONAL CONTRATADO PARA EL DISEÑO E IMPLEMENTACIÓN DE LAS ESTRATEGIAS COMUNICATIVAS DEL SECTOR."/>
    <n v="80111500"/>
    <x v="491"/>
    <d v="2016-01-01T00:00:00"/>
    <n v="12"/>
    <s v="CONTRATACIÓN DIRECTA"/>
    <s v="12-OTROS DISTRITO"/>
    <n v="21133128"/>
    <n v="21133128"/>
    <s v="N/A"/>
    <s v="N/A"/>
    <s v="MIGUEL ÁNGEL JULIO_x000a_miguel.julio@ambientebogota.gov.co_x000a_Tel  3778836"/>
    <n v="1761094"/>
    <m/>
  </r>
  <r>
    <n v="977"/>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2"/>
    <d v="2016-01-01T00:00:00"/>
    <n v="12"/>
    <s v="CONTRATACION DIRECTA"/>
    <s v="OTROS DISTRITO"/>
    <n v="102835400"/>
    <n v="102835400"/>
    <s v="N/A"/>
    <s v="N/A"/>
    <s v="RAMON EDUARDO VILLAMIZAR MALDONADO_x000a_ramon.villamizar@ambientebogota.gov.co_x000a_Tel 3778878"/>
    <m/>
    <m/>
  </r>
  <r>
    <n v="978"/>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3"/>
    <d v="2016-01-01T00:00:00"/>
    <n v="12"/>
    <s v="CONTRATACION DIRECTA"/>
    <s v="OTROS DISTRITO"/>
    <n v="102835200"/>
    <n v="102835200"/>
    <s v="N/A"/>
    <s v="N/A"/>
    <s v="RAMON EDUARDO VILLAMIZAR MALDONADO_x000a_ramon.villamizar@ambientebogota.gov.co_x000a_Tel 3778878"/>
    <m/>
    <m/>
  </r>
  <r>
    <n v="979"/>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4"/>
    <d v="2016-01-01T00:00:00"/>
    <n v="12"/>
    <s v="CONTRATACION DIRECTA"/>
    <s v="OTROS DISTRITO"/>
    <n v="102835200"/>
    <n v="102835200"/>
    <s v="N/A"/>
    <s v="N/A"/>
    <s v="RAMON EDUARDO VILLAMIZAR MALDONADO_x000a_ramon.villamizar@ambientebogota.gov.co_x000a_Tel 3778878"/>
    <m/>
    <m/>
  </r>
  <r>
    <n v="980"/>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5"/>
    <d v="2016-01-01T00:00:00"/>
    <n v="12"/>
    <s v="CONTRATACION DIRECTA"/>
    <s v="OTROS DISTRITO"/>
    <n v="102835200"/>
    <n v="102835200"/>
    <s v="N/A"/>
    <s v="N/A"/>
    <s v="RAMON EDUARDO VILLAMIZAR MALDONADO_x000a_ramon.villamizar@ambientebogota.gov.co_x000a_Tel 3778878"/>
    <m/>
    <m/>
  </r>
  <r>
    <n v="981"/>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4"/>
    <d v="2016-01-01T00:00:00"/>
    <n v="12"/>
    <s v="CONTRATACION DIRECTA"/>
    <s v="OTROS DISTRITO"/>
    <n v="80982720"/>
    <n v="80982720"/>
    <s v="N/A"/>
    <s v="N/A"/>
    <s v="RAMON EDUARDO VILLAMIZAR MALDONADO_x000a_ramon.villamizar@ambientebogota.gov.co_x000a_Tel 3778878"/>
    <m/>
    <m/>
  </r>
  <r>
    <n v="982"/>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6"/>
    <d v="2016-01-01T00:00:00"/>
    <n v="12"/>
    <s v="CONTRATACION DIRECTA"/>
    <s v="OTROS DISTRITO"/>
    <n v="93837120"/>
    <n v="93837120"/>
    <s v="N/A"/>
    <s v="N/A"/>
    <s v="RAMON EDUARDO VILLAMIZAR MALDONADO_x000a_ramon.villamizar@ambientebogota.gov.co_x000a_Tel 3778878"/>
    <m/>
    <m/>
  </r>
  <r>
    <n v="983"/>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7"/>
    <d v="2016-01-01T00:00:00"/>
    <n v="12"/>
    <s v="CONTRATACION DIRECTA"/>
    <s v="OTROS DISTRITO"/>
    <n v="102835200"/>
    <n v="102835200"/>
    <s v="N/A"/>
    <s v="N/A"/>
    <s v="RAMON EDUARDO VILLAMIZAR MALDONADO_x000a_ramon.villamizar@ambientebogota.gov.co_x000a_Tel 3778878"/>
    <m/>
    <m/>
  </r>
  <r>
    <n v="984"/>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8"/>
    <d v="2016-01-01T00:00:00"/>
    <n v="12"/>
    <s v="CONTRATACION DIRECTA"/>
    <s v="OTROS DISTRITO"/>
    <n v="102835200"/>
    <n v="102835200"/>
    <s v="N/A"/>
    <s v="N/A"/>
    <s v="RAMON EDUARDO VILLAMIZAR MALDONADO_x000a_ramon.villamizar@ambientebogota.gov.co_x000a_Tel 3778878"/>
    <m/>
    <m/>
  </r>
  <r>
    <n v="985"/>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9"/>
    <d v="2016-01-01T00:00:00"/>
    <n v="12"/>
    <s v="CONTRATACION DIRECTA"/>
    <s v="OTROS DISTRITO"/>
    <n v="102835200"/>
    <n v="102835200"/>
    <s v="N/A"/>
    <s v="N/A"/>
    <s v="RAMON EDUARDO VILLAMIZAR MALDONADO_x000a_ramon.villamizar@ambientebogota.gov.co_x000a_Tel 3778878"/>
    <m/>
    <m/>
  </r>
  <r>
    <n v="986"/>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499"/>
    <d v="2016-01-01T00:00:00"/>
    <n v="11"/>
    <s v="CONTRATACION DIRECTA"/>
    <s v="OTROS DISTRITO"/>
    <n v="94265600"/>
    <n v="94265600"/>
    <s v="N/A"/>
    <s v="N/A"/>
    <s v="RAMON EDUARDO VILLAMIZAR MALDONADO_x000a_ramon.villamizar@ambientebogota.gov.co_x000a_Tel 3778878"/>
    <m/>
    <m/>
  </r>
  <r>
    <n v="987"/>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500"/>
    <d v="2016-01-01T00:00:00"/>
    <n v="12"/>
    <s v="CONTRATACION DIRECTA"/>
    <s v="OTROS DISTRITO"/>
    <n v="27122784"/>
    <n v="27122784"/>
    <s v="N/A"/>
    <s v="N/A"/>
    <s v="RAMON EDUARDO VILLAMIZAR MALDONADO_x000a_ramon.villamizar@ambientebogota.gov.co_x000a_Tel 3778878"/>
    <m/>
    <m/>
  </r>
  <r>
    <n v="988"/>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501"/>
    <d v="2016-01-01T00:00:00"/>
    <n v="12"/>
    <s v="CONTRATACION DIRECTA"/>
    <s v="OTROS DISTRITO"/>
    <n v="80982720"/>
    <n v="80982720"/>
    <s v="N/A"/>
    <s v="N/A"/>
    <s v="RAMON EDUARDO VILLAMIZAR MALDONADO_x000a_ramon.villamizar@ambientebogota.gov.co_x000a_Tel 3778878"/>
    <m/>
    <m/>
  </r>
  <r>
    <n v="989"/>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02"/>
    <d v="2016-01-01T00:00:00"/>
    <n v="12"/>
    <s v="CONTRATACION DIRECTA"/>
    <s v="OTROS DISTRITO"/>
    <n v="25194624"/>
    <n v="25194624"/>
    <s v="N/A"/>
    <s v="N/A"/>
    <s v="RAMON EDUARDO VILLAMIZAR MALDONADO_x000a_ramon.villamizar@ambientebogota.gov.co_x000a_Tel 3778878"/>
    <m/>
    <m/>
  </r>
  <r>
    <n v="990"/>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03"/>
    <d v="2016-01-01T00:00:00"/>
    <n v="12"/>
    <s v="CONTRATACION DIRECTA"/>
    <s v="OTROS DISTRITO"/>
    <n v="27122784"/>
    <n v="27122784"/>
    <s v="N/A"/>
    <s v="N/A"/>
    <s v="RAMON EDUARDO VILLAMIZAR MALDONADO_x000a_ramon.villamizar@ambientebogota.gov.co_x000a_Tel 3778878"/>
    <m/>
    <m/>
  </r>
  <r>
    <n v="991"/>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04"/>
    <d v="2016-01-01T00:00:00"/>
    <n v="12"/>
    <s v="CONTRATACION DIRECTA"/>
    <s v="OTROS DISTRITO"/>
    <n v="27122784"/>
    <n v="27122784"/>
    <s v="N/A"/>
    <s v="N/A"/>
    <s v="RAMON EDUARDO VILLAMIZAR MALDONADO_x000a_ramon.villamizar@ambientebogota.gov.co_x000a_Tel 3778878"/>
    <m/>
    <m/>
  </r>
  <r>
    <n v="992"/>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05"/>
    <d v="2016-01-01T00:00:00"/>
    <n v="12"/>
    <s v="CONTRATACION DIRECTA"/>
    <s v="OTROS DISTRITO"/>
    <n v="19795760"/>
    <n v="19795760"/>
    <s v="N/A"/>
    <s v="N/A"/>
    <s v="RAMON EDUARDO VILLAMIZAR MALDONADO_x000a_ramon.villamizar@ambientebogota.gov.co_x000a_Tel 3778878"/>
    <m/>
    <m/>
  </r>
  <r>
    <n v="993"/>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506"/>
    <d v="2016-01-01T00:00:00"/>
    <n v="12"/>
    <s v="CONTRATACION DIRECTA"/>
    <s v="OTROS DISTRITO"/>
    <n v="56430816"/>
    <n v="56430816"/>
    <s v="N/A"/>
    <s v="N/A"/>
    <s v="RAMON EDUARDO VILLAMIZAR MALDONADO_x000a_ramon.villamizar@ambientebogota.gov.co_x000a_Tel 3778878"/>
    <m/>
    <m/>
  </r>
  <r>
    <n v="994"/>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507"/>
    <d v="2016-01-01T00:00:00"/>
    <n v="12"/>
    <s v="CONTRATACION DIRECTA"/>
    <s v="OTROS DISTRITO"/>
    <n v="56430816"/>
    <n v="56430816"/>
    <s v="N/A"/>
    <s v="N/A"/>
    <s v="RAMON EDUARDO VILLAMIZAR MALDONADO_x000a_ramon.villamizar@ambientebogota.gov.co_x000a_Tel 3778878"/>
    <m/>
    <m/>
  </r>
  <r>
    <n v="995"/>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08"/>
    <d v="2016-01-01T00:00:00"/>
    <n v="12"/>
    <s v="CONTRATACION DIRECTA"/>
    <s v="OTROS DISTRITO"/>
    <n v="38434656"/>
    <n v="38434656"/>
    <s v="N/A"/>
    <s v="N/A"/>
    <s v="RAMON EDUARDO VILLAMIZAR MALDONADO_x000a_ramon.villamizar@ambientebogota.gov.co_x000a_Tel 3778878"/>
    <m/>
    <m/>
  </r>
  <r>
    <n v="996"/>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09"/>
    <d v="2016-01-01T00:00:00"/>
    <n v="12"/>
    <s v="CONTRATACION DIRECTA"/>
    <s v="OTROS DISTRITO"/>
    <n v="29436576"/>
    <n v="29436576"/>
    <s v="N/A"/>
    <s v="N/A"/>
    <s v="RAMON EDUARDO VILLAMIZAR MALDONADO_x000a_ramon.villamizar@ambientebogota.gov.co_x000a_Tel 3778878"/>
    <m/>
    <m/>
  </r>
  <r>
    <n v="997"/>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510"/>
    <d v="2016-01-01T00:00:00"/>
    <n v="12"/>
    <s v="CONTRATACION DIRECTA"/>
    <s v="OTROS DISTRITO"/>
    <n v="62986560"/>
    <n v="62986560"/>
    <s v="N/A"/>
    <s v="N/A"/>
    <s v="RAMON EDUARDO VILLAMIZAR MALDONADO_x000a_ramon.villamizar@ambientebogota.gov.co_x000a_Tel 3778878"/>
    <m/>
    <m/>
  </r>
  <r>
    <n v="998"/>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01505"/>
    <x v="511"/>
    <d v="2016-01-01T00:00:00"/>
    <n v="12"/>
    <s v="CONTRATACION DIRECTA"/>
    <s v="OTROS DISTRITO"/>
    <n v="62986560"/>
    <n v="62986560"/>
    <s v="N/A"/>
    <s v="N/A"/>
    <s v="RAMON EDUARDO VILLAMIZAR MALDONADO_x000a_ramon.villamizar@ambientebogota.gov.co_x000a_Tel 3778878"/>
    <m/>
    <m/>
  </r>
  <r>
    <n v="999"/>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11"/>
    <d v="2016-01-01T00:00:00"/>
    <n v="12"/>
    <s v="CONTRATACION DIRECTA"/>
    <s v="OTROS DISTRITO"/>
    <n v="38434656"/>
    <n v="38434656"/>
    <s v="N/A"/>
    <s v="N/A"/>
    <s v="RAMON EDUARDO VILLAMIZAR MALDONADO_x000a_ramon.villamizar@ambientebogota.gov.co_x000a_Tel 3778878"/>
    <m/>
    <m/>
  </r>
  <r>
    <n v="1000"/>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12"/>
    <d v="2016-01-01T00:00:00"/>
    <n v="12"/>
    <s v="CONTRATACION DIRECTA"/>
    <s v="OTROS DISTRITO"/>
    <n v="62986560"/>
    <n v="62986560"/>
    <s v="N/A"/>
    <s v="N/A"/>
    <s v="RAMON EDUARDO VILLAMIZAR MALDONADO_x000a_ramon.villamizar@ambientebogota.gov.co_x000a_Tel 3778878"/>
    <m/>
    <m/>
  </r>
  <r>
    <n v="1001"/>
    <x v="8"/>
    <s v="3-3-1-14-03-31-0844-235"/>
    <s v="IMPLEMENTAR EN EL 100% DE  LAS ENTIDADES DEL DISTRITO EL SISTEMA INTEGRADO DE GESTIÓN"/>
    <s v="DIRECCIONAMIENTO ESTRATÉGICO COOPERACIÓN Y GESTIÓN DEL CONOCIMIENTO"/>
    <s v="OPERAR 1 PROCESO DE DIRECCIONAMIENTO ESTRATEGICO EN LA ENTIDAD EN SUS DIFERENTES COMPONENTES"/>
    <x v="4"/>
    <s v="02-ADMINISTRACIÓN CONTROL Y ORGANIZACIÓN INSTITUCIONAL PARA APOYO A LA GESTIÓN  DEL DISTRITO"/>
    <s v="0020- PERSONAL CONTRATADO PARA LAS ACTIVIDADES PROPIAS DE LOS PROCESOS DE MEJORAMIENTO DE GESTIÓN DE LA ENTIDAD"/>
    <n v="80111501"/>
    <x v="513"/>
    <d v="2016-01-01T00:00:00"/>
    <n v="12"/>
    <s v="CONTRATACION DIRECTA"/>
    <s v="OTROS DISTRITO"/>
    <n v="21338304"/>
    <n v="21338304"/>
    <s v="N/A"/>
    <s v="N/A"/>
    <s v="RAMON EDUARDO VILLAMIZAR MALDONADO_x000a_ramon.villamizar@ambientebogota.gov.co_x000a_Tel 3778878"/>
    <m/>
    <m/>
  </r>
  <r>
    <n v="1002"/>
    <x v="8"/>
    <s v="3-3-1-14-03-31-0844-235"/>
    <s v="IMPLEMENTAR EN EL 100% DE  LAS ENTIDADES DEL DISTRITO EL SISTEMA INTEGRADO DE GESTIÓN"/>
    <s v="DIRECCIONAMIENTO ESTRATÉGICO COOPERACIÓN Y GESTIÓN DEL CONOCIMIENTO"/>
    <s v="GESTIONAR 10 ALIANZAS O PROYECTOS AMBIENTALES A NIVEL INSTITUCIONAL PUBLICO PRIVADO CON LA CIUDADANÍA  Y OTRAS COMPLEMENTARÍAS."/>
    <x v="4"/>
    <s v="02-ADMINISTRACIÓN CONTROL Y ORGANIZACIÓN INSTITUCIONAL PARA APOYO A LA GESTIÓN  DEL DISTRITO"/>
    <s v="0020- PERSONAL CONTRATADO PARA LAS ACTIVIDADES PROPIAS DE LOS PROCESOS DE MEJORAMIENTO DE GESTIÓN DE LA ENTIDAD"/>
    <n v="80111501"/>
    <x v="514"/>
    <d v="2016-01-01T00:00:00"/>
    <n v="12"/>
    <s v="CONTRATACION DIRECTA"/>
    <s v="OTROS DISTRITO"/>
    <n v="29436424"/>
    <n v="29436424"/>
    <s v="N/A"/>
    <s v="N/A"/>
    <s v="RAMON EDUARDO VILLAMIZAR MALDONADO_x000a_ramon.villamizar@ambientebogota.gov.co_x000a_Tel 3778878"/>
    <m/>
    <m/>
  </r>
  <r>
    <n v="1003"/>
    <x v="8"/>
    <s v="3-3-1-14-03-31-0844-235"/>
    <s v="IMPLEMENTAR EN EL 100% DE  LAS ENTIDADES DEL DISTRITO EL SISTEMA INTEGRADO DE GESTIÓN"/>
    <s v="DIRECCIONAMIENTO ESTRATÉGICO COOPERACIÓN Y GESTIÓN DEL CONOCIMIENTO"/>
    <s v="GESTIONAR 10 ALIANZAS O PROYECTOS AMBIENTALES A NIVEL INSTITUCIONAL PUBLICO PRIVADO CON LA CIUDADANÍA  Y OTRAS COMPLEMENTARÍAS."/>
    <x v="4"/>
    <s v="02-ADMINISTRACIÓN CONTROL Y ORGANIZACIÓN INSTITUCIONAL PARA APOYO A LA GESTIÓN  DEL DISTRITO"/>
    <s v="0020- PERSONAL CONTRATADO PARA LAS ACTIVIDADES PROPIAS DE LOS PROCESOS DE MEJORAMIENTO DE GESTIÓN DE LA ENTIDAD"/>
    <n v="80111501"/>
    <x v="514"/>
    <d v="2016-01-01T00:00:00"/>
    <n v="12"/>
    <s v="CONTRATACION DIRECTA"/>
    <s v="OTROS DISTRITO"/>
    <n v="29436576"/>
    <n v="29436576"/>
    <s v="N/A"/>
    <s v="N/A"/>
    <s v="RAMON EDUARDO VILLAMIZAR MALDONADO_x000a_ramon.villamizar@ambientebogota.gov.co_x000a_Tel 3778878"/>
    <m/>
    <m/>
  </r>
  <r>
    <n v="1004"/>
    <x v="8"/>
    <s v="3-3-1-14-03-31-0844-235"/>
    <s v="IMPLEMENTAR EN EL 100% DE  LAS ENTIDADES DEL DISTRITO EL SISTEMA INTEGRADO DE GESTIÓN"/>
    <s v="DIRECCIONAMIENTO ESTRATÉGICO COOPERACIÓN Y GESTIÓN DEL CONOCIMIENTO"/>
    <s v="GESTIONAR 10 ALIANZAS O PROYECTOS AMBIENTALES A NIVEL INSTITUCIONAL PUBLICO PRIVADO CON LA CIUDADANÍA  Y OTRAS COMPLEMENTARÍAS."/>
    <x v="1"/>
    <s v="01-ADQUISICIÓN  Y/O PRODUCCIÓN DE EQUIPOS MATERIALES  SUMINISTROS Y SERVICIOS PROPIOS DEL SECTOR"/>
    <s v="0696-ADQUISICIÓN DE EQUIPOS MATERIALES SUMINISTROS Y SERVICIOS PARA EL FORTALECIMIENTO DE LA  GESTIÓN INSTITUCIONAL"/>
    <n v="94131503"/>
    <x v="515"/>
    <d v="2016-01-01T00:00:00"/>
    <n v="1"/>
    <s v="CONTRATACION DIRECTA"/>
    <s v="OTROS DISTRITO"/>
    <n v="15000000"/>
    <n v="15000000"/>
    <s v="N/A"/>
    <s v="N/A"/>
    <s v="RAMON EDUARDO VILLAMIZAR MALDONADO_x000a_ramon.villamizar@ambientebogota.gov.co_x000a_Tel 3778878"/>
    <m/>
    <m/>
  </r>
  <r>
    <n v="1005"/>
    <x v="8"/>
    <s v="3-3-1-14-03-31-0844-235"/>
    <s v="IMPLEMENTAR EN EL 100% DE  LAS ENTIDADES DEL DISTRITO EL SISTEMA INTEGRADO DE GESTIÓN"/>
    <s v="DIRECCIONAMIENTO ESTRATÉGICO COOPERACIÓN Y GESTIÓN DEL CONOCIMIENTO"/>
    <s v="GESTIONAR 10 ALIANZAS O PROYECTOS AMBIENTALES A NIVEL INSTITUCIONAL PUBLICO PRIVADO CON LA CIUDADANÍA  Y OTRAS COMPLEMENTARÍAS."/>
    <x v="1"/>
    <s v="01-ADQUISICIÓN  Y/O PRODUCCIÓN DE EQUIPOS MATERIALES  SUMINISTROS Y SERVICIOS PROPIOS DEL SECTOR"/>
    <s v="0696-ADQUISICIÓN DE EQUIPOS MATERIALES SUMINISTROS Y SERVICIOS PARA EL FORTALECIMIENTO DE LA  GESTIÓN INSTITUCIONAL"/>
    <n v="80101604"/>
    <x v="516"/>
    <d v="2016-01-01T00:00:00"/>
    <n v="1"/>
    <s v="CONTRATACION DIRECTA"/>
    <s v="OTROS DISTRITO"/>
    <n v="25000000"/>
    <n v="25000000"/>
    <s v="N/A"/>
    <s v="N/A"/>
    <s v="RAMON EDUARDO VILLAMIZAR MALDONADO_x000a_ramon.villamizar@ambientebogota.gov.co_x000a_Tel 3778878"/>
    <m/>
    <m/>
  </r>
  <r>
    <n v="1006"/>
    <x v="8"/>
    <s v="3-3-1-14-03-31-0844-235"/>
    <s v="IMPLEMENTAR EN EL 100% DE  LAS ENTIDADES DEL DISTRITO EL SISTEMA INTEGRADO DE GESTIÓN"/>
    <s v="DIRECCIONAMIENTO ESTRATÉGICO COOPERACIÓN Y GESTIÓN DEL CONOCIMIENTO"/>
    <s v="DISEÑAR E IMPLEMENTAR UNA ESTRATEGIA PARA FORTALECER LA CAPACIDAD LABORAL DE LOS SERVIDORES PÚBLICOS"/>
    <x v="4"/>
    <s v="02-ADMINISTRACIÓN CONTROL Y ORGANIZACIÓN INSTITUCIONAL PARA APOYO A LA GESTIÓN  DEL DISTRITO"/>
    <s v="0020- PERSONAL CONTRATADO PARA LAS ACTIVIDADES PROPIAS DE LOS PROCESOS DE MEJORAMIENTO DE GESTIÓN DE LA ENTIDAD"/>
    <n v="80101604"/>
    <x v="517"/>
    <d v="2016-01-01T00:00:00"/>
    <n v="5"/>
    <s v="CONTRATACION DIRECTA"/>
    <s v="OTROS DISTRITO"/>
    <n v="36421000"/>
    <n v="36421000"/>
    <s v="N/A"/>
    <s v="N/A"/>
    <s v="RAMON EDUARDO VILLAMIZAR MALDONADO_x000a_ramon.villamizar@ambientebogota.gov.co_x000a_Tel 3778878"/>
    <m/>
    <m/>
  </r>
  <r>
    <n v="1007"/>
    <x v="8"/>
    <s v="3-3-1-14-03-31-0844-235"/>
    <s v="IMPLEMENTAR EN EL 100% DE  LAS ENTIDADES DEL DISTRITO EL SISTEMA INTEGRADO DE GESTIÓN"/>
    <s v="SISTEMA INTEGRADO DE GESTIÓN"/>
    <s v="MANTENER 3 SUBSISTEMAS DEL SISTEMA INTEGRADO DE GESTIÓN"/>
    <x v="4"/>
    <s v="02-ADMINISTRACIÓN CONTROL Y ORGANIZACIÓN INSTITUCIONAL PARA APOYO A LA GESTIÓN  DEL DISTRITO"/>
    <s v="0020- PERSONAL CONTRATADO PARA LAS ACTIVIDADES PROPIAS DE LOS PROCESOS DE MEJORAMIENTO DE GESTIÓN DE LA ENTIDAD"/>
    <n v="80101505"/>
    <x v="518"/>
    <d v="2016-01-01T00:00:00"/>
    <n v="12"/>
    <s v="CONTRATACION DIRECTA"/>
    <s v="OTROS DISTRITO"/>
    <n v="70822800"/>
    <n v="70822800"/>
    <s v="N/A"/>
    <s v="N/A"/>
    <s v="RAMON EDUARDO VILLAMIZAR MALDONADO_x000a_ramon.villamizar@ambientebogota.gov.co_x000a_Tel 3778878"/>
    <m/>
    <m/>
  </r>
  <r>
    <n v="1008"/>
    <x v="8"/>
    <s v="3-3-1-14-03-31-0844-235"/>
    <s v="IMPLEMENTAR EN EL 100% DE  LAS ENTIDADES DEL DISTRITO EL SISTEMA INTEGRADO DE GESTIÓN"/>
    <s v="SISTEMA INTEGRADO DE GESTIÓN"/>
    <s v="MANTENER 3 SUBSISTEMAS DEL SISTEMA INTEGRADO DE GESTIÓN"/>
    <x v="4"/>
    <s v="02-ADMINISTRACIÓN CONTROL Y ORGANIZACIÓN INSTITUCIONAL PARA APOYO A LA GESTIÓN  DEL DISTRITO"/>
    <s v="0020- PERSONAL CONTRATADO PARA LAS ACTIVIDADES PROPIAS DE LOS PROCESOS DE MEJORAMIENTO DE GESTIÓN DE LA ENTIDAD"/>
    <n v="80101505"/>
    <x v="519"/>
    <d v="2016-01-01T00:00:00"/>
    <n v="12"/>
    <s v="CONTRATACION DIRECTA"/>
    <s v="OTROS DISTRITO"/>
    <n v="56430816"/>
    <n v="56430816"/>
    <s v="N/A"/>
    <s v="N/A"/>
    <s v="RAMON EDUARDO VILLAMIZAR MALDONADO_x000a_ramon.villamizar@ambientebogota.gov.co_x000a_Tel 3778878"/>
    <m/>
    <m/>
  </r>
  <r>
    <n v="1009"/>
    <x v="8"/>
    <s v="3-3-1-14-03-31-0844-235"/>
    <s v="IMPLEMENTAR EN EL 100% DE  LAS ENTIDADES DEL DISTRITO EL SISTEMA INTEGRADO DE GESTIÓN"/>
    <s v="SISTEMA INTEGRADO DE GESTIÓN"/>
    <s v="MANTENER 3 SUBSISTEMAS DEL SISTEMA INTEGRADO DE GESTIÓN"/>
    <x v="4"/>
    <s v="02-ADMINISTRACIÓN CONTROL Y ORGANIZACIÓN INSTITUCIONAL PARA APOYO A LA GESTIÓN  DEL DISTRITO"/>
    <s v="0020- PERSONAL CONTRATADO PARA LAS ACTIVIDADES PROPIAS DE LOS PROCESOS DE MEJORAMIENTO DE GESTIÓN DE LA ENTIDAD"/>
    <n v="80101505"/>
    <x v="520"/>
    <d v="2016-01-01T00:00:00"/>
    <n v="12"/>
    <s v="CONTRATACION DIRECTA"/>
    <s v="OTROS DISTRITO"/>
    <n v="56430816"/>
    <n v="56430816"/>
    <s v="N/A"/>
    <s v="N/A"/>
    <s v="RAMON EDUARDO VILLAMIZAR MALDONADO_x000a_ramon.villamizar@ambientebogota.gov.co_x000a_Tel 3778878"/>
    <m/>
    <m/>
  </r>
  <r>
    <n v="1010"/>
    <x v="8"/>
    <s v="3-3-1-14-03-31-0844-235"/>
    <s v="IMPLEMENTAR EN EL 100% DE  LAS ENTIDADES DEL DISTRITO EL SISTEMA INTEGRADO DE GESTIÓN"/>
    <s v="SISTEMA INTEGRADO DE GESTIÓN"/>
    <s v="MANTENER 3 SUBSISTEMAS DEL SISTEMA INTEGRADO DE GESTIÓN"/>
    <x v="4"/>
    <s v="02-ADMINISTRACIÓN CONTROL Y ORGANIZACIÓN INSTITUCIONAL PARA APOYO A LA GESTIÓN  DEL DISTRITO"/>
    <s v="0020- PERSONAL CONTRATADO PARA LAS ACTIVIDADES PROPIAS DE LOS PROCESOS DE MEJORAMIENTO DE GESTIÓN DE LA ENTIDAD"/>
    <n v="80101505"/>
    <x v="521"/>
    <d v="2016-01-01T00:00:00"/>
    <n v="12"/>
    <s v="CONTRATACION DIRECTA"/>
    <s v="OTROS DISTRITO"/>
    <n v="56430816"/>
    <n v="56430816"/>
    <s v="N/A"/>
    <s v="N/A"/>
    <s v="RAMON EDUARDO VILLAMIZAR MALDONADO_x000a_ramon.villamizar@ambientebogota.gov.co_x000a_Tel 3778878"/>
    <m/>
    <m/>
  </r>
  <r>
    <n v="1011"/>
    <x v="8"/>
    <s v="3-3-1-14-03-31-0844-235"/>
    <s v="IMPLEMENTAR EN EL 100% DE  LAS ENTIDADES DEL DISTRITO EL SISTEMA INTEGRADO DE GESTIÓN"/>
    <s v="SISTEMA INTEGRADO DE GESTIÓN"/>
    <s v="MANTENER 3 SUBSISTEMAS DEL SISTEMA INTEGRADO DE GESTIÓN"/>
    <x v="4"/>
    <s v="02-ADMINISTRACIÓN CONTROL Y ORGANIZACIÓN INSTITUCIONAL PARA APOYO A LA GESTIÓN  DEL DISTRITO"/>
    <s v="0020- PERSONAL CONTRATADO PARA LAS ACTIVIDADES PROPIAS DE LOS PROCESOS DE MEJORAMIENTO DE GESTIÓN DE LA ENTIDAD"/>
    <n v="80111501"/>
    <x v="522"/>
    <d v="2016-01-01T00:00:00"/>
    <n v="12"/>
    <s v="CONTRATACION DIRECTA"/>
    <s v="OTROS DISTRITO"/>
    <n v="56430816"/>
    <n v="56430816"/>
    <s v="N/A"/>
    <s v="N/A"/>
    <s v="RAMON EDUARDO VILLAMIZAR MALDONADO_x000a_ramon.villamizar@ambientebogota.gov.co_x000a_Tel 3778878"/>
    <m/>
    <m/>
  </r>
  <r>
    <n v="1012"/>
    <x v="8"/>
    <s v="3-3-1-14-03-31-0844-235"/>
    <s v="IMPLEMENTAR EN EL 100% DE  LAS ENTIDADES DEL DISTRITO EL SISTEMA INTEGRADO DE GESTIÓN"/>
    <s v="SISTEMA INTEGRADO DE GESTIÓN"/>
    <s v="MANTENER 3 SUBSISTEMAS DEL SISTEMA INTEGRADO DE GESTIÓN"/>
    <x v="4"/>
    <s v="02-ADMINISTRACIÓN CONTROL Y ORGANIZACIÓN INSTITUCIONAL PARA APOYO A LA GESTIÓN  DEL DISTRITO"/>
    <s v="0020- PERSONAL CONTRATADO PARA LAS ACTIVIDADES PROPIAS DE LOS PROCESOS DE MEJORAMIENTO DE GESTIÓN DE LA ENTIDAD"/>
    <n v="80111501"/>
    <x v="523"/>
    <d v="2016-01-01T00:00:00"/>
    <n v="12"/>
    <s v="CONTRATACION DIRECTA"/>
    <s v="OTROS DISTRITO"/>
    <n v="38434936"/>
    <n v="38434936"/>
    <s v="N/A"/>
    <s v="N/A"/>
    <s v="RAMON EDUARDO VILLAMIZAR MALDONADO_x000a_ramon.villamizar@ambientebogota.gov.co_x000a_Tel 3778878"/>
    <m/>
    <m/>
  </r>
  <r>
    <n v="1013"/>
    <x v="8"/>
    <s v="3-3-1-14-03-31-0844-235"/>
    <s v="IMPLEMENTAR EN EL 100% DE  LAS ENTIDADES DEL DISTRITO EL SISTEMA INTEGRADO DE GESTIÓN"/>
    <s v="SISTEMA INTEGRADO DE GESTIÓN"/>
    <s v="MANTENER 3 SUBSISTEMAS DEL SISTEMA INTEGRADO DE GESTIÓN"/>
    <x v="1"/>
    <s v="01-ADQUISICIÓN  Y/O PRODUCCIÓN DE EQUIPOS MATERIALES  SUMINISTROS Y SERVICIOS PROPIOS DEL SECTOR"/>
    <s v="0696-ADQUISICIÓN DE EQUIPOS MATERIALES SUMINISTROS Y SERVICIOS PARA EL FORTALECIMIENTO DE LA  GESTIÓN INSTITUCIONAL"/>
    <n v="80111616"/>
    <x v="524"/>
    <d v="2016-01-01T00:00:00"/>
    <n v="1"/>
    <s v="CONTRATACION DIRECTA"/>
    <s v="OTROS DISTRITO"/>
    <n v="15000000"/>
    <n v="15000000"/>
    <s v="N/A"/>
    <s v="N/A"/>
    <s v="RAMON EDUARDO VILLAMIZAR MALDONADO_x000a_ramon.villamizar@ambientebogota.gov.co_x000a_Tel 3778878"/>
    <m/>
    <m/>
  </r>
  <r>
    <n v="1014"/>
    <x v="8"/>
    <s v="3-3-1-14-03-31-0844-235"/>
    <s v="IMPLEMENTAR EN EL 100% DE  LAS ENTIDADES DEL DISTRITO EL SISTEMA INTEGRADO DE GESTIÓN"/>
    <s v="SISTEMA INTEGRADO DE GESTIÓN"/>
    <s v="MANTENER 3 SUBSISTEMAS DEL SISTEMA INTEGRADO DE GESTIÓN"/>
    <x v="1"/>
    <s v="01-ADQUISICIÓN  Y/O PRODUCCIÓN DE EQUIPOS MATERIALES  SUMINISTROS Y SERVICIOS PROPIOS DEL SECTOR"/>
    <s v="0696-ADQUISICIÓN DE EQUIPOS MATERIALES SUMINISTROS Y SERVICIOS PARA EL FORTALECIMIENTO DE LA  GESTIÓN INSTITUCIONAL"/>
    <n v="80111616"/>
    <x v="525"/>
    <d v="2016-01-01T00:00:00"/>
    <n v="1"/>
    <s v="CONTRATACION DIRECTA"/>
    <s v="OTROS DISTRITO"/>
    <n v="30000000"/>
    <n v="30000000"/>
    <s v="N/A"/>
    <s v="N/A"/>
    <s v="RAMON EDUARDO VILLAMIZAR MALDONADO_x000a_ramon.villamizar@ambientebogota.gov.co_x000a_Tel 3778878"/>
    <m/>
    <m/>
  </r>
  <r>
    <n v="1015"/>
    <x v="8"/>
    <s v="3-3-1-14-03-31-0844-235"/>
    <s v="IMPLEMENTAR EN EL 100% DE  LAS ENTIDADES DEL DISTRITO EL SISTEMA INTEGRADO DE GESTIÓN"/>
    <s v="SISTEMA INTEGRADO DE GESTIÓN"/>
    <s v="MANTENER 3 SUBSISTEMAS DEL SISTEMA INTEGRADO DE GESTIÓN"/>
    <x v="1"/>
    <s v="01-ADQUISICIÓN  Y/O PRODUCCIÓN DE EQUIPOS MATERIALES  SUMINISTROS Y SERVICIOS PROPIOS DEL SECTOR"/>
    <s v="0696-ADQUISICIÓN DE EQUIPOS MATERIALES SUMINISTROS Y SERVICIOS PARA EL FORTALECIMIENTO DE LA  GESTIÓN INSTITUCIONAL"/>
    <n v="80111616"/>
    <x v="526"/>
    <d v="2016-01-01T00:00:00"/>
    <n v="1"/>
    <s v="SELECCIÓN ABREVIADA "/>
    <s v="OTROS DISTRITO"/>
    <n v="13000000"/>
    <n v="13000000"/>
    <s v="N/A"/>
    <s v="N/A"/>
    <s v="RAMON EDUARDO VILLAMIZAR MALDONADO_x000a_ramon.villamizar@ambientebogota.gov.co_x000a_Tel 3778878"/>
    <m/>
    <m/>
  </r>
  <r>
    <n v="1016"/>
    <x v="8"/>
    <s v="3-3-1-14-03-31-0844-235"/>
    <s v="IMPLEMENTAR EN EL 100% DE  LAS ENTIDADES DEL DISTRITO EL SISTEMA INTEGRADO DE GESTIÓN"/>
    <s v="FORTALECIMIENTO  INSTITUCIONAL"/>
    <s v="IMPLEMENTAR 90% DEL PLAN INSTITUCIONAL DE GESTIÓN AMBIENTAL"/>
    <x v="4"/>
    <s v="02-ADMINISTRACIÓN CONTROL Y ORGANIZACIÓN INSTITUCIONAL PARA APOYO A LA GESTIÓN  DEL DISTRITO"/>
    <s v="0020- PERSONAL CONTRATADO PARA LAS ACTIVIDADES PROPIAS DE LOS PROCESOS DE MEJORAMIENTO DE GESTIÓN DE LA ENTIDAD"/>
    <n v="80111501"/>
    <x v="527"/>
    <d v="2016-01-01T00:00:00"/>
    <n v="12"/>
    <s v="CONTRATACION DIRECTA"/>
    <s v="OTROS DISTRITO"/>
    <n v="27123000"/>
    <n v="27123000"/>
    <s v="N/A"/>
    <s v="N/A"/>
    <s v="RAMON EDUARDO VILLAMIZAR MALDONADO_x000a_ramon.villamizar@ambientebogota.gov.co_x000a_Tel 3778878"/>
    <m/>
    <m/>
  </r>
  <r>
    <n v="1017"/>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28"/>
    <d v="2016-01-01T00:00:00"/>
    <n v="1"/>
    <s v="CONTRATACION DIRECTA"/>
    <s v="OTROS DISTRITO"/>
    <n v="7000000"/>
    <n v="7000000"/>
    <s v="N/A"/>
    <s v="N/A"/>
    <s v="RAMON EDUARDO VILLAMIZAR MALDONADO_x000a_ramon.villamizar@ambientebogota.gov.co_x000a_Tel 3778878"/>
    <m/>
    <m/>
  </r>
  <r>
    <n v="1018"/>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29"/>
    <d v="2016-01-01T00:00:00"/>
    <n v="1"/>
    <s v="CONTRATACION DIRECTA"/>
    <s v="OTROS DISTRITO"/>
    <n v="10000000"/>
    <n v="10000000"/>
    <s v="N/A"/>
    <s v="N/A"/>
    <s v="RAMON EDUARDO VILLAMIZAR MALDONADO_x000a_ramon.villamizar@ambientebogota.gov.co_x000a_Tel 3778878"/>
    <m/>
    <m/>
  </r>
  <r>
    <n v="1019"/>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30"/>
    <d v="2016-01-01T00:00:00"/>
    <n v="1"/>
    <s v="CONTRATACION DIRECTA"/>
    <s v="OTROS DISTRITO"/>
    <n v="3000000"/>
    <n v="3000000"/>
    <s v="N/A"/>
    <s v="N/A"/>
    <s v="RAMON EDUARDO VILLAMIZAR MALDONADO_x000a_ramon.villamizar@ambientebogota.gov.co_x000a_Tel 3778878"/>
    <m/>
    <m/>
  </r>
  <r>
    <n v="1020"/>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31"/>
    <d v="2016-01-01T00:00:00"/>
    <n v="1"/>
    <s v="CONTRATACION DIRECTA"/>
    <s v="OTROS DISTRITO"/>
    <n v="900000"/>
    <n v="900000"/>
    <s v="N/A"/>
    <s v="N/A"/>
    <s v="RAMON EDUARDO VILLAMIZAR MALDONADO_x000a_ramon.villamizar@ambientebogota.gov.co_x000a_Tel 3778878"/>
    <m/>
    <m/>
  </r>
  <r>
    <n v="1021"/>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32"/>
    <d v="2016-01-01T00:00:00"/>
    <n v="1"/>
    <s v="CONTRATACION DIRECTA"/>
    <s v="OTROS DISTRITO"/>
    <n v="2000000"/>
    <n v="2000000"/>
    <s v="N/A"/>
    <s v="N/A"/>
    <s v="RAMON EDUARDO VILLAMIZAR MALDONADO_x000a_ramon.villamizar@ambientebogota.gov.co_x000a_Tel 3778878"/>
    <m/>
    <m/>
  </r>
  <r>
    <n v="1022"/>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33"/>
    <d v="2016-01-01T00:00:00"/>
    <n v="1"/>
    <s v="CONTRATACION DIRECTA"/>
    <s v="OTROS DISTRITO"/>
    <n v="3000000"/>
    <n v="3000000"/>
    <s v="N/A"/>
    <s v="N/A"/>
    <s v="RAMON EDUARDO VILLAMIZAR MALDONADO_x000a_ramon.villamizar@ambientebogota.gov.co_x000a_Tel 3778878"/>
    <m/>
    <m/>
  </r>
  <r>
    <n v="1023"/>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34"/>
    <d v="2016-01-01T00:00:00"/>
    <n v="1"/>
    <s v="CONTRATACION DIRECTA"/>
    <s v="OTROS DISTRITO"/>
    <n v="7000000"/>
    <n v="7000000"/>
    <s v="N/A"/>
    <s v="N/A"/>
    <s v="RAMON EDUARDO VILLAMIZAR MALDONADO_x000a_ramon.villamizar@ambientebogota.gov.co_x000a_Tel 3778878"/>
    <m/>
    <m/>
  </r>
  <r>
    <n v="1024"/>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35"/>
    <d v="2016-01-01T00:00:00"/>
    <n v="1"/>
    <s v="CONTRATACION DIRECTA"/>
    <s v="OTROS DISTRITO"/>
    <n v="15000000"/>
    <n v="15000000"/>
    <s v="N/A"/>
    <s v="N/A"/>
    <s v="RAMON EDUARDO VILLAMIZAR MALDONADO_x000a_ramon.villamizar@ambientebogota.gov.co_x000a_Tel 3778878"/>
    <m/>
    <m/>
  </r>
  <r>
    <n v="1025"/>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36"/>
    <d v="2016-01-01T00:00:00"/>
    <n v="1"/>
    <s v="CONTRATACION DIRECTA"/>
    <s v="OTROS DISTRITO"/>
    <n v="7000000"/>
    <n v="7000000"/>
    <s v="N/A"/>
    <s v="N/A"/>
    <s v="RAMON EDUARDO VILLAMIZAR MALDONADO_x000a_ramon.villamizar@ambientebogota.gov.co_x000a_Tel 3778878"/>
    <m/>
    <m/>
  </r>
  <r>
    <n v="1026"/>
    <x v="8"/>
    <s v="3-3-1-14-03-31-0844-235"/>
    <s v="IMPLEMENTAR EN EL 100% DE  LAS ENTIDADES DEL DISTRITO EL SISTEMA INTEGRADO DE GESTIÓN"/>
    <s v="FORTALECIMIENTO  INSTITUCIONAL"/>
    <s v="IMPLEMENTAR 90% DEL PLAN INSTITUCIONAL DE GESTIÓN AMBIENTAL"/>
    <x v="1"/>
    <s v="01-ADQUISICIÓN  Y/O PRODUCCIÓN DE EQUIPOS MATERIALES  SUMINISTROS Y SERVICIOS PROPIOS DEL SECTOR"/>
    <s v="0696-ADQUISICIÓN DE EQUIPOS MATERIALES SUMINISTROS Y SERVICIOS PARA EL FORTALECIMIENTO DE LA  GESTIÓN INSTITUCIONAL"/>
    <n v="80111616"/>
    <x v="537"/>
    <d v="2016-01-01T00:00:00"/>
    <n v="1"/>
    <s v="CONTRATACION DIRECTA"/>
    <s v="OTROS DISTRITO"/>
    <n v="2000000"/>
    <n v="2000000"/>
    <s v="N/A"/>
    <s v="N/A"/>
    <s v="RAMON EDUARDO VILLAMIZAR MALDONADO_x000a_ramon.villamizar@ambientebogota.gov.co_x000a_Tel 3778878"/>
    <m/>
    <m/>
  </r>
  <r>
    <n v="102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38"/>
    <d v="2016-01-01T00:00:00"/>
    <n v="12"/>
    <s v="CONTRATACION DIRECTA"/>
    <s v="OTROS DISTRITO"/>
    <n v="57046440"/>
    <n v="57046440"/>
    <s v="N/A"/>
    <s v="N/A"/>
    <s v="RAMON EDUARDO VILLAMIZAR MALDONADO_x000a_ramon.villamizar@ambientebogota.gov.co_x000a_Tel 3778878"/>
    <m/>
    <m/>
  </r>
  <r>
    <n v="102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39"/>
    <d v="2016-01-01T00:00:00"/>
    <n v="12"/>
    <s v="CONTRATACION DIRECTA"/>
    <s v="OTROS DISTRITO"/>
    <n v="27122784"/>
    <n v="27122784"/>
    <s v="N/A"/>
    <s v="N/A"/>
    <s v="RAMON EDUARDO VILLAMIZAR MALDONADO_x000a_ramon.villamizar@ambientebogota.gov.co_x000a_Tel 3778878"/>
    <m/>
    <m/>
  </r>
  <r>
    <n v="102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0"/>
    <d v="2016-01-01T00:00:00"/>
    <n v="12"/>
    <s v="CONTRATACION DIRECTA"/>
    <s v="OTROS DISTRITO"/>
    <n v="19795776"/>
    <n v="19795776"/>
    <s v="N/A"/>
    <s v="N/A"/>
    <s v="RAMON EDUARDO VILLAMIZAR MALDONADO_x000a_ramon.villamizar@ambientebogota.gov.co_x000a_Tel 3778878"/>
    <m/>
    <m/>
  </r>
  <r>
    <n v="103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1"/>
    <d v="2016-01-01T00:00:00"/>
    <n v="12"/>
    <s v="CONTRATACION DIRECTA"/>
    <s v="OTROS DISTRITOS"/>
    <n v="19795776"/>
    <n v="19795776"/>
    <s v="N/A"/>
    <s v="N/A"/>
    <s v="RAMON EDUARDO VILLAMIZAR MALDONADO_x000a_ramon.villamizar@ambientebogota.gov.co_x000a_Tel 3778878"/>
    <m/>
    <m/>
  </r>
  <r>
    <n v="1031"/>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2"/>
    <d v="2016-01-01T00:00:00"/>
    <n v="12"/>
    <s v="CONTRATACION DIRECTA"/>
    <s v="OTROS DISTRITOS"/>
    <n v="19795776"/>
    <n v="19795776"/>
    <s v="N/A"/>
    <s v="N/A"/>
    <s v="RAMON EDUARDO VILLAMIZAR MALDONADO_x000a_ramon.villamizar@ambientebogota.gov.co_x000a_Tel 3778878"/>
    <m/>
    <m/>
  </r>
  <r>
    <n v="1032"/>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3"/>
    <d v="2016-01-01T00:00:00"/>
    <n v="12"/>
    <s v="CONTRATACION DIRECTA"/>
    <s v="OTROS DISTRITOS"/>
    <n v="19795776"/>
    <n v="19795776"/>
    <s v="N/A"/>
    <s v="N/A"/>
    <s v="RAMON EDUARDO VILLAMIZAR MALDONADO_x000a_ramon.villamizar@ambientebogota.gov.co_x000a_Tel 3778878"/>
    <m/>
    <m/>
  </r>
  <r>
    <n v="1033"/>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4"/>
    <d v="2016-01-01T00:00:00"/>
    <n v="12"/>
    <s v="CONTRATACION DIRECTA"/>
    <s v="OTROS DISTRITOS"/>
    <n v="19795776"/>
    <n v="19795776"/>
    <s v="N/A"/>
    <s v="N/A"/>
    <s v="RAMON EDUARDO VILLAMIZAR MALDONADO_x000a_ramon.villamizar@ambientebogota.gov.co_x000a_Tel 3778878"/>
    <m/>
    <m/>
  </r>
  <r>
    <n v="1034"/>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2"/>
    <d v="2016-01-01T00:00:00"/>
    <n v="12"/>
    <s v="CONTRATACION DIRECTA"/>
    <s v="OTROS DISTRITOS"/>
    <n v="19795776"/>
    <n v="19795776"/>
    <s v="N/A"/>
    <s v="N/A"/>
    <s v="RAMON EDUARDO VILLAMIZAR MALDONADO_x000a_ramon.villamizar@ambientebogota.gov.co_x000a_Tel 3778878"/>
    <m/>
    <m/>
  </r>
  <r>
    <n v="1035"/>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5"/>
    <d v="2016-01-01T00:00:00"/>
    <n v="12"/>
    <s v="CONTRATACION DIRECTA"/>
    <s v="OTROS DISTRITOS"/>
    <n v="19795776"/>
    <n v="19795776"/>
    <s v="N/A"/>
    <s v="N/A"/>
    <s v="RAMON EDUARDO VILLAMIZAR MALDONADO_x000a_ramon.villamizar@ambientebogota.gov.co_x000a_Tel 3778878"/>
    <m/>
    <m/>
  </r>
  <r>
    <n v="1036"/>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6"/>
    <d v="2016-01-01T00:00:00"/>
    <n v="12"/>
    <s v="CONTRATACION DIRECTA"/>
    <s v="OTROS DISTRITOS"/>
    <n v="19795776"/>
    <n v="19795776"/>
    <s v="N/A"/>
    <s v="N/A"/>
    <s v="RAMON EDUARDO VILLAMIZAR MALDONADO_x000a_ramon.villamizar@ambientebogota.gov.co_x000a_Tel 3778878"/>
    <m/>
    <m/>
  </r>
  <r>
    <n v="103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7"/>
    <x v="547"/>
    <d v="2016-01-01T00:00:00"/>
    <n v="12"/>
    <s v="CONTRATACION DIRECTA"/>
    <s v="OTROS DISTRITOS"/>
    <n v="19795776"/>
    <n v="19795776"/>
    <s v="N/A"/>
    <s v="N/A"/>
    <s v="RAMON EDUARDO VILLAMIZAR MALDONADO_x000a_ramon.villamizar@ambientebogota.gov.co_x000a_Tel 3778878"/>
    <m/>
    <m/>
  </r>
  <r>
    <n v="103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8"/>
    <x v="546"/>
    <d v="2016-01-01T00:00:00"/>
    <n v="12"/>
    <s v="CONTRATACION DIRECTA"/>
    <s v="OTROS DISTRITOS"/>
    <n v="19795776"/>
    <n v="19795776"/>
    <s v="N/A"/>
    <s v="N/A"/>
    <s v="RAMON EDUARDO VILLAMIZAR MALDONADO_x000a_ramon.villamizar@ambientebogota.gov.co_x000a_Tel 3778878"/>
    <m/>
    <m/>
  </r>
  <r>
    <n v="103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8"/>
    <d v="2016-01-01T00:00:00"/>
    <n v="12"/>
    <s v="CONTRATACION DIRECTA"/>
    <s v="OTROS DISTRITOS"/>
    <n v="21338304"/>
    <n v="21338304"/>
    <s v="N/A"/>
    <s v="N/A"/>
    <s v="RAMON EDUARDO VILLAMIZAR MALDONADO_x000a_ramon.villamizar@ambientebogota.gov.co_x000a_Tel 3778878"/>
    <m/>
    <m/>
  </r>
  <r>
    <n v="104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8"/>
    <d v="2016-01-01T00:00:00"/>
    <n v="12"/>
    <s v="CONTRATACION DIRECTA"/>
    <s v="OTROS DISTRITOS"/>
    <n v="21338304"/>
    <n v="21338304"/>
    <s v="N/A"/>
    <s v="N/A"/>
    <s v="RAMON EDUARDO VILLAMIZAR MALDONADO_x000a_ramon.villamizar@ambientebogota.gov.co_x000a_Tel 3778878"/>
    <m/>
    <m/>
  </r>
  <r>
    <n v="1041"/>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8"/>
    <d v="2016-01-01T00:00:00"/>
    <n v="12"/>
    <s v="CONTRATACION DIRECTA"/>
    <s v="OTROS DISTRITOS"/>
    <n v="21338304"/>
    <n v="21338304"/>
    <s v="N/A"/>
    <s v="N/A"/>
    <s v="RAMON EDUARDO VILLAMIZAR MALDONADO_x000a_ramon.villamizar@ambientebogota.gov.co_x000a_Tel 3778878"/>
    <m/>
    <m/>
  </r>
  <r>
    <n v="1042"/>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49"/>
    <d v="2016-01-01T00:00:00"/>
    <n v="12"/>
    <s v="CONTRATACION DIRECTA"/>
    <s v="OTROS DISTRITOS"/>
    <n v="21338304"/>
    <n v="21338304"/>
    <s v="N/A"/>
    <s v="N/A"/>
    <s v="RAMON EDUARDO VILLAMIZAR MALDONADO_x000a_ramon.villamizar@ambientebogota.gov.co_x000a_Tel 3778878"/>
    <m/>
    <m/>
  </r>
  <r>
    <n v="1043"/>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0"/>
    <d v="2016-01-01T00:00:00"/>
    <n v="12"/>
    <s v="CONTRATACION DIRECTA"/>
    <s v="OTROS DISTRITOS"/>
    <n v="21338304"/>
    <n v="21338304"/>
    <s v="N/A"/>
    <s v="N/A"/>
    <s v="RAMON EDUARDO VILLAMIZAR MALDONADO_x000a_ramon.villamizar@ambientebogota.gov.co_x000a_Tel 3778878"/>
    <m/>
    <m/>
  </r>
  <r>
    <n v="1044"/>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45"/>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960"/>
    <n v="25194960"/>
    <s v="N/A"/>
    <s v="N/A"/>
    <s v="RAMON EDUARDO VILLAMIZAR MALDONADO_x000a_ramon.villamizar@ambientebogota.gov.co_x000a_Tel 3778878"/>
    <m/>
    <m/>
  </r>
  <r>
    <n v="1046"/>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4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4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4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1"/>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2"/>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3"/>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4"/>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5"/>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6"/>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1"/>
    <d v="2016-01-01T00:00:00"/>
    <n v="12"/>
    <s v="CONTRATACION DIRECTA"/>
    <s v="OTROS DISTRITOS"/>
    <n v="25194624"/>
    <n v="25194624"/>
    <s v="N/A"/>
    <s v="N/A"/>
    <s v="RAMON EDUARDO VILLAMIZAR MALDONADO_x000a_ramon.villamizar@ambientebogota.gov.co_x000a_Tel 3778878"/>
    <m/>
    <m/>
  </r>
  <r>
    <n v="105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2"/>
    <d v="2016-01-01T00:00:00"/>
    <n v="12"/>
    <s v="CONTRATACION DIRECTA"/>
    <s v="OTROS DISTRITOS"/>
    <n v="25194624"/>
    <n v="25194624"/>
    <s v="N/A"/>
    <s v="N/A"/>
    <s v="RAMON EDUARDO VILLAMIZAR MALDONADO_x000a_ramon.villamizar@ambientebogota.gov.co_x000a_Tel 3778878"/>
    <m/>
    <m/>
  </r>
  <r>
    <n v="105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3"/>
    <d v="2016-01-01T00:00:00"/>
    <n v="12"/>
    <s v="CONTRATACION DIRECTA"/>
    <s v="OTROS DISTRITOS"/>
    <n v="29436576"/>
    <n v="29436576"/>
    <s v="N/A"/>
    <s v="N/A"/>
    <s v="RAMON EDUARDO VILLAMIZAR MALDONADO_x000a_ramon.villamizar@ambientebogota.gov.co_x000a_Tel 3778878"/>
    <m/>
    <m/>
  </r>
  <r>
    <n v="106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3"/>
    <d v="2016-01-01T00:00:00"/>
    <n v="12"/>
    <s v="CONTRATACION DIRECTA"/>
    <s v="OTROS DISTRITOS"/>
    <n v="29436576"/>
    <n v="29436576"/>
    <s v="N/A"/>
    <s v="N/A"/>
    <s v="RAMON EDUARDO VILLAMIZAR MALDONADO_x000a_ramon.villamizar@ambientebogota.gov.co_x000a_Tel 3778878"/>
    <m/>
    <m/>
  </r>
  <r>
    <n v="1061"/>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3"/>
    <d v="2016-01-01T00:00:00"/>
    <n v="12"/>
    <s v="CONTRATACION DIRECTA"/>
    <s v="OTROS DISTRITOS"/>
    <n v="29436576"/>
    <n v="29436576"/>
    <s v="N/A"/>
    <s v="N/A"/>
    <s v="RAMON EDUARDO VILLAMIZAR MALDONADO_x000a_ramon.villamizar@ambientebogota.gov.co_x000a_Tel 3778878"/>
    <m/>
    <m/>
  </r>
  <r>
    <n v="1062"/>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3"/>
    <d v="2016-01-01T00:00:00"/>
    <n v="12"/>
    <s v="CONTRATACION DIRECTA"/>
    <s v="OTROS DISTRITOS"/>
    <n v="29436576"/>
    <n v="29436576"/>
    <s v="N/A"/>
    <s v="N/A"/>
    <s v="RAMON EDUARDO VILLAMIZAR MALDONADO_x000a_ramon.villamizar@ambientebogota.gov.co_x000a_Tel 3778878"/>
    <m/>
    <m/>
  </r>
  <r>
    <n v="1063"/>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4"/>
    <d v="2016-01-01T00:00:00"/>
    <n v="12"/>
    <s v="CONTRATACION DIRECTA"/>
    <s v="OTROS DISTRITOS"/>
    <n v="25194624"/>
    <n v="25194624"/>
    <s v="N/A"/>
    <s v="N/A"/>
    <s v="RAMON EDUARDO VILLAMIZAR MALDONADO_x000a_ramon.villamizar@ambientebogota.gov.co_x000a_Tel 3778878"/>
    <m/>
    <m/>
  </r>
  <r>
    <n v="1064"/>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4"/>
    <d v="2016-01-01T00:00:00"/>
    <n v="12"/>
    <s v="CONTRATACION DIRECTA"/>
    <s v="OTROS DISTRITOS"/>
    <n v="25194624"/>
    <n v="25194624"/>
    <s v="N/A"/>
    <s v="N/A"/>
    <s v="RAMON EDUARDO VILLAMIZAR MALDONADO_x000a_ramon.villamizar@ambientebogota.gov.co_x000a_Tel 3778878"/>
    <m/>
    <m/>
  </r>
  <r>
    <n v="1065"/>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4"/>
    <d v="2016-01-01T00:00:00"/>
    <n v="12"/>
    <s v="CONTRATACION DIRECTA"/>
    <s v="OTROS DISTRITOS"/>
    <n v="25194624"/>
    <n v="25194624"/>
    <s v="N/A"/>
    <s v="N/A"/>
    <s v="RAMON EDUARDO VILLAMIZAR MALDONADO_x000a_ramon.villamizar@ambientebogota.gov.co_x000a_Tel 3778878"/>
    <m/>
    <m/>
  </r>
  <r>
    <n v="1066"/>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4"/>
    <s v="02-ADMINISTRACIÓN CONTROL Y ORGANIZACIÓN INSTITUCIONAL PARA APOYO A LA GESTIÓN  DEL DISTRITO"/>
    <s v="0020- PERSONAL CONTRATADO PARA LAS ACTIVIDADES PROPIAS DE LOS PROCESOS DE MEJORAMIENTO DE GESTIÓN DE LA ENTIDAD"/>
    <n v="80111616"/>
    <x v="554"/>
    <d v="2016-01-01T00:00:00"/>
    <n v="12"/>
    <s v="CONTRATACION DIRECTA"/>
    <s v="OTROS DISTRITOS"/>
    <n v="25194624"/>
    <n v="25194624"/>
    <s v="N/A"/>
    <s v="N/A"/>
    <s v="RAMON EDUARDO VILLAMIZAR MALDONADO_x000a_ramon.villamizar@ambientebogota.gov.co_x000a_Tel 3778878"/>
    <m/>
    <m/>
  </r>
  <r>
    <n v="1067"/>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
    <s v="01-ADQUISICIÓN  Y/O PRODUCCIÓN DE EQUIPOS MATERIALES  SUMINISTROS Y SERVICIOS PROPIOS DEL SECTOR"/>
    <s v="0696-ADQUISICIÓN DE EQUIPOS MATERIALES SUMINISTROS Y SERVICIOS PARA EL FORTALECIMIENTO DE LA  GESTIÓN INSTITUCIONAL"/>
    <n v="43212110"/>
    <x v="555"/>
    <d v="2016-01-01T00:00:00"/>
    <n v="1"/>
    <s v="SELECCIÓN ABREVIADA "/>
    <s v="OTROS DISTRITOS"/>
    <n v="21700000"/>
    <n v="21700000"/>
    <s v="N/A"/>
    <s v="N/A"/>
    <s v="RAMON EDUARDO VILLAMIZAR MALDONADO_x000a_ramon.villamizar@ambientebogota.gov.co_x000a_Tel 3778878"/>
    <m/>
    <m/>
  </r>
  <r>
    <n v="1068"/>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
    <s v="01-ADQUISICIÓN  Y/O PRODUCCIÓN DE EQUIPOS MATERIALES  SUMINISTROS Y SERVICIOS PROPIOS DEL SECTOR"/>
    <s v="0696-ADQUISICIÓN DE EQUIPOS MATERIALES SUMINISTROS Y SERVICIOS PARA EL FORTALECIMIENTO DE LA  GESTIÓN INSTITUCIONAL"/>
    <n v="43212110"/>
    <x v="556"/>
    <d v="2016-01-01T00:00:00"/>
    <n v="1"/>
    <s v="SELECCIÓN ABREVIADA "/>
    <s v="OTROS DISTRITOS"/>
    <n v="80000000"/>
    <n v="80000000"/>
    <s v="N/A"/>
    <s v="N/A"/>
    <s v="RAMON EDUARDO VILLAMIZAR MALDONADO_x000a_ramon.villamizar@ambientebogota.gov.co_x000a_Tel 3778878"/>
    <m/>
    <m/>
  </r>
  <r>
    <n v="1069"/>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
    <s v="01-ADQUISICIÓN  Y/O PRODUCCIÓN DE EQUIPOS MATERIALES  SUMINISTROS Y SERVICIOS PROPIOS DEL SECTOR"/>
    <s v="0696-ADQUISICIÓN DE EQUIPOS MATERIALES SUMINISTROS Y SERVICIOS PARA EL FORTALECIMIENTO DE LA  GESTIÓN INSTITUCIONAL"/>
    <n v="43212110"/>
    <x v="557"/>
    <d v="2016-01-01T00:00:00"/>
    <n v="1"/>
    <s v="SELECCIÓN ABREVIADA "/>
    <s v="OTROS DISTRITOS"/>
    <n v="30000000"/>
    <n v="30000000"/>
    <s v="N/A"/>
    <s v="N/A"/>
    <s v="RAMON EDUARDO VILLAMIZAR MALDONADO_x000a_ramon.villamizar@ambientebogota.gov.co_x000a_Tel 3778878"/>
    <m/>
    <m/>
  </r>
  <r>
    <n v="1070"/>
    <x v="8"/>
    <s v="3-3-1-14-03-31-0844-238"/>
    <s v="INCREMENTAR AL 92% EL NIVEL DE SATISFACCIÓN CIUDADANA EN LA RED CADE"/>
    <s v="FORTALECIMIENTO A LA GESTIÓN DEL SERVICIO AL CIUDADANO"/>
    <s v="AUMENTAR Y MANTENER 15 PUNTOS DE ATENCIÓN AL CIUDADANO EN REDCADES Y EN OTROS ESPACIOS DE SERVICIO A LA CIUDADANÍA"/>
    <x v="1"/>
    <s v="01-ADQUISICIÓN  Y/O PRODUCCIÓN DE EQUIPOS MATERIALES  SUMINISTROS Y SERVICIOS PROPIOS DEL SECTOR"/>
    <s v="0696-ADQUISICIÓN DE EQUIPOS MATERIALES SUMINISTROS Y SERVICIOS PARA EL FORTALECIMIENTO DE LA  GESTIÓN INSTITUCIONAL"/>
    <n v="72141117"/>
    <x v="558"/>
    <d v="2016-01-01T00:00:00"/>
    <n v="1"/>
    <s v="SELECCIÓN ABREVIADA "/>
    <s v="OTROS DISTRITOS"/>
    <n v="50000000"/>
    <n v="50000000"/>
    <s v="N/A"/>
    <s v="N/A"/>
    <s v="RAMON EDUARDO VILLAMIZAR MALDONADO_x000a_ramon.villamizar@ambientebogota.gov.co_x000a_Tel 3778878"/>
    <m/>
    <m/>
  </r>
  <r>
    <n v="1071"/>
    <x v="9"/>
    <s v="3-3-1-13-06-49-0956-222 "/>
    <s v="438- IMPLEMENTAR EN 86 ENTIDADES (44 ENTIDADES, 22 HOSPITALES Y 20 LOCALIDADES) SIETE HERRAMIENTAS DE TRANSPARENCIA, PROBIDAD Y CULTURA CIUDADANA Y DE LA LEGALIDAD _x000a_"/>
    <s v="ORGANIZACIÓN ARCHIVISTICA Y DIGITALIZACIÓN DE EXPEDIENTES"/>
    <s v="FORMULAR/IMPLEMENTAR EL 100% LA ORGANIZACIÓN ARCHIVÍSTICA, DIGITALIZACIÓN Y/O MICROFILMACIÓN DE LOS EXPEDIENTES (UNIDADES DOCUMENTALES) GENERADOS EN LA SDA EN EL EJERCICIO DE SUS FUNCIONES DE CONTROL AMBIENTAL"/>
    <x v="4"/>
    <s v="02-ADMINISTRACIÓN CONTROL Y ORGANIZACIÓN INSTITUCIONAL PARA APOYO A LA GESTIÓN  DEL DISTRITO"/>
    <s v="0020- PERSONAL CONTRATADO PARA LAS ACTIVIDADES PROPIAS DE LOS PROCESOS DE MEJORAMIENTO DE GESTIÓN DE LA ENTIDAD"/>
    <n v="43212110"/>
    <x v="559"/>
    <d v="2016-01-01T00:00:00"/>
    <n v="12"/>
    <s v="CONTRATACION DIRECTA"/>
    <s v="OTROS DISTRITOS"/>
    <n v="15573900"/>
    <n v="15573900"/>
    <s v="N/A"/>
    <s v="N/A"/>
    <s v="RAMON EDUARDO VILLAMIZAR MALDONADO_x000a_ramon.villamizar@ambientebogota.gov.co_x000a_Tel 3778878"/>
    <m/>
    <m/>
  </r>
  <r>
    <n v="1072"/>
    <x v="9"/>
    <s v="3-3-1-13-06-49-0956-222 "/>
    <s v="438- IMPLEMENTAR EN 86 ENTIDADES (44 ENTIDADES, 22 HOSPITALES Y 20 LOCALIDADES) SIETE HERRAMIENTAS DE TRANSPARENCIA, PROBIDAD Y CULTURA CIUDADANA Y DE LA LEGALIDAD _x000a_"/>
    <s v="ORGANIZACIÓN ARCHIVISTICA Y DIGITALIZACIÓN DE EXPEDIENTES"/>
    <s v="FORMULAR/IMPLEMENTAR EL 100% LA ORGANIZACIÓN ARCHIVÍSTICA, DIGITALIZACIÓN Y/O MICROFILMACIÓN DE LOS EXPEDIENTES (UNIDADES DOCUMENTALES) GENERADOS EN LA SDA EN EL EJERCICIO DE SUS FUNCIONES DE CONTROL AMBIENTAL"/>
    <x v="4"/>
    <s v="02-ADMINISTRACIÓN CONTROL Y ORGANIZACIÓN INSTITUCIONAL PARA APOYO A LA GESTIÓN  DEL DISTRITO"/>
    <s v="0020- PERSONAL CONTRATADO PARA LAS ACTIVIDADES PROPIAS DE LOS PROCESOS DE MEJORAMIENTO DE GESTIÓN DE LA ENTIDAD"/>
    <n v="80101505"/>
    <x v="560"/>
    <d v="2016-01-01T00:00:00"/>
    <n v="12"/>
    <s v="CONTRATACION DIRECTA"/>
    <s v="OTROS DISTRITOS"/>
    <n v="14924700"/>
    <n v="14924700"/>
    <s v="N/A"/>
    <s v="N/A"/>
    <s v="RAMON EDUARDO VILLAMIZAR MALDONADO_x000a_ramon.villamizar@ambientebogota.gov.co_x000a_Tel 3778878"/>
    <m/>
    <m/>
  </r>
  <r>
    <n v="1073"/>
    <x v="9"/>
    <s v="3-3-1-13-06-49-0956-222 "/>
    <s v="438- IMPLEMENTAR EN 86 ENTIDADES (44 ENTIDADES, 22 HOSPITALES Y 20 LOCALIDADES) SIETE HERRAMIENTAS DE TRANSPARENCIA, PROBIDAD Y CULTURA CIUDADANA Y DE LA LEGALIDAD _x000a_"/>
    <s v="ORGANIZACIÓN ARCHIVISTICA Y DIGITALIZACIÓN DE EXPEDIENTES"/>
    <s v="FORMULAR/IMPLEMENTAR EL 100% LA ORGANIZACIÓN ARCHIVÍSTICA, DIGITALIZACIÓN Y/O MICROFILMACIÓN DE LOS EXPEDIENTES (UNIDADES DOCUMENTALES) GENERADOS EN LA SDA EN EL EJERCICIO DE SUS FUNCIONES DE CONTROL AMBIENTAL"/>
    <x v="4"/>
    <s v="02-ADMINISTRACIÓN CONTROL Y ORGANIZACIÓN INSTITUCIONAL PARA APOYO A LA GESTIÓN  DEL DISTRITO"/>
    <s v="0020- PERSONAL CONTRATADO PARA LAS ACTIVIDADES PROPIAS DE LOS PROCESOS DE MEJORAMIENTO DE GESTIÓN DE LA ENTIDAD"/>
    <n v="80101505"/>
    <x v="560"/>
    <d v="2016-01-01T00:00:00"/>
    <n v="12"/>
    <s v="CONTRATACION DIRECTA"/>
    <s v="OTROS DISTRITOS"/>
    <n v="15573600"/>
    <n v="15573600"/>
    <s v="N/A"/>
    <s v="N/A"/>
    <s v="RAMON EDUARDO VILLAMIZAR MALDONADO_x000a_ramon.villamizar@ambientebogota.gov.co_x000a_Tel 3778878"/>
    <m/>
    <m/>
  </r>
  <r>
    <n v="1074"/>
    <x v="9"/>
    <s v="3-3-1-13-06-49-0956-222 "/>
    <s v="438- IMPLEMENTAR EN 86 ENTIDADES (44 ENTIDADES, 22 HOSPITALES Y 20 LOCALIDADES) SIETE HERRAMIENTAS DE TRANSPARENCIA, PROBIDAD Y CULTURA CIUDADANA Y DE LA LEGALIDAD _x000a_"/>
    <s v="ORGANIZACIÓN ARCHIVISTICA Y DIGITALIZACIÓN DE EXPEDIENTES"/>
    <s v="FORMULAR/IMPLEMENTAR EL 100% LA ORGANIZACIÓN ARCHIVÍSTICA, DIGITALIZACIÓN Y/O MICROFILMACIÓN DE LOS EXPEDIENTES (UNIDADES DOCUMENTALES) GENERADOS EN LA SDA EN EL EJERCICIO DE SUS FUNCIONES DE CONTROL AMBIENTAL"/>
    <x v="4"/>
    <s v="02-ADMINISTRACIÓN CONTROL Y ORGANIZACIÓN INSTITUCIONAL PARA APOYO A LA GESTIÓN  DEL DISTRITO"/>
    <s v="0020- PERSONAL CONTRATADO PARA LAS ACTIVIDADES PROPIAS DE LOS PROCESOS DE MEJORAMIENTO DE GESTIÓN DE LA ENTIDAD"/>
    <n v="80101505"/>
    <x v="561"/>
    <d v="2016-01-01T00:00:00"/>
    <n v="12"/>
    <s v="CONTRATACION DIRECTA"/>
    <s v="OTROS DISTRITOS"/>
    <n v="22206800"/>
    <n v="22206800"/>
    <s v="N/A"/>
    <s v="N/A"/>
    <s v="RAMON EDUARDO VILLAMIZAR MALDONADO_x000a_ramon.villamizar@ambientebogota.gov.co_x000a_Tel 3778878"/>
    <m/>
    <m/>
  </r>
  <r>
    <n v="1075"/>
    <x v="9"/>
    <s v="3-3-1-13-06-49-0956-222 "/>
    <s v="438- IMPLEMENTAR EN 86 ENTIDADES (44 ENTIDADES, 22 HOSPITALES Y 20 LOCALIDADES) SIETE HERRAMIENTAS DE TRANSPARENCIA, PROBIDAD Y CULTURA CIUDADANA Y DE LA LEGALIDAD _x000a_"/>
    <s v="CULTURA DE LA ÉTICA, LA TRANSPARENCIA Y LA PROBIDAD"/>
    <s v="IMPLEMENTAR 1 PROGRAMA DE GESTIÓN ETICA PARA LOS SERVIDORES Y SERVIDORAS DE LA SDA."/>
    <x v="4"/>
    <s v="02-ADMINISTRACIÓN CONTROL Y ORGANIZACIÓN INSTITUCIONAL PARA APOYO A LA GESTIÓN  DEL DISTRITO"/>
    <s v="0020- PERSONAL CONTRATADO PARA LAS ACTIVIDADES PROPIAS DE LOS PROCESOS DE MEJORAMIENTO DE GESTIÓN DE LA ENTIDAD"/>
    <n v="80101505"/>
    <x v="562"/>
    <d v="2016-02-01T00:00:00"/>
    <n v="11"/>
    <s v="CONTRATACION DIRECTA"/>
    <s v="OTROS DISTRITOS"/>
    <n v="55723000"/>
    <n v="55723000"/>
    <s v="N/A"/>
    <s v="N/A"/>
    <s v="RAMON EDUARDO VILLAMIZAR MALDONADO_x000a_ramon.villamizar@ambientebogota.gov.co_x000a_Tel 3778878"/>
    <m/>
    <m/>
  </r>
  <r>
    <n v="1076"/>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3"/>
    <d v="2016-01-01T00:00:00"/>
    <n v="12"/>
    <s v="CONTRATACION DIRECTA"/>
    <s v="OTROS DISTRITOS"/>
    <n v="33876700"/>
    <n v="33876700"/>
    <s v="N/A"/>
    <s v="N/A"/>
    <s v="RAMON EDUARDO VILLAMIZAR MALDONADO_x000a_ramon.villamizar@ambientebogota.gov.co_x000a_Tel 3778878"/>
    <m/>
    <m/>
  </r>
  <r>
    <n v="1077"/>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4"/>
    <d v="2016-01-01T00:00:00"/>
    <n v="12"/>
    <s v="CONTRATACION DIRECTA"/>
    <s v="OTROS DISTRITOS"/>
    <n v="38182000"/>
    <n v="38182000"/>
    <s v="N/A"/>
    <s v="N/A"/>
    <s v="RAMON EDUARDO VILLAMIZAR MALDONADO_x000a_ramon.villamizar@ambientebogota.gov.co_x000a_Tel 3778878"/>
    <m/>
    <m/>
  </r>
  <r>
    <n v="1078"/>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4"/>
    <d v="2016-01-01T00:00:00"/>
    <n v="12"/>
    <s v="CONTRATACION DIRECTA"/>
    <s v="OTROS DISTRITOS"/>
    <n v="38182100"/>
    <n v="38182100"/>
    <s v="N/A"/>
    <s v="N/A"/>
    <s v="RAMON EDUARDO VILLAMIZAR MALDONADO_x000a_ramon.villamizar@ambientebogota.gov.co_x000a_Tel 3778878"/>
    <m/>
    <m/>
  </r>
  <r>
    <n v="1079"/>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5"/>
    <d v="2016-01-01T00:00:00"/>
    <n v="12"/>
    <s v="CONTRATACION DIRECTA"/>
    <s v="OTROS DISTRITOS"/>
    <n v="30529200"/>
    <n v="30529200"/>
    <s v="N/A"/>
    <s v="N/A"/>
    <s v="RAMON EDUARDO VILLAMIZAR MALDONADO_x000a_ramon.villamizar@ambientebogota.gov.co_x000a_Tel 3778878"/>
    <m/>
    <m/>
  </r>
  <r>
    <n v="1080"/>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5"/>
    <d v="2016-01-01T00:00:00"/>
    <n v="12"/>
    <s v="CONTRATACION DIRECTA"/>
    <s v="OTROS DISTRITOS"/>
    <n v="27985100"/>
    <n v="27985100"/>
    <s v="N/A"/>
    <s v="N/A"/>
    <s v="RAMON EDUARDO VILLAMIZAR MALDONADO_x000a_ramon.villamizar@ambientebogota.gov.co_x000a_Tel 3778878"/>
    <m/>
    <m/>
  </r>
  <r>
    <n v="1081"/>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6"/>
    <d v="2016-01-01T00:00:00"/>
    <n v="12"/>
    <s v="CONTRATACION DIRECTA"/>
    <s v="OTROS DISTRITOS"/>
    <n v="66867600"/>
    <n v="66867600"/>
    <s v="N/A"/>
    <s v="N/A"/>
    <s v="RAMON EDUARDO VILLAMIZAR MALDONADO_x000a_ramon.villamizar@ambientebogota.gov.co_x000a_Tel 3778878"/>
    <m/>
    <m/>
  </r>
  <r>
    <n v="1082"/>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7"/>
    <d v="2016-04-01T00:00:00"/>
    <n v="3"/>
    <s v="CONTRATACION DIRECTA"/>
    <s v="OTROS DISTRITOS"/>
    <n v="16716900"/>
    <n v="16716900"/>
    <s v="N/A"/>
    <s v="N/A"/>
    <s v="RAMON EDUARDO VILLAMIZAR MALDONADO_x000a_ramon.villamizar@ambientebogota.gov.co_x000a_Tel 3778878"/>
    <m/>
    <m/>
  </r>
  <r>
    <n v="1083"/>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8"/>
    <d v="2016-01-01T00:00:00"/>
    <n v="12"/>
    <s v="CONTRATACION DIRECTA"/>
    <s v="OTROS DISTRITOS"/>
    <n v="98880000"/>
    <n v="98880000"/>
    <s v="N/A"/>
    <s v="N/A"/>
    <s v="RAMON EDUARDO VILLAMIZAR MALDONADO_x000a_ramon.villamizar@ambientebogota.gov.co_x000a_Tel 3778878"/>
    <m/>
    <m/>
  </r>
  <r>
    <n v="1084"/>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69"/>
    <d v="2016-01-01T00:00:00"/>
    <n v="12"/>
    <s v="CONTRATACION DIRECTA"/>
    <s v="OTROS DISTRITOS"/>
    <n v="66867600"/>
    <n v="66867600"/>
    <s v="N/A"/>
    <s v="N/A"/>
    <s v="RAMON EDUARDO VILLAMIZAR MALDONADO_x000a_ramon.villamizar@ambientebogota.gov.co_x000a_Tel 3778878"/>
    <m/>
    <m/>
  </r>
  <r>
    <n v="1085"/>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70"/>
    <d v="2016-01-01T00:00:00"/>
    <n v="12"/>
    <s v="CONTRATACION DIRECTA"/>
    <s v="OTROS DISTRITOS"/>
    <n v="47956800"/>
    <n v="47956800"/>
    <s v="N/A"/>
    <s v="N/A"/>
    <s v="RAMON EDUARDO VILLAMIZAR MALDONADO_x000a_ramon.villamizar@ambientebogota.gov.co_x000a_Tel 3778878"/>
    <m/>
    <m/>
  </r>
  <r>
    <n v="1086"/>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71"/>
    <d v="2016-01-01T00:00:00"/>
    <n v="12"/>
    <s v="CONTRATACION DIRECTA"/>
    <s v="OTROS DISTRITOS"/>
    <n v="24225600"/>
    <n v="24225600"/>
    <s v="N/A"/>
    <s v="N/A"/>
    <s v="RAMON EDUARDO VILLAMIZAR MALDONADO_x000a_ramon.villamizar@ambientebogota.gov.co_x000a_Tel 3778878"/>
    <m/>
    <m/>
  </r>
  <r>
    <n v="1087"/>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72"/>
    <d v="2016-01-01T00:00:00"/>
    <n v="12"/>
    <s v="CONTRATACION DIRECTA"/>
    <s v="OTROS DISTRITOS"/>
    <n v="24225600"/>
    <n v="24225600"/>
    <s v="N/A"/>
    <s v="N/A"/>
    <s v="RAMON EDUARDO VILLAMIZAR MALDONADO_x000a_ramon.villamizar@ambientebogota.gov.co_x000a_Tel 3778878"/>
    <m/>
    <m/>
  </r>
  <r>
    <n v="1088"/>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73"/>
    <d v="2016-01-01T00:00:00"/>
    <n v="12"/>
    <s v="CONTRATACION DIRECTA"/>
    <s v="OTROS DISTRITOS"/>
    <n v="19034400"/>
    <n v="19034400"/>
    <s v="N/A"/>
    <s v="N/A"/>
    <s v="RAMON EDUARDO VILLAMIZAR MALDONADO_x000a_ramon.villamizar@ambientebogota.gov.co_x000a_Tel 3778878"/>
    <m/>
    <m/>
  </r>
  <r>
    <n v="1089"/>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4"/>
    <s v="02-ADMINISTRACIÓN CONTROL Y ORGANIZACIÓN INSTITUCIONAL PARA APOYO A LA GESTIÓN  DEL DISTRITO"/>
    <s v="0020- PERSONAL CONTRATADO PARA LAS ACTIVIDADES PROPIAS DE LOS PROCESOS DE MEJORAMIENTO DE GESTIÓN DE LA ENTIDAD"/>
    <n v="80101505"/>
    <x v="573"/>
    <d v="2016-01-01T00:00:00"/>
    <n v="12"/>
    <s v="CONTRATACION DIRECTA"/>
    <s v="OTROS DISTRITOS"/>
    <n v="19034400"/>
    <n v="19034400"/>
    <s v="N/A"/>
    <s v="N/A"/>
    <s v="RAMON EDUARDO VILLAMIZAR MALDONADO_x000a_ramon.villamizar@ambientebogota.gov.co_x000a_Tel 3778878"/>
    <m/>
    <m/>
  </r>
  <r>
    <n v="1090"/>
    <x v="9"/>
    <s v="3-3-1-13-06-49-0956-222 "/>
    <s v="479- MEJORAR EN 44 ENTIDADES (22 HOSPITALES Y 20 LOCALIDADES) LA GESTIÓN CONTRACTUAL Y LOS SISTEMAS DE CONTROL INTERNO Y DE ATENCIÓN A QUEJAS Y RECLAMOS"/>
    <s v="CULTURA DE LA ÉTICA, LA TRANSPARENCIA Y LA PROBIDAD"/>
    <s v="MEJORAR 1 PROCESO DE GESTIÓN CONTRACTUAL, DE CONTROL INTERNO Y DE QUEJAS Y RECLAMOS INTERPUESTOS POR LOS CIUDADANOS A TRAVÉS DE LOS CANALES CON QUE DISPONE  LA SDA."/>
    <x v="1"/>
    <s v="01-ADQUISICIÓN  Y/O PRODUCCIÓN DE EQUIPOS MATERIALES  SUMINISTROS Y SERVICIOS PROPIOS DEL SECTOR"/>
    <s v="0696-ADQUISICIÓN DE EQUIPOS MATERIALES SUMINISTROS Y SERVICIOS PARA EL FORTALECIMIENTO DE LA  GESTIÓN INSTITUCIONAL"/>
    <n v="80101505"/>
    <x v="574"/>
    <d v="2016-01-01T00:00:00"/>
    <n v="1"/>
    <s v="SELECCIÓN ABREVIADA "/>
    <s v="OTROS DISTRITOS"/>
    <n v="13434000"/>
    <n v="13434000"/>
    <s v="N/A"/>
    <s v="N/A"/>
    <s v="RAMON EDUARDO VILLAMIZAR MALDONADO_x000a_ramon.villamizar@ambientebogota.gov.co_x000a_Tel 3778878"/>
    <m/>
    <m/>
  </r>
  <r>
    <n v="1091"/>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4"/>
    <s v="02 - ADMINISTRACIÓN CONTROL Y ORGANIZACIÓN INSTITUCIONAL PARA APOYO A LA GESTIÓN  DEL DISTRITO"/>
    <s v="0020- PERSONAL CONTRATADO PARA LAS ACTIVIDADES PROPIAS DE LOS PROCESOS DE MEJORAMIENTO DE GESTIÓN DE LA ENTIDAD"/>
    <n v="81111612"/>
    <x v="575"/>
    <d v="2016-01-01T00:00:00"/>
    <n v="12"/>
    <s v="CONTRATACION DIRECTA"/>
    <s v="12 - OTROS DISTRITO"/>
    <n v="55517000"/>
    <n v="55517000"/>
    <s v="N/A"/>
    <s v="N/A"/>
    <s v="RAMON EDUARDO VILLAMIZAR MALDONADO_x000a_ramon.villamizar@ambientebogota.gov.co_x000a_Tel 3778878"/>
    <n v="5047000"/>
    <m/>
  </r>
  <r>
    <n v="1092"/>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4"/>
    <s v="02 - ADMINISTRACIÓN CONTROL Y ORGANIZACIÓN INSTITUCIONAL PARA APOYO A LA GESTIÓN  DEL DISTRITO"/>
    <s v="0020- PERSONAL CONTRATADO PARA LAS ACTIVIDADES PROPIAS DE LOS PROCESOS DE MEJORAMIENTO DE GESTIÓN DE LA ENTIDAD"/>
    <n v="81111612"/>
    <x v="576"/>
    <d v="2016-01-01T00:00:00"/>
    <n v="12"/>
    <s v="CONTRATACION DIRECTA"/>
    <s v="12 - OTROS DISTRITO"/>
    <n v="23906300"/>
    <n v="23906300"/>
    <s v="N/A"/>
    <s v="N/A"/>
    <s v="RAMON EDUARDO VILLAMIZAR MALDONADO_x000a_ramon.villamizar@ambientebogota.gov.co_x000a_Tel 3778878"/>
    <n v="2173300"/>
    <m/>
  </r>
  <r>
    <n v="1093"/>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4"/>
    <s v="02 - ADMINISTRACIÓN CONTROL Y ORGANIZACIÓN INSTITUCIONAL PARA APOYO A LA GESTIÓN  DEL DISTRITO"/>
    <s v="0020- PERSONAL CONTRATADO PARA LAS ACTIVIDADES PROPIAS DE LOS PROCESOS DE MEJORAMIENTO DE GESTIÓN DE LA ENTIDAD"/>
    <n v="81111612"/>
    <x v="577"/>
    <d v="2016-01-01T00:00:00"/>
    <n v="12"/>
    <s v="CONTRATACION DIRECTA"/>
    <s v="12 - OTROS DISTRITO"/>
    <n v="23906300"/>
    <n v="23906300"/>
    <s v="N/A"/>
    <s v="N/A"/>
    <s v="RAMON EDUARDO VILLAMIZAR MALDONADO_x000a_ramon.villamizar@ambientebogota.gov.co_x000a_Tel 3778878"/>
    <n v="2173300"/>
    <m/>
  </r>
  <r>
    <n v="1094"/>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4"/>
    <s v="02 - ADMINISTRACIÓN CONTROL Y ORGANIZACIÓN INSTITUCIONAL PARA APOYO A LA GESTIÓN  DEL DISTRITO"/>
    <s v="0020- PERSONAL CONTRATADO PARA LAS ACTIVIDADES PROPIAS DE LOS PROCESOS DE MEJORAMIENTO DE GESTIÓN DE LA ENTIDAD"/>
    <s v="81111808, 81111820"/>
    <x v="578"/>
    <d v="2016-01-01T00:00:00"/>
    <n v="12"/>
    <s v="CONTRATACION DIRECTA"/>
    <s v="12 - OTROS DISTRITO"/>
    <n v="20188000"/>
    <n v="20188000"/>
    <s v="N/A"/>
    <s v="N/A"/>
    <s v="RAMON EDUARDO VILLAMIZAR MALDONADO_x000a_ramon.villamizar@ambientebogota.gov.co_x000a_Tel 3778878"/>
    <n v="2018800"/>
    <m/>
  </r>
  <r>
    <n v="1095"/>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4"/>
    <s v="02 - ADMINISTRACIÓN CONTROL Y ORGANIZACIÓN INSTITUCIONAL PARA APOYO A LA GESTIÓN  DEL DISTRITO"/>
    <s v="0020- PERSONAL CONTRATADO PARA LAS ACTIVIDADES PROPIAS DE LOS PROCESOS DE MEJORAMIENTO DE GESTIÓN DE LA ENTIDAD"/>
    <s v="81111808, 81111820"/>
    <x v="579"/>
    <d v="2016-01-01T00:00:00"/>
    <n v="12"/>
    <s v="CONTRATACION DIRECTA"/>
    <s v="12 - OTROS DISTRITO"/>
    <n v="21733000"/>
    <n v="21733000"/>
    <s v="N/A"/>
    <s v="N/A"/>
    <s v="RAMON EDUARDO VILLAMIZAR MALDONADO_x000a_ramon.villamizar@ambientebogota.gov.co_x000a_Tel 3778878"/>
    <n v="2173300"/>
    <m/>
  </r>
  <r>
    <n v="1096"/>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
    <s v="02 - MANTENIMIENTO DE EQUIPOS, MATERIALES , SUMINISTROS Y SERVICIOS PROPIOS DEL SECTOR"/>
    <s v="0058 - MANTENIMIENTO DE LA PLATAFORMA TECNOLÓGICA"/>
    <n v="81111820"/>
    <x v="580"/>
    <d v="2016-08-01T00:00:00"/>
    <n v="6"/>
    <s v="CONTRATACION DIRECTA"/>
    <s v="12 - OTROS DISTRITO"/>
    <n v="400000000"/>
    <n v="400000000"/>
    <s v="N/A"/>
    <s v="N/A"/>
    <s v="RAMON EDUARDO VILLAMIZAR MALDONADO_x000a_ramon.villamizar@ambientebogota.gov.co_x000a_Tel 3778878"/>
    <n v="50000000"/>
    <m/>
  </r>
  <r>
    <n v="1097"/>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4"/>
    <s v="02 - ADMINISTRACIÓN CONTROL Y ORGANIZACIÓN INSTITUCIONAL PARA APOYO A LA GESTIÓN  DEL DISTRITO"/>
    <s v="0020- PERSONAL CONTRATADO PARA LAS ACTIVIDADES PROPIAS DE LOS PROCESOS DE MEJORAMIENTO DE GESTIÓN DE LA ENTIDAD"/>
    <s v="81111808, 81111820"/>
    <x v="581"/>
    <d v="2016-01-01T00:00:00"/>
    <n v="12"/>
    <s v="CONTRATACION DIRECTA"/>
    <s v="12 - OTROS DISTRITO"/>
    <n v="22206800"/>
    <n v="22206800"/>
    <s v="N/A"/>
    <s v="N/A"/>
    <s v="RAMON EDUARDO VILLAMIZAR MALDONADO_x000a_ramon.villamizar@ambientebogota.gov.co_x000a_Tel 3778878"/>
    <n v="2018800"/>
    <m/>
  </r>
  <r>
    <n v="1098"/>
    <x v="10"/>
    <s v="3-3-1-14-03-32-0957-241"/>
    <s v="IMPLEMENTAR NUEVE (9) CADENAS COMPLETAS DE SERVICIOS Y TRÁMITES DISTRITALES DE SERVICIO AL CIUDADANO"/>
    <s v="TRAMITES EN LÍNEA Y CADENAS DE TRÁMITES"/>
    <s v="PARTICIPAR EN 3 CADENAS DE TRAMITES DISTRITALES COMO CONTRIBUCIÓN A LA MEJORA DE SERVICIO AL CIUDADANO"/>
    <x v="4"/>
    <s v="02 - ADMINISTRACIÓN CONTROL Y ORGANIZACIÓN INSTITUCIONAL PARA APOYO A LA GESTIÓN  DEL DISTRITO"/>
    <s v="0020- PERSONAL CONTRATADO PARA LAS ACTIVIDADES PROPIAS DE LOS PROCESOS DE MEJORAMIENTO DE GESTIÓN DE LA ENTIDAD"/>
    <n v="81111705"/>
    <x v="582"/>
    <d v="2016-01-01T00:00:00"/>
    <n v="12"/>
    <s v="CONTRATACION DIRECTA"/>
    <s v="12 - OTROS DISTRITO"/>
    <n v="71379000"/>
    <n v="71379000"/>
    <s v="N/A"/>
    <s v="N/A"/>
    <s v="RAMON EDUARDO VILLAMIZAR MALDONADO_x000a_ramon.villamizar@ambientebogota.gov.co_x000a_Tel 3778878"/>
    <n v="6489000"/>
    <m/>
  </r>
  <r>
    <n v="1099"/>
    <x v="10"/>
    <s v="3-3-1-14-03-32-0957-241"/>
    <s v="IMPLEMENTAR NUEVE (9) CADENAS COMPLETAS DE SERVICIOS Y TRÁMITES DISTRITALES DE SERVICIO AL CIUDADANO"/>
    <s v="GESTIÓN DOCUMENTAL."/>
    <s v="DESARROLLAR EL 100% DE NUEVOS PROCESOS/PROCEDIMIENTOS DE APOYO Y MISIONALES AL SISTEMA DE INFORMACIÓN AMBIENTAL  - SIA – PROCESOS Y DOCUMENTOS"/>
    <x v="4"/>
    <s v="02 - ADMINISTRACIÓN CONTROL Y ORGANIZACIÓN INSTITUCIONAL PARA APOYO A LA GESTIÓN  DEL DISTRITO"/>
    <s v="0020- PERSONAL CONTRATADO PARA LAS ACTIVIDADES PROPIAS DE LOS PROCESOS DE MEJORAMIENTO DE GESTIÓN DE LA ENTIDAD"/>
    <n v="81111820"/>
    <x v="583"/>
    <d v="2016-01-01T00:00:00"/>
    <n v="12"/>
    <s v="CONTRATACION DIRECTA"/>
    <s v="12 - OTROS DISTRITO"/>
    <n v="23906600"/>
    <n v="23906600"/>
    <s v="N/A"/>
    <s v="N/A"/>
    <s v="RAMON EDUARDO VILLAMIZAR MALDONADO_x000a_ramon.villamizar@ambientebogota.gov.co_x000a_Tel 3778878"/>
    <n v="2173300"/>
    <m/>
  </r>
  <r>
    <n v="1100"/>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
    <s v="02 - MANTENIMIENTO DE EQUIPOS, MATERIALES , SUMINISTROS Y SERVICIOS PROPIOS DEL SECTOR"/>
    <s v="0058 - MANTENIMIENTO DE LA PLATAFORMA TECNOLÓGICA"/>
    <n v="81111820"/>
    <x v="584"/>
    <d v="2016-04-01T00:00:00"/>
    <n v="6"/>
    <s v="CONTRATACION DIRECTA"/>
    <s v="12 - OTROS DISTRITO"/>
    <n v="150000000"/>
    <n v="150000000"/>
    <s v="N/A"/>
    <s v="N/A"/>
    <s v="RAMON EDUARDO VILLAMIZAR MALDONADO_x000a_ramon.villamizar@ambientebogota.gov.co_x000a_Tel 3778878"/>
    <n v="15000000"/>
    <m/>
  </r>
  <r>
    <n v="1101"/>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
    <s v="01 - ADQUISICIÓN  Y/O PRODUCCIÓN DE EQUIPOS, MATERIALES, SUMINISTROS Y SERVICIOS PROPIOS DEL SECTOR"/>
    <s v="0734-ADQUISICIÓN DE HARDWARE Y/O SOFTWARE"/>
    <s v="81111806, 81111902, 81112302"/>
    <x v="585"/>
    <d v="2016-06-01T00:00:00"/>
    <n v="6"/>
    <s v=" SELECCIÓN ABREVIADA SUBASTA INVERSA "/>
    <s v="12 - OTROS DISTRITO"/>
    <n v="4000000"/>
    <n v="4000000"/>
    <s v="N/A"/>
    <s v="N/A"/>
    <s v="RAMON EDUARDO VILLAMIZAR MALDONADO_x000a_ramon.villamizar@ambientebogota.gov.co_x000a_Tel 3778878"/>
    <n v="666666.66666666663"/>
    <m/>
  </r>
  <r>
    <n v="1102"/>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ADMINISTRACIÓN CONTROL Y ORGANIZACIÓN INSTITUCIONAL PARA APOYO A LA GESTIÓN  DEL DISTRITO"/>
    <s v="0020- PERSONAL CONTRATADO PARA LAS ACTIVIDADES PROPIAS DE LOS PROCESOS DE MEJORAMIENTO DE GESTIÓN DE LA ENTIDAD"/>
    <n v="43231500"/>
    <x v="586"/>
    <d v="2016-01-01T00:00:00"/>
    <n v="12"/>
    <s v="CONTRATACION DIRECTA"/>
    <s v="12 - OTROS DISTRITO"/>
    <n v="114948000"/>
    <n v="114948000"/>
    <s v="N/A"/>
    <s v="N/A"/>
    <s v="RAMON EDUARDO VILLAMIZAR MALDONADO_x000a_ramon.villamizar@ambientebogota.gov.co_x000a_Tel 3778878"/>
    <n v="9579000"/>
    <m/>
  </r>
  <r>
    <n v="1103"/>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ADMINISTRACIÓN CONTROL Y ORGANIZACIÓN INSTITUCIONAL PARA APOYO A LA GESTIÓN  DEL DISTRITO"/>
    <s v="0020- PERSONAL CONTRATADO PARA LAS ACTIVIDADES PROPIAS DE LOS PROCESOS DE MEJORAMIENTO DE GESTIÓN DE LA ENTIDAD"/>
    <n v="81112213"/>
    <x v="587"/>
    <d v="2016-01-01T00:00:00"/>
    <n v="12"/>
    <s v="CONTRATACION DIRECTA"/>
    <s v="12 - OTROS DISTRITO"/>
    <n v="55517000"/>
    <n v="55517000"/>
    <s v="N/A"/>
    <s v="N/A"/>
    <s v="RAMON EDUARDO VILLAMIZAR MALDONADO_x000a_ramon.villamizar@ambientebogota.gov.co_x000a_Tel 3778878"/>
    <n v="5047000"/>
    <m/>
  </r>
  <r>
    <n v="1104"/>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ADMINISTRACIÓN CONTROL Y ORGANIZACIÓN INSTITUCIONAL PARA APOYO A LA GESTIÓN  DEL DISTRITO"/>
    <s v="0020- PERSONAL CONTRATADO PARA LAS ACTIVIDADES PROPIAS DE LOS PROCESOS DE MEJORAMIENTO DE GESTIÓN DE LA ENTIDAD"/>
    <s v="81111509, 81111510"/>
    <x v="588"/>
    <d v="2016-01-01T00:00:00"/>
    <n v="12"/>
    <s v="CONTRATACION DIRECTA"/>
    <s v="12 - OTROS DISTRITO"/>
    <n v="38182100"/>
    <n v="38182100"/>
    <s v="N/A"/>
    <s v="N/A"/>
    <s v="RAMON EDUARDO VILLAMIZAR MALDONADO_x000a_ramon.villamizar@ambientebogota.gov.co_x000a_Tel 3778878"/>
    <n v="3471100"/>
    <m/>
  </r>
  <r>
    <n v="1105"/>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ADMINISTRACIÓN CONTROL Y ORGANIZACIÓN INSTITUCIONAL PARA APOYO A LA GESTIÓN  DEL DISTRITO"/>
    <s v="0020- PERSONAL CONTRATADO PARA LAS ACTIVIDADES PROPIAS DE LOS PROCESOS DE MEJORAMIENTO DE GESTIÓN DE LA ENTIDAD"/>
    <s v="81111704, 81111806"/>
    <x v="589"/>
    <d v="2016-01-01T00:00:00"/>
    <n v="12"/>
    <s v="CONTRATACION DIRECTA"/>
    <s v="12 - OTROS DISTRITO"/>
    <n v="71379000"/>
    <n v="71379000"/>
    <s v="N/A"/>
    <s v="N/A"/>
    <s v="RAMON EDUARDO VILLAMIZAR MALDONADO_x000a_ramon.villamizar@ambientebogota.gov.co_x000a_Tel 3778878"/>
    <n v="6489000"/>
    <m/>
  </r>
  <r>
    <n v="1106"/>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ADMINISTRACIÓN CONTROL Y ORGANIZACIÓN INSTITUCIONAL PARA APOYO A LA GESTIÓN  DEL DISTRITO"/>
    <s v="0020- PERSONAL CONTRATADO PARA LAS ACTIVIDADES PROPIAS DE LOS PROCESOS DE MEJORAMIENTO DE GESTIÓN DE LA ENTIDAD"/>
    <s v="81111806, 81111902, 81112302"/>
    <x v="590"/>
    <d v="2016-01-01T00:00:00"/>
    <n v="12"/>
    <s v="CONTRATACION DIRECTA"/>
    <s v="12 - OTROS DISTRITO"/>
    <n v="64890000"/>
    <n v="64890000"/>
    <s v="N/A"/>
    <s v="N/A"/>
    <s v="RAMON EDUARDO VILLAMIZAR MALDONADO_x000a_ramon.villamizar@ambientebogota.gov.co_x000a_Tel 3778878"/>
    <n v="6489000"/>
    <m/>
  </r>
  <r>
    <n v="1107"/>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ADMINISTRACIÓN CONTROL Y ORGANIZACIÓN INSTITUCIONAL PARA APOYO A LA GESTIÓN  DEL DISTRITO"/>
    <s v="0020- PERSONAL CONTRATADO PARA LAS ACTIVIDADES PROPIAS DE LOS PROCESOS DE MEJORAMIENTO DE GESTIÓN DE LA ENTIDAD"/>
    <s v="80101507, 81111707"/>
    <x v="591"/>
    <d v="2016-01-01T00:00:00"/>
    <n v="12"/>
    <s v="CONTRATACION DIRECTA"/>
    <s v="12 - OTROS DISTRITO"/>
    <n v="106296000"/>
    <n v="106296000"/>
    <s v="N/A"/>
    <s v="N/A"/>
    <s v="RAMON EDUARDO VILLAMIZAR MALDONADO_x000a_ramon.villamizar@ambientebogota.gov.co_x000a_Tel 3778878"/>
    <n v="8858000"/>
    <m/>
  </r>
  <r>
    <n v="1108"/>
    <x v="10"/>
    <s v="3-3-1-14-03-32-0957-241"/>
    <s v="IMPLEMENTAR NUEVE (9) CADENAS COMPLETAS DE SERVICIOS Y TRÁMITES DISTRITALES DE SERVICIO AL CIUDADANO"/>
    <s v="DESARROLLO, FORTALECIMIENTO Y MANTENIMIENTO DE SISTEMAS DE INFORMACIÓN."/>
    <s v="FORMULAR E IMPLEMENTAR UN(1) SGSI (SISTEMA DE GESTIÓN DE SEGURIDAD DE LA INFORMACIÓN) PARA LA SDA."/>
    <x v="4"/>
    <s v="02 - ADMINISTRACIÓN CONTROL Y ORGANIZACIÓN INSTITUCIONAL PARA APOYO A LA GESTIÓN  DEL DISTRITO"/>
    <s v="0020- PERSONAL CONTRATADO PARA LAS ACTIVIDADES PROPIAS DE LOS PROCESOS DE MEJORAMIENTO DE GESTIÓN DE LA ENTIDAD"/>
    <s v="81111509, 81111510"/>
    <x v="592"/>
    <d v="2016-01-01T00:00:00"/>
    <n v="12"/>
    <s v="CONTRATACION DIRECTA"/>
    <s v="12 - OTROS DISTRITO"/>
    <n v="55517000"/>
    <n v="55517000"/>
    <s v="N/A"/>
    <s v="N/A"/>
    <s v="RAMON EDUARDO VILLAMIZAR MALDONADO_x000a_ramon.villamizar@ambientebogota.gov.co_x000a_Tel 3778878"/>
    <n v="5047000"/>
    <m/>
  </r>
  <r>
    <n v="1109"/>
    <x v="10"/>
    <s v="3-3-1-14-03-32-0957-241"/>
    <s v="IMPLEMENTAR NUEVE (9) CADENAS COMPLETAS DE SERVICIOS Y TRÁMITES DISTRITALES DE SERVICIO AL CIUDADANO"/>
    <s v="INFRAESTRUCTURA DE DATOS ESPACIALES PARA EL DISTRITO CAPITAL"/>
    <s v="IMPLEMENTAR EL 100% UNA SOLUCIÓN INTEGRAL DE GIS (SISTEMA DE INFORMACIÓN GEOGRÁFICO) QUE GARANTICE LA DISPONIBILIDAD Y DIVULGACIÓN DE LA INFORMACIÓN ESPACIAL CUSTODIADA POR LA SDA."/>
    <x v="4"/>
    <s v="02 - ADMINISTRACIÓN CONTROL Y ORGANIZACIÓN INSTITUCIONAL PARA APOYO A LA GESTIÓN  DEL DISTRITO"/>
    <s v="0020- PERSONAL CONTRATADO PARA LAS ACTIVIDADES PROPIAS DE LOS PROCESOS DE MEJORAMIENTO DE GESTIÓN DE LA ENTIDAD"/>
    <n v="81111808"/>
    <x v="593"/>
    <d v="2016-01-01T00:00:00"/>
    <n v="12"/>
    <s v="CONTRATACION DIRECTA"/>
    <s v="12 - OTROS DISTRITO"/>
    <n v="30797000"/>
    <n v="30797000"/>
    <s v="N/A"/>
    <s v="N/A"/>
    <s v="RAMON EDUARDO VILLAMIZAR MALDONADO_x000a_ramon.villamizar@ambientebogota.gov.co_x000a_Tel 3778878"/>
    <n v="3079700"/>
    <m/>
  </r>
  <r>
    <n v="1110"/>
    <x v="10"/>
    <s v="3-3-1-14-03-32-0957-241"/>
    <s v="IMPLEMENTAR NUEVE (9) CADENAS COMPLETAS DE SERVICIOS Y TRÁMITES DISTRITALES DE SERVICIO AL CIUDADANO"/>
    <s v="INFRAESTRUCTURA DE DATOS ESPACIALES PARA EL DISTRITO CAPITAL"/>
    <s v="IMPLEMENTAR EL 100% UNA SOLUCIÓN INTEGRAL DE GIS (SISTEMA DE INFORMACIÓN GEOGRÁFICO) QUE GARANTICE LA DISPONIBILIDAD Y DIVULGACIÓN DE LA INFORMACIÓN ESPACIAL CUSTODIADA POR LA SDA."/>
    <x v="4"/>
    <s v="02 - ADMINISTRACIÓN CONTROL Y ORGANIZACIÓN INSTITUCIONAL PARA APOYO A LA GESTIÓN  DEL DISTRITO"/>
    <s v="0020- PERSONAL CONTRATADO PARA LAS ACTIVIDADES PROPIAS DE LOS PROCESOS DE MEJORAMIENTO DE GESTIÓN DE LA ENTIDAD"/>
    <n v="81111808"/>
    <x v="594"/>
    <d v="2016-01-01T00:00:00"/>
    <n v="12"/>
    <s v="CONTRATACION DIRECTA"/>
    <s v="12 - OTROS DISTRITO"/>
    <n v="55517000"/>
    <n v="55517000"/>
    <s v="N/A"/>
    <s v="N/A"/>
    <s v="RAMON EDUARDO VILLAMIZAR MALDONADO_x000a_ramon.villamizar@ambientebogota.gov.co_x000a_Tel 3778878"/>
    <n v="5047000"/>
    <m/>
  </r>
  <r>
    <n v="1111"/>
    <x v="10"/>
    <s v="3-3-1-14-03-32-0957-241"/>
    <s v="IMPLEMENTAR NUEVE (9) CADENAS COMPLETAS DE SERVICIOS Y TRÁMITES DISTRITALES DE SERVICIO AL CIUDADANO"/>
    <s v="SOFTWARE LIBRE"/>
    <s v="IMPLEMENTAR 4 COMPONENTES DE SOFTWARE LIBRE"/>
    <x v="4"/>
    <s v="02 - ADMINISTRACIÓN CONTROL Y ORGANIZACIÓN INSTITUCIONAL PARA APOYO A LA GESTIÓN  DEL DISTRITO"/>
    <s v="0020- PERSONAL CONTRATADO PARA LAS ACTIVIDADES PROPIAS DE LOS PROCESOS DE MEJORAMIENTO DE GESTIÓN DE LA ENTIDAD"/>
    <n v="81111509"/>
    <x v="595"/>
    <d v="2016-01-01T00:00:00"/>
    <n v="12"/>
    <s v="CONTRATACION DIRECTA"/>
    <s v="12 - OTROS DISTRITO"/>
    <n v="59740000"/>
    <n v="59740000"/>
    <s v="N/A"/>
    <s v="N/A"/>
    <s v="RAMON EDUARDO VILLAMIZAR MALDONADO_x000a_ramon.villamizar@ambientebogota.gov.co_x000a_Tel 3778878"/>
    <n v="5974000"/>
    <m/>
  </r>
  <r>
    <n v="1112"/>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4"/>
    <s v="02 - ADMINISTRACIÓN CONTROL Y ORGANIZACIÓN INSTITUCIONAL PARA APOYO A LA GESTIÓN  DEL DISTRITO"/>
    <s v="0020- PERSONAL CONTRATADO PARA LAS ACTIVIDADES PROPIAS DE LOS PROCESOS DE MEJORAMIENTO DE GESTIÓN DE LA ENTIDAD"/>
    <s v="81112202, 81111706"/>
    <x v="596"/>
    <d v="2016-01-01T00:00:00"/>
    <n v="12"/>
    <s v="CONTRATACION DIRECTA"/>
    <s v="12 - OTROS DISTRITO"/>
    <n v="30364400"/>
    <n v="30364400"/>
    <s v="N/A"/>
    <s v="N/A"/>
    <s v="RAMON EDUARDO VILLAMIZAR MALDONADO_x000a_ramon.villamizar@ambientebogota.gov.co_x000a_Tel 3778878"/>
    <n v="2760400"/>
    <m/>
  </r>
  <r>
    <n v="1113"/>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4"/>
    <s v="02 - ADMINISTRACIÓN CONTROL Y ORGANIZACIÓN INSTITUCIONAL PARA APOYO A LA GESTIÓN  DEL DISTRITO"/>
    <s v="0020- PERSONAL CONTRATADO PARA LAS ACTIVIDADES PROPIAS DE LOS PROCESOS DE MEJORAMIENTO DE GESTIÓN DE LA ENTIDAD"/>
    <n v="81111811"/>
    <x v="597"/>
    <d v="2016-01-01T00:00:00"/>
    <n v="12"/>
    <s v="CONTRATACION DIRECTA"/>
    <s v="12 - OTROS DISTRITO"/>
    <n v="22206800"/>
    <n v="22206800"/>
    <s v="N/A"/>
    <s v="N/A"/>
    <s v="RAMON EDUARDO VILLAMIZAR MALDONADO_x000a_ramon.villamizar@ambientebogota.gov.co_x000a_Tel 3778878"/>
    <n v="2018800"/>
    <m/>
  </r>
  <r>
    <n v="1114"/>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4"/>
    <s v="02 - ADMINISTRACIÓN CONTROL Y ORGANIZACIÓN INSTITUCIONAL PARA APOYO A LA GESTIÓN  DEL DISTRITO"/>
    <s v="0020- PERSONAL CONTRATADO PARA LAS ACTIVIDADES PROPIAS DE LOS PROCESOS DE MEJORAMIENTO DE GESTIÓN DE LA ENTIDAD"/>
    <n v="81111811"/>
    <x v="598"/>
    <d v="2016-01-01T00:00:00"/>
    <n v="12"/>
    <s v="CONTRATACION DIRECTA"/>
    <s v="12 - OTROS DISTRITO"/>
    <n v="24297800"/>
    <n v="24297800"/>
    <s v="N/A"/>
    <s v="N/A"/>
    <s v="RAMON EDUARDO VILLAMIZAR MALDONADO_x000a_ramon.villamizar@ambientebogota.gov.co_x000a_Tel 3778878"/>
    <n v="3471100"/>
    <m/>
  </r>
  <r>
    <n v="1115"/>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4"/>
    <s v="02 - ADMINISTRACIÓN CONTROL Y ORGANIZACIÓN INSTITUCIONAL PARA APOYO A LA GESTIÓN  DEL DISTRITO"/>
    <s v="0020- PERSONAL CONTRATADO PARA LAS ACTIVIDADES PROPIAS DE LOS PROCESOS DE MEJORAMIENTO DE GESTIÓN DE LA ENTIDAD"/>
    <n v="81112204"/>
    <x v="599"/>
    <d v="2016-01-01T00:00:00"/>
    <n v="12"/>
    <s v="CONTRATACION DIRECTA"/>
    <s v="12 - OTROS DISTRITO"/>
    <n v="58401000"/>
    <n v="58401000"/>
    <s v="N/A"/>
    <s v="N/A"/>
    <s v="RAMON EDUARDO VILLAMIZAR MALDONADO_x000a_ramon.villamizar@ambientebogota.gov.co_x000a_Tel 3778878"/>
    <n v="6489000"/>
    <m/>
  </r>
  <r>
    <n v="1116"/>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1"/>
    <s v="01 - ADQUISICIÓN  Y/O PRODUCCIÓN DE EQUIPOS, MATERIALES, SUMINISTROS Y SERVICIOS PROPIOS DEL SECTOR"/>
    <s v="0734-ADQUISICIÓN DE HARDWARE Y/O SOFTWARE"/>
    <s v="32130000_x000a_"/>
    <x v="600"/>
    <d v="2016-04-01T00:00:00"/>
    <n v="3"/>
    <n v="42431"/>
    <s v="12 - OTROS DISTRITO"/>
    <n v="2090000000"/>
    <n v="2090000000"/>
    <s v="N/A"/>
    <s v="N/A"/>
    <s v="RAMON EDUARDO VILLAMIZAR MALDONADO_x000a_ramon.villamizar@ambientebogota.gov.co_x000a_Tel 3778878"/>
    <n v="500000000"/>
    <m/>
  </r>
  <r>
    <n v="1117"/>
    <x v="10"/>
    <s v="3-3-1-14-03-32-0957-241"/>
    <s v="IMPLEMENTAR NUEVE (9) CADENAS COMPLETAS DE SERVICIOS Y TRÁMITES DISTRITALES DE SERVICIO AL CIUDADANO"/>
    <s v="INFRAESTRUCTURA TECNOLÓGICA, INFORMÁTICA Y DE COMUNICACIONES."/>
    <s v="MANTENER Y FORTALECER EL 100% DE LA INFRAESTRUCTURA TECNOLOGICA Y DE COMUNICACIONES"/>
    <x v="1"/>
    <s v="01 - ADQUISICIÓN  Y/O PRODUCCIÓN DE EQUIPOS, MATERIALES, SUMINISTROS Y SERVICIOS PROPIOS DEL SECTOR"/>
    <s v="0734-ADQUISICIÓN DE HARDWARE Y/O SOFTWARE"/>
    <s v="32130000_x000a_"/>
    <x v="601"/>
    <d v="2016-03-01T00:00:00"/>
    <n v="3"/>
    <s v="SELECCIÓN ABREVIADA SUBASTA INVERSA"/>
    <s v="12 - OTROS DISTRITO"/>
    <n v="210000000"/>
    <n v="210000000"/>
    <s v="N/A"/>
    <s v="N/A"/>
    <s v="RAMON EDUARDO VILLAMIZAR MALDONADO_x000a_ramon.villamizar@ambientebogota.gov.co_x000a_Tel 3778878"/>
    <n v="210000000"/>
    <m/>
  </r>
  <r>
    <n v="1118"/>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ADMINISTRACIÓN CONTROL Y ORGANIZACIÓN INSTITUCIONAL PARA APOYO A LA GESTIÓN  DEL DISTRITO"/>
    <s v="0020- PERSONAL CONTRATADO PARA LAS ACTIVIDADES PROPIAS DE LOS PROCESOS DE MEJORAMIENTO DE GESTIÓN DE LA ENTIDAD"/>
    <s v="80101507, 81111707"/>
    <x v="602"/>
    <d v="2016-01-01T00:00:00"/>
    <n v="12"/>
    <s v="CONTRATACION DIRECTA"/>
    <s v="12 - OTROS DISTRITO"/>
    <n v="33433800"/>
    <n v="33433800"/>
    <s v="N/A"/>
    <s v="N/A"/>
    <s v="RAMON EDUARDO VILLAMIZAR MALDONADO_x000a_ramon.villamizar@ambientebogota.gov.co_x000a_Tel 3778878"/>
    <n v="2786150"/>
    <m/>
  </r>
  <r>
    <n v="1119"/>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
    <s v="01 - ADQUISICIÓN  Y/O PRODUCCIÓN DE EQUIPOS, MATERIALES, SUMINISTROS Y SERVICIOS PROPIOS DEL SECTOR"/>
    <s v="0734-ADQUISICIÓN DE HARDWARE Y/O SOFTWARE"/>
    <n v="81111707"/>
    <x v="603"/>
    <d v="2016-03-01T00:00:00"/>
    <n v="9"/>
    <s v="CONTRATACION DIRECTA"/>
    <s v="12 - OTROS DISTRITO"/>
    <n v="420000000"/>
    <n v="420000000"/>
    <s v="N/A"/>
    <s v="N/A"/>
    <s v="RAMON EDUARDO VILLAMIZAR MALDONADO_x000a_ramon.villamizar@ambientebogota.gov.co_x000a_Tel 3778878"/>
    <n v="2173300"/>
    <m/>
  </r>
  <r>
    <n v="1120"/>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1"/>
    <s v="01 - ADQUISICIÓN  Y/O PRODUCCIÓN DE EQUIPOS, MATERIALES, SUMINISTROS Y SERVICIOS PROPIOS DEL SECTOR"/>
    <s v="0734-ADQUISICIÓN DE HARDWARE Y/O SOFTWARE"/>
    <n v="81111707"/>
    <x v="604"/>
    <d v="2016-04-01T00:00:00"/>
    <n v="9"/>
    <s v="CONTRATACION DIRECTA"/>
    <s v="12 - OTROS DISTRITO"/>
    <n v="615691000"/>
    <n v="615691000"/>
    <s v="N/A"/>
    <s v="N/A"/>
    <s v="RAMON EDUARDO VILLAMIZAR MALDONADO_x000a_ramon.villamizar@ambientebogota.gov.co_x000a_Tel 3778878"/>
    <n v="2173300"/>
    <m/>
  </r>
  <r>
    <n v="1121"/>
    <x v="10"/>
    <s v="3-3-1-14-03-32-0957-241"/>
    <s v="IMPLEMENTAR NUEVE (9) CADENAS COMPLETAS DE SERVICIOS Y TRÁMITES DISTRITALES DE SERVICIO AL CIUDADANO"/>
    <s v="DESARROLLO, FORTALECIMIENTO Y MANTENIMIENTO DE SISTEMAS DE INFORMACIÓN."/>
    <s v="DESARROLLAR Y FORTALECER 100% DE LOS SISTEMAS DE INFORMACIÓN E INFRAESTRUCTURA TECNOLÓGICA REQUERIDOS POR LA ENTIDAD PARA EL CUMPLIMIENTO DE LOS OBJETIVOS MISIONALES."/>
    <x v="4"/>
    <s v="02 - ADMINISTRACIÓN CONTROL Y ORGANIZACIÓN INSTITUCIONAL PARA APOYO A LA GESTIÓN  DEL DISTRITO"/>
    <s v="0020- PERSONAL CONTRATADO PARA LAS ACTIVIDADES PROPIAS DE LOS PROCESOS DE MEJORAMIENTO DE GESTIÓN DE LA ENTIDAD"/>
    <n v="81111707"/>
    <x v="605"/>
    <d v="2016-01-01T00:00:00"/>
    <n v="12"/>
    <s v="CONTRATACION DIRECTA"/>
    <s v="12 - OTROS DISTRITO"/>
    <n v="26079100"/>
    <n v="26079100"/>
    <s v="N/A"/>
    <s v="N/A"/>
    <s v="RAMON EDUARDO VILLAMIZAR MALDONADO_x000a_ramon.villamizar@ambientebogota.gov.co_x000a_Tel 3778878"/>
    <n v="2173300"/>
    <m/>
  </r>
  <r>
    <n v="1122"/>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6"/>
    <d v="2016-01-01T00:00:00"/>
    <n v="11"/>
    <s v="CONTRATACION DIRECTA"/>
    <s v="493 - TASA POR USO DE AGUAS SUBTERRÁNEAS"/>
    <n v="65714000"/>
    <n v="65714000"/>
    <s v="N/A"/>
    <s v="N/A"/>
    <s v="MARIA FERNANDA AGUILAR_x000a_SUBDIRECCIÓN DEL RECURT SO HIDRICO Y DEL SUELO_x000a_maria.aguilar@ambientebogota.gov.co_x000a_tel 3778956"/>
    <n v="5974000"/>
    <m/>
  </r>
  <r>
    <n v="1123"/>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7"/>
    <d v="2016-01-01T00:00:00"/>
    <n v="11"/>
    <s v="CONTRATACION DIRECTA"/>
    <s v="493 - TASA POR USO DE AGUAS SUBTERRÁNEAS"/>
    <n v="25945700"/>
    <n v="25945700"/>
    <s v="N/A"/>
    <s v="N/A"/>
    <s v="MARIA FERNANDA AGUILAR_x000a_SUBDIRECCIÓN DEL RECURT SO HIDRICO Y DEL SUELO_x000a_maria.aguilar@ambientebogota.gov.co_x000a_tel 3778956"/>
    <n v="2358700"/>
    <m/>
  </r>
  <r>
    <n v="1124"/>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8"/>
    <d v="2016-01-01T00:00:00"/>
    <n v="11"/>
    <s v="CONTRATACION DIRECTA"/>
    <s v="493 - TASA POR USO DE AGUAS SUBTERRÁNEAS"/>
    <n v="13709300"/>
    <n v="13709300"/>
    <s v="N/A"/>
    <s v="N/A"/>
    <s v="MARIA FERNANDA AGUILAR_x000a_SUBDIRECCIÓN DEL RECURT SO HIDRICO Y DEL SUELO_x000a_maria.aguilar@ambientebogota.gov.co_x000a_tel 3778956"/>
    <n v="1246300"/>
    <m/>
  </r>
  <r>
    <n v="1125"/>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9"/>
    <d v="2016-01-01T00:00:00"/>
    <n v="11"/>
    <s v="CONTRATACION DIRECTA"/>
    <s v="493 - TASA POR USO DE AGUAS SUBTERRÁNEAS"/>
    <n v="18807800"/>
    <n v="18807800"/>
    <s v="N/A"/>
    <s v="N/A"/>
    <s v="MARIA FERNANDA AGUILAR_x000a_SUBDIRECCIÓN DEL RECURT SO HIDRICO Y DEL SUELO_x000a_maria.aguilar@ambientebogota.gov.co_x000a_tel 3778956"/>
    <n v="1709800"/>
    <m/>
  </r>
  <r>
    <n v="1126"/>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0"/>
    <d v="2016-01-01T00:00:00"/>
    <n v="11"/>
    <s v="CONTRATACION DIRECTA"/>
    <s v="493 - TASA POR USO DE AGUAS SUBTERRÁNEAS"/>
    <n v="71379000"/>
    <n v="71379000"/>
    <s v="N/A"/>
    <s v="N/A"/>
    <s v="MARIA FERNANDA AGUILAR_x000a_SUBDIRECCIÓN DEL RECURT SO HIDRICO Y DEL SUELO_x000a_maria.aguilar@ambientebogota.gov.co_x000a_tel 3778956"/>
    <n v="6489000"/>
    <m/>
  </r>
  <r>
    <n v="1127"/>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1"/>
    <d v="2016-01-01T00:00:00"/>
    <n v="11"/>
    <s v="CONTRATACION DIRECTA"/>
    <s v="493 - TASA POR USO DE AGUAS SUBTERRÁNEAS"/>
    <n v="33876700"/>
    <n v="33876700"/>
    <s v="N/A"/>
    <s v="N/A"/>
    <s v="MARIA FERNANDA AGUILAR_x000a_SUBDIRECCIÓN DEL RECURT SO HIDRICO Y DEL SUELO_x000a_maria.aguilar@ambientebogota.gov.co_x000a_tel 3778956"/>
    <n v="3079700"/>
    <m/>
  </r>
  <r>
    <n v="1128"/>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1"/>
    <x v="612"/>
    <d v="2016-01-01T00:00:00"/>
    <n v="11"/>
    <s v="CONTRATACION DIRECTA"/>
    <s v="493 - TASA POR USO DE AGUAS SUBTERRÁNEAS"/>
    <n v="30364400"/>
    <n v="30364400"/>
    <s v="N/A"/>
    <s v="N/A"/>
    <s v="MARIA FERNANDA AGUILAR_x000a_SUBDIRECCIÓN DEL RECURT SO HIDRICO Y DEL SUELO_x000a_maria.aguilar@ambientebogota.gov.co_x000a_tel 3778956"/>
    <n v="2760400"/>
    <m/>
  </r>
  <r>
    <n v="1129"/>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3"/>
    <d v="2016-01-01T00:00:00"/>
    <n v="11"/>
    <s v="CONTRATACION DIRECTA"/>
    <s v="493 - TASA POR USO DE AGUAS SUBTERRÁNEAS"/>
    <n v="38182100"/>
    <n v="38182100"/>
    <s v="N/A"/>
    <s v="N/A"/>
    <s v="MARIA FERNANDA AGUILAR_x000a_SUBDIRECCIÓN DEL RECURT SO HIDRICO Y DEL SUELO_x000a_maria.aguilar@ambientebogota.gov.co_x000a_tel 3778956"/>
    <n v="3471100"/>
    <m/>
  </r>
  <r>
    <n v="1130"/>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4"/>
    <d v="2016-01-01T00:00:00"/>
    <n v="11"/>
    <s v="CONTRATACION DIRECTA"/>
    <s v="493 - TASA POR USO DE AGUAS SUBTERRÁNEAS"/>
    <n v="33876700"/>
    <n v="33876700"/>
    <s v="N/A"/>
    <s v="N/A"/>
    <s v="MARIA FERNANDA AGUILAR_x000a_SUBDIRECCIÓN DEL RECURT SO HIDRICO Y DEL SUELO_x000a_maria.aguilar@ambientebogota.gov.co_x000a_tel 3778956"/>
    <n v="3079700"/>
    <m/>
  </r>
  <r>
    <n v="1131"/>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5"/>
    <d v="2016-01-01T00:00:00"/>
    <n v="11"/>
    <s v="CONTRATACION DIRECTA"/>
    <s v="493 - TASA POR USO DE AGUAS SUBTERRÁNEAS"/>
    <n v="33876700"/>
    <n v="33876700"/>
    <s v="N/A"/>
    <s v="N/A"/>
    <s v="MARIA FERNANDA AGUILAR_x000a_SUBDIRECCIÓN DEL RECURT SO HIDRICO Y DEL SUELO_x000a_maria.aguilar@ambientebogota.gov.co_x000a_tel 3778956"/>
    <n v="3079700"/>
    <m/>
  </r>
  <r>
    <n v="1132"/>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1"/>
    <x v="616"/>
    <d v="2016-01-01T00:00:00"/>
    <n v="11"/>
    <s v="CONTRATACION DIRECTA"/>
    <s v="493 - TASA POR USO DE AGUAS SUBTERRÁNEAS"/>
    <n v="33876700"/>
    <n v="33876700"/>
    <s v="N/A"/>
    <s v="N/A"/>
    <s v="MARIA FERNANDA AGUILAR_x000a_SUBDIRECCIÓN DEL RECURT SO HIDRICO Y DEL SUELO_x000a_maria.aguilar@ambientebogota.gov.co_x000a_tel 3778956"/>
    <n v="3079700"/>
    <m/>
  </r>
  <r>
    <n v="1133"/>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7"/>
    <d v="2016-01-01T00:00:00"/>
    <n v="11"/>
    <s v="CONTRATACION DIRECTA"/>
    <s v="493 - TASA POR USO DE AGUAS SUBTERRÁNEAS"/>
    <n v="27985100"/>
    <n v="27985100"/>
    <s v="N/A"/>
    <s v="N/A"/>
    <s v="MARIA FERNANDA AGUILAR_x000a_SUBDIRECCIÓN DEL RECURT SO HIDRICO Y DEL SUELO_x000a_maria.aguilar@ambientebogota.gov.co_x000a_tel 3778956"/>
    <n v="2544100"/>
    <m/>
  </r>
  <r>
    <n v="1134"/>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8"/>
    <d v="2016-01-01T00:00:00"/>
    <n v="11"/>
    <s v="CONTRATACION DIRECTA"/>
    <s v="493 - TASA POR USO DE AGUAS SUBTERRÁNEAS"/>
    <n v="17448200"/>
    <n v="17448200"/>
    <s v="N/A"/>
    <s v="N/A"/>
    <s v="MARIA FERNANDA AGUILAR_x000a_SUBDIRECCIÓN DEL RECURT SO HIDRICO Y DEL SUELO_x000a_maria.aguilar@ambientebogota.gov.co_x000a_tel 3778956"/>
    <n v="1586200"/>
    <m/>
  </r>
  <r>
    <n v="1135"/>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9"/>
    <d v="2016-01-01T00:00:00"/>
    <n v="11"/>
    <s v="CONTRATACION DIRECTA"/>
    <s v="493 - TASA POR USO DE AGUAS SUBTERRÁNEAS"/>
    <n v="105369000"/>
    <n v="105369000"/>
    <s v="N/A"/>
    <s v="N/A"/>
    <s v="MARIA FERNANDA AGUILAR_x000a_SUBDIRECCIÓN DEL RECURT SO HIDRICO Y DEL SUELO_x000a_maria.aguilar@ambientebogota.gov.co_x000a_tel 3778956"/>
    <n v="9579000"/>
    <m/>
  </r>
  <r>
    <n v="113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20"/>
    <d v="2016-01-01T00:00:00"/>
    <n v="11"/>
    <s v="CONTRATACION DIRECTA"/>
    <s v="12-OTROS DISTRITOS"/>
    <n v="30364400"/>
    <n v="30364400"/>
    <s v="N/A"/>
    <s v="N/A"/>
    <s v="MARIA FERNANDA AGUILAR_x000a_SUBDIRECCIÓN DEL RECURT SO HIDRICO Y DEL SUELO_x000a_maria.aguilar@ambientebogota.gov.co_x000a_tel 3778956"/>
    <n v="2760400"/>
    <m/>
  </r>
  <r>
    <n v="113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1"/>
    <d v="2016-01-01T00:00:00"/>
    <n v="11"/>
    <s v="CONTRATACION DIRECTA"/>
    <s v="12-OTROS DISTRITOS"/>
    <n v="23906300"/>
    <n v="23906300"/>
    <s v="N/A"/>
    <s v="N/A"/>
    <s v="MARIA FERNANDA AGUILAR_x000a_SUBDIRECCIÓN DEL RECURT SO HIDRICO Y DEL SUELO_x000a_maria.aguilar@ambientebogota.gov.co_x000a_tel 3778956"/>
    <n v="2173300"/>
    <m/>
  </r>
  <r>
    <n v="113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2"/>
    <d v="2016-01-01T00:00:00"/>
    <n v="11"/>
    <s v="CONTRATACION DIRECTA"/>
    <s v="12-OTROS DISTRITOS"/>
    <n v="17448200"/>
    <n v="17448200"/>
    <s v="N/A"/>
    <s v="N/A"/>
    <s v="MARIA FERNANDA AGUILAR_x000a_SUBDIRECCIÓN DEL RECURT SO HIDRICO Y DEL SUELO_x000a_maria.aguilar@ambientebogota.gov.co_x000a_tel 3778956"/>
    <n v="1586200"/>
    <m/>
  </r>
  <r>
    <n v="113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2"/>
    <d v="2016-01-01T00:00:00"/>
    <n v="11"/>
    <s v="CONTRATACION DIRECTA"/>
    <s v="12-OTROS DISTRITOS"/>
    <n v="17448200"/>
    <n v="17448200"/>
    <s v="N/A"/>
    <s v="N/A"/>
    <s v="MARIA FERNANDA AGUILAR_x000a_SUBDIRECCIÓN DEL RECURT SO HIDRICO Y DEL SUELO_x000a_maria.aguilar@ambientebogota.gov.co_x000a_tel 3778956"/>
    <n v="1586200"/>
    <m/>
  </r>
  <r>
    <n v="114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3"/>
    <d v="2016-01-01T00:00:00"/>
    <n v="11"/>
    <s v="CONTRATACION DIRECTA"/>
    <s v="12-OTROS DISTRITOS"/>
    <n v="17448200"/>
    <n v="17448200"/>
    <s v="N/A"/>
    <s v="N/A"/>
    <s v="MARIA FERNANDA AGUILAR_x000a_SUBDIRECCIÓN DEL RECURT SO HIDRICO Y DEL SUELO_x000a_maria.aguilar@ambientebogota.gov.co_x000a_tel 3778956"/>
    <n v="1586200"/>
    <m/>
  </r>
  <r>
    <n v="114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2"/>
    <d v="2016-01-01T00:00:00"/>
    <n v="11"/>
    <s v="CONTRATACION DIRECTA"/>
    <s v="12-OTROS DISTRITOS"/>
    <n v="17448200"/>
    <n v="17448200"/>
    <s v="N/A"/>
    <s v="N/A"/>
    <s v="MARIA FERNANDA AGUILAR_x000a_SUBDIRECCIÓN DEL RECURT SO HIDRICO Y DEL SUELO_x000a_maria.aguilar@ambientebogota.gov.co_x000a_tel 3778956"/>
    <n v="1586200"/>
    <m/>
  </r>
  <r>
    <n v="114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4"/>
    <d v="2016-01-01T00:00:00"/>
    <n v="11"/>
    <s v="CONTRATACION DIRECTA"/>
    <s v="12-OTROS DISTRITOS"/>
    <n v="33876700"/>
    <n v="33876700"/>
    <s v="N/A"/>
    <s v="N/A"/>
    <s v="MARIA FERNANDA AGUILAR_x000a_SUBDIRECCIÓN DEL RECURT SO HIDRICO Y DEL SUELO_x000a_maria.aguilar@ambientebogota.gov.co_x000a_tel 3778956"/>
    <n v="3079700"/>
    <m/>
  </r>
  <r>
    <n v="114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5"/>
    <d v="2016-01-01T00:00:00"/>
    <n v="11"/>
    <s v="CONTRATACION DIRECTA"/>
    <s v="12-OTROS DISTRITOS"/>
    <n v="49738700"/>
    <n v="49738700"/>
    <s v="N/A"/>
    <s v="N/A"/>
    <s v="MARIA FERNANDA AGUILAR_x000a_SUBDIRECCIÓN DEL RECURT SO HIDRICO Y DEL SUELO_x000a_maria.aguilar@ambientebogota.gov.co_x000a_tel 3778956"/>
    <n v="4521700"/>
    <m/>
  </r>
  <r>
    <n v="114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26"/>
    <d v="2016-01-01T00:00:00"/>
    <n v="11"/>
    <s v="CONTRATACION DIRECTA"/>
    <s v="12-OTROS DISTRITOS"/>
    <n v="55517000"/>
    <n v="55517000"/>
    <s v="N/A"/>
    <s v="N/A"/>
    <s v="MARIA FERNANDA AGUILAR_x000a_SUBDIRECCIÓN DEL RECURT SO HIDRICO Y DEL SUELO_x000a_maria.aguilar@ambientebogota.gov.co_x000a_tel 3778956"/>
    <n v="5047000"/>
    <m/>
  </r>
  <r>
    <n v="114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7"/>
    <d v="2016-01-01T00:00:00"/>
    <n v="11"/>
    <s v="CONTRATACION DIRECTA"/>
    <s v="12-OTROS DISTRITOS"/>
    <n v="49738700"/>
    <n v="49738700"/>
    <s v="N/A"/>
    <s v="N/A"/>
    <s v="MARIA FERNANDA AGUILAR_x000a_SUBDIRECCIÓN DEL RECURT SO HIDRICO Y DEL SUELO_x000a_maria.aguilar@ambientebogota.gov.co_x000a_tel 3778956"/>
    <n v="4521700"/>
    <m/>
  </r>
  <r>
    <n v="114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28"/>
    <d v="2016-01-01T00:00:00"/>
    <n v="11"/>
    <s v="CONTRATACION DIRECTA"/>
    <s v="12-OTROS DISTRITOS"/>
    <n v="25945700"/>
    <n v="25945700"/>
    <s v="N/A"/>
    <s v="N/A"/>
    <s v="MARIA FERNANDA AGUILAR_x000a_SUBDIRECCIÓN DEL RECURT SO HIDRICO Y DEL SUELO_x000a_maria.aguilar@ambientebogota.gov.co_x000a_tel 3778956"/>
    <n v="2358700"/>
    <m/>
  </r>
  <r>
    <n v="1147"/>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7121701"/>
    <x v="629"/>
    <d v="2016-01-01T00:00:00"/>
    <n v="11"/>
    <s v="CONTRATACION DIRECTA"/>
    <s v="198- TASAS RETRIBUTIVAS"/>
    <n v="65714000"/>
    <n v="65714000"/>
    <s v="N/A"/>
    <s v="N/A"/>
    <s v="MARIA FERNANDA AGUILAR_x000a_SUBDIRECCIÓN DEL RECURT SO HIDRICO Y DEL SUELO_x000a_maria.aguilar@ambientebogota.gov.co_x000a_tel 3778956"/>
    <n v="5974000"/>
    <m/>
  </r>
  <r>
    <n v="114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30"/>
    <d v="2016-01-01T00:00:00"/>
    <n v="11"/>
    <s v="CONTRATACION DIRECTA"/>
    <s v="12-OTROS DISTRITOS"/>
    <n v="65714000"/>
    <n v="65714000"/>
    <s v="N/A"/>
    <s v="N/A"/>
    <s v="MARIA FERNANDA AGUILAR_x000a_SUBDIRECCIÓN DEL RECURT SO HIDRICO Y DEL SUELO_x000a_maria.aguilar@ambientebogota.gov.co_x000a_tel 3778956"/>
    <n v="5974000"/>
    <m/>
  </r>
  <r>
    <n v="1149"/>
    <x v="11"/>
    <s v="3-3-1-14-02-17-0820-178"/>
    <s v="20 KM. DE RÍO URBANOS CON ÍNDICE DE CALIDAD HÍDRICA WQI: 65 A 79"/>
    <s v="SUELO"/>
    <s v="DESARROLLO 100% EL PROGRAMA DE IDENTIFICACIÓN Y DIAGNÓSTICO DE SITIOS CONTAMINADOS PARA SU CONTROL"/>
    <x v="1"/>
    <s v="01-ADQUISICIÓN Y O PRODUCCIÓN DE EQUIPOS MATERIALES SUMINISTROS Y SERVICIOS PROPIOS DEL SECTOR"/>
    <s v="0522-ADQUISICIÓN DE EQUIPOS, MATERIALES, SUMINISTROS, SERVICIOS Y/O PRODUCCIÓN DE MATERIAL TÉCNICO E INFORMACIÓN PARA LA GESTIÓN AMBIENTAL EN AMBIENTE URBANO."/>
    <n v="77121606"/>
    <x v="631"/>
    <d v="2016-01-01T00:00:00"/>
    <n v="11"/>
    <s v="SELECCIÓN ABREVIADA"/>
    <s v="12-OTROS DISTRITOS"/>
    <n v="180000000"/>
    <n v="180000000"/>
    <s v="N/A"/>
    <s v="N/A"/>
    <s v="MARIA FERNANDA AGUILAR_x000a_SUBDIRECCIÓN DEL RECURT SO HIDRICO Y DEL SUELO_x000a_maria.aguilar@ambientebogota.gov.co_x000a_tel 3778956"/>
    <n v="180000000"/>
    <m/>
  </r>
  <r>
    <n v="1150"/>
    <x v="11"/>
    <s v="3-3-1-14-02-17-0820-178"/>
    <s v="20 KM. DE RÍO URBANOS CON ÍNDICE DE CALIDAD HÍDRICA WQI: 65 A 79"/>
    <s v="RECURSO HÍDRICO SUPERFICIAL"/>
    <s v="CONTROLAR  ANUALMENTE 2.000 ESTABLECIMIENTOS QUE GENERAN VERTIMIENTOS, A TRAVÉS DE ACTUACIONES TÉCNICO ADMINISTRATIVOS"/>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632"/>
    <d v="2016-01-01T00:00:00"/>
    <n v="11"/>
    <s v="SELECCIÓN ABREVIADA"/>
    <s v="12-OTROS DISTRITOS"/>
    <n v="75000000"/>
    <n v="75000000"/>
    <s v="N/A"/>
    <s v="N/A"/>
    <s v="MARIA FERNANDA AGUILAR_x000a_SUBDIRECCIÓN DEL RECURT SO HIDRICO Y DEL SUELO_x000a_maria.aguilar@ambientebogota.gov.co_x000a_tel 3778956"/>
    <n v="75000000"/>
    <m/>
  </r>
  <r>
    <n v="1151"/>
    <x v="11"/>
    <s v="3-3-1-14-02-17-0820-178"/>
    <s v="20 KM. DE RÍO URBANOS CON ÍNDICE DE CALIDAD HÍDRICA WQI: 65 A 79"/>
    <s v="RECURSO HÍDRICO SUPERFICIAL"/>
    <s v="EJECUTAR 5 PROGRAMAS DE OPERACIÓN DE LA RED DE CALIDAD HÍDRICA DE BOGOTÁ"/>
    <x v="3"/>
    <s v="01-INVESTIGACION BASICA APLICADA Y ESTUDIOS PROPIOS DEL SECTOR"/>
    <s v="0130-INVESTIGACIÓN Y ESTUDIOS DE APOYO A LA GESTIÓN AMBIENTAL"/>
    <n v="77101505"/>
    <x v="633"/>
    <d v="2016-01-01T00:00:00"/>
    <n v="11"/>
    <s v="LICITACION PUBLICA"/>
    <s v="198- TASAS RETRIBUTIVAS"/>
    <n v="460000000"/>
    <n v="460000000"/>
    <s v="N/A"/>
    <s v="N/A"/>
    <s v="MARIA FERNANDA AGUILAR_x000a_SUBDIRECCIÓN DEL RECURT SO HIDRICO Y DEL SUELO_x000a_maria.aguilar@ambientebogota.gov.co_x000a_tel 3778956"/>
    <n v="460000000"/>
    <m/>
  </r>
  <r>
    <n v="1152"/>
    <x v="11"/>
    <s v="3-3-1-14-02-17-0820-178"/>
    <s v="20 KM. DE RÍO URBANOS CON ÍNDICE DE CALIDAD HÍDRICA WQI: 65 A 79"/>
    <s v="RECURSO HÍDRICO SUPERFICIAL"/>
    <s v="EJECUTAR 3 FASES DEL PROGRAMA MONITOREO A AFLUENTES Y EFLUENTES EN EL D. C."/>
    <x v="3"/>
    <s v="01-INVESTIGACION BASICA APLICADA Y ESTUDIOS PROPIOS DEL SECTOR"/>
    <s v="0130-INVESTIGACIÓN Y ESTUDIOS DE APOYO A LA GESTIÓN AMBIENTAL"/>
    <n v="77101505"/>
    <x v="634"/>
    <d v="2016-01-01T00:00:00"/>
    <n v="11"/>
    <s v="LICITACION PUBLICA"/>
    <s v="198- TASAS RETRIBUTIVAS"/>
    <n v="540000000"/>
    <n v="540000000"/>
    <s v="N/A"/>
    <s v="N/A"/>
    <s v="MARIA FERNANDA AGUILAR_x000a_SUBDIRECCIÓN DEL RECURT SO HIDRICO Y DEL SUELO_x000a_maria.aguilar@ambientebogota.gov.co_x000a_tel 3778956"/>
    <n v="540000000"/>
    <m/>
  </r>
  <r>
    <n v="1153"/>
    <x v="11"/>
    <s v="3-3-1-14-02-17-0820-178"/>
    <s v="20 KM. DE RÍO URBANOS CON ÍNDICE DE CALIDAD HÍDRICA WQI: 65 A 79"/>
    <s v="RECURSO HÍDRICO SUPERFICIAL"/>
    <s v="EJECUTAR 5 PROGRAMAS DE OPERACIÓN DE LA RED DE CALIDAD HÍDRICA DE BOGOTÁ"/>
    <x v="3"/>
    <s v="01-INVESTIGACION BASICA APLICADA Y ESTUDIOS PROPIOS DEL SECTOR"/>
    <s v="0130-INVESTIGACIÓN Y ESTUDIOS DE APOYO A LA GESTIÓN AMBIENTAL"/>
    <n v="77101505"/>
    <x v="635"/>
    <d v="2016-01-01T00:00:00"/>
    <n v="11"/>
    <s v="LICITACION PUBLICA"/>
    <s v="198- TASAS RETRIBUTIVAS"/>
    <n v="120000000"/>
    <n v="120000000"/>
    <s v="N/A"/>
    <s v="N/A"/>
    <s v="MARIA FERNANDA AGUILAR_x000a_SUBDIRECCIÓN DEL RECURT SO HIDRICO Y DEL SUELO_x000a_maria.aguilar@ambientebogota.gov.co_x000a_tel 3778956"/>
    <n v="120000000"/>
    <m/>
  </r>
  <r>
    <n v="1154"/>
    <x v="11"/>
    <s v="3-3-1-14-02-17-0820-178"/>
    <s v="20 KM. DE RÍO URBANOS CON ÍNDICE DE CALIDAD HÍDRICA WQI: 65 A 79"/>
    <s v="RECURSO HÍDRICO SUPERFICIAL"/>
    <s v="EJECUTAR 5 PROGRAMAS DE OPERACIÓN DE LA RED DE CALIDAD HÍDRICA DE BOGOTÁ"/>
    <x v="3"/>
    <s v="01-INVESTIGACION BASICA APLICADA Y ESTUDIOS PROPIOS DEL SECTOR"/>
    <s v="0130-INVESTIGACIÓN Y ESTUDIOS DE APOYO A LA GESTIÓN AMBIENTAL"/>
    <n v="77101505"/>
    <x v="636"/>
    <d v="2016-01-01T00:00:00"/>
    <n v="11"/>
    <s v="LICITACION PUBLICA"/>
    <s v="198- TASAS RETRIBUTIVAS"/>
    <n v="30000000"/>
    <n v="30000000"/>
    <s v="N/A"/>
    <s v="N/A"/>
    <s v="MARIA FERNANDA AGUILAR_x000a_SUBDIRECCIÓN DEL RECURT SO HIDRICO Y DEL SUELO_x000a_maria.aguilar@ambientebogota.gov.co_x000a_tel 3778956"/>
    <n v="30000000"/>
    <m/>
  </r>
  <r>
    <n v="1155"/>
    <x v="11"/>
    <s v="3-3-1-14-02-17-0820-178"/>
    <s v="20 KM. DE RÍO URBANOS CON ÍNDICE DE CALIDAD HÍDRICA WQI: 65 A 79"/>
    <s v="RECURSO HÍDRICO SUPERFICIAL"/>
    <s v="EJECUTAR 3 FASES DEL PROGRAMA MONITOREO A AFLUENTES Y EFLUENTES EN EL D. C."/>
    <x v="3"/>
    <s v="01-INVESTIGACION BASICA APLICADA Y ESTUDIOS PROPIOS DEL SECTOR"/>
    <s v="0130-INVESTIGACIÓN Y ESTUDIOS DE APOYO A LA GESTIÓN AMBIENTAL"/>
    <n v="77101505"/>
    <x v="636"/>
    <d v="2016-01-01T00:00:00"/>
    <n v="11"/>
    <s v="LICITACION PUBLICA"/>
    <s v="198- TASAS RETRIBUTIVAS"/>
    <n v="30000000"/>
    <n v="30000000"/>
    <s v="N/A"/>
    <s v="N/A"/>
    <s v="MARIA FERNANDA AGUILAR_x000a_SUBDIRECCIÓN DEL RECURT SO HIDRICO Y DEL SUELO_x000a_maria.aguilar@ambientebogota.gov.co_x000a_tel 3778956"/>
    <n v="30000000"/>
    <m/>
  </r>
  <r>
    <n v="1156"/>
    <x v="11"/>
    <s v="3-3-1-14-02-17-0820-178"/>
    <s v="20 KM. DE RÍO URBANOS CON ÍNDICE DE CALIDAD HÍDRICA WQI: 65 A 79"/>
    <s v="RECURSO HÍDRICO SUPERFICIAL"/>
    <s v="EJECUTAR 5 PROGRAMAS DE OPERACIÓN DE LA RED DE CALIDAD HÍDRICA DE BOGOTÁ"/>
    <x v="3"/>
    <s v="01-INVESTIGACION BASICA APLICADA Y ESTUDIOS PROPIOS DEL SECTOR"/>
    <s v="0130-INVESTIGACIÓN Y ESTUDIOS DE APOYO A LA GESTIÓN AMBIENTAL"/>
    <n v="77101505"/>
    <x v="637"/>
    <d v="2016-01-01T00:00:00"/>
    <n v="11"/>
    <s v="LICITACION PUBLICA"/>
    <s v="198- TASAS RETRIBUTIVAS"/>
    <n v="80000000"/>
    <n v="80000000"/>
    <s v="N/A"/>
    <s v="N/A"/>
    <s v="MARIA FERNANDA AGUILAR_x000a_SUBDIRECCIÓN DEL RECURT SO HIDRICO Y DEL SUELO_x000a_maria.aguilar@ambientebogota.gov.co_x000a_tel 3778956"/>
    <n v="80000000"/>
    <m/>
  </r>
  <r>
    <n v="1157"/>
    <x v="11"/>
    <s v="3-3-1-14-02-17-0820-178"/>
    <s v="20 KM. DE RÍO URBANOS CON ÍNDICE DE CALIDAD HÍDRICA WQI: 65 A 79"/>
    <s v="RECURSO HÍDRICO SUPERFICIAL"/>
    <s v="EJECUTAR 5 PROGRAMAS DE OPERACIÓN DE LA RED DE CALIDAD HÍDRICA DE BOGOTÁ"/>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638"/>
    <d v="2016-01-01T00:00:00"/>
    <n v="11"/>
    <s v="CONTRATACION DIRECTA"/>
    <s v="198- TASAS RETRIBUTIVAS"/>
    <n v="60000000"/>
    <n v="60000000"/>
    <s v="N/A"/>
    <s v="N/A"/>
    <s v="MARIA FERNANDA AGUILAR_x000a_SUBDIRECCIÓN DEL RECURT SO HIDRICO Y DEL SUELO_x000a_maria.aguilar@ambientebogota.gov.co_x000a_tel 3778956"/>
    <n v="60000000"/>
    <m/>
  </r>
  <r>
    <n v="1158"/>
    <x v="11"/>
    <s v="3-3-1-14-02-17-0820-178"/>
    <s v="20 KM. DE RÍO URBANOS CON ÍNDICE DE CALIDAD HÍDRICA WQI: 65 A 79"/>
    <s v="RECURSO HÍDRICO SUPERFICIAL"/>
    <s v="EJECUTAR 3 FASES DEL PROGRAMA MONITOREO A AFLUENTES Y EFLUENTES EN EL D. C."/>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638"/>
    <d v="2016-01-01T00:00:00"/>
    <n v="11"/>
    <s v="CONTRATACION DIRECTA"/>
    <s v="198- TASAS RETRIBUTIVAS"/>
    <n v="60000000"/>
    <n v="60000000"/>
    <s v="N/A"/>
    <s v="N/A"/>
    <s v="MARIA FERNANDA AGUILAR_x000a_SUBDIRECCIÓN DEL RECURT SO HIDRICO Y DEL SUELO_x000a_maria.aguilar@ambientebogota.gov.co_x000a_tel 3778956"/>
    <n v="60000000"/>
    <m/>
  </r>
  <r>
    <n v="1159"/>
    <x v="11"/>
    <s v="3-3-1-14-02-17-0820-178"/>
    <s v="20 KM. DE RÍO URBANOS CON ÍNDICE DE CALIDAD HÍDRICA WQI: 65 A 79"/>
    <s v="RECURSO HÍDRICO SUPERFICIAL"/>
    <s v="CONTROLAR  ANUALMENTE 2.000 ESTABLECIMIENTOS QUE GENERAN VERTIMIENTOS, A TRAVÉS DE ACTUACIONES TÉCNICO ADMINISTRATIVOS"/>
    <x v="1"/>
    <s v="206-GASTOS OPERATIVOS"/>
    <s v="0037-GASTOS DE TRANSPORTE"/>
    <n v="25101905"/>
    <x v="639"/>
    <d v="2016-01-01T00:00:00"/>
    <n v="11"/>
    <s v="LICITACION PUBLICA"/>
    <s v="12-OTROS DISTRITOS"/>
    <n v="100000000"/>
    <n v="100000000"/>
    <s v="N/A"/>
    <s v="N/A"/>
    <s v="MARIA FERNANDA AGUILAR_x000a_SUBDIRECCIÓN DEL RECURT SO HIDRICO Y DEL SUELO_x000a_maria.aguilar@ambientebogota.gov.co_x000a_tel 3778956"/>
    <n v="100000000"/>
    <m/>
  </r>
  <r>
    <n v="116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0"/>
    <d v="2016-01-01T00:00:00"/>
    <n v="11"/>
    <s v="CONTRATACION DIRECTA"/>
    <s v="12-OTROS DISTRITOS"/>
    <n v="65714000"/>
    <n v="65714000"/>
    <s v="N/A"/>
    <s v="N/A"/>
    <s v="MARIA FERNANDA AGUILAR_x000a_SUBDIRECCIÓN DEL RECURT SO HIDRICO Y DEL SUELO_x000a_maria.aguilar@ambientebogota.gov.co_x000a_tel 3778956"/>
    <n v="5974000"/>
    <m/>
  </r>
  <r>
    <n v="116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1"/>
    <d v="2016-01-01T00:00:00"/>
    <n v="11"/>
    <s v="CONTRATACION DIRECTA"/>
    <s v="12-OTROS DISTRITOS"/>
    <n v="30364400"/>
    <n v="30364400"/>
    <s v="N/A"/>
    <s v="N/A"/>
    <s v="MARIA FERNANDA AGUILAR_x000a_SUBDIRECCIÓN DEL RECURT SO HIDRICO Y DEL SUELO_x000a_maria.aguilar@ambientebogota.gov.co_x000a_tel 3778956"/>
    <n v="2760400"/>
    <m/>
  </r>
  <r>
    <n v="116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16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16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1"/>
    <d v="2016-01-01T00:00:00"/>
    <n v="11"/>
    <s v="CONTRATACION DIRECTA"/>
    <s v="12-OTROS DISTRITOS"/>
    <n v="30364400"/>
    <n v="30364400"/>
    <s v="N/A"/>
    <s v="N/A"/>
    <s v="MARIA FERNANDA AGUILAR_x000a_SUBDIRECCIÓN DEL RECURT SO HIDRICO Y DEL SUELO_x000a_maria.aguilar@ambientebogota.gov.co_x000a_tel 3778956"/>
    <n v="2760400"/>
    <m/>
  </r>
  <r>
    <n v="116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3"/>
    <d v="2016-01-01T00:00:00"/>
    <n v="11"/>
    <s v="CONTRATACION DIRECTA"/>
    <s v="12-OTROS DISTRITOS"/>
    <n v="33876700"/>
    <n v="33876700"/>
    <s v="N/A"/>
    <s v="N/A"/>
    <s v="MARIA FERNANDA AGUILAR_x000a_SUBDIRECCIÓN DEL RECURT SO HIDRICO Y DEL SUELO_x000a_maria.aguilar@ambientebogota.gov.co_x000a_tel 3778956"/>
    <n v="3079700"/>
    <m/>
  </r>
  <r>
    <n v="116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16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1"/>
    <d v="2016-01-01T00:00:00"/>
    <n v="11"/>
    <s v="CONTRATACION DIRECTA"/>
    <s v="12-OTROS DISTRITOS"/>
    <n v="30364400"/>
    <n v="30364400"/>
    <s v="N/A"/>
    <s v="N/A"/>
    <s v="MARIA FERNANDA AGUILAR_x000a_SUBDIRECCIÓN DEL RECURT SO HIDRICO Y DEL SUELO_x000a_maria.aguilar@ambientebogota.gov.co_x000a_tel 3778956"/>
    <n v="2760400"/>
    <m/>
  </r>
  <r>
    <n v="116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16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4"/>
    <d v="2016-01-01T00:00:00"/>
    <n v="11"/>
    <s v="CONTRATACION DIRECTA"/>
    <s v="12-OTROS DISTRITOS"/>
    <n v="22206800"/>
    <n v="22206800"/>
    <s v="N/A"/>
    <s v="N/A"/>
    <s v="MARIA FERNANDA AGUILAR_x000a_SUBDIRECCIÓN DEL RECURT SO HIDRICO Y DEL SUELO_x000a_maria.aguilar@ambientebogota.gov.co_x000a_tel 3778956"/>
    <n v="2018800"/>
    <m/>
  </r>
  <r>
    <n v="117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5"/>
    <d v="2016-01-01T00:00:00"/>
    <n v="11"/>
    <s v="CONTRATACION DIRECTA"/>
    <s v="12-OTROS DISTRITOS"/>
    <n v="13709300"/>
    <n v="13709300"/>
    <s v="N/A"/>
    <s v="N/A"/>
    <s v="MARIA FERNANDA AGUILAR_x000a_SUBDIRECCIÓN DEL RECURT SO HIDRICO Y DEL SUELO_x000a_maria.aguilar@ambientebogota.gov.co_x000a_tel 3778956"/>
    <n v="1246300"/>
    <m/>
  </r>
  <r>
    <n v="117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5"/>
    <d v="2016-01-01T00:00:00"/>
    <n v="11"/>
    <s v="CONTRATACION DIRECTA"/>
    <s v="12-OTROS DISTRITOS"/>
    <n v="13709300"/>
    <n v="13709300"/>
    <s v="N/A"/>
    <s v="N/A"/>
    <s v="MARIA FERNANDA AGUILAR_x000a_SUBDIRECCIÓN DEL RECURT SO HIDRICO Y DEL SUELO_x000a_maria.aguilar@ambientebogota.gov.co_x000a_tel 3778956"/>
    <n v="1246300"/>
    <m/>
  </r>
  <r>
    <n v="117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6"/>
    <d v="2016-01-01T00:00:00"/>
    <n v="11"/>
    <s v="CONTRATACION DIRECTA"/>
    <s v="12-OTROS DISTRITOS"/>
    <n v="71379000"/>
    <n v="71379000"/>
    <s v="N/A"/>
    <s v="N/A"/>
    <s v="MARIA FERNANDA AGUILAR_x000a_SUBDIRECCIÓN DEL RECURT SO HIDRICO Y DEL SUELO_x000a_maria.aguilar@ambientebogota.gov.co_x000a_tel 3778956"/>
    <n v="6489000"/>
    <m/>
  </r>
  <r>
    <n v="117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7"/>
    <d v="2016-01-01T00:00:00"/>
    <n v="11"/>
    <s v="CONTRATACION DIRECTA"/>
    <s v="12-OTROS DISTRITOS"/>
    <n v="23906300"/>
    <n v="23906300"/>
    <s v="N/A"/>
    <s v="N/A"/>
    <s v="MARIA FERNANDA AGUILAR_x000a_SUBDIRECCIÓN DEL RECURT SO HIDRICO Y DEL SUELO_x000a_maria.aguilar@ambientebogota.gov.co_x000a_tel 3778956"/>
    <n v="2173300"/>
    <m/>
  </r>
  <r>
    <n v="117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8"/>
    <d v="2016-01-01T00:00:00"/>
    <n v="11"/>
    <s v="CONTRATACION DIRECTA"/>
    <s v="12-OTROS DISTRITOS"/>
    <n v="25945700"/>
    <n v="25945700"/>
    <s v="N/A"/>
    <s v="N/A"/>
    <s v="MARIA FERNANDA AGUILAR_x000a_SUBDIRECCIÓN DEL RECURT SO HIDRICO Y DEL SUELO_x000a_maria.aguilar@ambientebogota.gov.co_x000a_tel 3778956"/>
    <n v="2358700"/>
    <m/>
  </r>
  <r>
    <n v="117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8"/>
    <d v="2016-01-01T00:00:00"/>
    <n v="11"/>
    <s v="CONTRATACION DIRECTA"/>
    <s v="12-OTROS DISTRITOS"/>
    <n v="25945700"/>
    <n v="25945700"/>
    <s v="N/A"/>
    <s v="N/A"/>
    <s v="MARIA FERNANDA AGUILAR_x000a_SUBDIRECCIÓN DEL RECURT SO HIDRICO Y DEL SUELO_x000a_maria.aguilar@ambientebogota.gov.co_x000a_tel 3778956"/>
    <n v="2358700"/>
    <m/>
  </r>
  <r>
    <n v="117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9"/>
    <d v="2016-01-01T00:00:00"/>
    <n v="11"/>
    <s v="CONTRATACION DIRECTA"/>
    <s v="12-OTROS DISTRITOS"/>
    <n v="27985100"/>
    <n v="27985100"/>
    <s v="N/A"/>
    <s v="N/A"/>
    <s v="MARIA FERNANDA AGUILAR_x000a_SUBDIRECCIÓN DEL RECURT SO HIDRICO Y DEL SUELO_x000a_maria.aguilar@ambientebogota.gov.co_x000a_tel 3778956"/>
    <n v="2544100"/>
    <m/>
  </r>
  <r>
    <n v="117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25945700"/>
    <n v="25945700"/>
    <s v="N/A"/>
    <s v="N/A"/>
    <s v="MARIA FERNANDA AGUILAR_x000a_SUBDIRECCIÓN DEL RECURT SO HIDRICO Y DEL SUELO_x000a_maria.aguilar@ambientebogota.gov.co_x000a_tel 3778956"/>
    <n v="2358700"/>
    <m/>
  </r>
  <r>
    <n v="117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1"/>
    <d v="2016-01-01T00:00:00"/>
    <n v="11"/>
    <s v="CONTRATACION DIRECTA"/>
    <s v="12-OTROS DISTRITOS"/>
    <n v="38182100"/>
    <n v="38182100"/>
    <s v="N/A"/>
    <s v="N/A"/>
    <s v="MARIA FERNANDA AGUILAR_x000a_SUBDIRECCIÓN DEL RECURT SO HIDRICO Y DEL SUELO_x000a_maria.aguilar@ambientebogota.gov.co_x000a_tel 3778956"/>
    <n v="3471100"/>
    <m/>
  </r>
  <r>
    <n v="117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8"/>
    <d v="2016-01-01T00:00:00"/>
    <n v="11"/>
    <s v="CONTRATACION DIRECTA"/>
    <s v="12-OTROS DISTRITOS"/>
    <n v="25945700"/>
    <n v="25945700"/>
    <s v="N/A"/>
    <s v="N/A"/>
    <s v="MARIA FERNANDA AGUILAR_x000a_SUBDIRECCIÓN DEL RECURT SO HIDRICO Y DEL SUELO_x000a_maria.aguilar@ambientebogota.gov.co_x000a_tel 3778956"/>
    <n v="2358700"/>
    <m/>
  </r>
  <r>
    <n v="118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25945700"/>
    <n v="25945700"/>
    <s v="N/A"/>
    <s v="N/A"/>
    <s v="MARIA FERNANDA AGUILAR_x000a_SUBDIRECCIÓN DEL RECURT SO HIDRICO Y DEL SUELO_x000a_maria.aguilar@ambientebogota.gov.co_x000a_tel 3778956"/>
    <n v="2358700"/>
    <m/>
  </r>
  <r>
    <n v="118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43960400"/>
    <n v="43960400"/>
    <s v="N/A"/>
    <s v="N/A"/>
    <s v="MARIA FERNANDA AGUILAR_x000a_SUBDIRECCIÓN DEL RECURT SO HIDRICO Y DEL SUELO_x000a_maria.aguilar@ambientebogota.gov.co_x000a_tel 3778956"/>
    <n v="3996400"/>
    <m/>
  </r>
  <r>
    <n v="118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43960400"/>
    <n v="43960400"/>
    <s v="N/A"/>
    <s v="N/A"/>
    <s v="MARIA FERNANDA AGUILAR_x000a_SUBDIRECCIÓN DEL RECURT SO HIDRICO Y DEL SUELO_x000a_maria.aguilar@ambientebogota.gov.co_x000a_tel 3778956"/>
    <n v="3996400"/>
    <m/>
  </r>
  <r>
    <n v="118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3"/>
    <d v="2016-01-01T00:00:00"/>
    <n v="11"/>
    <s v="CONTRATACION DIRECTA"/>
    <s v="12-OTROS DISTRITOS"/>
    <n v="49738700"/>
    <n v="49738700"/>
    <s v="N/A"/>
    <s v="N/A"/>
    <s v="MARIA FERNANDA AGUILAR_x000a_SUBDIRECCIÓN DEL RECURT SO HIDRICO Y DEL SUELO_x000a_maria.aguilar@ambientebogota.gov.co_x000a_tel 3778956"/>
    <n v="4521700"/>
    <m/>
  </r>
  <r>
    <n v="118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54"/>
    <d v="2016-01-01T00:00:00"/>
    <n v="11"/>
    <s v="CONTRATACION DIRECTA"/>
    <s v="12-OTROS DISTRITOS"/>
    <n v="22206800"/>
    <n v="22206800"/>
    <s v="N/A"/>
    <s v="N/A"/>
    <s v="MARIA FERNANDA AGUILAR_x000a_SUBDIRECCIÓN DEL RECURT SO HIDRICO Y DEL SUELO_x000a_maria.aguilar@ambientebogota.gov.co_x000a_tel 3778956"/>
    <n v="2018800"/>
    <m/>
  </r>
  <r>
    <n v="118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5"/>
    <d v="2016-01-01T00:00:00"/>
    <n v="11"/>
    <s v="CONTRATACION DIRECTA"/>
    <s v="12-OTROS DISTRITOS"/>
    <n v="33876700"/>
    <n v="33876700"/>
    <s v="N/A"/>
    <s v="N/A"/>
    <s v="MARIA FERNANDA AGUILAR_x000a_SUBDIRECCIÓN DEL RECURT SO HIDRICO Y DEL SUELO_x000a_maria.aguilar@ambientebogota.gov.co_x000a_tel 3778956"/>
    <n v="3079700"/>
    <m/>
  </r>
  <r>
    <n v="118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6"/>
    <d v="2016-01-01T00:00:00"/>
    <n v="11"/>
    <s v="CONTRATACION DIRECTA"/>
    <s v="12-OTROS DISTRITOS"/>
    <n v="30364400"/>
    <n v="30364400"/>
    <s v="N/A"/>
    <s v="N/A"/>
    <s v="MARIA FERNANDA AGUILAR_x000a_SUBDIRECCIÓN DEL RECURT SO HIDRICO Y DEL SUELO_x000a_maria.aguilar@ambientebogota.gov.co_x000a_tel 3778956"/>
    <n v="2760400"/>
    <m/>
  </r>
  <r>
    <n v="118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54"/>
    <d v="2016-01-01T00:00:00"/>
    <n v="11"/>
    <s v="CONTRATACION DIRECTA"/>
    <s v="12-OTROS DISTRITOS"/>
    <n v="22206800"/>
    <n v="22206800"/>
    <s v="N/A"/>
    <s v="N/A"/>
    <s v="MARIA FERNANDA AGUILAR_x000a_SUBDIRECCIÓN DEL RECURT SO HIDRICO Y DEL SUELO_x000a_maria.aguilar@ambientebogota.gov.co_x000a_tel 3778956"/>
    <n v="2018800"/>
    <m/>
  </r>
  <r>
    <n v="118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7"/>
    <d v="2016-01-01T00:00:00"/>
    <n v="11"/>
    <s v="CONTRATACION DIRECTA"/>
    <s v="12-OTROS DISTRITOS"/>
    <n v="17448200"/>
    <n v="17448200"/>
    <s v="N/A"/>
    <s v="N/A"/>
    <s v="MARIA FERNANDA AGUILAR_x000a_SUBDIRECCIÓN DEL RECURT SO HIDRICO Y DEL SUELO_x000a_maria.aguilar@ambientebogota.gov.co_x000a_tel 3778956"/>
    <n v="1586200"/>
    <m/>
  </r>
  <r>
    <n v="118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8"/>
    <d v="2016-01-01T00:00:00"/>
    <n v="11"/>
    <s v="CONTRATACION DIRECTA"/>
    <s v="12-OTROS DISTRITOS"/>
    <n v="71379000"/>
    <n v="71379000"/>
    <s v="N/A"/>
    <s v="N/A"/>
    <s v="MARIA FERNANDA AGUILAR_x000a_SUBDIRECCIÓN DEL RECURT SO HIDRICO Y DEL SUELO_x000a_maria.aguilar@ambientebogota.gov.co_x000a_tel 3778956"/>
    <n v="6489000"/>
    <m/>
  </r>
  <r>
    <n v="119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9"/>
    <d v="2016-01-01T00:00:00"/>
    <n v="11"/>
    <s v="CONTRATACION DIRECTA"/>
    <s v="12-OTROS DISTRITOS"/>
    <n v="43960400"/>
    <n v="43960400"/>
    <s v="N/A"/>
    <s v="N/A"/>
    <s v="MARIA FERNANDA AGUILAR_x000a_SUBDIRECCIÓN DEL RECURT SO HIDRICO Y DEL SUELO_x000a_maria.aguilar@ambientebogota.gov.co_x000a_tel 3778956"/>
    <n v="3996400"/>
    <m/>
  </r>
  <r>
    <n v="119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0"/>
    <d v="2016-01-01T00:00:00"/>
    <n v="11"/>
    <s v="CONTRATACION DIRECTA"/>
    <s v="12-OTROS DISTRITOS"/>
    <n v="43960400"/>
    <n v="43960400"/>
    <s v="N/A"/>
    <s v="N/A"/>
    <s v="MARIA FERNANDA AGUILAR_x000a_SUBDIRECCIÓN DEL RECURT SO HIDRICO Y DEL SUELO_x000a_maria.aguilar@ambientebogota.gov.co_x000a_tel 3778956"/>
    <n v="3996400"/>
    <m/>
  </r>
  <r>
    <n v="119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1"/>
    <d v="2016-01-01T00:00:00"/>
    <n v="11"/>
    <s v="CONTRATACION DIRECTA"/>
    <s v="12-OTROS DISTRITOS"/>
    <n v="27985100"/>
    <n v="27985100"/>
    <s v="N/A"/>
    <s v="N/A"/>
    <s v="MARIA FERNANDA AGUILAR_x000a_SUBDIRECCIÓN DEL RECURT SO HIDRICO Y DEL SUELO_x000a_maria.aguilar@ambientebogota.gov.co_x000a_tel 3778956"/>
    <n v="2544100"/>
    <m/>
  </r>
  <r>
    <n v="119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0"/>
    <d v="2016-01-01T00:00:00"/>
    <n v="11"/>
    <s v="CONTRATACION DIRECTA"/>
    <s v="12-OTROS DISTRITOS"/>
    <n v="38182100"/>
    <n v="38182100"/>
    <s v="N/A"/>
    <s v="N/A"/>
    <s v="MARIA FERNANDA AGUILAR_x000a_SUBDIRECCIÓN DEL RECURT SO HIDRICO Y DEL SUELO_x000a_maria.aguilar@ambientebogota.gov.co_x000a_tel 3778956"/>
    <n v="3471100"/>
    <m/>
  </r>
  <r>
    <n v="119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1"/>
    <d v="2016-01-01T00:00:00"/>
    <n v="11"/>
    <s v="CONTRATACION DIRECTA"/>
    <s v="12-OTROS DISTRITOS"/>
    <n v="27985100"/>
    <n v="27985100"/>
    <s v="N/A"/>
    <s v="N/A"/>
    <s v="MARIA FERNANDA AGUILAR_x000a_SUBDIRECCIÓN DEL RECURT SO HIDRICO Y DEL SUELO_x000a_maria.aguilar@ambientebogota.gov.co_x000a_tel 3778956"/>
    <n v="2544100"/>
    <m/>
  </r>
  <r>
    <n v="119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0"/>
    <d v="2016-01-01T00:00:00"/>
    <n v="11"/>
    <s v="CONTRATACION DIRECTA"/>
    <s v="12-OTROS DISTRITOS"/>
    <n v="38182100"/>
    <n v="38182100"/>
    <s v="N/A"/>
    <s v="N/A"/>
    <s v="MARIA FERNANDA AGUILAR_x000a_SUBDIRECCIÓN DEL RECURT SO HIDRICO Y DEL SUELO_x000a_maria.aguilar@ambientebogota.gov.co_x000a_tel 3778956"/>
    <n v="3471100"/>
    <m/>
  </r>
  <r>
    <n v="119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1"/>
    <d v="2016-01-01T00:00:00"/>
    <n v="11"/>
    <s v="CONTRATACION DIRECTA"/>
    <s v="12-OTROS DISTRITOS"/>
    <n v="27985100"/>
    <n v="27985100"/>
    <s v="N/A"/>
    <s v="N/A"/>
    <s v="MARIA FERNANDA AGUILAR_x000a_SUBDIRECCIÓN DEL RECURT SO HIDRICO Y DEL SUELO_x000a_maria.aguilar@ambientebogota.gov.co_x000a_tel 3778956"/>
    <n v="2544100"/>
    <m/>
  </r>
  <r>
    <n v="119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2"/>
    <d v="2016-01-01T00:00:00"/>
    <n v="11"/>
    <s v="CONTRATACION DIRECTA"/>
    <s v="12-OTROS DISTRITOS"/>
    <n v="25945700"/>
    <n v="25945700"/>
    <s v="N/A"/>
    <s v="N/A"/>
    <s v="MARIA FERNANDA AGUILAR_x000a_SUBDIRECCIÓN DEL RECURT SO HIDRICO Y DEL SUELO_x000a_maria.aguilar@ambientebogota.gov.co_x000a_tel 3778956"/>
    <n v="2358700"/>
    <m/>
  </r>
  <r>
    <n v="119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2"/>
    <d v="2016-01-01T00:00:00"/>
    <n v="11"/>
    <s v="CONTRATACION DIRECTA"/>
    <s v="12-OTROS DISTRITOS"/>
    <n v="25945700"/>
    <n v="25945700"/>
    <s v="N/A"/>
    <s v="N/A"/>
    <s v="MARIA FERNANDA AGUILAR_x000a_SUBDIRECCIÓN DEL RECURT SO HIDRICO Y DEL SUELO_x000a_maria.aguilar@ambientebogota.gov.co_x000a_tel 3778956"/>
    <n v="2358700"/>
    <m/>
  </r>
  <r>
    <n v="1199"/>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3"/>
    <d v="2016-01-01T00:00:00"/>
    <n v="9"/>
    <s v="CONTRATACION DIRECTA"/>
    <s v="12-OTROS DISTRITOS"/>
    <n v="86211000"/>
    <n v="86211000"/>
    <s v="N/A"/>
    <s v="N/A"/>
    <s v="MARIA FERNANDA AGUILAR_x000a_SUBDIRECCIÓN DEL RECURT SO HIDRICO Y DEL SUELO_x000a_maria.aguilar@ambientebogota.gov.co_x000a_tel 3778956"/>
    <n v="9579000"/>
    <m/>
  </r>
  <r>
    <n v="1200"/>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4"/>
    <d v="2016-01-01T00:00:00"/>
    <n v="9"/>
    <s v="CONTRATACION DIRECTA"/>
    <s v="12-OTROS DISTRITOS"/>
    <n v="40695300"/>
    <n v="40695300"/>
    <s v="N/A"/>
    <s v="N/A"/>
    <s v="MARIA FERNANDA AGUILAR_x000a_SUBDIRECCIÓN DEL RECURT SO HIDRICO Y DEL SUELO_x000a_maria.aguilar@ambientebogota.gov.co_x000a_tel 3778956"/>
    <n v="4521700"/>
    <m/>
  </r>
  <r>
    <n v="1201"/>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4"/>
    <d v="2016-01-01T00:00:00"/>
    <n v="11"/>
    <s v="CONTRATACION DIRECTA"/>
    <s v="12-OTROS DISTRITOS"/>
    <n v="49738700"/>
    <n v="49738700"/>
    <s v="N/A"/>
    <s v="N/A"/>
    <s v="MARIA FERNANDA AGUILAR_x000a_SUBDIRECCIÓN DEL RECURT SO HIDRICO Y DEL SUELO_x000a_maria.aguilar@ambientebogota.gov.co_x000a_tel 3778956"/>
    <n v="4521700"/>
    <m/>
  </r>
  <r>
    <n v="1202"/>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5"/>
    <d v="2016-01-01T00:00:00"/>
    <n v="11"/>
    <s v="CONTRATACION DIRECTA"/>
    <s v="12-OTROS DISTRITOS"/>
    <n v="43960400"/>
    <n v="43960400"/>
    <s v="N/A"/>
    <s v="N/A"/>
    <s v="MARIA FERNANDA AGUILAR_x000a_SUBDIRECCIÓN DEL RECURT SO HIDRICO Y DEL SUELO_x000a_maria.aguilar@ambientebogota.gov.co_x000a_tel 3778956"/>
    <n v="3996400"/>
    <m/>
  </r>
  <r>
    <n v="1203"/>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6"/>
    <d v="2016-01-01T00:00:00"/>
    <n v="11"/>
    <s v="CONTRATACION DIRECTA"/>
    <s v="12-OTROS DISTRITOS"/>
    <n v="14275800"/>
    <n v="14275800"/>
    <s v="N/A"/>
    <s v="N/A"/>
    <s v="MARIA FERNANDA AGUILAR_x000a_SUBDIRECCIÓN DEL RECURT SO HIDRICO Y DEL SUELO_x000a_maria.aguilar@ambientebogota.gov.co_x000a_tel 3778956"/>
    <n v="1297800"/>
    <m/>
  </r>
  <r>
    <n v="1204"/>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6"/>
    <d v="2016-01-01T00:00:00"/>
    <n v="11"/>
    <s v="CONTRATACION DIRECTA"/>
    <s v="12-OTROS DISTRITOS"/>
    <n v="14275800"/>
    <n v="14275800"/>
    <s v="N/A"/>
    <s v="N/A"/>
    <s v="MARIA FERNANDA AGUILAR_x000a_SUBDIRECCIÓN DEL RECURT SO HIDRICO Y DEL SUELO_x000a_maria.aguilar@ambientebogota.gov.co_x000a_tel 3778956"/>
    <n v="1297800"/>
    <m/>
  </r>
  <r>
    <n v="1205"/>
    <x v="11"/>
    <s v="3-3-1-14-02-17-0820-178"/>
    <s v="20 KM. DE RÍO URBANOS CON ÍNDICE DE CALIDAD HÍDRICA WQI: 65 A 79"/>
    <s v="SUELO"/>
    <s v="DESARROLLO 100% EL PROGRAMA DE IDENTIFICACIÓN Y DIAGNÓSTICO DE SITIOS CONTAMINADOS PARA SU CONTROL"/>
    <x v="0"/>
    <s v="04-GASTOS DE PERSONAL OPERATIVO"/>
    <s v="0253-PERSONAL CONTRATADO PARA EJECUTAR LAS ACTUACIONES DE EVALUACIÓN, CONTROL Y SEGUIMIENTO AMBIENTAL EN AMBIENTE URBANO"/>
    <n v="77121606"/>
    <x v="667"/>
    <d v="2016-01-01T00:00:00"/>
    <n v="11"/>
    <s v="CONTRATACION DIRECTA"/>
    <s v="12-OTROS DISTRITOS"/>
    <n v="38182100"/>
    <n v="38182100"/>
    <s v="N/A"/>
    <s v="N/A"/>
    <s v="MARIA FERNANDA AGUILAR_x000a_SUBDIRECCIÓN DEL RECURT SO HIDRICO Y DEL SUELO_x000a_maria.aguilar@ambientebogota.gov.co_x000a_tel 3778956"/>
    <n v="3471100"/>
    <m/>
  </r>
  <r>
    <n v="1206"/>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8"/>
    <d v="2016-01-01T00:00:00"/>
    <n v="11"/>
    <s v="CONTRATACION DIRECTA"/>
    <s v="12-OTROS DISTRITOS"/>
    <n v="13709300"/>
    <n v="13709300"/>
    <s v="N/A"/>
    <s v="N/A"/>
    <s v="MARIA FERNANDA AGUILAR_x000a_SUBDIRECCIÓN DEL RECURT SO HIDRICO Y DEL SUELO_x000a_maria.aguilar@ambientebogota.gov.co_x000a_tel 3778956"/>
    <n v="1246300"/>
    <m/>
  </r>
  <r>
    <n v="1207"/>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8"/>
    <d v="2016-01-01T00:00:00"/>
    <n v="11"/>
    <s v="CONTRATACION DIRECTA"/>
    <s v="12-OTROS DISTRITOS"/>
    <n v="13709300"/>
    <n v="13709300"/>
    <s v="N/A"/>
    <s v="N/A"/>
    <s v="MARIA FERNANDA AGUILAR_x000a_SUBDIRECCIÓN DEL RECURT SO HIDRICO Y DEL SUELO_x000a_maria.aguilar@ambientebogota.gov.co_x000a_tel 3778956"/>
    <n v="1246300"/>
    <m/>
  </r>
  <r>
    <n v="1208"/>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69"/>
    <d v="2016-01-01T00:00:00"/>
    <n v="11"/>
    <s v="CONTRATACION DIRECTA"/>
    <s v="12-OTROS DISTRITOS"/>
    <n v="38182100"/>
    <n v="38182100"/>
    <s v="N/A"/>
    <s v="N/A"/>
    <s v="MARIA FERNANDA AGUILAR_x000a_SUBDIRECCIÓN DEL RECURT SO HIDRICO Y DEL SUELO_x000a_maria.aguilar@ambientebogota.gov.co_x000a_tel 3778956"/>
    <n v="3471100"/>
    <m/>
  </r>
  <r>
    <n v="1209"/>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70"/>
    <d v="2016-01-01T00:00:00"/>
    <n v="11"/>
    <s v="CONTRATACION DIRECTA"/>
    <s v="12-OTROS DISTRITOS"/>
    <n v="33876700"/>
    <n v="33876700"/>
    <s v="N/A"/>
    <s v="N/A"/>
    <s v="MARIA FERNANDA AGUILAR_x000a_SUBDIRECCIÓN DEL RECURT SO HIDRICO Y DEL SUELO_x000a_maria.aguilar@ambientebogota.gov.co_x000a_tel 3778956"/>
    <n v="3079700"/>
    <m/>
  </r>
  <r>
    <n v="1210"/>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71"/>
    <d v="2016-01-01T00:00:00"/>
    <n v="11"/>
    <s v="CONTRATACION DIRECTA"/>
    <s v="12-OTROS DISTRITOS"/>
    <n v="77044000"/>
    <n v="77044000"/>
    <s v="N/A"/>
    <s v="N/A"/>
    <s v="MARIA FERNANDA AGUILAR_x000a_SUBDIRECCIÓN DEL RECURT SO HIDRICO Y DEL SUELO_x000a_maria.aguilar@ambientebogota.gov.co_x000a_tel 3778956"/>
    <n v="7004000"/>
    <m/>
  </r>
  <r>
    <n v="1211"/>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72"/>
    <d v="2016-01-01T00:00:00"/>
    <n v="11"/>
    <s v="CONTRATACION DIRECTA"/>
    <s v="12-OTROS DISTRITOS"/>
    <n v="25945700"/>
    <n v="25945700"/>
    <s v="N/A"/>
    <s v="N/A"/>
    <s v="MARIA FERNANDA AGUILAR_x000a_SUBDIRECCIÓN DEL RECURT SO HIDRICO Y DEL SUELO_x000a_maria.aguilar@ambientebogota.gov.co_x000a_tel 3778956"/>
    <n v="2358700"/>
    <m/>
  </r>
  <r>
    <n v="1212"/>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73"/>
    <d v="2016-01-01T00:00:00"/>
    <n v="9"/>
    <s v="CONTRATACION DIRECTA"/>
    <s v="12-OTROS DISTRITOS"/>
    <n v="86211000"/>
    <n v="86211000"/>
    <s v="N/A"/>
    <s v="N/A"/>
    <s v="MARIA FERNANDA AGUILAR_x000a_SUBDIRECCIÓN DEL RECURT SO HIDRICO Y DEL SUELO_x000a_maria.aguilar@ambientebogota.gov.co_x000a_tel 3778956"/>
    <n v="9579000"/>
    <m/>
  </r>
  <r>
    <n v="1213"/>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74"/>
    <d v="2016-01-01T00:00:00"/>
    <n v="11"/>
    <s v="CONTRATACION DIRECTA"/>
    <s v="12-OTROS DISTRITOS"/>
    <n v="49738700"/>
    <n v="49738700"/>
    <s v="N/A"/>
    <s v="N/A"/>
    <s v="MARIA FERNANDA AGUILAR_x000a_SUBDIRECCIÓN DEL RECURT SO HIDRICO Y DEL SUELO_x000a_maria.aguilar@ambientebogota.gov.co_x000a_tel 3778956"/>
    <n v="4521700"/>
    <m/>
  </r>
  <r>
    <n v="1214"/>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75"/>
    <d v="2016-01-01T00:00:00"/>
    <n v="11"/>
    <s v="CONTRATACION DIRECTA"/>
    <s v="12-OTROS DISTRITOS"/>
    <n v="33876700"/>
    <n v="33876700"/>
    <s v="N/A"/>
    <s v="N/A"/>
    <s v="MARIA FERNANDA AGUILAR_x000a_SUBDIRECCIÓN DEL RECURT SO HIDRICO Y DEL SUELO_x000a_maria.aguilar@ambientebogota.gov.co_x000a_tel 3778956"/>
    <n v="3079700"/>
    <m/>
  </r>
  <r>
    <n v="1215"/>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77101600"/>
    <x v="676"/>
    <d v="2016-01-01T00:00:00"/>
    <n v="11"/>
    <s v="CONTRATACION DIRECTA"/>
    <s v="12-OTROS DISTRITOS"/>
    <n v="97438000"/>
    <n v="97438000"/>
    <s v="N/A"/>
    <s v="N/A"/>
    <s v="MARIA FERNANDA AGUILAR_x000a_SUBDIRECCIÓN DEL RECURT SO HIDRICO Y DEL SUELO_x000a_maria.aguilar@ambientebogota.gov.co_x000a_tel 3778956"/>
    <n v="8858000"/>
    <m/>
  </r>
  <r>
    <n v="1216"/>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0"/>
    <s v="04-GASTOS DE PERSONAL OPERATIVO"/>
    <s v="0253-PERSONAL CONTRATADO PARA EJECUTAR LAS ACTUACIONES DE EVALUACIÓN, CONTROL Y SEGUIMIENTO AMBIENTAL EN AMBIENTE URBANO"/>
    <n v="80161500"/>
    <x v="677"/>
    <d v="2016-01-01T00:00:00"/>
    <n v="11"/>
    <s v="CONTRATACION DIRECTA"/>
    <s v="12-OTROS DISTRITOS"/>
    <n v="23771500"/>
    <n v="23771500"/>
    <s v="N/A"/>
    <s v="N/A"/>
    <s v="MARIA FERNANDA AGUILAR_x000a_SUBDIRECCIÓN DEL RECURT SO HIDRICO Y DEL SUELO_x000a_maria.aguilar@ambientebogota.gov.co_x000a_tel 3778956"/>
    <n v="2173300"/>
    <m/>
  </r>
  <r>
    <n v="121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78"/>
    <d v="2016-01-01T00:00:00"/>
    <n v="11"/>
    <s v="CONTRATACION DIRECTA"/>
    <s v="12-OTROS DISTRITOS"/>
    <n v="17448200"/>
    <n v="17448200"/>
    <s v="N/A"/>
    <s v="N/A"/>
    <s v="MARIA FERNANDA AGUILAR_x000a_SUBDIRECCIÓN DEL RECURT SO HIDRICO Y DEL SUELO_x000a_maria.aguilar@ambientebogota.gov.co_x000a_tel 3778956"/>
    <n v="1586200"/>
    <m/>
  </r>
  <r>
    <n v="1218"/>
    <x v="11"/>
    <s v="3-3-1-14-02-17-0820-178"/>
    <s v="20 KM. DE RÍO URBANOS CON ÍNDICE DE CALIDAD HÍDRICA WQI: 65 A 79"/>
    <s v="RECURSO HÍDRICO SUPERFICIAL"/>
    <s v="EJECUTAR 5 PROGRAMAS DE OPERACIÓN DE LA RED DE CALIDAD HÍDRICA DE BOGOTÁ"/>
    <x v="0"/>
    <s v="04-GASTOS DE PERSONAL OPERATIVO"/>
    <s v="0253-PERSONAL CONTRATADO PARA EJECUTAR LAS ACTUACIONES DE EVALUACIÓN, CONTROL Y SEGUIMIENTO AMBIENTAL EN AMBIENTE URBANO"/>
    <n v="77101505"/>
    <x v="679"/>
    <d v="2016-01-01T00:00:00"/>
    <n v="11"/>
    <s v="CONTRATACION DIRECTA"/>
    <s v="198- TASAS RETRIBUTIVAS"/>
    <n v="82709000"/>
    <n v="82709000"/>
    <s v="N/A"/>
    <s v="N/A"/>
    <s v="MARIA FERNANDA AGUILAR_x000a_SUBDIRECCIÓN DEL RECURT SO HIDRICO Y DEL SUELO_x000a_maria.aguilar@ambientebogota.gov.co_x000a_tel 3778956"/>
    <n v="7519000"/>
    <m/>
  </r>
  <r>
    <n v="1219"/>
    <x v="11"/>
    <s v="3-3-1-14-02-17-0820-178"/>
    <s v="20 KM. DE RÍO URBANOS CON ÍNDICE DE CALIDAD HÍDRICA WQI: 65 A 79"/>
    <s v="RECURSO HÍDRICO SUPERFICIAL"/>
    <s v="EJECUTAR 5 PROGRAMAS DE OPERACIÓN DE LA RED DE CALIDAD HÍDRICA DE BOGOTÁ"/>
    <x v="0"/>
    <s v="04-GASTOS DE PERSONAL OPERATIVO"/>
    <s v="0253-PERSONAL CONTRATADO PARA EJECUTAR LAS ACTUACIONES DE EVALUACIÓN, CONTROL Y SEGUIMIENTO AMBIENTAL EN AMBIENTE URBANO"/>
    <n v="77101505"/>
    <x v="680"/>
    <d v="2016-01-01T00:00:00"/>
    <n v="11"/>
    <s v="CONTRATACION DIRECTA"/>
    <s v="198- TASAS RETRIBUTIVAS"/>
    <n v="25945700"/>
    <n v="25945700"/>
    <s v="N/A"/>
    <s v="N/A"/>
    <s v="MARIA FERNANDA AGUILAR_x000a_SUBDIRECCIÓN DEL RECURT SO HIDRICO Y DEL SUELO_x000a_maria.aguilar@ambientebogota.gov.co_x000a_tel 3778956"/>
    <n v="2358700"/>
    <m/>
  </r>
  <r>
    <n v="1220"/>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1"/>
    <d v="2016-01-01T00:00:00"/>
    <n v="11"/>
    <s v="CONTRATACION DIRECTA"/>
    <s v="198- TASAS RETRIBUTIVAS"/>
    <n v="25945700"/>
    <n v="25945700"/>
    <s v="N/A"/>
    <s v="N/A"/>
    <s v="MARIA FERNANDA AGUILAR_x000a_SUBDIRECCIÓN DEL RECURT SO HIDRICO Y DEL SUELO_x000a_maria.aguilar@ambientebogota.gov.co_x000a_tel 3778956"/>
    <n v="2358700"/>
    <m/>
  </r>
  <r>
    <n v="1221"/>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1"/>
    <d v="2016-01-01T00:00:00"/>
    <n v="11"/>
    <s v="CONTRATACION DIRECTA"/>
    <s v="198- TASAS RETRIBUTIVAS"/>
    <n v="25945700"/>
    <n v="25945700"/>
    <s v="N/A"/>
    <s v="N/A"/>
    <s v="MARIA FERNANDA AGUILAR_x000a_SUBDIRECCIÓN DEL RECURT SO HIDRICO Y DEL SUELO_x000a_maria.aguilar@ambientebogota.gov.co_x000a_tel 3778956"/>
    <n v="2358700"/>
    <m/>
  </r>
  <r>
    <n v="1222"/>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1"/>
    <d v="2016-01-01T00:00:00"/>
    <n v="11"/>
    <s v="CONTRATACION DIRECTA"/>
    <s v="198- TASAS RETRIBUTIVAS"/>
    <n v="25945700"/>
    <n v="25945700"/>
    <s v="N/A"/>
    <s v="N/A"/>
    <s v="MARIA FERNANDA AGUILAR_x000a_SUBDIRECCIÓN DEL RECURT SO HIDRICO Y DEL SUELO_x000a_maria.aguilar@ambientebogota.gov.co_x000a_tel 3778956"/>
    <n v="2358700"/>
    <m/>
  </r>
  <r>
    <n v="1223"/>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1"/>
    <d v="2016-01-01T00:00:00"/>
    <n v="11"/>
    <s v="CONTRATACION DIRECTA"/>
    <s v="198- TASAS RETRIBUTIVAS"/>
    <n v="25945700"/>
    <n v="25945700"/>
    <s v="N/A"/>
    <s v="N/A"/>
    <s v="MARIA FERNANDA AGUILAR_x000a_SUBDIRECCIÓN DEL RECURT SO HIDRICO Y DEL SUELO_x000a_maria.aguilar@ambientebogota.gov.co_x000a_tel 3778956"/>
    <n v="2358700"/>
    <m/>
  </r>
  <r>
    <n v="1224"/>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1"/>
    <d v="2016-01-01T00:00:00"/>
    <n v="11"/>
    <s v="CONTRATACION DIRECTA"/>
    <s v="198- TASAS RETRIBUTIVAS"/>
    <n v="25945700"/>
    <n v="25945700"/>
    <s v="N/A"/>
    <s v="N/A"/>
    <s v="MARIA FERNANDA AGUILAR_x000a_SUBDIRECCIÓN DEL RECURT SO HIDRICO Y DEL SUELO_x000a_maria.aguilar@ambientebogota.gov.co_x000a_tel 3778956"/>
    <n v="2358700"/>
    <m/>
  </r>
  <r>
    <n v="1225"/>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1"/>
    <d v="2016-01-01T00:00:00"/>
    <n v="11"/>
    <s v="CONTRATACION DIRECTA"/>
    <s v="198- TASAS RETRIBUTIVAS"/>
    <n v="25945700"/>
    <n v="25945700"/>
    <s v="N/A"/>
    <s v="N/A"/>
    <s v="MARIA FERNANDA AGUILAR_x000a_SUBDIRECCIÓN DEL RECURT SO HIDRICO Y DEL SUELO_x000a_maria.aguilar@ambientebogota.gov.co_x000a_tel 3778956"/>
    <n v="2358700"/>
    <m/>
  </r>
  <r>
    <n v="1226"/>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2"/>
    <d v="2016-01-01T00:00:00"/>
    <n v="11"/>
    <s v="CONTRATACION DIRECTA"/>
    <s v="198- TASAS RETRIBUTIVAS"/>
    <n v="43960400"/>
    <n v="43960400"/>
    <s v="N/A"/>
    <s v="N/A"/>
    <s v="MARIA FERNANDA AGUILAR_x000a_SUBDIRECCIÓN DEL RECURT SO HIDRICO Y DEL SUELO_x000a_maria.aguilar@ambientebogota.gov.co_x000a_tel 3778956"/>
    <n v="3996400"/>
    <m/>
  </r>
  <r>
    <n v="1227"/>
    <x v="11"/>
    <s v="3-3-1-14-02-17-0820-178"/>
    <s v="20 KM. DE RÍO URBANOS CON ÍNDICE DE CALIDAD HÍDRICA WQI: 65 A 79"/>
    <s v="RECURSO HÍDRICO SUPERFICIAL"/>
    <s v="EJECUTAR 5 PROGRAMAS DE OPERACIÓN DE LA RED DE CALIDAD HÍDRICA DE BOGOTÁ"/>
    <x v="0"/>
    <s v="04-GASTOS DE PERSONAL OPERATIVO"/>
    <s v="0253-PERSONAL CONTRATADO PARA EJECUTAR LAS ACTUACIONES DE EVALUACIÓN, CONTROL Y SEGUIMIENTO AMBIENTAL EN AMBIENTE URBANO"/>
    <n v="77101505"/>
    <x v="683"/>
    <d v="2016-01-01T00:00:00"/>
    <n v="11"/>
    <s v="CONTRATACION DIRECTA"/>
    <s v="198- TASAS RETRIBUTIVAS"/>
    <n v="38182100"/>
    <n v="38182100"/>
    <s v="N/A"/>
    <s v="N/A"/>
    <s v="MARIA FERNANDA AGUILAR_x000a_SUBDIRECCIÓN DEL RECURT SO HIDRICO Y DEL SUELO_x000a_maria.aguilar@ambientebogota.gov.co_x000a_tel 3778956"/>
    <n v="3471100"/>
    <m/>
  </r>
  <r>
    <n v="1228"/>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4"/>
    <d v="2016-01-01T00:00:00"/>
    <n v="11"/>
    <s v="CONTRATACION DIRECTA"/>
    <s v="198- TASAS RETRIBUTIVAS"/>
    <n v="33876700"/>
    <n v="33876700"/>
    <s v="N/A"/>
    <s v="N/A"/>
    <s v="MARIA FERNANDA AGUILAR_x000a_SUBDIRECCIÓN DEL RECURT SO HIDRICO Y DEL SUELO_x000a_maria.aguilar@ambientebogota.gov.co_x000a_tel 3778956"/>
    <n v="3079700"/>
    <m/>
  </r>
  <r>
    <n v="1229"/>
    <x v="11"/>
    <s v="3-3-1-14-02-17-0820-178"/>
    <s v="20 KM. DE RÍO URBANOS CON ÍNDICE DE CALIDAD HÍDRICA WQI: 65 A 79"/>
    <s v="RECURSO HÍDRICO SUPERFICIAL"/>
    <s v="EJECUTAR 3 FASES DEL PROGRAMA MONITOREO A AFLUENTES Y EFLUENTES EN EL D. C."/>
    <x v="0"/>
    <s v="04-GASTOS DE PERSONAL OPERATIVO"/>
    <s v="0253-PERSONAL CONTRATADO PARA EJECUTAR LAS ACTUACIONES DE EVALUACIÓN, CONTROL Y SEGUIMIENTO AMBIENTAL EN AMBIENTE URBANO"/>
    <n v="77101505"/>
    <x v="685"/>
    <d v="2016-01-01T00:00:00"/>
    <n v="11"/>
    <s v="CONTRATACION DIRECTA"/>
    <s v="198- TASAS RETRIBUTIVAS"/>
    <n v="33876700"/>
    <n v="33876700"/>
    <s v="N/A"/>
    <s v="N/A"/>
    <s v="MARIA FERNANDA AGUILAR_x000a_SUBDIRECCIÓN DEL RECURT SO HIDRICO Y DEL SUELO_x000a_maria.aguilar@ambientebogota.gov.co_x000a_tel 3778956"/>
    <n v="3079700"/>
    <m/>
  </r>
  <r>
    <n v="1230"/>
    <x v="11"/>
    <s v="3-3-1-14-02-17-0820-178"/>
    <s v="20 KM. DE RÍO URBANOS CON ÍNDICE DE CALIDAD HÍDRICA WQI: 65 A 79"/>
    <s v="RECURSO HÍDRICO SUPERFICIAL"/>
    <s v="EJECUTAR 3 FASES DEL PROGRAMA MONITOREO A AFLUENTES Y EFLUENTES EN EL D. C."/>
    <x v="0"/>
    <s v="04-GASTOS DE PERSONAL OPERATIVO"/>
    <s v="0253-PERSONAL CONTRATADO PARA EJECUTAR LAS ACTUACIONES DE EVALUACIÓN, CONTROL Y SEGUIMIENTO AMBIENTAL EN AMBIENTE URBANO"/>
    <n v="77101505"/>
    <x v="686"/>
    <d v="2016-01-01T00:00:00"/>
    <n v="11"/>
    <s v="CONTRATACION DIRECTA"/>
    <s v="198- TASAS RETRIBUTIVAS"/>
    <n v="33876700"/>
    <n v="33876700"/>
    <s v="N/A"/>
    <s v="N/A"/>
    <s v="MARIA FERNANDA AGUILAR_x000a_SUBDIRECCIÓN DEL RECURT SO HIDRICO Y DEL SUELO_x000a_maria.aguilar@ambientebogota.gov.co_x000a_tel 3778956"/>
    <n v="3079700"/>
    <m/>
  </r>
  <r>
    <n v="1231"/>
    <x v="11"/>
    <s v="3-3-1-14-02-17-0820-178"/>
    <s v="20 KM. DE RÍO URBANOS CON ÍNDICE DE CALIDAD HÍDRICA WQI: 65 A 79"/>
    <s v="RECURSO HÍDRICO SUPERFICIAL"/>
    <s v="EJECUTAR 5 PROGRAMAS DE OPERACIÓN DE LA RED DE CALIDAD HÍDRICA DE BOGOTÁ"/>
    <x v="0"/>
    <s v="04-GASTOS DE PERSONAL OPERATIVO"/>
    <s v="0253-PERSONAL CONTRATADO PARA EJECUTAR LAS ACTUACIONES DE EVALUACIÓN, CONTROL Y SEGUIMIENTO AMBIENTAL EN AMBIENTE URBANO"/>
    <n v="77101505"/>
    <x v="687"/>
    <d v="2016-01-01T00:00:00"/>
    <n v="11"/>
    <s v=" CONTRATACION DIRECTA "/>
    <s v="198- TASAS RETRIBUTIVAS"/>
    <n v="49731000"/>
    <n v="49731000"/>
    <s v="N/A"/>
    <s v="N/A"/>
    <s v="MARIA FERNANDA AGUILAR_x000a_SUBDIRECCIÓN DEL RECURT SO HIDRICO Y DEL SUELO_x000a_maria.aguilar@ambientebogota.gov.co_x000a_tel 3778956"/>
    <n v="4521000"/>
    <m/>
  </r>
  <r>
    <n v="1232"/>
    <x v="11"/>
    <s v="3-3-1-14-02-17-0820-178"/>
    <s v="20 KM. DE RÍO URBANOS CON ÍNDICE DE CALIDAD HÍDRICA WQI: 65 A 79"/>
    <s v="RECURSO HÍDRICO SUPERFICIAL"/>
    <s v="EJECUTAR 5 PROGRAMAS DE OPERACIÓN DE LA RED DE CALIDAD HÍDRICA DE BOGOTÁ"/>
    <x v="0"/>
    <s v="04-GASTOS DE PERSONAL OPERATIVO"/>
    <s v="0253-PERSONAL CONTRATADO PARA EJECUTAR LAS ACTUACIONES DE EVALUACIÓN, CONTROL Y SEGUIMIENTO AMBIENTAL EN AMBIENTE URBANO"/>
    <n v="77101505"/>
    <x v="688"/>
    <d v="2016-01-01T00:00:00"/>
    <n v="11"/>
    <s v="CONTRATACION DIRECTA"/>
    <s v="198- TASAS RETRIBUTIVAS"/>
    <n v="27985100"/>
    <n v="27985100"/>
    <s v="N/A"/>
    <s v="N/A"/>
    <s v="MARIA FERNANDA AGUILAR_x000a_SUBDIRECCIÓN DEL RECURT SO HIDRICO Y DEL SUELO_x000a_maria.aguilar@ambientebogota.gov.co_x000a_tel 3778956"/>
    <n v="2544100"/>
    <m/>
  </r>
  <r>
    <n v="1233"/>
    <x v="11"/>
    <s v="3-3-1-14-02-17-0820-178"/>
    <s v="20 KM. DE RÍO URBANOS CON ÍNDICE DE CALIDAD HÍDRICA WQI: 65 A 79"/>
    <s v="RECURSO HÍDRICO SUPERFICIAL"/>
    <s v="EJECUTAR 5 PROGRAMAS DE OPERACIÓN DE LA RED DE CALIDAD HÍDRICA DE BOGOTÁ"/>
    <x v="0"/>
    <s v="04-GASTOS DE PERSONAL OPERATIVO"/>
    <s v="0253-PERSONAL CONTRATADO PARA EJECUTAR LAS ACTUACIONES DE EVALUACIÓN, CONTROL Y SEGUIMIENTO AMBIENTAL EN AMBIENTE URBANO"/>
    <n v="77101505"/>
    <x v="689"/>
    <d v="2016-01-01T00:00:00"/>
    <n v="11"/>
    <s v="CONTRATACION DIRECTA"/>
    <s v="198- TASAS RETRIBUTIVAS"/>
    <n v="22206800"/>
    <n v="22206800"/>
    <s v="N/A"/>
    <s v="N/A"/>
    <s v="MARIA FERNANDA AGUILAR_x000a_SUBDIRECCIÓN DEL RECURT SO HIDRICO Y DEL SUELO_x000a_maria.aguilar@ambientebogota.gov.co_x000a_tel 3778956"/>
    <n v="2018800"/>
    <m/>
  </r>
  <r>
    <n v="1234"/>
    <x v="11"/>
    <s v="3-3-1-14-02-17-0820-178"/>
    <s v="20 KM. DE RÍO URBANOS CON ÍNDICE DE CALIDAD HÍDRICA WQI: 65 A 79"/>
    <s v="RECURSO HÍDRICO SUPERFICIAL"/>
    <s v="EJECUTAR 3 FASES DEL PROGRAMA MONITOREO A AFLUENTES Y EFLUENTES EN EL D. C."/>
    <x v="0"/>
    <s v="04-GASTOS DE PERSONAL OPERATIVO"/>
    <s v="0253-PERSONAL CONTRATADO PARA EJECUTAR LAS ACTUACIONES DE EVALUACIÓN, CONTROL Y SEGUIMIENTO AMBIENTAL EN AMBIENTE URBANO"/>
    <n v="77101505"/>
    <x v="690"/>
    <d v="2016-01-01T00:00:00"/>
    <n v="11"/>
    <s v="CONTRATACION DIRECTA"/>
    <s v="198- TASAS RETRIBUTIVAS"/>
    <n v="22206800"/>
    <n v="22206800"/>
    <s v="N/A"/>
    <s v="N/A"/>
    <s v="MARIA FERNANDA AGUILAR_x000a_SUBDIRECCIÓN DEL RECURT SO HIDRICO Y DEL SUELO_x000a_maria.aguilar@ambientebogota.gov.co_x000a_tel 3778956"/>
    <n v="2018800"/>
    <m/>
  </r>
  <r>
    <n v="1235"/>
    <x v="11"/>
    <s v="3-3-1-14-02-17-0820-178"/>
    <s v="20 KM. DE RÍO URBANOS CON ÍNDICE DE CALIDAD HÍDRICA WQI: 65 A 79"/>
    <s v="RECURSO HÍDRICO SUPERFICIAL"/>
    <s v="EJECUTAR 5 PROGRAMAS DE OPERACIÓN DE LA RED DE CALIDAD HÍDRICA DE BOGOTÁ"/>
    <x v="0"/>
    <s v="04-GASTOS DE PERSONAL OPERATIVO"/>
    <s v="0253-PERSONAL CONTRATADO PARA EJECUTAR LAS ACTUACIONES DE EVALUACIÓN, CONTROL Y SEGUIMIENTO AMBIENTAL EN AMBIENTE URBANO"/>
    <n v="77101505"/>
    <x v="689"/>
    <d v="2016-01-01T00:00:00"/>
    <n v="11"/>
    <s v="CONTRATACION DIRECTA"/>
    <s v="198- TASAS RETRIBUTIVAS"/>
    <n v="22206800"/>
    <n v="22206800"/>
    <s v="N/A"/>
    <s v="N/A"/>
    <s v="MARIA FERNANDA AGUILAR_x000a_SUBDIRECCIÓN DEL RECURT SO HIDRICO Y DEL SUELO_x000a_maria.aguilar@ambientebogota.gov.co_x000a_tel 3778956"/>
    <n v="2018800"/>
    <m/>
  </r>
  <r>
    <n v="1236"/>
    <x v="11"/>
    <s v="3-3-1-14-02-17-0820-178"/>
    <s v="20 KM. DE RÍO URBANOS CON ÍNDICE DE CALIDAD HÍDRICA WQI: 65 A 79"/>
    <s v="RECURSO HÍDRICO SUPERFICIAL"/>
    <s v="EJECUTAR 3 FASES DEL PROGRAMA MONITOREO A AFLUENTES Y EFLUENTES EN EL D. C."/>
    <x v="0"/>
    <s v="04-GASTOS DE PERSONAL OPERATIVO"/>
    <s v="0253-PERSONAL CONTRATADO PARA EJECUTAR LAS ACTUACIONES DE EVALUACIÓN, CONTROL Y SEGUIMIENTO AMBIENTAL EN AMBIENTE URBANO"/>
    <n v="77101505"/>
    <x v="690"/>
    <d v="2016-01-01T00:00:00"/>
    <n v="12"/>
    <s v="CONTRATACION DIRECTA"/>
    <s v="198- TASAS RETRIBUTIVAS"/>
    <n v="20517800"/>
    <n v="20517800"/>
    <s v="N/A"/>
    <s v="N/A"/>
    <s v="MARIA FERNANDA AGUILAR_x000a_SUBDIRECCIÓN DEL RECURT SO HIDRICO Y DEL SUELO_x000a_maria.aguilar@ambientebogota.gov.co_x000a_tel 3778956"/>
    <n v="1709800"/>
    <m/>
  </r>
  <r>
    <n v="123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0"/>
    <d v="2016-01-01T00:00:00"/>
    <n v="11"/>
    <s v="CONTRATACION DIRECTA"/>
    <s v="12-OTROS DISTRITOS"/>
    <n v="65714000"/>
    <n v="65714000"/>
    <s v="N/A"/>
    <s v="N/A"/>
    <s v="MARIA FERNANDA AGUILAR_x000a_SUBDIRECCIÓN DEL RECURT SO HIDRICO Y DEL SUELO_x000a_maria.aguilar@ambientebogota.gov.co_x000a_tel 3778956"/>
    <n v="5974000"/>
    <m/>
  </r>
  <r>
    <n v="123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91"/>
    <d v="2016-01-01T00:00:00"/>
    <n v="11"/>
    <s v="CONTRATACION DIRECTA"/>
    <s v="12-OTROS DISTRITOS"/>
    <n v="33876700"/>
    <n v="33876700"/>
    <s v="N/A"/>
    <s v="N/A"/>
    <s v="MARIA FERNANDA AGUILAR_x000a_SUBDIRECCIÓN DEL RECURT SO HIDRICO Y DEL SUELO_x000a_maria.aguilar@ambientebogota.gov.co_x000a_tel 3778956"/>
    <n v="3079700"/>
    <m/>
  </r>
  <r>
    <n v="123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1"/>
    <d v="2016-01-01T00:00:00"/>
    <n v="11"/>
    <s v="CONTRATACION DIRECTA"/>
    <s v="12-OTROS DISTRITOS"/>
    <n v="30364400"/>
    <n v="30364400"/>
    <s v="N/A"/>
    <s v="N/A"/>
    <s v="MARIA FERNANDA AGUILAR_x000a_SUBDIRECCIÓN DEL RECURT SO HIDRICO Y DEL SUELO_x000a_maria.aguilar@ambientebogota.gov.co_x000a_tel 3778956"/>
    <n v="2760400"/>
    <m/>
  </r>
  <r>
    <n v="124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24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91"/>
    <d v="2016-01-01T00:00:00"/>
    <n v="11"/>
    <s v="CONTRATACION DIRECTA"/>
    <s v="12-OTROS DISTRITOS"/>
    <n v="33876700"/>
    <n v="33876700"/>
    <s v="N/A"/>
    <s v="N/A"/>
    <s v="MARIA FERNANDA AGUILAR_x000a_SUBDIRECCIÓN DEL RECURT SO HIDRICO Y DEL SUELO_x000a_maria.aguilar@ambientebogota.gov.co_x000a_tel 3778956"/>
    <n v="3079700"/>
    <m/>
  </r>
  <r>
    <n v="124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24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24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92"/>
    <d v="2016-01-01T00:00:00"/>
    <n v="11"/>
    <s v="CONTRATACION DIRECTA"/>
    <s v="12-OTROS DISTRITOS"/>
    <n v="38182100"/>
    <n v="38182100"/>
    <s v="N/A"/>
    <s v="N/A"/>
    <s v="MARIA FERNANDA AGUILAR_x000a_SUBDIRECCIÓN DEL RECURT SO HIDRICO Y DEL SUELO_x000a_maria.aguilar@ambientebogota.gov.co_x000a_tel 3778956"/>
    <n v="3471100"/>
    <m/>
  </r>
  <r>
    <n v="124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93"/>
    <d v="2016-01-01T00:00:00"/>
    <n v="11"/>
    <s v="CONTRATACION DIRECTA"/>
    <s v="12-OTROS DISTRITOS"/>
    <n v="17448200"/>
    <n v="17448200"/>
    <s v="N/A"/>
    <s v="N/A"/>
    <s v="MARIA FERNANDA AGUILAR_x000a_SUBDIRECCIÓN DEL RECURT SO HIDRICO Y DEL SUELO_x000a_maria.aguilar@ambientebogota.gov.co_x000a_tel 3778956"/>
    <n v="1586200"/>
    <m/>
  </r>
  <r>
    <n v="124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5"/>
    <d v="2016-01-01T00:00:00"/>
    <n v="11"/>
    <s v="CONTRATACION DIRECTA"/>
    <s v="12-OTROS DISTRITOS"/>
    <n v="13709300"/>
    <n v="13709300"/>
    <s v="N/A"/>
    <s v="N/A"/>
    <s v="MARIA FERNANDA AGUILAR_x000a_SUBDIRECCIÓN DEL RECURT SO HIDRICO Y DEL SUELO_x000a_maria.aguilar@ambientebogota.gov.co_x000a_tel 3778956"/>
    <n v="1246300"/>
    <m/>
  </r>
  <r>
    <n v="124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5"/>
    <d v="2016-01-01T00:00:00"/>
    <n v="11"/>
    <s v="CONTRATACION DIRECTA"/>
    <s v="12-OTROS DISTRITOS"/>
    <n v="13709300"/>
    <n v="13709300"/>
    <s v="N/A"/>
    <s v="N/A"/>
    <s v="MARIA FERNANDA AGUILAR_x000a_SUBDIRECCIÓN DEL RECURT SO HIDRICO Y DEL SUELO_x000a_maria.aguilar@ambientebogota.gov.co_x000a_tel 3778956"/>
    <n v="1246300"/>
    <m/>
  </r>
  <r>
    <n v="124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6"/>
    <d v="2016-01-01T00:00:00"/>
    <n v="11"/>
    <s v="CONTRATACION DIRECTA"/>
    <s v="12-OTROS DISTRITOS"/>
    <n v="71379000"/>
    <n v="71379000"/>
    <s v="N/A"/>
    <s v="N/A"/>
    <s v="MARIA FERNANDA AGUILAR_x000a_SUBDIRECCIÓN DEL RECURT SO HIDRICO Y DEL SUELO_x000a_maria.aguilar@ambientebogota.gov.co_x000a_tel 3778956"/>
    <n v="6489000"/>
    <m/>
  </r>
  <r>
    <n v="124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4"/>
    <d v="2016-01-01T00:00:00"/>
    <n v="11"/>
    <s v="CONTRATACION DIRECTA"/>
    <s v="12-OTROS DISTRITOS"/>
    <n v="23906300"/>
    <n v="23906300"/>
    <s v="N/A"/>
    <s v="N/A"/>
    <s v="MARIA FERNANDA AGUILAR_x000a_SUBDIRECCIÓN DEL RECURT SO HIDRICO Y DEL SUELO_x000a_maria.aguilar@ambientebogota.gov.co_x000a_tel 3778956"/>
    <n v="2173300"/>
    <m/>
  </r>
  <r>
    <n v="125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94"/>
    <d v="2016-01-01T00:00:00"/>
    <n v="11"/>
    <s v="CONTRATACION DIRECTA"/>
    <s v="12-OTROS DISTRITOS"/>
    <n v="18807800"/>
    <n v="18807800"/>
    <s v="N/A"/>
    <s v="N/A"/>
    <s v="MARIA FERNANDA AGUILAR_x000a_SUBDIRECCIÓN DEL RECURT SO HIDRICO Y DEL SUELO_x000a_maria.aguilar@ambientebogota.gov.co_x000a_tel 3778956"/>
    <n v="1709800"/>
    <m/>
  </r>
  <r>
    <n v="125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8"/>
    <d v="2016-01-01T00:00:00"/>
    <n v="11"/>
    <s v="CONTRATACION DIRECTA"/>
    <s v="12-OTROS DISTRITOS"/>
    <n v="30364400"/>
    <n v="30364400"/>
    <s v="N/A"/>
    <s v="N/A"/>
    <s v="MARIA FERNANDA AGUILAR_x000a_SUBDIRECCIÓN DEL RECURT SO HIDRICO Y DEL SUELO_x000a_maria.aguilar@ambientebogota.gov.co_x000a_tel 3778956"/>
    <n v="2760400"/>
    <m/>
  </r>
  <r>
    <n v="125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25945700"/>
    <n v="25945700"/>
    <s v="N/A"/>
    <s v="N/A"/>
    <s v="MARIA FERNANDA AGUILAR_x000a_SUBDIRECCIÓN DEL RECURT SO HIDRICO Y DEL SUELO_x000a_maria.aguilar@ambientebogota.gov.co_x000a_tel 3778956"/>
    <n v="2358700"/>
    <m/>
  </r>
  <r>
    <n v="1253"/>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7121701"/>
    <x v="648"/>
    <d v="2016-01-01T00:00:00"/>
    <n v="11"/>
    <s v="CONTRATACION DIRECTA"/>
    <s v="198- TASAS RETRIBUTIVAS"/>
    <n v="25945700"/>
    <n v="25945700"/>
    <s v="N/A"/>
    <s v="N/A"/>
    <s v="MARIA FERNANDA AGUILAR_x000a_SUBDIRECCIÓN DEL RECURT SO HIDRICO Y DEL SUELO_x000a_maria.aguilar@ambientebogota.gov.co_x000a_tel 3778956"/>
    <n v="2358700"/>
    <m/>
  </r>
  <r>
    <n v="125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30364400"/>
    <n v="30364400"/>
    <s v="N/A"/>
    <s v="N/A"/>
    <s v="MARIA FERNANDA AGUILAR_x000a_SUBDIRECCIÓN DEL RECURT SO HIDRICO Y DEL SUELO_x000a_maria.aguilar@ambientebogota.gov.co_x000a_tel 3778956"/>
    <n v="2760400"/>
    <m/>
  </r>
  <r>
    <n v="125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30364400"/>
    <n v="30364400"/>
    <s v="N/A"/>
    <s v="N/A"/>
    <s v="MARIA FERNANDA AGUILAR_x000a_SUBDIRECCIÓN DEL RECURT SO HIDRICO Y DEL SUELO_x000a_maria.aguilar@ambientebogota.gov.co_x000a_tel 3778956"/>
    <n v="2760400"/>
    <m/>
  </r>
  <r>
    <n v="125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25945700"/>
    <n v="25945700"/>
    <s v="N/A"/>
    <s v="N/A"/>
    <s v="MARIA FERNANDA AGUILAR_x000a_SUBDIRECCIÓN DEL RECURT SO HIDRICO Y DEL SUELO_x000a_maria.aguilar@ambientebogota.gov.co_x000a_tel 3778956"/>
    <n v="2358700"/>
    <m/>
  </r>
  <r>
    <n v="125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1"/>
    <d v="2016-01-01T00:00:00"/>
    <n v="11"/>
    <s v="CONTRATACION DIRECTA"/>
    <s v="12-OTROS DISTRITOS"/>
    <n v="38182100"/>
    <n v="38182100"/>
    <s v="N/A"/>
    <s v="N/A"/>
    <s v="MARIA FERNANDA AGUILAR_x000a_SUBDIRECCIÓN DEL RECURT SO HIDRICO Y DEL SUELO_x000a_maria.aguilar@ambientebogota.gov.co_x000a_tel 3778956"/>
    <n v="3471100"/>
    <m/>
  </r>
  <r>
    <n v="125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1"/>
    <d v="2016-01-01T00:00:00"/>
    <n v="11"/>
    <s v="CONTRATACION DIRECTA"/>
    <s v="12-OTROS DISTRITOS"/>
    <n v="38182100"/>
    <n v="38182100"/>
    <s v="N/A"/>
    <s v="N/A"/>
    <s v="MARIA FERNANDA AGUILAR_x000a_SUBDIRECCIÓN DEL RECURT SO HIDRICO Y DEL SUELO_x000a_maria.aguilar@ambientebogota.gov.co_x000a_tel 3778956"/>
    <n v="3471100"/>
    <m/>
  </r>
  <r>
    <n v="125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1"/>
    <d v="2016-01-01T00:00:00"/>
    <n v="11"/>
    <s v="CONTRATACION DIRECTA"/>
    <s v="12-OTROS DISTRITOS"/>
    <n v="38182100"/>
    <n v="38182100"/>
    <s v="N/A"/>
    <s v="N/A"/>
    <s v="MARIA FERNANDA AGUILAR_x000a_SUBDIRECCIÓN DEL RECURT SO HIDRICO Y DEL SUELO_x000a_maria.aguilar@ambientebogota.gov.co_x000a_tel 3778956"/>
    <n v="3471100"/>
    <m/>
  </r>
  <r>
    <n v="126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43960400"/>
    <n v="43960400"/>
    <s v="N/A"/>
    <s v="N/A"/>
    <s v="MARIA FERNANDA AGUILAR_x000a_SUBDIRECCIÓN DEL RECURT SO HIDRICO Y DEL SUELO_x000a_maria.aguilar@ambientebogota.gov.co_x000a_tel 3778956"/>
    <n v="3996400"/>
    <m/>
  </r>
  <r>
    <n v="126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3"/>
    <d v="2016-01-01T00:00:00"/>
    <n v="11"/>
    <s v="CONTRATACION DIRECTA"/>
    <s v="12-OTROS DISTRITOS"/>
    <n v="49738700"/>
    <n v="49738700"/>
    <s v="N/A"/>
    <s v="N/A"/>
    <s v="MARIA FERNANDA AGUILAR_x000a_SUBDIRECCIÓN DEL RECURT SO HIDRICO Y DEL SUELO_x000a_maria.aguilar@ambientebogota.gov.co_x000a_tel 3778956"/>
    <n v="4521700"/>
    <m/>
  </r>
  <r>
    <n v="126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80161500"/>
    <x v="695"/>
    <d v="2016-01-01T00:00:00"/>
    <n v="11"/>
    <s v="CONTRATACION DIRECTA"/>
    <s v="12-OTROS DISTRITOS"/>
    <n v="49738700"/>
    <n v="49738700"/>
    <s v="N/A"/>
    <s v="N/A"/>
    <s v="MARIA FERNANDA AGUILAR_x000a_SUBDIRECCIÓN DEL RECURT SO HIDRICO Y DEL SUELO_x000a_maria.aguilar@ambientebogota.gov.co_x000a_tel 3778956"/>
    <n v="4521700"/>
    <m/>
  </r>
  <r>
    <n v="126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96"/>
    <d v="2016-01-01T00:00:00"/>
    <n v="11"/>
    <s v="CONTRATACION DIRECTA"/>
    <s v="12-OTROS DISTRITOS"/>
    <n v="23906300"/>
    <n v="23906300"/>
    <s v="N/A"/>
    <s v="N/A"/>
    <s v="MARIA FERNANDA AGUILAR_x000a_SUBDIRECCIÓN DEL RECURT SO HIDRICO Y DEL SUELO_x000a_maria.aguilar@ambientebogota.gov.co_x000a_tel 3778956"/>
    <n v="2173300"/>
    <m/>
  </r>
  <r>
    <n v="1264"/>
    <x v="11"/>
    <s v="3-3-1-14-02-17-0820-178"/>
    <s v="20 KM. DE RÍO URBANOS CON ÍNDICE DE CALIDAD HÍDRICA WQI: 65 A 79"/>
    <s v="SUELO"/>
    <s v="DESARROLLO 100% EL PROGRAMA DE IDENTIFICACIÓN Y DIAGNÓSTICO DE SITIOS CONTAMINADOS PARA SU CONTROL"/>
    <x v="0"/>
    <s v="04-GASTOS DE PERSONAL OPERATIVO"/>
    <s v="0253-PERSONAL CONTRATADO PARA EJECUTAR LAS ACTUACIONES DE EVALUACIÓN, CONTROL Y SEGUIMIENTO AMBIENTAL EN AMBIENTE URBANO"/>
    <n v="77121606"/>
    <x v="697"/>
    <d v="2016-01-01T00:00:00"/>
    <n v="11"/>
    <s v="CONTRATCION DIRECTA"/>
    <s v="12-OTROS DISTRITOS"/>
    <n v="22206800"/>
    <n v="22206800"/>
    <s v="N/A"/>
    <s v="N/A"/>
    <s v="MARIA FERNANDA AGUILAR_x000a_SUBDIRECCIÓN DEL RECURT SO HIDRICO Y DEL SUELO_x000a_maria.aguilar@ambientebogota.gov.co_x000a_tel 3778956"/>
    <n v="2018800"/>
    <m/>
  </r>
  <r>
    <n v="1265"/>
    <x v="11"/>
    <s v="3-3-1-14-02-17-0820-178"/>
    <s v="20 KM. DE RÍO URBANOS CON ÍNDICE DE CALIDAD HÍDRICA WQI: 65 A 79"/>
    <s v="SUELO"/>
    <s v="DESARROLLO 100% EL PROGRAMA DE IDENTIFICACIÓN Y DIAGNÓSTICO DE SITIOS CONTAMINADOS PARA SU CONTROL"/>
    <x v="0"/>
    <s v="04-GASTOS DE PERSONAL OPERATIVO"/>
    <s v="0253-PERSONAL CONTRATADO PARA EJECUTAR LAS ACTUACIONES DE EVALUACIÓN, CONTROL Y SEGUIMIENTO AMBIENTAL EN AMBIENTE URBANO"/>
    <n v="77121606"/>
    <x v="698"/>
    <d v="2016-01-01T00:00:00"/>
    <n v="11"/>
    <s v="CONTRATACION DIRECTA"/>
    <s v="12-OTROS DISTRITOS"/>
    <n v="43960400"/>
    <n v="43960400"/>
    <s v="N/A"/>
    <s v="N/A"/>
    <s v="MARIA FERNANDA AGUILAR_x000a_SUBDIRECCIÓN DEL RECURT SO HIDRICO Y DEL SUELO_x000a_maria.aguilar@ambientebogota.gov.co_x000a_tel 3778956"/>
    <n v="3996400"/>
    <m/>
  </r>
  <r>
    <n v="1266"/>
    <x v="11"/>
    <s v="3-3-1-14-02-17-0820-178"/>
    <s v="20 KM. DE RÍO URBANOS CON ÍNDICE DE CALIDAD HÍDRICA WQI: 65 A 79"/>
    <s v="SUELO"/>
    <s v="DESARROLLO 100% EL PROGRAMA DE IDENTIFICACIÓN Y DIAGNÓSTICO DE SITIOS CONTAMINADOS PARA SU CONTROL"/>
    <x v="3"/>
    <s v="01-INVESTIGACION BASICA APLICADA Y ESTUDIOS PROPIOS DEL SECTOR"/>
    <s v="0130-INVESTIGACIÓN Y ESTUDIOS DE APOYO A LA GESTIÓN AMBIENTAL"/>
    <n v="77121606"/>
    <x v="699"/>
    <d v="2016-01-01T00:00:00"/>
    <n v="11"/>
    <s v="LICITACION PUBLICA"/>
    <s v="12-OTROS DISTRITOS"/>
    <n v="500000000"/>
    <n v="500000000"/>
    <s v="N/A"/>
    <s v="N/A"/>
    <s v="MARIA FERNANDA AGUILAR_x000a_SUBDIRECCIÓN DEL RECURT SO HIDRICO Y DEL SUELO_x000a_maria.aguilar@ambientebogota.gov.co_x000a_tel 3778956"/>
    <n v="500000000"/>
    <m/>
  </r>
  <r>
    <n v="1267"/>
    <x v="11"/>
    <s v="3-3-1-14-02-17-0820-178"/>
    <s v="20 KM. DE RÍO URBANOS CON ÍNDICE DE CALIDAD HÍDRICA WQI: 65 A 79"/>
    <s v="SUELO"/>
    <s v="DESARROLLO 100% EL PROGRAMA DE IDENTIFICACIÓN Y DIAGNÓSTICO DE SITIOS CONTAMINADOS PARA SU CONTROL"/>
    <x v="0"/>
    <s v="04-GASTOS DE PERSONAL OPERATIVO"/>
    <s v="0253-PERSONAL CONTRATADO PARA EJECUTAR LAS ACTUACIONES DE EVALUACIÓN, CONTROL Y SEGUIMIENTO AMBIENTAL EN AMBIENTE URBANO"/>
    <n v="77121606"/>
    <x v="700"/>
    <d v="2016-01-01T00:00:00"/>
    <n v="11"/>
    <s v="CONTRATACION DIRECTA"/>
    <s v="12-OTROS DISTRITOS"/>
    <n v="61295300"/>
    <n v="61295300"/>
    <s v="N/A"/>
    <s v="N/A"/>
    <s v="MARIA FERNANDA AGUILAR_x000a_SUBDIRECCIÓN DEL RECURT SO HIDRICO Y DEL SUELO_x000a_maria.aguilar@ambientebogota.gov.co_x000a_tel 3778956"/>
    <n v="5572300"/>
    <m/>
  </r>
  <r>
    <n v="1268"/>
    <x v="11"/>
    <s v="3-3-1-14-02-17-0820-178"/>
    <s v="20 KM. DE RÍO URBANOS CON ÍNDICE DE CALIDAD HÍDRICA WQI: 65 A 79"/>
    <s v="SUELO"/>
    <s v="DESARROLLO 100% EL PROGRAMA DE IDENTIFICACIÓN Y DIAGNÓSTICO DE SITIOS CONTAMINADOS PARA SU CONTROL"/>
    <x v="0"/>
    <s v="04-GASTOS DE PERSONAL OPERATIVO"/>
    <s v="0253-PERSONAL CONTRATADO PARA EJECUTAR LAS ACTUACIONES DE EVALUACIÓN, CONTROL Y SEGUIMIENTO AMBIENTAL EN AMBIENTE URBANO"/>
    <n v="77121606"/>
    <x v="701"/>
    <d v="2016-01-01T00:00:00"/>
    <n v="11"/>
    <s v="CONTRATACION DIRECTA"/>
    <s v="12-OTROS DISTRITOS"/>
    <n v="38182100"/>
    <n v="38182100"/>
    <s v="N/A"/>
    <s v="N/A"/>
    <s v="MARIA FERNANDA AGUILAR_x000a_SUBDIRECCIÓN DEL RECURT SO HIDRICO Y DEL SUELO_x000a_maria.aguilar@ambientebogota.gov.co_x000a_tel 3778956"/>
    <n v="3471100"/>
    <m/>
  </r>
  <r>
    <n v="126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2"/>
    <d v="2016-01-01T00:00:00"/>
    <n v="11"/>
    <s v="CONTRATACION DIRECTA"/>
    <s v="12-OTROS DISTRITOS"/>
    <n v="30364400"/>
    <n v="30364400"/>
    <s v="N/A"/>
    <s v="N/A"/>
    <s v="MARIA FERNANDA AGUILAR_x000a_SUBDIRECCIÓN DEL RECURT SO HIDRICO Y DEL SUELO_x000a_maria.aguilar@ambientebogota.gov.co_x000a_tel 3778956"/>
    <n v="2760400"/>
    <m/>
  </r>
  <r>
    <n v="127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3"/>
    <d v="2016-01-01T00:00:00"/>
    <n v="11"/>
    <s v="CONTRATACION DIRECTA"/>
    <s v="12-OTROS DISTRITOS"/>
    <n v="61295300"/>
    <n v="61295300"/>
    <s v="N/A"/>
    <s v="N/A"/>
    <s v="MARIA FERNANDA AGUILAR_x000a_SUBDIRECCIÓN DEL RECURT SO HIDRICO Y DEL SUELO_x000a_maria.aguilar@ambientebogota.gov.co_x000a_tel 3778956"/>
    <n v="5572300"/>
    <m/>
  </r>
  <r>
    <n v="127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4"/>
    <d v="2016-01-01T00:00:00"/>
    <n v="11"/>
    <s v="CONTRATACION DIRECTA"/>
    <s v="12-OTROS DISTRITOS"/>
    <n v="25945700"/>
    <n v="25945700"/>
    <s v="N/A"/>
    <s v="N/A"/>
    <s v="MARIA FERNANDA AGUILAR_x000a_SUBDIRECCIÓN DEL RECURT SO HIDRICO Y DEL SUELO_x000a_maria.aguilar@ambientebogota.gov.co_x000a_tel 3778956"/>
    <n v="2358700"/>
    <m/>
  </r>
  <r>
    <n v="127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5"/>
    <d v="2016-01-01T00:00:00"/>
    <n v="11"/>
    <s v="CONTRATACION DIRECTA"/>
    <s v="12-OTROS DISTRITOS"/>
    <n v="30364400"/>
    <n v="30364400"/>
    <s v="N/A"/>
    <s v="N/A"/>
    <s v="MARIA FERNANDA AGUILAR_x000a_SUBDIRECCIÓN DEL RECURT SO HIDRICO Y DEL SUELO_x000a_maria.aguilar@ambientebogota.gov.co_x000a_tel 3778956"/>
    <n v="2760400"/>
    <m/>
  </r>
  <r>
    <n v="127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6"/>
    <d v="2016-01-01T00:00:00"/>
    <n v="11"/>
    <s v="CONTRATACION DIRECTA"/>
    <s v="12-OTROS DISTRITOS"/>
    <n v="90640000"/>
    <n v="90640000"/>
    <s v="N/A"/>
    <s v="N/A"/>
    <s v="MARIA FERNANDA AGUILAR_x000a_SUBDIRECCIÓN DEL RECURT SO HIDRICO Y DEL SUELO_x000a_maria.aguilar@ambientebogota.gov.co_x000a_tel 3778956"/>
    <n v="8240000"/>
    <m/>
  </r>
  <r>
    <n v="127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7"/>
    <d v="2016-01-01T00:00:00"/>
    <n v="11"/>
    <s v="CONTRATCION DIRECTA"/>
    <s v="12-OTROS DISTRITOS"/>
    <n v="49738700"/>
    <n v="49738700"/>
    <s v="N/A"/>
    <s v="N/A"/>
    <s v="MARIA FERNANDA AGUILAR_x000a_SUBDIRECCIÓN DEL RECURT SO HIDRICO Y DEL SUELO_x000a_maria.aguilar@ambientebogota.gov.co_x000a_tel 3778956"/>
    <n v="4521700"/>
    <m/>
  </r>
  <r>
    <n v="127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27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8"/>
    <d v="2016-01-01T00:00:00"/>
    <n v="11"/>
    <s v="CONTRATACION DIRECTA"/>
    <s v="12-OTROS DISTRITOS"/>
    <n v="33876700"/>
    <n v="33876700"/>
    <s v="N/A"/>
    <s v="N/A"/>
    <s v="MARIA FERNANDA AGUILAR_x000a_SUBDIRECCIÓN DEL RECURT SO HIDRICO Y DEL SUELO_x000a_maria.aguilar@ambientebogota.gov.co_x000a_tel 3778956"/>
    <n v="3079700"/>
    <m/>
  </r>
  <r>
    <n v="127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27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8"/>
    <d v="2016-01-01T00:00:00"/>
    <n v="11"/>
    <s v="CONTRATACION DIRECTA"/>
    <s v="12-OTROS DISTRITOS"/>
    <n v="33876700"/>
    <n v="33876700"/>
    <s v="N/A"/>
    <s v="N/A"/>
    <s v="MARIA FERNANDA AGUILAR_x000a_SUBDIRECCIÓN DEL RECURT SO HIDRICO Y DEL SUELO_x000a_maria.aguilar@ambientebogota.gov.co_x000a_tel 3778956"/>
    <n v="3079700"/>
    <m/>
  </r>
  <r>
    <n v="127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8"/>
    <d v="2016-01-01T00:00:00"/>
    <n v="11"/>
    <s v="CONTRATACION DIRECTA"/>
    <s v="12-OTROS DISTRITOS"/>
    <n v="33876700"/>
    <n v="33876700"/>
    <s v="N/A"/>
    <s v="N/A"/>
    <s v="MARIA FERNANDA AGUILAR_x000a_SUBDIRECCIÓN DEL RECURT SO HIDRICO Y DEL SUELO_x000a_maria.aguilar@ambientebogota.gov.co_x000a_tel 3778956"/>
    <n v="3079700"/>
    <m/>
  </r>
  <r>
    <n v="128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2"/>
    <d v="2016-01-01T00:00:00"/>
    <n v="11"/>
    <s v="CONTRATACION DIRECTA"/>
    <s v="12-OTROS DISTRITOS"/>
    <n v="25945700"/>
    <n v="25945700"/>
    <s v="N/A"/>
    <s v="N/A"/>
    <s v="MARIA FERNANDA AGUILAR_x000a_SUBDIRECCIÓN DEL RECURT SO HIDRICO Y DEL SUELO_x000a_maria.aguilar@ambientebogota.gov.co_x000a_tel 3778956"/>
    <n v="2358700"/>
    <m/>
  </r>
  <r>
    <n v="128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0"/>
    <d v="2016-01-01T00:00:00"/>
    <n v="11"/>
    <s v="CONTRATACION DIRECTA"/>
    <s v="12-OTROS DISTRITOS"/>
    <n v="65714000"/>
    <n v="65714000"/>
    <s v="N/A"/>
    <s v="N/A"/>
    <s v="MARIA FERNANDA AGUILAR_x000a_SUBDIRECCIÓN DEL RECURT SO HIDRICO Y DEL SUELO_x000a_maria.aguilar@ambientebogota.gov.co_x000a_tel 3778956"/>
    <n v="5974000"/>
    <m/>
  </r>
  <r>
    <n v="128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93"/>
    <d v="2016-01-01T00:00:00"/>
    <n v="11"/>
    <s v="CONTRATACION DIRECTA"/>
    <s v="12-OTROS DISTRITOS"/>
    <n v="17448200"/>
    <n v="17448200"/>
    <s v="N/A"/>
    <s v="N/A"/>
    <s v="MARIA FERNANDA AGUILAR_x000a_SUBDIRECCIÓN DEL RECURT SO HIDRICO Y DEL SUELO_x000a_maria.aguilar@ambientebogota.gov.co_x000a_tel 3778956"/>
    <n v="1586200"/>
    <m/>
  </r>
  <r>
    <n v="128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93"/>
    <d v="2016-01-01T00:00:00"/>
    <n v="11"/>
    <s v="CONTRATACION DIRECTA"/>
    <s v="12-OTROS DISTRITOS"/>
    <n v="17448200"/>
    <n v="17448200"/>
    <s v="N/A"/>
    <s v="N/A"/>
    <s v="MARIA FERNANDA AGUILAR_x000a_SUBDIRECCIÓN DEL RECURT SO HIDRICO Y DEL SUELO_x000a_maria.aguilar@ambientebogota.gov.co_x000a_tel 3778956"/>
    <n v="1586200"/>
    <m/>
  </r>
  <r>
    <n v="128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5"/>
    <d v="2016-01-01T00:00:00"/>
    <n v="11"/>
    <s v="CONTRATACION DIRECTA"/>
    <s v="12-OTROS DISTRITOS"/>
    <n v="17448200"/>
    <n v="17448200"/>
    <s v="N/A"/>
    <s v="N/A"/>
    <s v="MARIA FERNANDA AGUILAR_x000a_SUBDIRECCIÓN DEL RECURT SO HIDRICO Y DEL SUELO_x000a_maria.aguilar@ambientebogota.gov.co_x000a_tel 3778956"/>
    <n v="1586200"/>
    <m/>
  </r>
  <r>
    <n v="128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6"/>
    <d v="2016-01-01T00:00:00"/>
    <n v="11"/>
    <s v="CONTRATACION DIRECTA"/>
    <s v="12-OTROS DISTRITOS"/>
    <n v="71379000"/>
    <n v="71379000"/>
    <s v="N/A"/>
    <s v="N/A"/>
    <s v="MARIA FERNANDA AGUILAR_x000a_SUBDIRECCIÓN DEL RECURT SO HIDRICO Y DEL SUELO_x000a_maria.aguilar@ambientebogota.gov.co_x000a_tel 3778956"/>
    <n v="6489000"/>
    <m/>
  </r>
  <r>
    <n v="128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43960400"/>
    <n v="43960400"/>
    <s v="N/A"/>
    <s v="N/A"/>
    <s v="MARIA FERNANDA AGUILAR_x000a_SUBDIRECCIÓN DEL RECURT SO HIDRICO Y DEL SUELO_x000a_maria.aguilar@ambientebogota.gov.co_x000a_tel 3778956"/>
    <n v="3996400"/>
    <m/>
  </r>
  <r>
    <n v="128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8"/>
    <d v="2016-01-01T00:00:00"/>
    <n v="11"/>
    <s v="CONTRATACION DIRECTA"/>
    <s v="12-OTROS DISTRITOS"/>
    <n v="25945700"/>
    <n v="25945700"/>
    <s v="N/A"/>
    <s v="N/A"/>
    <s v="MARIA FERNANDA AGUILAR_x000a_SUBDIRECCIÓN DEL RECURT SO HIDRICO Y DEL SUELO_x000a_maria.aguilar@ambientebogota.gov.co_x000a_tel 3778956"/>
    <n v="2358700"/>
    <m/>
  </r>
  <r>
    <n v="128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30364400"/>
    <n v="30364400"/>
    <s v="N/A"/>
    <s v="N/A"/>
    <s v="MARIA FERNANDA AGUILAR_x000a_SUBDIRECCIÓN DEL RECURT SO HIDRICO Y DEL SUELO_x000a_maria.aguilar@ambientebogota.gov.co_x000a_tel 3778956"/>
    <n v="2760400"/>
    <m/>
  </r>
  <r>
    <n v="128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8"/>
    <d v="2016-01-01T00:00:00"/>
    <n v="11"/>
    <s v="CONTRATACION DIRECTA"/>
    <s v="12-OTROS DISTRITOS"/>
    <n v="25945700"/>
    <n v="25945700"/>
    <s v="N/A"/>
    <s v="N/A"/>
    <s v="MARIA FERNANDA AGUILAR_x000a_SUBDIRECCIÓN DEL RECURT SO HIDRICO Y DEL SUELO_x000a_maria.aguilar@ambientebogota.gov.co_x000a_tel 3778956"/>
    <n v="2358700"/>
    <m/>
  </r>
  <r>
    <n v="129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25945700"/>
    <n v="25945700"/>
    <s v="N/A"/>
    <s v="N/A"/>
    <s v="MARIA FERNANDA AGUILAR_x000a_SUBDIRECCIÓN DEL RECURT SO HIDRICO Y DEL SUELO_x000a_maria.aguilar@ambientebogota.gov.co_x000a_tel 3778956"/>
    <n v="2358700"/>
    <m/>
  </r>
  <r>
    <n v="129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1"/>
    <d v="2016-01-01T00:00:00"/>
    <n v="11"/>
    <s v="CONTRATACION DIRECTA"/>
    <s v="12-OTROS DISTRITOS"/>
    <n v="38182100"/>
    <n v="38182100"/>
    <s v="N/A"/>
    <s v="N/A"/>
    <s v="MARIA FERNANDA AGUILAR_x000a_SUBDIRECCIÓN DEL RECURT SO HIDRICO Y DEL SUELO_x000a_maria.aguilar@ambientebogota.gov.co_x000a_tel 3778956"/>
    <n v="3471100"/>
    <m/>
  </r>
  <r>
    <n v="129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1"/>
    <d v="2016-01-01T00:00:00"/>
    <n v="11"/>
    <s v="CONTRATACION DIRECTA"/>
    <s v="12-OTROS DISTRITOS"/>
    <n v="38182100"/>
    <n v="38182100"/>
    <s v="N/A"/>
    <s v="N/A"/>
    <s v="MARIA FERNANDA AGUILAR_x000a_SUBDIRECCIÓN DEL RECURT SO HIDRICO Y DEL SUELO_x000a_maria.aguilar@ambientebogota.gov.co_x000a_tel 3778956"/>
    <n v="3471100"/>
    <m/>
  </r>
  <r>
    <n v="129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8"/>
    <d v="2016-01-01T00:00:00"/>
    <n v="11"/>
    <s v="CONTRATACION DIRECTA"/>
    <s v="12-OTROS DISTRITOS"/>
    <n v="25945700"/>
    <n v="25945700"/>
    <s v="N/A"/>
    <s v="N/A"/>
    <s v="MARIA FERNANDA AGUILAR_x000a_SUBDIRECCIÓN DEL RECURT SO HIDRICO Y DEL SUELO_x000a_maria.aguilar@ambientebogota.gov.co_x000a_tel 3778956"/>
    <n v="2358700"/>
    <m/>
  </r>
  <r>
    <n v="1294"/>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43960400"/>
    <n v="43960400"/>
    <s v="N/A"/>
    <s v="N/A"/>
    <s v="MARIA FERNANDA AGUILAR_x000a_SUBDIRECCIÓN DEL RECURT SO HIDRICO Y DEL SUELO_x000a_maria.aguilar@ambientebogota.gov.co_x000a_tel 3778956"/>
    <n v="3996400"/>
    <m/>
  </r>
  <r>
    <n v="129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3"/>
    <d v="2016-01-01T00:00:00"/>
    <n v="11"/>
    <s v="CONTRATACION DIRECTA"/>
    <s v="12-OTROS DISTRITOS"/>
    <n v="49738700"/>
    <n v="49738700"/>
    <s v="N/A"/>
    <s v="N/A"/>
    <s v="MARIA FERNANDA AGUILAR_x000a_SUBDIRECCIÓN DEL RECURT SO HIDRICO Y DEL SUELO_x000a_maria.aguilar@ambientebogota.gov.co_x000a_tel 3778956"/>
    <n v="4521700"/>
    <m/>
  </r>
  <r>
    <n v="129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25945700"/>
    <n v="25945700"/>
    <s v="N/A"/>
    <s v="N/A"/>
    <s v="MARIA FERNANDA AGUILAR_x000a_SUBDIRECCIÓN DEL RECURT SO HIDRICO Y DEL SUELO_x000a_maria.aguilar@ambientebogota.gov.co_x000a_tel 3778956"/>
    <n v="2358700"/>
    <m/>
  </r>
  <r>
    <n v="129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0"/>
    <d v="2016-01-01T00:00:00"/>
    <n v="11"/>
    <s v="CONTRATACION DIRECTA"/>
    <s v="12-OTROS DISTRITOS"/>
    <n v="25945700"/>
    <n v="25945700"/>
    <s v="N/A"/>
    <s v="N/A"/>
    <s v="MARIA FERNANDA AGUILAR_x000a_SUBDIRECCIÓN DEL RECURT SO HIDRICO Y DEL SUELO_x000a_maria.aguilar@ambientebogota.gov.co_x000a_tel 3778956"/>
    <n v="2358700"/>
    <m/>
  </r>
  <r>
    <n v="129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60"/>
    <d v="2016-01-01T00:00:00"/>
    <n v="11"/>
    <s v="CONTRATACION DIRECTA"/>
    <s v="12-OTROS DISTRITOS"/>
    <n v="38182100"/>
    <n v="38182100"/>
    <s v="N/A"/>
    <s v="N/A"/>
    <s v="MARIA FERNANDA AGUILAR_x000a_SUBDIRECCIÓN DEL RECURT SO HIDRICO Y DEL SUELO_x000a_maria.aguilar@ambientebogota.gov.co_x000a_tel 3778956"/>
    <n v="3471100"/>
    <m/>
  </r>
  <r>
    <n v="129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709"/>
    <d v="2016-01-01T00:00:00"/>
    <n v="11"/>
    <s v="CONTRATACION DIRECTA"/>
    <s v="12-OTROS DISTRITOS"/>
    <n v="43960400"/>
    <n v="43960400"/>
    <s v="N/A"/>
    <s v="N/A"/>
    <s v="MARIA FERNANDA AGUILAR_x000a_SUBDIRECCIÓN DEL RECURT SO HIDRICO Y DEL SUELO_x000a_maria.aguilar@ambientebogota.gov.co_x000a_tel 3778956"/>
    <n v="3996400"/>
    <m/>
  </r>
  <r>
    <n v="1300"/>
    <x v="11"/>
    <s v="3-3-1-14-02-17-0820-178"/>
    <s v="20 KM. DE RÍO URBANOS CON ÍNDICE DE CALIDAD HÍDRICA WQI: 65 A 79"/>
    <s v="RECURSO HÍDRICO SUPERFICIAL"/>
    <s v="EJECUTAR 3 FASES DEL PROGRAMA MONITOREO A AFLUENTES Y EFLUENTES EN EL D. C."/>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0"/>
    <d v="2016-01-01T00:00:00"/>
    <n v="11"/>
    <s v="CONTRATACION DIRECTA"/>
    <s v="198- TASAS RETRIBUTIVAS"/>
    <n v="100000000"/>
    <n v="100000000"/>
    <s v="N/A"/>
    <s v="N/A"/>
    <s v="MARIA FERNANDA AGUILAR_x000a_SUBDIRECCIÓN DEL RECURT SO HIDRICO Y DEL SUELO_x000a_maria.aguilar@ambientebogota.gov.co_x000a_tel 3778956"/>
    <n v="100000000"/>
    <m/>
  </r>
  <r>
    <n v="1301"/>
    <x v="11"/>
    <s v="3-3-1-14-02-17-0820-178"/>
    <s v="20 KM. DE RÍO URBANOS CON ÍNDICE DE CALIDAD HÍDRICA WQI: 65 A 79"/>
    <s v="RECURSO HÍDRICO SUPERFICIAL"/>
    <s v="EJECUTAR 5 PROGRAMAS DE OPERACIÓN DE LA RED DE CALIDAD HÍDRICA DE BOGOTÁ"/>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0"/>
    <d v="2016-01-01T00:00:00"/>
    <n v="11"/>
    <s v="CONTRATACION DIRECTA"/>
    <s v="198- TASAS RETRIBUTIVAS"/>
    <n v="100000000"/>
    <n v="100000000"/>
    <s v="N/A"/>
    <s v="N/A"/>
    <s v="MARIA FERNANDA AGUILAR_x000a_SUBDIRECCIÓN DEL RECURT SO HIDRICO Y DEL SUELO_x000a_maria.aguilar@ambientebogota.gov.co_x000a_tel 3778956"/>
    <n v="100000000"/>
    <m/>
  </r>
  <r>
    <n v="130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30"/>
    <d v="2016-01-01T00:00:00"/>
    <n v="11"/>
    <s v="CONTRATACION DIRECTA"/>
    <s v="12-OTROS DISTRITOS"/>
    <n v="65714000"/>
    <n v="65714000"/>
    <s v="N/A"/>
    <s v="N/A"/>
    <s v="MARIA FERNANDA AGUILAR_x000a_SUBDIRECCIÓN DEL RECURT SO HIDRICO Y DEL SUELO_x000a_maria.aguilar@ambientebogota.gov.co_x000a_tel 3778956"/>
    <n v="5974000"/>
    <m/>
  </r>
  <r>
    <n v="1303"/>
    <x v="11"/>
    <s v="3-3-1-14-02-17-0820-178"/>
    <s v="20 KM. DE RÍO URBANOS CON ÍNDICE DE CALIDAD HÍDRICA WQI: 65 A 79"/>
    <s v="SUELO"/>
    <s v="DESARROLLO 100% EL PROGRAMA DE IDENTIFICACIÓN Y DIAGNÓSTICO DE SITIOS CONTAMINADOS PARA SU CONTROL"/>
    <x v="0"/>
    <s v="04-GASTOS DE PERSONAL OPERATIVO"/>
    <s v="0253-PERSONAL CONTRATADO PARA EJECUTAR LAS ACTUACIONES DE EVALUACIÓN, CONTROL Y SEGUIMIENTO AMBIENTAL EN AMBIENTE URBANO"/>
    <n v="77121701"/>
    <x v="630"/>
    <d v="2016-01-01T00:00:00"/>
    <n v="11"/>
    <s v="CONTRATACION DIRECTA"/>
    <s v="12-OTROS DISTRITOS"/>
    <n v="65714300"/>
    <n v="65714300"/>
    <s v="N/A"/>
    <s v="N/A"/>
    <s v="MARIA FERNANDA AGUILAR_x000a_SUBDIRECCIÓN DEL RECURT SO HIDRICO Y DEL SUELO_x000a_maria.aguilar@ambientebogota.gov.co_x000a_tel 3778956"/>
    <n v="5974000"/>
    <m/>
  </r>
  <r>
    <n v="1304"/>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7"/>
    <d v="2016-01-01T00:00:00"/>
    <n v="11"/>
    <s v="CONTRATACION DIRECTA"/>
    <s v="493 - TASA POR USO DE AGUAS SUBTERRÁNEAS"/>
    <n v="25945700"/>
    <n v="25945700"/>
    <s v="N/A"/>
    <s v="N/A"/>
    <s v="MARIA FERNANDA AGUILAR_x000a_SUBDIRECCIÓN DEL RECURT SO HIDRICO Y DEL SUELO_x000a_maria.aguilar@ambientebogota.gov.co_x000a_tel 3778956"/>
    <n v="2358700"/>
    <m/>
  </r>
  <r>
    <n v="1305"/>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7"/>
    <d v="2016-01-01T00:00:00"/>
    <n v="11"/>
    <s v="CONTRATACION DIRECTA"/>
    <s v="493 - TASA POR USO DE AGUAS SUBTERRÁNEAS"/>
    <n v="25945700"/>
    <n v="25945700"/>
    <s v="N/A"/>
    <s v="N/A"/>
    <s v="MARIA FERNANDA AGUILAR_x000a_SUBDIRECCIÓN DEL RECURT SO HIDRICO Y DEL SUELO_x000a_maria.aguilar@ambientebogota.gov.co_x000a_tel 3778956"/>
    <n v="2358700"/>
    <m/>
  </r>
  <r>
    <n v="1306"/>
    <x v="11"/>
    <s v="3-3-1-14-02-17-0820-178"/>
    <s v="20 KM. DE RÍO URBANOS CON ÍNDICE DE CALIDAD HÍDRICA WQI: 65 A 79"/>
    <s v="RECURSO HÍDRICO SUPERFICIAL"/>
    <s v="EJECUTAR 3 FASES DEL PROGRAMA MONITOREO A AFLUENTES Y EFLUENTES EN EL D. C."/>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1"/>
    <d v="2016-01-01T00:00:00"/>
    <n v="11"/>
    <s v="CONTRATACION DIRECTA"/>
    <s v="198- TASAS RETRIBUTIVAS"/>
    <n v="100000000"/>
    <n v="100000000"/>
    <s v="N/A"/>
    <s v="N/A"/>
    <s v="MARIA FERNANDA AGUILAR_x000a_SUBDIRECCIÓN DEL RECURT SO HIDRICO Y DEL SUELO_x000a_maria.aguilar@ambientebogota.gov.co_x000a_tel 3778956"/>
    <n v="100000000"/>
    <m/>
  </r>
  <r>
    <n v="1307"/>
    <x v="11"/>
    <s v="3-3-1-14-02-17-0820-178"/>
    <s v="20 KM. DE RÍO URBANOS CON ÍNDICE DE CALIDAD HÍDRICA WQI: 65 A 79"/>
    <s v="RECURSO HÍDRICO SUPERFICIAL"/>
    <s v="EJECUTAR 5 PROGRAMAS DE OPERACIÓN DE LA RED DE CALIDAD HÍDRICA DE BOGOTÁ"/>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1"/>
    <d v="2016-01-01T00:00:00"/>
    <n v="11"/>
    <s v="CONTRATACION DIRECTA"/>
    <s v="198- TASAS RETRIBUTIVAS"/>
    <n v="100000000"/>
    <n v="100000000"/>
    <s v="N/A"/>
    <s v="N/A"/>
    <s v="MARIA FERNANDA AGUILAR_x000a_SUBDIRECCIÓN DEL RECURT SO HIDRICO Y DEL SUELO_x000a_maria.aguilar@ambientebogota.gov.co_x000a_tel 3778956"/>
    <n v="100000000"/>
    <m/>
  </r>
  <r>
    <n v="1308"/>
    <x v="11"/>
    <s v="3-3-1-14-02-17-0820-178"/>
    <s v="20 KM. DE RÍO URBANOS CON ÍNDICE DE CALIDAD HÍDRICA WQI: 65 A 79"/>
    <s v="AGUAS SUBTERRÁNEAS"/>
    <s v="EJECUTAR 100% EL PROGRAMA DE CONTROL, EVALUACIÓN Y SEGUIMIENTO A PUNTOS DE AGUA"/>
    <x v="1"/>
    <s v="206-GASTOS OPERATIVOS"/>
    <s v="0037-GASTOS DE TRANSPORTE"/>
    <n v="25101905"/>
    <x v="639"/>
    <d v="2016-01-01T00:00:00"/>
    <n v="11"/>
    <s v="LICITACION PUBLICA"/>
    <s v="493 - TASA POR USO DE AGUAS SUBTERRÁNEAS"/>
    <n v="100000000"/>
    <n v="100000000"/>
    <s v="N/A"/>
    <s v="N/A"/>
    <s v="MARIA FERNANDA AGUILAR_x000a_SUBDIRECCIÓN DEL RECURT SO HIDRICO Y DEL SUELO_x000a_maria.aguilar@ambientebogota.gov.co_x000a_tel 3778956"/>
    <n v="100000000"/>
    <m/>
  </r>
  <r>
    <n v="1309"/>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1"/>
    <s v="206-GASTOS OPERATIVOS"/>
    <s v="0037-GASTOS DE TRANSPORTE"/>
    <n v="25101905"/>
    <x v="639"/>
    <d v="2016-01-01T00:00:00"/>
    <n v="11"/>
    <s v="LICITACION PUBLICA"/>
    <s v="12-OTROS DISTRITOS"/>
    <n v="100000000"/>
    <n v="100000000"/>
    <s v="N/A"/>
    <s v="N/A"/>
    <s v="MARIA FERNANDA AGUILAR_x000a_SUBDIRECCIÓN DEL RECURT SO HIDRICO Y DEL SUELO_x000a_maria.aguilar@ambientebogota.gov.co_x000a_tel 3778956"/>
    <n v="100000000"/>
    <m/>
  </r>
  <r>
    <n v="1310"/>
    <x v="11"/>
    <s v="3-3-1-14-02-17-0820-178"/>
    <s v="20 KM. DE RÍO URBANOS CON ÍNDICE DE CALIDAD HÍDRICA WQI: 65 A 79"/>
    <s v="RECURSO HÍDRICO SUPERFICIAL"/>
    <s v="EJECUTAR 5 PROGRAMAS DE OPERACIÓN DE LA RED DE CALIDAD HÍDRICA DE BOGOTÁ"/>
    <x v="1"/>
    <s v="206-GASTOS OPERATIVOS"/>
    <s v="0037-GASTOS DE TRANSPORTE"/>
    <n v="25101905"/>
    <x v="639"/>
    <d v="2016-01-01T00:00:00"/>
    <n v="11"/>
    <s v="LICITACION PUBLICA"/>
    <s v="198- TASAS RETRIBUTIVAS"/>
    <n v="50000000"/>
    <n v="50000000"/>
    <s v="N/A"/>
    <s v="N/A"/>
    <s v="MARIA FERNANDA AGUILAR_x000a_SUBDIRECCIÓN DEL RECURT SO HIDRICO Y DEL SUELO_x000a_maria.aguilar@ambientebogota.gov.co_x000a_tel 3778956"/>
    <n v="50000000"/>
    <m/>
  </r>
  <r>
    <n v="1311"/>
    <x v="11"/>
    <s v="3-3-1-14-02-17-0820-178"/>
    <s v="20 KM. DE RÍO URBANOS CON ÍNDICE DE CALIDAD HÍDRICA WQI: 65 A 79"/>
    <s v="RECURSO HÍDRICO SUPERFICIAL"/>
    <s v="EJECUTAR 3 FASES DEL PROGRAMA MONITOREO A AFLUENTES Y EFLUENTES EN EL D. C."/>
    <x v="1"/>
    <s v="206-GASTOS OPERATIVOS"/>
    <s v="0037-GASTOS DE TRANSPORTE"/>
    <n v="25101905"/>
    <x v="639"/>
    <d v="2016-01-01T00:00:00"/>
    <n v="11"/>
    <s v="LICITACION PUBLICA"/>
    <s v="198- TASAS RETRIBUTIVAS"/>
    <n v="50000000"/>
    <n v="50000000"/>
    <s v="N/A"/>
    <s v="N/A"/>
    <s v="MARIA FERNANDA AGUILAR_x000a_SUBDIRECCIÓN DEL RECURT SO HIDRICO Y DEL SUELO_x000a_maria.aguilar@ambientebogota.gov.co_x000a_tel 3778956"/>
    <n v="50000000"/>
    <m/>
  </r>
  <r>
    <n v="1312"/>
    <x v="11"/>
    <s v="3-3-1-14-02-17-0820-178"/>
    <s v="20 KM. DE RÍO URBANOS CON ÍNDICE DE CALIDAD HÍDRICA WQI: 65 A 79"/>
    <s v="RECURSO HÍDRICO SUPERFICIAL"/>
    <s v="CONTROLAR  ANUALMENTE 2.000 ESTABLECIMIENTOS QUE GENERAN VERTIMIENTOS, A TRAVÉS DE ACTUACIONES TÉCNICO ADMINISTRATIVOS"/>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2"/>
    <d v="2016-01-01T00:00:00"/>
    <n v="11"/>
    <s v="SELECCIÓN ABREVIADA"/>
    <s v="12-OTROS DISTRITOS"/>
    <n v="50000000"/>
    <n v="50000000"/>
    <s v="N/A"/>
    <s v="N/A"/>
    <s v="MARIA FERNANDA AGUILAR_x000a_SUBDIRECCIÓN DEL RECURT SO HIDRICO Y DEL SUELO_x000a_maria.aguilar@ambientebogota.gov.co_x000a_tel 3778956"/>
    <n v="50000000"/>
    <m/>
  </r>
  <r>
    <n v="1313"/>
    <x v="11"/>
    <s v="3-3-1-14-02-17-0820-178"/>
    <s v="20 KM. DE RÍO URBANOS CON ÍNDICE DE CALIDAD HÍDRICA WQI: 65 A 79"/>
    <s v="AGUAS SUBTERRÁNEAS"/>
    <s v="EJECUTAR 100% EL PROGRAMA DE CONTROL, EVALUACIÓN Y SEGUIMIENTO A PUNTOS DE AGUA"/>
    <x v="3"/>
    <s v="01-INVESTIGACION BASICA APLICADA Y ESTUDIOS PROPIOS DEL SECTOR"/>
    <s v="0130-INVESTIGACIÓN Y ESTUDIOS DE APOYO A LA GESTIÓN AMBIENTAL"/>
    <n v="77121707"/>
    <x v="713"/>
    <d v="2016-01-01T00:00:00"/>
    <n v="11"/>
    <s v="LICITACION PUBLICA"/>
    <s v="493 - TASA POR USO DE AGUAS SUBTERRÁNEAS"/>
    <n v="1861000000"/>
    <n v="1861000000"/>
    <s v="N/A"/>
    <s v="N/A"/>
    <s v="MARIA FERNANDA AGUILAR_x000a_SUBDIRECCIÓN DEL RECURT SO HIDRICO Y DEL SUELO_x000a_maria.aguilar@ambientebogota.gov.co_x000a_tel 3778956"/>
    <n v="1861000000"/>
    <m/>
  </r>
  <r>
    <n v="1314"/>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714"/>
    <d v="2016-01-01T00:00:00"/>
    <n v="11"/>
    <s v="CONTRATACION DIRECTA"/>
    <s v="198- TASAS RETRIBUTIVAS"/>
    <n v="33876700"/>
    <n v="33876700"/>
    <s v="N/A"/>
    <s v="N/A"/>
    <s v="MARIA FERNANDA AGUILAR_x000a_SUBDIRECCIÓN DEL RECURT SO HIDRICO Y DEL SUELO_x000a_maria.aguilar@ambientebogota.gov.co_x000a_tel 3778956"/>
    <n v="3079700"/>
    <m/>
  </r>
  <r>
    <n v="1315"/>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8182100"/>
    <n v="38182100"/>
    <s v="N/A"/>
    <s v="N/A"/>
    <s v="MARIA FERNANDA AGUILAR_x000a_SUBDIRECCIÓN DEL RECURT SO HIDRICO Y DEL SUELO_x000a_maria.aguilar@ambientebogota.gov.co_x000a_tel 3778956"/>
    <n v="3471100"/>
    <m/>
  </r>
  <r>
    <n v="1316"/>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8182100"/>
    <n v="38182100"/>
    <s v="N/A"/>
    <s v="N/A"/>
    <s v="MARIA FERNANDA AGUILAR_x000a_SUBDIRECCIÓN DEL RECURT SO HIDRICO Y DEL SUELO_x000a_maria.aguilar@ambientebogota.gov.co_x000a_tel 3778956"/>
    <n v="3471100"/>
    <m/>
  </r>
  <r>
    <n v="1317"/>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8182100"/>
    <n v="38182100"/>
    <s v="N/A"/>
    <s v="N/A"/>
    <s v="MARIA FERNANDA AGUILAR_x000a_SUBDIRECCIÓN DEL RECURT SO HIDRICO Y DEL SUELO_x000a_maria.aguilar@ambientebogota.gov.co_x000a_tel 3778956"/>
    <n v="3471100"/>
    <m/>
  </r>
  <r>
    <n v="1318"/>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8182100"/>
    <n v="38182100"/>
    <s v="N/A"/>
    <s v="N/A"/>
    <s v="MARIA FERNANDA AGUILAR_x000a_SUBDIRECCIÓN DEL RECURT SO HIDRICO Y DEL SUELO_x000a_maria.aguilar@ambientebogota.gov.co_x000a_tel 3778956"/>
    <n v="3471100"/>
    <m/>
  </r>
  <r>
    <n v="131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0364400"/>
    <n v="30364400"/>
    <s v="N/A"/>
    <s v="N/A"/>
    <s v="MARIA FERNANDA AGUILAR_x000a_SUBDIRECCIÓN DEL RECURT SO HIDRICO Y DEL SUELO_x000a_maria.aguilar@ambientebogota.gov.co_x000a_tel 3778956"/>
    <n v="2760400"/>
    <m/>
  </r>
  <r>
    <n v="1320"/>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0364400"/>
    <n v="30364400"/>
    <s v="N/A"/>
    <s v="N/A"/>
    <s v="MARIA FERNANDA AGUILAR_x000a_SUBDIRECCIÓN DEL RECURT SO HIDRICO Y DEL SUELO_x000a_maria.aguilar@ambientebogota.gov.co_x000a_tel 3778956"/>
    <n v="2760400"/>
    <m/>
  </r>
  <r>
    <n v="1321"/>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0364400"/>
    <n v="30364400"/>
    <s v="N/A"/>
    <s v="N/A"/>
    <s v="MARIA FERNANDA AGUILAR_x000a_SUBDIRECCIÓN DEL RECURT SO HIDRICO Y DEL SUELO_x000a_maria.aguilar@ambientebogota.gov.co_x000a_tel 3778956"/>
    <n v="2760400"/>
    <m/>
  </r>
  <r>
    <n v="1322"/>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0364400"/>
    <n v="30364400"/>
    <s v="N/A"/>
    <s v="N/A"/>
    <s v="MARIA FERNANDA AGUILAR_x000a_SUBDIRECCIÓN DEL RECURT SO HIDRICO Y DEL SUELO_x000a_maria.aguilar@ambientebogota.gov.co_x000a_tel 3778956"/>
    <n v="2760400"/>
    <m/>
  </r>
  <r>
    <n v="1323"/>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52"/>
    <d v="2016-01-01T00:00:00"/>
    <n v="11"/>
    <s v="CONTRATACION DIRECTA"/>
    <s v="12-OTROS DISTRITOS"/>
    <n v="30364400"/>
    <n v="30364400"/>
    <s v="N/A"/>
    <s v="N/A"/>
    <s v="MARIA FERNANDA AGUILAR_x000a_SUBDIRECCIÓN DEL RECURT SO HIDRICO Y DEL SUELO_x000a_maria.aguilar@ambientebogota.gov.co_x000a_tel 3778956"/>
    <n v="2760400"/>
    <m/>
  </r>
  <r>
    <n v="1324"/>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7"/>
    <d v="2016-01-01T00:00:00"/>
    <n v="11"/>
    <s v="CONTRATACION DIRECTA"/>
    <s v="493 - TASA POR USO DE AGUAS SUBTERRÁNEAS"/>
    <n v="25945700"/>
    <n v="25945700"/>
    <s v="N/A"/>
    <s v="N/A"/>
    <s v="MARIA FERNANDA AGUILAR_x000a_SUBDIRECCIÓN DEL RECURT SO HIDRICO Y DEL SUELO_x000a_maria.aguilar@ambientebogota.gov.co_x000a_tel 3778956"/>
    <n v="2358700"/>
    <m/>
  </r>
  <r>
    <n v="1325"/>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715"/>
    <d v="2016-01-01T00:00:00"/>
    <n v="11"/>
    <s v="CONTRATACION DIRECTA"/>
    <s v="493 - TASA POR USO DE AGUAS SUBTERRÁNEAS"/>
    <n v="55517000"/>
    <n v="55517000"/>
    <s v="N/A"/>
    <s v="N/A"/>
    <s v="MARIA FERNANDA AGUILAR_x000a_SUBDIRECCIÓN DEL RECURT SO HIDRICO Y DEL SUELO_x000a_maria.aguilar@ambientebogota.gov.co_x000a_tel 3778956"/>
    <n v="5047000"/>
    <m/>
  </r>
  <r>
    <n v="1326"/>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715"/>
    <d v="2016-01-01T00:00:00"/>
    <n v="11"/>
    <s v="CONTRATACION DIRECTA"/>
    <s v="493 - TASA POR USO DE AGUAS SUBTERRÁNEAS"/>
    <n v="49738700"/>
    <n v="49738700"/>
    <s v="N/A"/>
    <s v="N/A"/>
    <s v="MARIA FERNANDA AGUILAR_x000a_SUBDIRECCIÓN DEL RECURT SO HIDRICO Y DEL SUELO_x000a_maria.aguilar@ambientebogota.gov.co_x000a_tel 3778956"/>
    <n v="4521700"/>
    <m/>
  </r>
  <r>
    <n v="1327"/>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9"/>
    <d v="2016-01-01T00:00:00"/>
    <n v="11"/>
    <s v="CONTRATACION DIRECTA"/>
    <s v="493 - TASA POR USO DE AGUAS SUBTERRÁNEAS"/>
    <n v="105369000"/>
    <n v="105369000"/>
    <s v="N/A"/>
    <s v="N/A"/>
    <s v="MARIA FERNANDA AGUILAR_x000a_SUBDIRECCIÓN DEL RECURT SO HIDRICO Y DEL SUELO_x000a_maria.aguilar@ambientebogota.gov.co_x000a_tel 3778956"/>
    <n v="9579000"/>
    <m/>
  </r>
  <r>
    <n v="1328"/>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715"/>
    <d v="2016-01-01T00:00:00"/>
    <n v="11"/>
    <s v="CONTRATACION DIRECTA"/>
    <s v="493 - TASA POR USO DE AGUAS SUBTERRÁNEAS"/>
    <n v="55517000"/>
    <n v="55517000"/>
    <s v="N/A"/>
    <s v="N/A"/>
    <s v="MARIA FERNANDA AGUILAR_x000a_SUBDIRECCIÓN DEL RECURT SO HIDRICO Y DEL SUELO_x000a_maria.aguilar@ambientebogota.gov.co_x000a_tel 3778956"/>
    <n v="5047000"/>
    <m/>
  </r>
  <r>
    <n v="1329"/>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9"/>
    <d v="2016-01-01T00:00:00"/>
    <n v="11"/>
    <s v="CONTRATACION DIRECTA"/>
    <s v="493 - TASA POR USO DE AGUAS SUBTERRÁNEAS"/>
    <n v="18807800"/>
    <n v="18807800"/>
    <s v="N/A"/>
    <s v="N/A"/>
    <s v="MARIA FERNANDA AGUILAR_x000a_SUBDIRECCIÓN DEL RECURT SO HIDRICO Y DEL SUELO_x000a_maria.aguilar@ambientebogota.gov.co_x000a_tel 3778956"/>
    <n v="1709800"/>
    <m/>
  </r>
  <r>
    <n v="1330"/>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13"/>
    <d v="2016-01-01T00:00:00"/>
    <n v="11"/>
    <s v="CONTRATACION DIRECTA"/>
    <s v="493 - TASA POR USO DE AGUAS SUBTERRÁNEAS"/>
    <n v="38182100"/>
    <n v="38182100"/>
    <s v="N/A"/>
    <s v="N/A"/>
    <s v="MARIA FERNANDA AGUILAR_x000a_SUBDIRECCIÓN DEL RECURT SO HIDRICO Y DEL SUELO_x000a_maria.aguilar@ambientebogota.gov.co_x000a_tel 3778956"/>
    <n v="3471100"/>
    <m/>
  </r>
  <r>
    <n v="1331"/>
    <x v="11"/>
    <s v="3-3-1-14-02-17-0820-178"/>
    <s v="20 KM. DE RÍO URBANOS CON ÍNDICE DE CALIDAD HÍDRICA WQI: 65 A 79"/>
    <s v="AGUAS SUBTERRÁNEAS"/>
    <s v="EJECUTAR 100% EL PROGRAMA DE CONTROL, EVALUACIÓN Y SEGUIMIENTO A PUNTOS DE AGUA"/>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6"/>
    <d v="2016-01-01T00:00:00"/>
    <n v="11"/>
    <s v="CONTRATACION DIRECTA"/>
    <s v="493 - TASA POR USO DE AGUAS SUBTERRÁNEAS"/>
    <n v="50000000"/>
    <n v="50000000"/>
    <s v="N/A"/>
    <s v="N/A"/>
    <s v="MARIA FERNANDA AGUILAR_x000a_SUBDIRECCIÓN DEL RECURT SO HIDRICO Y DEL SUELO_x000a_maria.aguilar@ambientebogota.gov.co_x000a_tel 3778956"/>
    <n v="50000000"/>
    <m/>
  </r>
  <r>
    <n v="1332"/>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9"/>
    <d v="2016-01-01T00:00:00"/>
    <n v="11"/>
    <s v="CONTRATACION DIRECTA"/>
    <s v="493 - TASA POR USO DE AGUAS SUBTERRÁNEAS"/>
    <n v="18045200"/>
    <n v="18045200"/>
    <s v="N/A"/>
    <s v="N/A"/>
    <s v="MARIA FERNANDA AGUILAR_x000a_SUBDIRECCIÓN DEL RECURT SO HIDRICO Y DEL SUELO_x000a_maria.aguilar@ambientebogota.gov.co_x000a_tel 3778956"/>
    <n v="1709800"/>
    <m/>
  </r>
  <r>
    <n v="1333"/>
    <x v="11"/>
    <s v="3-3-1-14-02-17-0820-178"/>
    <s v="20 KM. DE RÍO URBANOS CON ÍNDICE DE CALIDAD HÍDRICA WQI: 65 A 79"/>
    <s v="RECURSO HÍDRICO SUPERFICIAL"/>
    <s v="DESARROLLAR 100% EL PROGRAMA DE TASAS RETRIBUTIVAS POR CARGA AL RECURSO HÍDRICO"/>
    <x v="0"/>
    <s v="04-GASTOS DE PERSONAL OPERATIVO"/>
    <s v="0253-PERSONAL CONTRATADO PARA EJECUTAR LAS ACTUACIONES DE EVALUACIÓN, CONTROL Y SEGUIMIENTO AMBIENTAL EN AMBIENTE URBANO"/>
    <n v="70171607"/>
    <x v="682"/>
    <d v="2016-01-01T00:00:00"/>
    <n v="11"/>
    <s v="CONTRATACION DIRECTA"/>
    <s v="198- TASAS RETRIBUTIVAS"/>
    <n v="38181300"/>
    <n v="38181300"/>
    <s v="N/A"/>
    <s v="N/A"/>
    <s v="MARIA FERNANDA AGUILAR_x000a_SUBDIRECCIÓN DEL RECURT SO HIDRICO Y DEL SUELO_x000a_maria.aguilar@ambientebogota.gov.co_x000a_tel 3778956"/>
    <n v="3471100"/>
    <m/>
  </r>
  <r>
    <n v="1334"/>
    <x v="11"/>
    <s v="3-3-1-14-02-17-0820-178"/>
    <s v="20 KM. DE RÍO URBANOS CON ÍNDICE DE CALIDAD HÍDRICA WQI: 65 A 79"/>
    <s v="RECURSO HÍDRICO SUPERFICIAL"/>
    <s v="EJECUTAR 5 PROGRAMAS DE OPERACIÓN DE LA RED DE CALIDAD HÍDRICA DE BOGOTÁ"/>
    <x v="0"/>
    <s v="04-GASTOS DE PERSONAL OPERATIVO"/>
    <s v="0253-PERSONAL CONTRATADO PARA EJECUTAR LAS ACTUACIONES DE EVALUACIÓN, CONTROL Y SEGUIMIENTO AMBIENTAL EN AMBIENTE URBANO"/>
    <n v="77101505"/>
    <x v="683"/>
    <d v="2016-01-01T00:00:00"/>
    <n v="11"/>
    <s v="CONTRATACION DIRECTA"/>
    <s v="198- TASAS RETRIBUTIVAS"/>
    <n v="44125500"/>
    <n v="44125500"/>
    <s v="N/A"/>
    <s v="N/A"/>
    <s v="MARIA FERNANDA AGUILAR_x000a_SUBDIRECCIÓN DEL RECURT SO HIDRICO Y DEL SUELO_x000a_maria.aguilar@ambientebogota.gov.co_x000a_tel 3778956"/>
    <n v="3996400"/>
    <m/>
  </r>
  <r>
    <n v="1335"/>
    <x v="11"/>
    <s v="3-3-1-14-02-17-0820-178"/>
    <s v="20 KM. DE RÍO URBANOS CON ÍNDICE DE CALIDAD HÍDRICA WQI: 65 A 79"/>
    <s v="RECURSO HÍDRICO SUPERFICIAL"/>
    <s v="CONTROLAR  ANUALMENTE 2.000 ESTABLECIMIENTOS QUE GENERAN VERTIMIENTOS, A TRAVÉS DE ACTUACIONES TÉCNICO ADMINISTRATIVOS"/>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631"/>
    <d v="2016-01-01T00:00:00"/>
    <n v="11"/>
    <s v="SELECCIÓN ABREVIADA"/>
    <s v="12-OTROS DISTRITOS"/>
    <n v="100000000"/>
    <n v="100000000"/>
    <s v="N/A"/>
    <s v="N/A"/>
    <s v="MARIA FERNANDA AGUILAR_x000a_SUBDIRECCIÓN DEL RECURT SO HIDRICO Y DEL SUELO_x000a_maria.aguilar@ambientebogota.gov.co_x000a_tel 3778956"/>
    <n v="100000000"/>
    <m/>
  </r>
  <r>
    <n v="1336"/>
    <x v="11"/>
    <s v="3-3-1-14-02-17-0820-178"/>
    <s v="20 KM. DE RÍO URBANOS CON ÍNDICE DE CALIDAD HÍDRICA WQI: 65 A 79"/>
    <s v="RECURSO HÍDRICO SUPERFICIAL"/>
    <s v="CONTROLAR  ANUALMENTE 2.000 ESTABLECIMIENTOS QUE GENERAN VERTIMIENTOS, A TRAVÉS DE ACTUACIONES TÉCNICO ADMINISTRATIVOS"/>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7"/>
    <d v="2016-01-01T00:00:00"/>
    <n v="11"/>
    <s v="SELECCIÓN ABREVIADA"/>
    <s v="12-OTROS DISTRITOS"/>
    <n v="80000000"/>
    <n v="80000000"/>
    <s v="N/A"/>
    <s v="N/A"/>
    <s v="MARIA FERNANDA AGUILAR_x000a_SUBDIRECCIÓN DEL RECURT SO HIDRICO Y DEL SUELO_x000a_maria.aguilar@ambientebogota.gov.co_x000a_tel 3778956"/>
    <n v="80000000"/>
    <m/>
  </r>
  <r>
    <n v="1337"/>
    <x v="11"/>
    <s v="3-3-1-14-02-17-0820-178"/>
    <s v="20 KM. DE RÍO URBANOS CON ÍNDICE DE CALIDAD HÍDRICA WQI: 65 A 79"/>
    <s v="RECURSO HÍDRICO SUPERFICIAL"/>
    <s v="CONTROLAR  ANUALMENTE 2.000 ESTABLECIMIENTOS QUE GENERAN VERTIMIENTOS, A TRAVÉS DE ACTUACIONES TÉCNICO ADMINISTRATIVOS"/>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8"/>
    <d v="2016-01-01T00:00:00"/>
    <n v="11"/>
    <s v="SELECCIÓN ABREVIADA"/>
    <s v="12-OTROS DISTRITOS"/>
    <n v="5000000"/>
    <n v="5000000"/>
    <s v="N/A"/>
    <s v="N/A"/>
    <s v="MARIA FERNANDA AGUILAR_x000a_SUBDIRECCIÓN DEL RECURT SO HIDRICO Y DEL SUELO_x000a_maria.aguilar@ambientebogota.gov.co_x000a_tel 3778956"/>
    <n v="5000000"/>
    <m/>
  </r>
  <r>
    <n v="1338"/>
    <x v="11"/>
    <s v="3-3-1-14-02-17-0820-181"/>
    <s v="SEGUIMIENTO, CONTROL Y VIGILANCIA MEDIANTE ACTUACIONES ADMINISTRATIVAS AL 100% DE LOS PREDIOS MINEROS Y DE LAS ÁREAS DE RECUPERACIÓN AMBIENTAL EN EL PERÍMETRO URBANO."/>
    <s v="MINERÍA"/>
    <s v="CONTROLAR 109 PREDIOS CON ACTIVIDAD MINERA EN EL D. C., MEDIANTE SEGUIMIENTO Y EVALUACIÓN AMBIENTAL"/>
    <x v="1"/>
    <s v="01-ADQUISICIÓN Y O PRODUCCIÓN DE EQUIPOS MATERIALES SUMINISTROS Y SERVICIOS PROPIOS DEL SECTOR"/>
    <s v="0522-ADQUISICIÓN DE EQUIPOS, MATERIALES, SUMINISTROS, SERVICIOS Y/O PRODUCCIÓN DE MATERIAL TÉCNICO E INFORMACIÓN PARA LA GESTIÓN AMBIENTAL EN AMBIENTE URBANO."/>
    <n v="77101505"/>
    <x v="719"/>
    <d v="2016-01-01T00:00:00"/>
    <n v="11"/>
    <s v="SELECCIÓN ABREVIADA"/>
    <s v="12-OTROS DISTRITOS"/>
    <n v="7000000"/>
    <n v="7000000"/>
    <s v="N/A"/>
    <s v="N/A"/>
    <s v="MARIA FERNANDA AGUILAR_x000a_SUBDIRECCIÓN DEL RECURT SO HIDRICO Y DEL SUELO_x000a_maria.aguilar@ambientebogota.gov.co_x000a_tel 3778956"/>
    <n v="7000000"/>
    <m/>
  </r>
  <r>
    <n v="1339"/>
    <x v="11"/>
    <s v="3-3-1-14-02-17-0820-178"/>
    <s v="20 KM. DE RÍO URBANOS CON ÍNDICE DE CALIDAD HÍDRICA WQI: 65 A 79"/>
    <s v="RECURSO HÍDRICO SUPERFICIAL"/>
    <s v="CONTROLAR  ANUALMENTE 2.000 ESTABLECIMIENTOS QUE GENERAN VERTIMIENTOS, A TRAVÉS DE ACTUACIONES TÉCNICO ADMINISTRATIVOS"/>
    <x v="0"/>
    <s v="04-GASTOS DE PERSONAL OPERATIVO"/>
    <s v="0253-PERSONAL CONTRATADO PARA EJECUTAR LAS ACTUACIONES DE EVALUACIÓN, CONTROL Y SEGUIMIENTO AMBIENTAL EN AMBIENTE URBANO"/>
    <n v="77121701"/>
    <x v="644"/>
    <d v="2016-01-01T00:00:00"/>
    <n v="10"/>
    <s v="CONTRATACION DIRECTA"/>
    <s v="12-OTROS DISTRITOS"/>
    <n v="24002900"/>
    <n v="24002900"/>
    <s v="N/A"/>
    <s v="N/A"/>
    <s v="MARIA FERNANDA AGUILAR_x000a_SUBDIRECCIÓN DEL RECURT SO HIDRICO Y DEL SUELO_x000a_maria.aguilar@ambientebogota.gov.co_x000a_tel 3778956"/>
    <n v="2358700"/>
    <m/>
  </r>
  <r>
    <n v="1340"/>
    <x v="11"/>
    <s v="3-3-1-14-02-17-0820-178"/>
    <s v="20 KM. DE RÍO URBANOS CON ÍNDICE DE CALIDAD HÍDRICA WQI: 65 A 79"/>
    <s v="AGUAS SUBTERRÁNEAS"/>
    <s v="EJECUTAR 100% EL PROGRAMA DE CONTROL, EVALUACIÓN Y SEGUIMIENTO A PUNTOS DE AGUA"/>
    <x v="0"/>
    <s v="04-GASTOS DE PERSONAL OPERATIVO"/>
    <s v="0253-PERSONAL CONTRATADO PARA EJECUTAR LAS ACTUACIONES DE EVALUACIÓN, CONTROL Y SEGUIMIENTO AMBIENTAL EN AMBIENTE URBANO"/>
    <n v="77121707"/>
    <x v="609"/>
    <d v="2016-01-01T00:00:00"/>
    <n v="11"/>
    <s v="CONTRATACION DIRECTA"/>
    <s v="493 - TASA POR USO DE AGUAS SUBTERRÁNEAS"/>
    <n v="19574700"/>
    <n v="19574700"/>
    <s v="N/A"/>
    <s v="N/A"/>
    <s v="MARIA FERNANDA AGUILAR_x000a_SUBDIRECCIÓN DEL RECURT SO HIDRICO Y DEL SUELO_x000a_maria.aguilar@ambientebogota.gov.co_x000a_tel 3778956"/>
    <n v="17098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9" firstHeaderRow="1" firstDataRow="1" firstDataCol="1"/>
  <pivotFields count="22">
    <pivotField showAll="0"/>
    <pivotField showAll="0"/>
    <pivotField showAll="0"/>
    <pivotField showAll="0"/>
    <pivotField showAll="0"/>
    <pivotField showAll="0"/>
    <pivotField axis="axisRow" showAll="0">
      <items count="15">
        <item m="1" x="13"/>
        <item x="2"/>
        <item m="1" x="12"/>
        <item m="1" x="6"/>
        <item m="1" x="10"/>
        <item m="1" x="8"/>
        <item x="1"/>
        <item m="1" x="11"/>
        <item x="0"/>
        <item m="1" x="5"/>
        <item x="3"/>
        <item m="1" x="9"/>
        <item x="4"/>
        <item m="1" x="7"/>
        <item t="default"/>
      </items>
    </pivotField>
    <pivotField showAll="0"/>
    <pivotField showAll="0"/>
    <pivotField showAll="0"/>
    <pivotField showAll="0"/>
    <pivotField numFmtId="17" showAll="0"/>
    <pivotField showAll="0"/>
    <pivotField showAll="0"/>
    <pivotField showAll="0"/>
    <pivotField numFmtId="167" showAll="0"/>
    <pivotField dataField="1" numFmtId="167" showAll="0"/>
    <pivotField showAll="0"/>
    <pivotField showAll="0"/>
    <pivotField showAll="0"/>
    <pivotField showAll="0"/>
    <pivotField showAll="0"/>
  </pivotFields>
  <rowFields count="1">
    <field x="6"/>
  </rowFields>
  <rowItems count="6">
    <i>
      <x v="1"/>
    </i>
    <i>
      <x v="6"/>
    </i>
    <i>
      <x v="8"/>
    </i>
    <i>
      <x v="10"/>
    </i>
    <i>
      <x v="12"/>
    </i>
    <i t="grand">
      <x/>
    </i>
  </rowItems>
  <colItems count="1">
    <i/>
  </colItems>
  <dataFields count="1">
    <dataField name="Suma de VALOR ESTIMADO EN LA VIGENCIA ACTUAL" fld="16" baseField="0" baseItem="0"/>
  </dataFields>
  <formats count="1">
    <format dxfId="114">
      <pivotArea dataOnly="0" outline="0" axis="axisValues"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B43" firstHeaderRow="1" firstDataRow="1" firstDataCol="1"/>
  <pivotFields count="21">
    <pivotField showAll="0"/>
    <pivotField axis="axisRow" showAll="0">
      <items count="13">
        <item x="0"/>
        <item x="4"/>
        <item x="2"/>
        <item x="7"/>
        <item x="5"/>
        <item x="11"/>
        <item x="1"/>
        <item x="3"/>
        <item x="8"/>
        <item x="9"/>
        <item x="10"/>
        <item x="6"/>
        <item t="default"/>
      </items>
    </pivotField>
    <pivotField showAll="0"/>
    <pivotField showAll="0"/>
    <pivotField showAll="0"/>
    <pivotField showAll="0"/>
    <pivotField axis="axisRow" showAll="0">
      <items count="15">
        <item x="8"/>
        <item x="3"/>
        <item x="11"/>
        <item x="7"/>
        <item x="9"/>
        <item x="4"/>
        <item x="1"/>
        <item x="6"/>
        <item x="0"/>
        <item x="2"/>
        <item x="5"/>
        <item x="13"/>
        <item x="10"/>
        <item x="12"/>
        <item t="default"/>
      </items>
    </pivotField>
    <pivotField showAll="0"/>
    <pivotField showAll="0"/>
    <pivotField showAll="0"/>
    <pivotField showAll="0"/>
    <pivotField numFmtId="17" showAll="0"/>
    <pivotField showAll="0"/>
    <pivotField showAll="0"/>
    <pivotField showAll="0"/>
    <pivotField numFmtId="167" showAll="0"/>
    <pivotField dataField="1" numFmtId="167" showAll="0"/>
    <pivotField showAll="0"/>
    <pivotField showAll="0"/>
    <pivotField showAll="0"/>
    <pivotField showAll="0"/>
  </pivotFields>
  <rowFields count="2">
    <field x="1"/>
    <field x="6"/>
  </rowFields>
  <rowItems count="42">
    <i>
      <x/>
    </i>
    <i r="1">
      <x v="6"/>
    </i>
    <i r="1">
      <x v="8"/>
    </i>
    <i>
      <x v="1"/>
    </i>
    <i r="1">
      <x v="5"/>
    </i>
    <i r="1">
      <x v="7"/>
    </i>
    <i>
      <x v="2"/>
    </i>
    <i r="1">
      <x v="6"/>
    </i>
    <i r="1">
      <x v="9"/>
    </i>
    <i r="1">
      <x v="10"/>
    </i>
    <i>
      <x v="3"/>
    </i>
    <i r="1">
      <x v="4"/>
    </i>
    <i r="1">
      <x v="8"/>
    </i>
    <i>
      <x v="4"/>
    </i>
    <i r="1">
      <x/>
    </i>
    <i r="1">
      <x v="3"/>
    </i>
    <i r="1">
      <x v="7"/>
    </i>
    <i>
      <x v="5"/>
    </i>
    <i r="1">
      <x v="5"/>
    </i>
    <i r="1">
      <x v="9"/>
    </i>
    <i r="1">
      <x v="11"/>
    </i>
    <i>
      <x v="6"/>
    </i>
    <i r="1">
      <x v="1"/>
    </i>
    <i r="1">
      <x v="5"/>
    </i>
    <i r="1">
      <x v="9"/>
    </i>
    <i>
      <x v="7"/>
    </i>
    <i r="1">
      <x v="6"/>
    </i>
    <i r="1">
      <x v="9"/>
    </i>
    <i>
      <x v="8"/>
    </i>
    <i r="1">
      <x v="2"/>
    </i>
    <i r="1">
      <x v="12"/>
    </i>
    <i>
      <x v="9"/>
    </i>
    <i r="1">
      <x v="2"/>
    </i>
    <i r="1">
      <x v="12"/>
    </i>
    <i>
      <x v="10"/>
    </i>
    <i r="1">
      <x v="5"/>
    </i>
    <i r="1">
      <x v="13"/>
    </i>
    <i>
      <x v="11"/>
    </i>
    <i r="1">
      <x v="1"/>
    </i>
    <i r="1">
      <x v="3"/>
    </i>
    <i r="1">
      <x v="7"/>
    </i>
    <i t="grand">
      <x/>
    </i>
  </rowItems>
  <colItems count="1">
    <i/>
  </colItems>
  <dataFields count="1">
    <dataField name="Suma de VALOR ESTIMADO EN LA VIGENCIA ACTUAL" fld="16" baseField="0" baseItem="0"/>
  </dataFields>
  <formats count="5">
    <format dxfId="113">
      <pivotArea dataOnly="0" labelOnly="1" outline="0" axis="axisValues" fieldPosition="0"/>
    </format>
    <format dxfId="112">
      <pivotArea field="1" type="button" dataOnly="0" labelOnly="1" outline="0" axis="axisRow" fieldPosition="0"/>
    </format>
    <format dxfId="111">
      <pivotArea dataOnly="0" labelOnly="1" fieldPosition="0">
        <references count="1">
          <reference field="1" count="0"/>
        </references>
      </pivotArea>
    </format>
    <format dxfId="110">
      <pivotArea dataOnly="0" labelOnly="1" grandRow="1" outline="0" fieldPosition="0"/>
    </format>
    <format dxfId="109">
      <pivotArea dataOnly="0" labelOnly="1" fieldPosition="0">
        <references count="2">
          <reference field="1" count="1" selected="0">
            <x v="0"/>
          </reference>
          <reference field="6"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4" cacheId="1" applyNumberFormats="0" applyBorderFormats="0" applyFontFormats="0" applyPatternFormats="0" applyAlignmentFormats="0" applyWidthHeightFormats="1" dataCaption="Valores" updatedVersion="5" minRefreshableVersion="3" useAutoFormatting="1" itemPrintTitles="1" createdVersion="5" indent="0" compact="0" outline="1" outlineData="1" compactData="0" multipleFieldFilters="0">
  <location ref="A1:D161" firstHeaderRow="1" firstDataRow="1" firstDataCol="3"/>
  <pivotFields count="22">
    <pivotField compact="0" showAll="0"/>
    <pivotField axis="axisRow" compact="0" showAll="0">
      <items count="13">
        <item x="0"/>
        <item x="4"/>
        <item x="2"/>
        <item x="7"/>
        <item x="5"/>
        <item x="11"/>
        <item x="1"/>
        <item x="3"/>
        <item x="8"/>
        <item x="9"/>
        <item x="10"/>
        <item x="6"/>
        <item t="default"/>
      </items>
    </pivotField>
    <pivotField compact="0" showAll="0"/>
    <pivotField compact="0" showAll="0"/>
    <pivotField compact="0" showAll="0"/>
    <pivotField compact="0" showAll="0"/>
    <pivotField axis="axisRow" compact="0" showAll="0">
      <items count="15">
        <item m="1" x="13"/>
        <item x="2"/>
        <item m="1" x="12"/>
        <item m="1" x="6"/>
        <item m="1" x="10"/>
        <item m="1" x="8"/>
        <item x="1"/>
        <item h="1" m="1" x="11"/>
        <item h="1" x="0"/>
        <item h="1" m="1" x="5"/>
        <item x="3"/>
        <item m="1" x="9"/>
        <item h="1" x="4"/>
        <item h="1" m="1" x="7"/>
        <item t="default"/>
      </items>
    </pivotField>
    <pivotField compact="0" showAll="0"/>
    <pivotField compact="0" showAll="0"/>
    <pivotField compact="0" showAll="0"/>
    <pivotField axis="axisRow" compact="0" showAll="0">
      <items count="721">
        <item x="57"/>
        <item x="50"/>
        <item x="45"/>
        <item x="59"/>
        <item x="58"/>
        <item x="35"/>
        <item x="40"/>
        <item x="599"/>
        <item x="624"/>
        <item x="625"/>
        <item x="110"/>
        <item x="308"/>
        <item x="4"/>
        <item x="47"/>
        <item x="632"/>
        <item x="260"/>
        <item x="178"/>
        <item x="456"/>
        <item x="449"/>
        <item x="527"/>
        <item x="657"/>
        <item x="650"/>
        <item x="611"/>
        <item x="695"/>
        <item x="671"/>
        <item x="629"/>
        <item x="649"/>
        <item x="672"/>
        <item x="674"/>
        <item x="675"/>
        <item x="560"/>
        <item x="561"/>
        <item x="132"/>
        <item x="643"/>
        <item x="708"/>
        <item x="398"/>
        <item x="123"/>
        <item x="113"/>
        <item x="111"/>
        <item x="679"/>
        <item x="120"/>
        <item x="464"/>
        <item x="125"/>
        <item x="80"/>
        <item x="73"/>
        <item x="86"/>
        <item x="533"/>
        <item x="529"/>
        <item x="528"/>
        <item x="41"/>
        <item x="139"/>
        <item x="38"/>
        <item x="432"/>
        <item x="429"/>
        <item x="52"/>
        <item x="454"/>
        <item x="525"/>
        <item x="457"/>
        <item x="592"/>
        <item x="605"/>
        <item x="180"/>
        <item x="302"/>
        <item x="555"/>
        <item x="460"/>
        <item x="585"/>
        <item x="601"/>
        <item x="461"/>
        <item x="278"/>
        <item x="277"/>
        <item x="276"/>
        <item x="476"/>
        <item x="477"/>
        <item x="470"/>
        <item x="102"/>
        <item x="563"/>
        <item x="75"/>
        <item x="213"/>
        <item x="571"/>
        <item x="572"/>
        <item x="217"/>
        <item x="243"/>
        <item x="573"/>
        <item x="564"/>
        <item x="96"/>
        <item x="522"/>
        <item x="501"/>
        <item x="570"/>
        <item x="6"/>
        <item x="538"/>
        <item x="586"/>
        <item x="498"/>
        <item x="79"/>
        <item x="547"/>
        <item x="500"/>
        <item x="487"/>
        <item x="14"/>
        <item x="63"/>
        <item x="431"/>
        <item x="497"/>
        <item x="583"/>
        <item x="490"/>
        <item x="483"/>
        <item x="34"/>
        <item x="74"/>
        <item x="72"/>
        <item x="496"/>
        <item x="253"/>
        <item x="412"/>
        <item x="709"/>
        <item x="582"/>
        <item x="635"/>
        <item x="550"/>
        <item x="551"/>
        <item x="92"/>
        <item x="368"/>
        <item x="256"/>
        <item x="208"/>
        <item x="279"/>
        <item x="584"/>
        <item x="557"/>
        <item x="499"/>
        <item x="539"/>
        <item x="105"/>
        <item x="127"/>
        <item x="532"/>
        <item x="537"/>
        <item x="531"/>
        <item x="534"/>
        <item x="535"/>
        <item x="516"/>
        <item x="29"/>
        <item x="469"/>
        <item x="603"/>
        <item x="604"/>
        <item x="478"/>
        <item x="475"/>
        <item x="301"/>
        <item x="17"/>
        <item x="455"/>
        <item x="413"/>
        <item x="98"/>
        <item x="303"/>
        <item x="33"/>
        <item x="524"/>
        <item x="142"/>
        <item x="233"/>
        <item x="485"/>
        <item x="28"/>
        <item x="54"/>
        <item x="51"/>
        <item x="36"/>
        <item x="53"/>
        <item x="488"/>
        <item x="482"/>
        <item x="489"/>
        <item x="71"/>
        <item x="230"/>
        <item x="248"/>
        <item x="107"/>
        <item x="134"/>
        <item x="3"/>
        <item x="46"/>
        <item x="250"/>
        <item x="295"/>
        <item x="638"/>
        <item x="716"/>
        <item x="137"/>
        <item x="699"/>
        <item x="18"/>
        <item x="255"/>
        <item x="55"/>
        <item x="19"/>
        <item x="2"/>
        <item x="471"/>
        <item x="633"/>
        <item x="12"/>
        <item x="520"/>
        <item x="523"/>
        <item x="480"/>
        <item x="486"/>
        <item x="257"/>
        <item x="717"/>
        <item x="284"/>
        <item x="222"/>
        <item x="409"/>
        <item x="637"/>
        <item x="85"/>
        <item x="526"/>
        <item x="574"/>
        <item x="600"/>
        <item x="39"/>
        <item x="44"/>
        <item x="20"/>
        <item x="631"/>
        <item x="710"/>
        <item x="56"/>
        <item x="43"/>
        <item x="37"/>
        <item x="136"/>
        <item x="712"/>
        <item x="204"/>
        <item x="7"/>
        <item x="466"/>
        <item x="67"/>
        <item x="274"/>
        <item x="275"/>
        <item x="718"/>
        <item x="719"/>
        <item x="711"/>
        <item x="556"/>
        <item x="467"/>
        <item x="140"/>
        <item x="135"/>
        <item x="634"/>
        <item x="495"/>
        <item x="83"/>
        <item x="88"/>
        <item x="143"/>
        <item x="492"/>
        <item x="494"/>
        <item x="280"/>
        <item x="515"/>
        <item x="462"/>
        <item x="411"/>
        <item x="49"/>
        <item x="209"/>
        <item x="700"/>
        <item x="399"/>
        <item x="397"/>
        <item x="155"/>
        <item x="172"/>
        <item x="152"/>
        <item x="90"/>
        <item x="153"/>
        <item x="224"/>
        <item x="558"/>
        <item x="179"/>
        <item x="436"/>
        <item x="300"/>
        <item x="32"/>
        <item x="639"/>
        <item x="327"/>
        <item x="448"/>
        <item x="668"/>
        <item x="554"/>
        <item x="184"/>
        <item x="678"/>
        <item x="161"/>
        <item x="193"/>
        <item x="693"/>
        <item x="622"/>
        <item x="697"/>
        <item x="318"/>
        <item x="319"/>
        <item x="326"/>
        <item x="623"/>
        <item x="645"/>
        <item x="608"/>
        <item x="188"/>
        <item x="654"/>
        <item x="677"/>
        <item x="154"/>
        <item x="333"/>
        <item x="185"/>
        <item x="313"/>
        <item x="580"/>
        <item x="589"/>
        <item x="349"/>
        <item x="694"/>
        <item x="666"/>
        <item x="647"/>
        <item x="644"/>
        <item x="621"/>
        <item x="609"/>
        <item x="618"/>
        <item x="162"/>
        <item x="474"/>
        <item x="491"/>
        <item x="9"/>
        <item x="97"/>
        <item x="566"/>
        <item x="567"/>
        <item x="103"/>
        <item x="101"/>
        <item x="99"/>
        <item x="100"/>
        <item x="591"/>
        <item x="164"/>
        <item x="181"/>
        <item x="259"/>
        <item x="173"/>
        <item x="170"/>
        <item x="506"/>
        <item x="168"/>
        <item x="151"/>
        <item x="11"/>
        <item x="191"/>
        <item x="665"/>
        <item x="607"/>
        <item x="651"/>
        <item x="660"/>
        <item x="517"/>
        <item x="692"/>
        <item x="696"/>
        <item x="214"/>
        <item x="211"/>
        <item x="216"/>
        <item x="218"/>
        <item x="273"/>
        <item x="268"/>
        <item x="210"/>
        <item x="685"/>
        <item x="688"/>
        <item x="684"/>
        <item x="682"/>
        <item x="714"/>
        <item x="681"/>
        <item x="683"/>
        <item x="686"/>
        <item x="687"/>
        <item x="159"/>
        <item x="148"/>
        <item x="335"/>
        <item x="192"/>
        <item x="662"/>
        <item x="648"/>
        <item x="661"/>
        <item x="167"/>
        <item x="177"/>
        <item x="150"/>
        <item x="144"/>
        <item x="146"/>
        <item x="160"/>
        <item x="493"/>
        <item x="227"/>
        <item x="169"/>
        <item x="323"/>
        <item x="518"/>
        <item x="174"/>
        <item x="332"/>
        <item x="176"/>
        <item x="175"/>
        <item x="145"/>
        <item x="182"/>
        <item x="183"/>
        <item x="147"/>
        <item x="149"/>
        <item x="158"/>
        <item x="659"/>
        <item x="190"/>
        <item x="194"/>
        <item x="519"/>
        <item x="521"/>
        <item x="595"/>
        <item x="562"/>
        <item x="698"/>
        <item x="329"/>
        <item x="663"/>
        <item x="673"/>
        <item x="619"/>
        <item x="706"/>
        <item x="568"/>
        <item x="658"/>
        <item x="646"/>
        <item x="610"/>
        <item x="602"/>
        <item x="569"/>
        <item x="171"/>
        <item x="189"/>
        <item x="166"/>
        <item x="186"/>
        <item x="165"/>
        <item x="163"/>
        <item x="606"/>
        <item x="640"/>
        <item x="630"/>
        <item x="676"/>
        <item x="612"/>
        <item x="616"/>
        <item x="615"/>
        <item x="653"/>
        <item x="626"/>
        <item x="157"/>
        <item x="667"/>
        <item x="614"/>
        <item x="553"/>
        <item x="321"/>
        <item x="701"/>
        <item x="627"/>
        <item x="266"/>
        <item x="156"/>
        <item x="620"/>
        <item x="641"/>
        <item x="652"/>
        <item x="715"/>
        <item x="261"/>
        <item x="384"/>
        <item x="187"/>
        <item x="372"/>
        <item x="351"/>
        <item x="617"/>
        <item x="628"/>
        <item x="669"/>
        <item x="670"/>
        <item x="613"/>
        <item x="664"/>
        <item x="507"/>
        <item x="220"/>
        <item x="219"/>
        <item x="690"/>
        <item x="689"/>
        <item x="597"/>
        <item x="680"/>
        <item x="505"/>
        <item x="104"/>
        <item x="512"/>
        <item x="510"/>
        <item x="655"/>
        <item x="702"/>
        <item x="514"/>
        <item x="94"/>
        <item x="642"/>
        <item x="87"/>
        <item x="271"/>
        <item x="93"/>
        <item x="89"/>
        <item x="91"/>
        <item x="223"/>
        <item x="239"/>
        <item x="336"/>
        <item x="241"/>
        <item x="236"/>
        <item x="234"/>
        <item x="286"/>
        <item x="202"/>
        <item x="427"/>
        <item x="31"/>
        <item x="315"/>
        <item x="317"/>
        <item x="314"/>
        <item x="238"/>
        <item x="346"/>
        <item x="347"/>
        <item x="312"/>
        <item x="417"/>
        <item x="60"/>
        <item x="365"/>
        <item x="316"/>
        <item x="338"/>
        <item x="325"/>
        <item x="324"/>
        <item x="262"/>
        <item x="430"/>
        <item x="203"/>
        <item x="428"/>
        <item x="453"/>
        <item x="269"/>
        <item x="348"/>
        <item x="367"/>
        <item x="402"/>
        <item x="403"/>
        <item x="337"/>
        <item x="401"/>
        <item x="366"/>
        <item x="394"/>
        <item x="374"/>
        <item x="244"/>
        <item x="247"/>
        <item x="383"/>
        <item x="297"/>
        <item x="468"/>
        <item x="340"/>
        <item x="358"/>
        <item x="424"/>
        <item x="283"/>
        <item x="593"/>
        <item x="311"/>
        <item x="443"/>
        <item x="84"/>
        <item x="61"/>
        <item x="691"/>
        <item x="288"/>
        <item x="360"/>
        <item x="434"/>
        <item x="425"/>
        <item x="382"/>
        <item x="393"/>
        <item x="420"/>
        <item x="263"/>
        <item x="249"/>
        <item x="447"/>
        <item x="298"/>
        <item x="331"/>
        <item x="264"/>
        <item x="119"/>
        <item x="388"/>
        <item x="294"/>
        <item x="251"/>
        <item x="212"/>
        <item x="339"/>
        <item x="118"/>
        <item x="359"/>
        <item x="77"/>
        <item x="299"/>
        <item x="282"/>
        <item x="309"/>
        <item x="707"/>
        <item x="272"/>
        <item x="128"/>
        <item x="66"/>
        <item x="656"/>
        <item x="704"/>
        <item x="377"/>
        <item x="130"/>
        <item x="131"/>
        <item x="199"/>
        <item x="198"/>
        <item x="390"/>
        <item x="265"/>
        <item x="363"/>
        <item x="446"/>
        <item x="463"/>
        <item x="305"/>
        <item x="345"/>
        <item x="353"/>
        <item x="112"/>
        <item x="114"/>
        <item x="126"/>
        <item x="240"/>
        <item x="350"/>
        <item x="121"/>
        <item x="304"/>
        <item x="116"/>
        <item x="320"/>
        <item x="342"/>
        <item x="352"/>
        <item x="355"/>
        <item x="354"/>
        <item x="356"/>
        <item x="341"/>
        <item x="364"/>
        <item x="117"/>
        <item x="215"/>
        <item x="451"/>
        <item x="370"/>
        <item x="414"/>
        <item x="392"/>
        <item x="369"/>
        <item x="235"/>
        <item x="229"/>
        <item x="290"/>
        <item x="292"/>
        <item x="78"/>
        <item x="291"/>
        <item x="705"/>
        <item x="473"/>
        <item x="138"/>
        <item x="287"/>
        <item x="289"/>
        <item x="285"/>
        <item x="129"/>
        <item x="200"/>
        <item x="10"/>
        <item x="70"/>
        <item x="141"/>
        <item x="62"/>
        <item x="201"/>
        <item x="207"/>
        <item x="196"/>
        <item x="76"/>
        <item x="281"/>
        <item x="444"/>
        <item x="380"/>
        <item x="381"/>
        <item x="197"/>
        <item x="343"/>
        <item x="357"/>
        <item x="379"/>
        <item x="405"/>
        <item x="395"/>
        <item x="378"/>
        <item x="406"/>
        <item x="206"/>
        <item x="508"/>
        <item x="423"/>
        <item x="421"/>
        <item x="322"/>
        <item x="415"/>
        <item x="441"/>
        <item x="440"/>
        <item x="465"/>
        <item x="106"/>
        <item x="361"/>
        <item x="385"/>
        <item x="334"/>
        <item x="64"/>
        <item x="258"/>
        <item x="237"/>
        <item x="228"/>
        <item x="270"/>
        <item x="246"/>
        <item x="433"/>
        <item x="426"/>
        <item x="122"/>
        <item x="442"/>
        <item x="452"/>
        <item x="386"/>
        <item x="389"/>
        <item x="387"/>
        <item x="376"/>
        <item x="407"/>
        <item x="416"/>
        <item x="133"/>
        <item x="307"/>
        <item x="330"/>
        <item x="306"/>
        <item x="231"/>
        <item x="396"/>
        <item x="391"/>
        <item x="375"/>
        <item x="373"/>
        <item x="328"/>
        <item x="450"/>
        <item x="115"/>
        <item x="296"/>
        <item x="418"/>
        <item x="422"/>
        <item x="344"/>
        <item x="438"/>
        <item x="439"/>
        <item x="703"/>
        <item x="408"/>
        <item x="400"/>
        <item x="404"/>
        <item x="371"/>
        <item x="245"/>
        <item x="267"/>
        <item x="310"/>
        <item x="437"/>
        <item x="565"/>
        <item x="68"/>
        <item x="124"/>
        <item x="232"/>
        <item x="109"/>
        <item x="108"/>
        <item x="293"/>
        <item x="481"/>
        <item x="636"/>
        <item x="15"/>
        <item x="587"/>
        <item x="13"/>
        <item x="5"/>
        <item x="435"/>
        <item x="21"/>
        <item x="30"/>
        <item x="8"/>
        <item x="24"/>
        <item x="82"/>
        <item x="545"/>
        <item x="549"/>
        <item x="548"/>
        <item x="540"/>
        <item x="543"/>
        <item x="546"/>
        <item x="544"/>
        <item x="541"/>
        <item x="542"/>
        <item x="504"/>
        <item x="513"/>
        <item x="27"/>
        <item x="16"/>
        <item x="511"/>
        <item x="509"/>
        <item x="81"/>
        <item x="226"/>
        <item x="598"/>
        <item x="472"/>
        <item x="23"/>
        <item x="579"/>
        <item x="362"/>
        <item x="252"/>
        <item x="254"/>
        <item x="26"/>
        <item x="588"/>
        <item x="596"/>
        <item x="590"/>
        <item x="578"/>
        <item x="575"/>
        <item x="530"/>
        <item x="484"/>
        <item x="594"/>
        <item x="559"/>
        <item x="713"/>
        <item x="0"/>
        <item x="1"/>
        <item x="479"/>
        <item x="581"/>
        <item x="576"/>
        <item x="22"/>
        <item x="65"/>
        <item x="48"/>
        <item x="503"/>
        <item x="69"/>
        <item x="25"/>
        <item x="445"/>
        <item x="502"/>
        <item x="95"/>
        <item x="577"/>
        <item x="242"/>
        <item x="458"/>
        <item x="459"/>
        <item x="552"/>
        <item x="42"/>
        <item x="221"/>
        <item x="419"/>
        <item x="410"/>
        <item x="536"/>
        <item x="195"/>
        <item x="225"/>
        <item x="205"/>
        <item t="default"/>
      </items>
    </pivotField>
    <pivotField compact="0" numFmtId="17" showAll="0"/>
    <pivotField compact="0" showAll="0"/>
    <pivotField compact="0" showAll="0"/>
    <pivotField compact="0" showAll="0"/>
    <pivotField compact="0" numFmtId="167" showAll="0"/>
    <pivotField dataField="1" compact="0" numFmtId="167" showAll="0"/>
    <pivotField compact="0" showAll="0"/>
    <pivotField compact="0" showAll="0"/>
    <pivotField compact="0" showAll="0"/>
    <pivotField compact="0" showAll="0"/>
    <pivotField compact="0" showAll="0"/>
  </pivotFields>
  <rowFields count="3">
    <field x="1"/>
    <field x="6"/>
    <field x="10"/>
  </rowFields>
  <rowItems count="160">
    <i>
      <x/>
    </i>
    <i r="1">
      <x v="6"/>
    </i>
    <i r="2">
      <x v="137"/>
    </i>
    <i r="2">
      <x v="142"/>
    </i>
    <i r="2">
      <x v="239"/>
    </i>
    <i>
      <x v="1"/>
    </i>
    <i r="1">
      <x v="6"/>
    </i>
    <i r="2">
      <x v="67"/>
    </i>
    <i r="2">
      <x v="68"/>
    </i>
    <i r="2">
      <x v="69"/>
    </i>
    <i r="2">
      <x v="106"/>
    </i>
    <i r="2">
      <x v="114"/>
    </i>
    <i r="2">
      <x v="115"/>
    </i>
    <i r="2">
      <x v="117"/>
    </i>
    <i r="2">
      <x v="141"/>
    </i>
    <i r="2">
      <x v="163"/>
    </i>
    <i r="2">
      <x v="169"/>
    </i>
    <i r="2">
      <x v="180"/>
    </i>
    <i r="2">
      <x v="182"/>
    </i>
    <i r="2">
      <x v="183"/>
    </i>
    <i r="2">
      <x v="184"/>
    </i>
    <i r="2">
      <x v="204"/>
    </i>
    <i r="2">
      <x v="205"/>
    </i>
    <i r="2">
      <x v="220"/>
    </i>
    <i r="2">
      <x v="234"/>
    </i>
    <i r="2">
      <x v="238"/>
    </i>
    <i r="2">
      <x v="674"/>
    </i>
    <i r="2">
      <x v="679"/>
    </i>
    <i r="2">
      <x v="680"/>
    </i>
    <i r="2">
      <x v="681"/>
    </i>
    <i r="2">
      <x v="715"/>
    </i>
    <i r="2">
      <x v="718"/>
    </i>
    <i>
      <x v="2"/>
    </i>
    <i r="1">
      <x v="6"/>
    </i>
    <i r="2">
      <x v="113"/>
    </i>
    <i r="2">
      <x v="122"/>
    </i>
    <i r="2">
      <x v="123"/>
    </i>
    <i r="2">
      <x v="140"/>
    </i>
    <i r="2">
      <x v="166"/>
    </i>
    <i r="2">
      <x v="198"/>
    </i>
    <i r="2">
      <x v="203"/>
    </i>
    <i r="2">
      <x v="211"/>
    </i>
    <i r="2">
      <x v="212"/>
    </i>
    <i r="1">
      <x v="10"/>
    </i>
    <i r="2">
      <x v="50"/>
    </i>
    <i r="2">
      <x v="186"/>
    </i>
    <i>
      <x v="3"/>
    </i>
    <i r="1">
      <x v="6"/>
    </i>
    <i r="2">
      <x v="70"/>
    </i>
    <i r="2">
      <x v="71"/>
    </i>
    <i r="2">
      <x v="134"/>
    </i>
    <i r="2">
      <x v="135"/>
    </i>
    <i r="2">
      <x v="137"/>
    </i>
    <i r="2">
      <x v="239"/>
    </i>
    <i r="2">
      <x v="276"/>
    </i>
    <i>
      <x v="4"/>
    </i>
    <i r="1">
      <x v="1"/>
    </i>
    <i r="2">
      <x v="222"/>
    </i>
    <i r="1">
      <x v="6"/>
    </i>
    <i r="2">
      <x v="55"/>
    </i>
    <i r="2">
      <x v="63"/>
    </i>
    <i r="2">
      <x v="66"/>
    </i>
    <i r="2">
      <x v="107"/>
    </i>
    <i r="2">
      <x v="138"/>
    </i>
    <i r="2">
      <x v="139"/>
    </i>
    <i r="2">
      <x v="141"/>
    </i>
    <i r="2">
      <x v="223"/>
    </i>
    <i r="2">
      <x v="237"/>
    </i>
    <i>
      <x v="5"/>
    </i>
    <i r="1">
      <x v="6"/>
    </i>
    <i r="2">
      <x v="14"/>
    </i>
    <i r="2">
      <x v="164"/>
    </i>
    <i r="2">
      <x v="165"/>
    </i>
    <i r="2">
      <x v="181"/>
    </i>
    <i r="2">
      <x v="193"/>
    </i>
    <i r="2">
      <x v="194"/>
    </i>
    <i r="2">
      <x v="199"/>
    </i>
    <i r="2">
      <x v="206"/>
    </i>
    <i r="2">
      <x v="207"/>
    </i>
    <i r="2">
      <x v="208"/>
    </i>
    <i r="2">
      <x v="240"/>
    </i>
    <i r="1">
      <x v="10"/>
    </i>
    <i r="2">
      <x v="110"/>
    </i>
    <i r="2">
      <x v="167"/>
    </i>
    <i r="2">
      <x v="174"/>
    </i>
    <i r="2">
      <x v="185"/>
    </i>
    <i r="2">
      <x v="213"/>
    </i>
    <i r="2">
      <x v="647"/>
    </i>
    <i r="2">
      <x v="692"/>
    </i>
    <i>
      <x v="6"/>
    </i>
    <i r="1">
      <x v="1"/>
    </i>
    <i r="2">
      <x v="5"/>
    </i>
    <i r="2">
      <x v="13"/>
    </i>
    <i r="2">
      <x v="49"/>
    </i>
    <i r="2">
      <x v="148"/>
    </i>
    <i r="2">
      <x v="151"/>
    </i>
    <i r="2">
      <x v="161"/>
    </i>
    <i r="2">
      <x v="700"/>
    </i>
    <i r="1">
      <x v="6"/>
    </i>
    <i r="2">
      <x/>
    </i>
    <i r="2">
      <x v="2"/>
    </i>
    <i r="2">
      <x v="4"/>
    </i>
    <i r="2">
      <x v="49"/>
    </i>
    <i r="2">
      <x v="51"/>
    </i>
    <i r="2">
      <x v="149"/>
    </i>
    <i r="2">
      <x v="150"/>
    </i>
    <i r="2">
      <x v="190"/>
    </i>
    <i r="2">
      <x v="196"/>
    </i>
    <i r="2">
      <x v="700"/>
    </i>
    <i r="2">
      <x v="712"/>
    </i>
    <i>
      <x v="7"/>
    </i>
    <i r="1">
      <x v="6"/>
    </i>
    <i r="2">
      <x v="16"/>
    </i>
    <i r="2">
      <x v="60"/>
    </i>
    <i r="2">
      <x v="116"/>
    </i>
    <i r="2">
      <x v="137"/>
    </i>
    <i r="2">
      <x v="200"/>
    </i>
    <i r="2">
      <x v="236"/>
    </i>
    <i r="2">
      <x v="719"/>
    </i>
    <i>
      <x v="8"/>
    </i>
    <i r="1">
      <x v="6"/>
    </i>
    <i r="2">
      <x v="46"/>
    </i>
    <i r="2">
      <x v="47"/>
    </i>
    <i r="2">
      <x v="48"/>
    </i>
    <i r="2">
      <x v="56"/>
    </i>
    <i r="2">
      <x v="62"/>
    </i>
    <i r="2">
      <x v="119"/>
    </i>
    <i r="2">
      <x v="124"/>
    </i>
    <i r="2">
      <x v="125"/>
    </i>
    <i r="2">
      <x v="126"/>
    </i>
    <i r="2">
      <x v="127"/>
    </i>
    <i r="2">
      <x v="128"/>
    </i>
    <i r="2">
      <x v="129"/>
    </i>
    <i r="2">
      <x v="143"/>
    </i>
    <i r="2">
      <x v="187"/>
    </i>
    <i r="2">
      <x v="209"/>
    </i>
    <i r="2">
      <x v="221"/>
    </i>
    <i r="2">
      <x v="235"/>
    </i>
    <i r="2">
      <x v="688"/>
    </i>
    <i r="2">
      <x v="716"/>
    </i>
    <i>
      <x v="9"/>
    </i>
    <i r="1">
      <x v="6"/>
    </i>
    <i r="2">
      <x v="188"/>
    </i>
    <i>
      <x v="10"/>
    </i>
    <i r="1">
      <x v="6"/>
    </i>
    <i r="2">
      <x v="64"/>
    </i>
    <i r="2">
      <x v="65"/>
    </i>
    <i r="2">
      <x v="118"/>
    </i>
    <i r="2">
      <x v="132"/>
    </i>
    <i r="2">
      <x v="133"/>
    </i>
    <i r="2">
      <x v="189"/>
    </i>
    <i r="2">
      <x v="265"/>
    </i>
    <i>
      <x v="11"/>
    </i>
    <i r="1">
      <x v="1"/>
    </i>
    <i r="2">
      <x v="131"/>
    </i>
    <i r="1">
      <x v="6"/>
    </i>
    <i r="2">
      <x v="141"/>
    </i>
    <i r="2">
      <x v="202"/>
    </i>
    <i r="2">
      <x v="210"/>
    </i>
    <i t="grand">
      <x/>
    </i>
  </rowItems>
  <colItems count="1">
    <i/>
  </colItems>
  <dataFields count="1">
    <dataField name="Suma de VALOR ESTIMADO EN LA VIGENCIA ACTUAL" fld="16" baseField="0" baseItem="0"/>
  </dataFields>
  <formats count="109">
    <format dxfId="108">
      <pivotArea field="1" type="button" dataOnly="0" labelOnly="1" outline="0" axis="axisRow" fieldPosition="0"/>
    </format>
    <format dxfId="107">
      <pivotArea field="1" type="button" dataOnly="0" labelOnly="1" outline="0" axis="axisRow" fieldPosition="0"/>
    </format>
    <format dxfId="106">
      <pivotArea field="6" type="button" dataOnly="0" labelOnly="1" outline="0" axis="axisRow" fieldPosition="1"/>
    </format>
    <format dxfId="105">
      <pivotArea field="6" type="button" dataOnly="0" labelOnly="1" outline="0" axis="axisRow" fieldPosition="1"/>
    </format>
    <format dxfId="104">
      <pivotArea field="6" type="button" dataOnly="0" labelOnly="1" outline="0" axis="axisRow" fieldPosition="1"/>
    </format>
    <format dxfId="103">
      <pivotArea outline="0" collapsedLevelsAreSubtotals="1" fieldPosition="0"/>
    </format>
    <format dxfId="102">
      <pivotArea dataOnly="0" labelOnly="1" outline="0" axis="axisValues" fieldPosition="0"/>
    </format>
    <format dxfId="101">
      <pivotArea field="10" type="button" dataOnly="0" labelOnly="1" outline="0" axis="axisRow" fieldPosition="2"/>
    </format>
    <format dxfId="100">
      <pivotArea dataOnly="0" labelOnly="1" outline="0" fieldPosition="0">
        <references count="1">
          <reference field="1" count="1">
            <x v="0"/>
          </reference>
        </references>
      </pivotArea>
    </format>
    <format dxfId="99">
      <pivotArea dataOnly="0" labelOnly="1" outline="0" fieldPosition="0">
        <references count="1">
          <reference field="1" count="1">
            <x v="1"/>
          </reference>
        </references>
      </pivotArea>
    </format>
    <format dxfId="98">
      <pivotArea dataOnly="0" labelOnly="1" outline="0" fieldPosition="0">
        <references count="1">
          <reference field="1" count="1">
            <x v="2"/>
          </reference>
        </references>
      </pivotArea>
    </format>
    <format dxfId="97">
      <pivotArea dataOnly="0" labelOnly="1" outline="0" fieldPosition="0">
        <references count="1">
          <reference field="1" count="1">
            <x v="3"/>
          </reference>
        </references>
      </pivotArea>
    </format>
    <format dxfId="96">
      <pivotArea dataOnly="0" labelOnly="1" outline="0" fieldPosition="0">
        <references count="1">
          <reference field="1" count="1">
            <x v="4"/>
          </reference>
        </references>
      </pivotArea>
    </format>
    <format dxfId="95">
      <pivotArea dataOnly="0" labelOnly="1" outline="0" fieldPosition="0">
        <references count="1">
          <reference field="1" count="1">
            <x v="5"/>
          </reference>
        </references>
      </pivotArea>
    </format>
    <format dxfId="94">
      <pivotArea dataOnly="0" labelOnly="1" outline="0" fieldPosition="0">
        <references count="1">
          <reference field="1" count="1">
            <x v="6"/>
          </reference>
        </references>
      </pivotArea>
    </format>
    <format dxfId="93">
      <pivotArea dataOnly="0" labelOnly="1" outline="0" fieldPosition="0">
        <references count="1">
          <reference field="1" count="1">
            <x v="7"/>
          </reference>
        </references>
      </pivotArea>
    </format>
    <format dxfId="92">
      <pivotArea dataOnly="0" labelOnly="1" outline="0" fieldPosition="0">
        <references count="1">
          <reference field="1" count="1">
            <x v="8"/>
          </reference>
        </references>
      </pivotArea>
    </format>
    <format dxfId="91">
      <pivotArea dataOnly="0" labelOnly="1" outline="0" fieldPosition="0">
        <references count="1">
          <reference field="1" count="1">
            <x v="9"/>
          </reference>
        </references>
      </pivotArea>
    </format>
    <format dxfId="90">
      <pivotArea dataOnly="0" labelOnly="1" outline="0" fieldPosition="0">
        <references count="1">
          <reference field="1" count="1">
            <x v="10"/>
          </reference>
        </references>
      </pivotArea>
    </format>
    <format dxfId="89">
      <pivotArea dataOnly="0" labelOnly="1" outline="0" fieldPosition="0">
        <references count="1">
          <reference field="1" count="1">
            <x v="11"/>
          </reference>
        </references>
      </pivotArea>
    </format>
    <format dxfId="88">
      <pivotArea dataOnly="0" labelOnly="1" grandRow="1" outline="0" fieldPosition="0"/>
    </format>
    <format dxfId="87">
      <pivotArea dataOnly="0" labelOnly="1" outline="0" fieldPosition="0">
        <references count="2">
          <reference field="1" count="1" selected="0">
            <x v="0"/>
          </reference>
          <reference field="6" count="1">
            <x v="6"/>
          </reference>
        </references>
      </pivotArea>
    </format>
    <format dxfId="86">
      <pivotArea dataOnly="0" labelOnly="1" outline="0" fieldPosition="0">
        <references count="2">
          <reference field="1" count="1" selected="0">
            <x v="1"/>
          </reference>
          <reference field="6" count="1">
            <x v="6"/>
          </reference>
        </references>
      </pivotArea>
    </format>
    <format dxfId="85">
      <pivotArea dataOnly="0" labelOnly="1" outline="0" fieldPosition="0">
        <references count="2">
          <reference field="1" count="1" selected="0">
            <x v="2"/>
          </reference>
          <reference field="6" count="1">
            <x v="6"/>
          </reference>
        </references>
      </pivotArea>
    </format>
    <format dxfId="84">
      <pivotArea dataOnly="0" labelOnly="1" outline="0" fieldPosition="0">
        <references count="2">
          <reference field="1" count="1" selected="0">
            <x v="2"/>
          </reference>
          <reference field="6" count="1">
            <x v="10"/>
          </reference>
        </references>
      </pivotArea>
    </format>
    <format dxfId="83">
      <pivotArea dataOnly="0" labelOnly="1" outline="0" fieldPosition="0">
        <references count="2">
          <reference field="1" count="1" selected="0">
            <x v="3"/>
          </reference>
          <reference field="6" count="1">
            <x v="6"/>
          </reference>
        </references>
      </pivotArea>
    </format>
    <format dxfId="82">
      <pivotArea dataOnly="0" labelOnly="1" outline="0" fieldPosition="0">
        <references count="2">
          <reference field="1" count="1" selected="0">
            <x v="4"/>
          </reference>
          <reference field="6" count="1">
            <x v="1"/>
          </reference>
        </references>
      </pivotArea>
    </format>
    <format dxfId="81">
      <pivotArea dataOnly="0" labelOnly="1" outline="0" fieldPosition="0">
        <references count="2">
          <reference field="1" count="1" selected="0">
            <x v="4"/>
          </reference>
          <reference field="6" count="1">
            <x v="6"/>
          </reference>
        </references>
      </pivotArea>
    </format>
    <format dxfId="80">
      <pivotArea dataOnly="0" labelOnly="1" outline="0" fieldPosition="0">
        <references count="2">
          <reference field="1" count="1" selected="0">
            <x v="5"/>
          </reference>
          <reference field="6" count="1">
            <x v="6"/>
          </reference>
        </references>
      </pivotArea>
    </format>
    <format dxfId="79">
      <pivotArea dataOnly="0" labelOnly="1" outline="0" fieldPosition="0">
        <references count="2">
          <reference field="1" count="1" selected="0">
            <x v="5"/>
          </reference>
          <reference field="6" count="1">
            <x v="10"/>
          </reference>
        </references>
      </pivotArea>
    </format>
    <format dxfId="78">
      <pivotArea dataOnly="0" labelOnly="1" outline="0" fieldPosition="0">
        <references count="2">
          <reference field="1" count="1" selected="0">
            <x v="6"/>
          </reference>
          <reference field="6" count="1">
            <x v="1"/>
          </reference>
        </references>
      </pivotArea>
    </format>
    <format dxfId="77">
      <pivotArea dataOnly="0" labelOnly="1" outline="0" fieldPosition="0">
        <references count="2">
          <reference field="1" count="1" selected="0">
            <x v="6"/>
          </reference>
          <reference field="6" count="1">
            <x v="6"/>
          </reference>
        </references>
      </pivotArea>
    </format>
    <format dxfId="76">
      <pivotArea dataOnly="0" labelOnly="1" outline="0" fieldPosition="0">
        <references count="2">
          <reference field="1" count="1" selected="0">
            <x v="7"/>
          </reference>
          <reference field="6" count="1">
            <x v="6"/>
          </reference>
        </references>
      </pivotArea>
    </format>
    <format dxfId="75">
      <pivotArea dataOnly="0" labelOnly="1" outline="0" fieldPosition="0">
        <references count="2">
          <reference field="1" count="1" selected="0">
            <x v="8"/>
          </reference>
          <reference field="6" count="1">
            <x v="6"/>
          </reference>
        </references>
      </pivotArea>
    </format>
    <format dxfId="74">
      <pivotArea dataOnly="0" labelOnly="1" outline="0" fieldPosition="0">
        <references count="2">
          <reference field="1" count="1" selected="0">
            <x v="9"/>
          </reference>
          <reference field="6" count="1">
            <x v="6"/>
          </reference>
        </references>
      </pivotArea>
    </format>
    <format dxfId="73">
      <pivotArea dataOnly="0" labelOnly="1" outline="0" fieldPosition="0">
        <references count="2">
          <reference field="1" count="1" selected="0">
            <x v="10"/>
          </reference>
          <reference field="6" count="1">
            <x v="6"/>
          </reference>
        </references>
      </pivotArea>
    </format>
    <format dxfId="72">
      <pivotArea dataOnly="0" labelOnly="1" outline="0" fieldPosition="0">
        <references count="2">
          <reference field="1" count="1" selected="0">
            <x v="11"/>
          </reference>
          <reference field="6" count="1">
            <x v="1"/>
          </reference>
        </references>
      </pivotArea>
    </format>
    <format dxfId="71">
      <pivotArea dataOnly="0" labelOnly="1" outline="0" fieldPosition="0">
        <references count="2">
          <reference field="1" count="1" selected="0">
            <x v="11"/>
          </reference>
          <reference field="6" count="1">
            <x v="6"/>
          </reference>
        </references>
      </pivotArea>
    </format>
    <format dxfId="70">
      <pivotArea dataOnly="0" labelOnly="1" outline="0" fieldPosition="0">
        <references count="3">
          <reference field="1" count="1" selected="0">
            <x v="0"/>
          </reference>
          <reference field="6" count="1" selected="0">
            <x v="6"/>
          </reference>
          <reference field="10" count="48">
            <x v="50"/>
            <x v="55"/>
            <x v="63"/>
            <x v="66"/>
            <x v="67"/>
            <x v="68"/>
            <x v="69"/>
            <x v="70"/>
            <x v="71"/>
            <x v="106"/>
            <x v="113"/>
            <x v="114"/>
            <x v="115"/>
            <x v="117"/>
            <x v="122"/>
            <x v="123"/>
            <x v="134"/>
            <x v="135"/>
            <x v="137"/>
            <x v="140"/>
            <x v="141"/>
            <x v="142"/>
            <x v="163"/>
            <x v="166"/>
            <x v="169"/>
            <x v="180"/>
            <x v="182"/>
            <x v="183"/>
            <x v="184"/>
            <x v="186"/>
            <x v="198"/>
            <x v="203"/>
            <x v="204"/>
            <x v="205"/>
            <x v="211"/>
            <x v="212"/>
            <x v="220"/>
            <x v="222"/>
            <x v="234"/>
            <x v="238"/>
            <x v="239"/>
            <x v="276"/>
            <x v="674"/>
            <x v="679"/>
            <x v="680"/>
            <x v="681"/>
            <x v="715"/>
            <x v="718"/>
          </reference>
        </references>
      </pivotArea>
    </format>
    <format dxfId="69">
      <pivotArea dataOnly="0" labelOnly="1" outline="0" fieldPosition="0">
        <references count="3">
          <reference field="1" count="1" selected="0">
            <x v="4"/>
          </reference>
          <reference field="6" count="1" selected="0">
            <x v="6"/>
          </reference>
          <reference field="10" count="48">
            <x v="0"/>
            <x v="2"/>
            <x v="4"/>
            <x v="5"/>
            <x v="13"/>
            <x v="14"/>
            <x v="16"/>
            <x v="46"/>
            <x v="49"/>
            <x v="51"/>
            <x v="60"/>
            <x v="107"/>
            <x v="110"/>
            <x v="116"/>
            <x v="137"/>
            <x v="138"/>
            <x v="139"/>
            <x v="141"/>
            <x v="148"/>
            <x v="149"/>
            <x v="150"/>
            <x v="151"/>
            <x v="161"/>
            <x v="164"/>
            <x v="165"/>
            <x v="167"/>
            <x v="174"/>
            <x v="181"/>
            <x v="185"/>
            <x v="190"/>
            <x v="193"/>
            <x v="194"/>
            <x v="196"/>
            <x v="199"/>
            <x v="200"/>
            <x v="206"/>
            <x v="207"/>
            <x v="208"/>
            <x v="213"/>
            <x v="223"/>
            <x v="236"/>
            <x v="237"/>
            <x v="240"/>
            <x v="647"/>
            <x v="692"/>
            <x v="700"/>
            <x v="712"/>
            <x v="719"/>
          </reference>
        </references>
      </pivotArea>
    </format>
    <format dxfId="68">
      <pivotArea dataOnly="0" labelOnly="1" outline="0" fieldPosition="0">
        <references count="3">
          <reference field="1" count="1" selected="0">
            <x v="8"/>
          </reference>
          <reference field="6" count="1" selected="0">
            <x v="6"/>
          </reference>
          <reference field="10" count="30">
            <x v="47"/>
            <x v="48"/>
            <x v="56"/>
            <x v="62"/>
            <x v="64"/>
            <x v="65"/>
            <x v="118"/>
            <x v="119"/>
            <x v="124"/>
            <x v="125"/>
            <x v="126"/>
            <x v="127"/>
            <x v="128"/>
            <x v="129"/>
            <x v="131"/>
            <x v="132"/>
            <x v="133"/>
            <x v="141"/>
            <x v="143"/>
            <x v="187"/>
            <x v="188"/>
            <x v="189"/>
            <x v="202"/>
            <x v="209"/>
            <x v="210"/>
            <x v="221"/>
            <x v="235"/>
            <x v="265"/>
            <x v="688"/>
            <x v="716"/>
          </reference>
        </references>
      </pivotArea>
    </format>
    <format dxfId="67">
      <pivotArea field="10" type="button" dataOnly="0" labelOnly="1" outline="0" axis="axisRow" fieldPosition="2"/>
    </format>
    <format dxfId="66">
      <pivotArea dataOnly="0" labelOnly="1" outline="0" fieldPosition="0">
        <references count="1">
          <reference field="1" count="1">
            <x v="0"/>
          </reference>
        </references>
      </pivotArea>
    </format>
    <format dxfId="65">
      <pivotArea dataOnly="0" labelOnly="1" outline="0" fieldPosition="0">
        <references count="1">
          <reference field="1" count="1">
            <x v="1"/>
          </reference>
        </references>
      </pivotArea>
    </format>
    <format dxfId="64">
      <pivotArea dataOnly="0" labelOnly="1" outline="0" fieldPosition="0">
        <references count="1">
          <reference field="1" count="1">
            <x v="2"/>
          </reference>
        </references>
      </pivotArea>
    </format>
    <format dxfId="63">
      <pivotArea dataOnly="0" labelOnly="1" outline="0" fieldPosition="0">
        <references count="1">
          <reference field="1" count="1">
            <x v="3"/>
          </reference>
        </references>
      </pivotArea>
    </format>
    <format dxfId="62">
      <pivotArea dataOnly="0" labelOnly="1" outline="0" fieldPosition="0">
        <references count="1">
          <reference field="1" count="1">
            <x v="4"/>
          </reference>
        </references>
      </pivotArea>
    </format>
    <format dxfId="61">
      <pivotArea dataOnly="0" labelOnly="1" outline="0" fieldPosition="0">
        <references count="1">
          <reference field="1" count="1">
            <x v="5"/>
          </reference>
        </references>
      </pivotArea>
    </format>
    <format dxfId="60">
      <pivotArea dataOnly="0" labelOnly="1" outline="0" fieldPosition="0">
        <references count="1">
          <reference field="1" count="1">
            <x v="6"/>
          </reference>
        </references>
      </pivotArea>
    </format>
    <format dxfId="59">
      <pivotArea dataOnly="0" labelOnly="1" outline="0" fieldPosition="0">
        <references count="1">
          <reference field="1" count="1">
            <x v="7"/>
          </reference>
        </references>
      </pivotArea>
    </format>
    <format dxfId="58">
      <pivotArea dataOnly="0" labelOnly="1" outline="0" fieldPosition="0">
        <references count="1">
          <reference field="1" count="1">
            <x v="8"/>
          </reference>
        </references>
      </pivotArea>
    </format>
    <format dxfId="57">
      <pivotArea dataOnly="0" labelOnly="1" outline="0" fieldPosition="0">
        <references count="1">
          <reference field="1" count="1">
            <x v="9"/>
          </reference>
        </references>
      </pivotArea>
    </format>
    <format dxfId="56">
      <pivotArea dataOnly="0" labelOnly="1" outline="0" fieldPosition="0">
        <references count="1">
          <reference field="1" count="1">
            <x v="10"/>
          </reference>
        </references>
      </pivotArea>
    </format>
    <format dxfId="55">
      <pivotArea dataOnly="0" labelOnly="1" outline="0" fieldPosition="0">
        <references count="1">
          <reference field="1" count="1">
            <x v="11"/>
          </reference>
        </references>
      </pivotArea>
    </format>
    <format dxfId="54">
      <pivotArea dataOnly="0" labelOnly="1" grandRow="1" outline="0" fieldPosition="0"/>
    </format>
    <format dxfId="53">
      <pivotArea dataOnly="0" labelOnly="1" outline="0" fieldPosition="0">
        <references count="2">
          <reference field="1" count="1" selected="0">
            <x v="0"/>
          </reference>
          <reference field="6" count="1">
            <x v="6"/>
          </reference>
        </references>
      </pivotArea>
    </format>
    <format dxfId="52">
      <pivotArea dataOnly="0" labelOnly="1" outline="0" fieldPosition="0">
        <references count="2">
          <reference field="1" count="1" selected="0">
            <x v="1"/>
          </reference>
          <reference field="6" count="1">
            <x v="6"/>
          </reference>
        </references>
      </pivotArea>
    </format>
    <format dxfId="51">
      <pivotArea dataOnly="0" labelOnly="1" outline="0" fieldPosition="0">
        <references count="2">
          <reference field="1" count="1" selected="0">
            <x v="2"/>
          </reference>
          <reference field="6" count="1">
            <x v="6"/>
          </reference>
        </references>
      </pivotArea>
    </format>
    <format dxfId="50">
      <pivotArea dataOnly="0" labelOnly="1" outline="0" fieldPosition="0">
        <references count="2">
          <reference field="1" count="1" selected="0">
            <x v="2"/>
          </reference>
          <reference field="6" count="1">
            <x v="10"/>
          </reference>
        </references>
      </pivotArea>
    </format>
    <format dxfId="49">
      <pivotArea dataOnly="0" labelOnly="1" outline="0" fieldPosition="0">
        <references count="2">
          <reference field="1" count="1" selected="0">
            <x v="3"/>
          </reference>
          <reference field="6" count="1">
            <x v="6"/>
          </reference>
        </references>
      </pivotArea>
    </format>
    <format dxfId="48">
      <pivotArea dataOnly="0" labelOnly="1" outline="0" fieldPosition="0">
        <references count="2">
          <reference field="1" count="1" selected="0">
            <x v="4"/>
          </reference>
          <reference field="6" count="1">
            <x v="1"/>
          </reference>
        </references>
      </pivotArea>
    </format>
    <format dxfId="47">
      <pivotArea dataOnly="0" labelOnly="1" outline="0" fieldPosition="0">
        <references count="2">
          <reference field="1" count="1" selected="0">
            <x v="4"/>
          </reference>
          <reference field="6" count="1">
            <x v="6"/>
          </reference>
        </references>
      </pivotArea>
    </format>
    <format dxfId="46">
      <pivotArea dataOnly="0" labelOnly="1" outline="0" fieldPosition="0">
        <references count="2">
          <reference field="1" count="1" selected="0">
            <x v="5"/>
          </reference>
          <reference field="6" count="1">
            <x v="6"/>
          </reference>
        </references>
      </pivotArea>
    </format>
    <format dxfId="45">
      <pivotArea dataOnly="0" labelOnly="1" outline="0" fieldPosition="0">
        <references count="2">
          <reference field="1" count="1" selected="0">
            <x v="5"/>
          </reference>
          <reference field="6" count="1">
            <x v="10"/>
          </reference>
        </references>
      </pivotArea>
    </format>
    <format dxfId="44">
      <pivotArea dataOnly="0" labelOnly="1" outline="0" fieldPosition="0">
        <references count="2">
          <reference field="1" count="1" selected="0">
            <x v="6"/>
          </reference>
          <reference field="6" count="1">
            <x v="1"/>
          </reference>
        </references>
      </pivotArea>
    </format>
    <format dxfId="43">
      <pivotArea dataOnly="0" labelOnly="1" outline="0" fieldPosition="0">
        <references count="2">
          <reference field="1" count="1" selected="0">
            <x v="6"/>
          </reference>
          <reference field="6" count="1">
            <x v="6"/>
          </reference>
        </references>
      </pivotArea>
    </format>
    <format dxfId="42">
      <pivotArea dataOnly="0" labelOnly="1" outline="0" fieldPosition="0">
        <references count="2">
          <reference field="1" count="1" selected="0">
            <x v="7"/>
          </reference>
          <reference field="6" count="1">
            <x v="6"/>
          </reference>
        </references>
      </pivotArea>
    </format>
    <format dxfId="41">
      <pivotArea dataOnly="0" labelOnly="1" outline="0" fieldPosition="0">
        <references count="2">
          <reference field="1" count="1" selected="0">
            <x v="8"/>
          </reference>
          <reference field="6" count="1">
            <x v="6"/>
          </reference>
        </references>
      </pivotArea>
    </format>
    <format dxfId="40">
      <pivotArea dataOnly="0" labelOnly="1" outline="0" fieldPosition="0">
        <references count="2">
          <reference field="1" count="1" selected="0">
            <x v="9"/>
          </reference>
          <reference field="6" count="1">
            <x v="6"/>
          </reference>
        </references>
      </pivotArea>
    </format>
    <format dxfId="39">
      <pivotArea dataOnly="0" labelOnly="1" outline="0" fieldPosition="0">
        <references count="2">
          <reference field="1" count="1" selected="0">
            <x v="10"/>
          </reference>
          <reference field="6" count="1">
            <x v="6"/>
          </reference>
        </references>
      </pivotArea>
    </format>
    <format dxfId="38">
      <pivotArea dataOnly="0" labelOnly="1" outline="0" fieldPosition="0">
        <references count="2">
          <reference field="1" count="1" selected="0">
            <x v="11"/>
          </reference>
          <reference field="6" count="1">
            <x v="1"/>
          </reference>
        </references>
      </pivotArea>
    </format>
    <format dxfId="37">
      <pivotArea dataOnly="0" labelOnly="1" outline="0" fieldPosition="0">
        <references count="2">
          <reference field="1" count="1" selected="0">
            <x v="11"/>
          </reference>
          <reference field="6" count="1">
            <x v="6"/>
          </reference>
        </references>
      </pivotArea>
    </format>
    <format dxfId="36">
      <pivotArea dataOnly="0" labelOnly="1" outline="0" fieldPosition="0">
        <references count="3">
          <reference field="1" count="1" selected="0">
            <x v="0"/>
          </reference>
          <reference field="6" count="1" selected="0">
            <x v="6"/>
          </reference>
          <reference field="10" count="48">
            <x v="50"/>
            <x v="55"/>
            <x v="63"/>
            <x v="66"/>
            <x v="67"/>
            <x v="68"/>
            <x v="69"/>
            <x v="70"/>
            <x v="71"/>
            <x v="106"/>
            <x v="113"/>
            <x v="114"/>
            <x v="115"/>
            <x v="117"/>
            <x v="122"/>
            <x v="123"/>
            <x v="134"/>
            <x v="135"/>
            <x v="137"/>
            <x v="140"/>
            <x v="141"/>
            <x v="142"/>
            <x v="163"/>
            <x v="166"/>
            <x v="169"/>
            <x v="180"/>
            <x v="182"/>
            <x v="183"/>
            <x v="184"/>
            <x v="186"/>
            <x v="198"/>
            <x v="203"/>
            <x v="204"/>
            <x v="205"/>
            <x v="211"/>
            <x v="212"/>
            <x v="220"/>
            <x v="222"/>
            <x v="234"/>
            <x v="238"/>
            <x v="239"/>
            <x v="276"/>
            <x v="674"/>
            <x v="679"/>
            <x v="680"/>
            <x v="681"/>
            <x v="715"/>
            <x v="718"/>
          </reference>
        </references>
      </pivotArea>
    </format>
    <format dxfId="35">
      <pivotArea dataOnly="0" labelOnly="1" outline="0" fieldPosition="0">
        <references count="3">
          <reference field="1" count="1" selected="0">
            <x v="4"/>
          </reference>
          <reference field="6" count="1" selected="0">
            <x v="6"/>
          </reference>
          <reference field="10" count="48">
            <x v="0"/>
            <x v="2"/>
            <x v="4"/>
            <x v="5"/>
            <x v="13"/>
            <x v="14"/>
            <x v="16"/>
            <x v="46"/>
            <x v="49"/>
            <x v="51"/>
            <x v="60"/>
            <x v="107"/>
            <x v="110"/>
            <x v="116"/>
            <x v="137"/>
            <x v="138"/>
            <x v="139"/>
            <x v="141"/>
            <x v="148"/>
            <x v="149"/>
            <x v="150"/>
            <x v="151"/>
            <x v="161"/>
            <x v="164"/>
            <x v="165"/>
            <x v="167"/>
            <x v="174"/>
            <x v="181"/>
            <x v="185"/>
            <x v="190"/>
            <x v="193"/>
            <x v="194"/>
            <x v="196"/>
            <x v="199"/>
            <x v="200"/>
            <x v="206"/>
            <x v="207"/>
            <x v="208"/>
            <x v="213"/>
            <x v="223"/>
            <x v="236"/>
            <x v="237"/>
            <x v="240"/>
            <x v="647"/>
            <x v="692"/>
            <x v="700"/>
            <x v="712"/>
            <x v="719"/>
          </reference>
        </references>
      </pivotArea>
    </format>
    <format dxfId="34">
      <pivotArea dataOnly="0" labelOnly="1" outline="0" fieldPosition="0">
        <references count="3">
          <reference field="1" count="1" selected="0">
            <x v="8"/>
          </reference>
          <reference field="6" count="1" selected="0">
            <x v="6"/>
          </reference>
          <reference field="10" count="30">
            <x v="47"/>
            <x v="48"/>
            <x v="56"/>
            <x v="62"/>
            <x v="64"/>
            <x v="65"/>
            <x v="118"/>
            <x v="119"/>
            <x v="124"/>
            <x v="125"/>
            <x v="126"/>
            <x v="127"/>
            <x v="128"/>
            <x v="129"/>
            <x v="131"/>
            <x v="132"/>
            <x v="133"/>
            <x v="141"/>
            <x v="143"/>
            <x v="187"/>
            <x v="188"/>
            <x v="189"/>
            <x v="202"/>
            <x v="209"/>
            <x v="210"/>
            <x v="221"/>
            <x v="235"/>
            <x v="265"/>
            <x v="688"/>
            <x v="716"/>
          </reference>
        </references>
      </pivotArea>
    </format>
    <format dxfId="33">
      <pivotArea field="10" type="button" dataOnly="0" labelOnly="1" outline="0" axis="axisRow" fieldPosition="2"/>
    </format>
    <format dxfId="32">
      <pivotArea dataOnly="0" labelOnly="1" outline="0" fieldPosition="0">
        <references count="1">
          <reference field="1" count="1">
            <x v="0"/>
          </reference>
        </references>
      </pivotArea>
    </format>
    <format dxfId="31">
      <pivotArea dataOnly="0" labelOnly="1" outline="0" fieldPosition="0">
        <references count="1">
          <reference field="1" count="1">
            <x v="1"/>
          </reference>
        </references>
      </pivotArea>
    </format>
    <format dxfId="30">
      <pivotArea dataOnly="0" labelOnly="1" outline="0" fieldPosition="0">
        <references count="1">
          <reference field="1" count="1">
            <x v="2"/>
          </reference>
        </references>
      </pivotArea>
    </format>
    <format dxfId="29">
      <pivotArea dataOnly="0" labelOnly="1" outline="0" fieldPosition="0">
        <references count="1">
          <reference field="1" count="1">
            <x v="3"/>
          </reference>
        </references>
      </pivotArea>
    </format>
    <format dxfId="28">
      <pivotArea dataOnly="0" labelOnly="1" outline="0" fieldPosition="0">
        <references count="1">
          <reference field="1" count="1">
            <x v="4"/>
          </reference>
        </references>
      </pivotArea>
    </format>
    <format dxfId="27">
      <pivotArea dataOnly="0" labelOnly="1" outline="0" fieldPosition="0">
        <references count="1">
          <reference field="1" count="1">
            <x v="5"/>
          </reference>
        </references>
      </pivotArea>
    </format>
    <format dxfId="26">
      <pivotArea dataOnly="0" labelOnly="1" outline="0" fieldPosition="0">
        <references count="1">
          <reference field="1" count="1">
            <x v="6"/>
          </reference>
        </references>
      </pivotArea>
    </format>
    <format dxfId="25">
      <pivotArea dataOnly="0" labelOnly="1" outline="0" fieldPosition="0">
        <references count="1">
          <reference field="1" count="1">
            <x v="7"/>
          </reference>
        </references>
      </pivotArea>
    </format>
    <format dxfId="24">
      <pivotArea dataOnly="0" labelOnly="1" outline="0" fieldPosition="0">
        <references count="1">
          <reference field="1" count="1">
            <x v="8"/>
          </reference>
        </references>
      </pivotArea>
    </format>
    <format dxfId="23">
      <pivotArea dataOnly="0" labelOnly="1" outline="0" fieldPosition="0">
        <references count="1">
          <reference field="1" count="1">
            <x v="9"/>
          </reference>
        </references>
      </pivotArea>
    </format>
    <format dxfId="22">
      <pivotArea dataOnly="0" labelOnly="1" outline="0" fieldPosition="0">
        <references count="1">
          <reference field="1" count="1">
            <x v="10"/>
          </reference>
        </references>
      </pivotArea>
    </format>
    <format dxfId="21">
      <pivotArea dataOnly="0" labelOnly="1" outline="0" fieldPosition="0">
        <references count="1">
          <reference field="1" count="1">
            <x v="11"/>
          </reference>
        </references>
      </pivotArea>
    </format>
    <format dxfId="20">
      <pivotArea dataOnly="0" labelOnly="1" grandRow="1" outline="0" fieldPosition="0"/>
    </format>
    <format dxfId="19">
      <pivotArea dataOnly="0" labelOnly="1" outline="0" fieldPosition="0">
        <references count="2">
          <reference field="1" count="1" selected="0">
            <x v="0"/>
          </reference>
          <reference field="6" count="1">
            <x v="6"/>
          </reference>
        </references>
      </pivotArea>
    </format>
    <format dxfId="18">
      <pivotArea dataOnly="0" labelOnly="1" outline="0" fieldPosition="0">
        <references count="2">
          <reference field="1" count="1" selected="0">
            <x v="1"/>
          </reference>
          <reference field="6" count="1">
            <x v="6"/>
          </reference>
        </references>
      </pivotArea>
    </format>
    <format dxfId="17">
      <pivotArea dataOnly="0" labelOnly="1" outline="0" fieldPosition="0">
        <references count="2">
          <reference field="1" count="1" selected="0">
            <x v="2"/>
          </reference>
          <reference field="6" count="1">
            <x v="6"/>
          </reference>
        </references>
      </pivotArea>
    </format>
    <format dxfId="16">
      <pivotArea dataOnly="0" labelOnly="1" outline="0" fieldPosition="0">
        <references count="2">
          <reference field="1" count="1" selected="0">
            <x v="2"/>
          </reference>
          <reference field="6" count="1">
            <x v="10"/>
          </reference>
        </references>
      </pivotArea>
    </format>
    <format dxfId="15">
      <pivotArea dataOnly="0" labelOnly="1" outline="0" fieldPosition="0">
        <references count="2">
          <reference field="1" count="1" selected="0">
            <x v="3"/>
          </reference>
          <reference field="6" count="1">
            <x v="6"/>
          </reference>
        </references>
      </pivotArea>
    </format>
    <format dxfId="14">
      <pivotArea dataOnly="0" labelOnly="1" outline="0" fieldPosition="0">
        <references count="2">
          <reference field="1" count="1" selected="0">
            <x v="4"/>
          </reference>
          <reference field="6" count="1">
            <x v="1"/>
          </reference>
        </references>
      </pivotArea>
    </format>
    <format dxfId="13">
      <pivotArea dataOnly="0" labelOnly="1" outline="0" fieldPosition="0">
        <references count="2">
          <reference field="1" count="1" selected="0">
            <x v="4"/>
          </reference>
          <reference field="6" count="1">
            <x v="6"/>
          </reference>
        </references>
      </pivotArea>
    </format>
    <format dxfId="12">
      <pivotArea dataOnly="0" labelOnly="1" outline="0" fieldPosition="0">
        <references count="2">
          <reference field="1" count="1" selected="0">
            <x v="5"/>
          </reference>
          <reference field="6" count="1">
            <x v="6"/>
          </reference>
        </references>
      </pivotArea>
    </format>
    <format dxfId="11">
      <pivotArea dataOnly="0" labelOnly="1" outline="0" fieldPosition="0">
        <references count="2">
          <reference field="1" count="1" selected="0">
            <x v="5"/>
          </reference>
          <reference field="6" count="1">
            <x v="10"/>
          </reference>
        </references>
      </pivotArea>
    </format>
    <format dxfId="10">
      <pivotArea dataOnly="0" labelOnly="1" outline="0" fieldPosition="0">
        <references count="2">
          <reference field="1" count="1" selected="0">
            <x v="6"/>
          </reference>
          <reference field="6" count="1">
            <x v="1"/>
          </reference>
        </references>
      </pivotArea>
    </format>
    <format dxfId="9">
      <pivotArea dataOnly="0" labelOnly="1" outline="0" fieldPosition="0">
        <references count="2">
          <reference field="1" count="1" selected="0">
            <x v="6"/>
          </reference>
          <reference field="6" count="1">
            <x v="6"/>
          </reference>
        </references>
      </pivotArea>
    </format>
    <format dxfId="8">
      <pivotArea dataOnly="0" labelOnly="1" outline="0" fieldPosition="0">
        <references count="2">
          <reference field="1" count="1" selected="0">
            <x v="7"/>
          </reference>
          <reference field="6" count="1">
            <x v="6"/>
          </reference>
        </references>
      </pivotArea>
    </format>
    <format dxfId="7">
      <pivotArea dataOnly="0" labelOnly="1" outline="0" fieldPosition="0">
        <references count="2">
          <reference field="1" count="1" selected="0">
            <x v="8"/>
          </reference>
          <reference field="6" count="1">
            <x v="6"/>
          </reference>
        </references>
      </pivotArea>
    </format>
    <format dxfId="6">
      <pivotArea dataOnly="0" labelOnly="1" outline="0" fieldPosition="0">
        <references count="2">
          <reference field="1" count="1" selected="0">
            <x v="9"/>
          </reference>
          <reference field="6" count="1">
            <x v="6"/>
          </reference>
        </references>
      </pivotArea>
    </format>
    <format dxfId="5">
      <pivotArea dataOnly="0" labelOnly="1" outline="0" fieldPosition="0">
        <references count="2">
          <reference field="1" count="1" selected="0">
            <x v="10"/>
          </reference>
          <reference field="6" count="1">
            <x v="6"/>
          </reference>
        </references>
      </pivotArea>
    </format>
    <format dxfId="4">
      <pivotArea dataOnly="0" labelOnly="1" outline="0" fieldPosition="0">
        <references count="2">
          <reference field="1" count="1" selected="0">
            <x v="11"/>
          </reference>
          <reference field="6" count="1">
            <x v="1"/>
          </reference>
        </references>
      </pivotArea>
    </format>
    <format dxfId="3">
      <pivotArea dataOnly="0" labelOnly="1" outline="0" fieldPosition="0">
        <references count="2">
          <reference field="1" count="1" selected="0">
            <x v="11"/>
          </reference>
          <reference field="6" count="1">
            <x v="6"/>
          </reference>
        </references>
      </pivotArea>
    </format>
    <format dxfId="2">
      <pivotArea dataOnly="0" labelOnly="1" outline="0" fieldPosition="0">
        <references count="3">
          <reference field="1" count="1" selected="0">
            <x v="0"/>
          </reference>
          <reference field="6" count="1" selected="0">
            <x v="6"/>
          </reference>
          <reference field="10" count="48">
            <x v="50"/>
            <x v="55"/>
            <x v="63"/>
            <x v="66"/>
            <x v="67"/>
            <x v="68"/>
            <x v="69"/>
            <x v="70"/>
            <x v="71"/>
            <x v="106"/>
            <x v="113"/>
            <x v="114"/>
            <x v="115"/>
            <x v="117"/>
            <x v="122"/>
            <x v="123"/>
            <x v="134"/>
            <x v="135"/>
            <x v="137"/>
            <x v="140"/>
            <x v="141"/>
            <x v="142"/>
            <x v="163"/>
            <x v="166"/>
            <x v="169"/>
            <x v="180"/>
            <x v="182"/>
            <x v="183"/>
            <x v="184"/>
            <x v="186"/>
            <x v="198"/>
            <x v="203"/>
            <x v="204"/>
            <x v="205"/>
            <x v="211"/>
            <x v="212"/>
            <x v="220"/>
            <x v="222"/>
            <x v="234"/>
            <x v="238"/>
            <x v="239"/>
            <x v="276"/>
            <x v="674"/>
            <x v="679"/>
            <x v="680"/>
            <x v="681"/>
            <x v="715"/>
            <x v="718"/>
          </reference>
        </references>
      </pivotArea>
    </format>
    <format dxfId="1">
      <pivotArea dataOnly="0" labelOnly="1" outline="0" fieldPosition="0">
        <references count="3">
          <reference field="1" count="1" selected="0">
            <x v="4"/>
          </reference>
          <reference field="6" count="1" selected="0">
            <x v="6"/>
          </reference>
          <reference field="10" count="48">
            <x v="0"/>
            <x v="2"/>
            <x v="4"/>
            <x v="5"/>
            <x v="13"/>
            <x v="14"/>
            <x v="16"/>
            <x v="46"/>
            <x v="49"/>
            <x v="51"/>
            <x v="60"/>
            <x v="107"/>
            <x v="110"/>
            <x v="116"/>
            <x v="137"/>
            <x v="138"/>
            <x v="139"/>
            <x v="141"/>
            <x v="148"/>
            <x v="149"/>
            <x v="150"/>
            <x v="151"/>
            <x v="161"/>
            <x v="164"/>
            <x v="165"/>
            <x v="167"/>
            <x v="174"/>
            <x v="181"/>
            <x v="185"/>
            <x v="190"/>
            <x v="193"/>
            <x v="194"/>
            <x v="196"/>
            <x v="199"/>
            <x v="200"/>
            <x v="206"/>
            <x v="207"/>
            <x v="208"/>
            <x v="213"/>
            <x v="223"/>
            <x v="236"/>
            <x v="237"/>
            <x v="240"/>
            <x v="647"/>
            <x v="692"/>
            <x v="700"/>
            <x v="712"/>
            <x v="719"/>
          </reference>
        </references>
      </pivotArea>
    </format>
    <format dxfId="0">
      <pivotArea dataOnly="0" labelOnly="1" outline="0" fieldPosition="0">
        <references count="3">
          <reference field="1" count="1" selected="0">
            <x v="8"/>
          </reference>
          <reference field="6" count="1" selected="0">
            <x v="6"/>
          </reference>
          <reference field="10" count="30">
            <x v="47"/>
            <x v="48"/>
            <x v="56"/>
            <x v="62"/>
            <x v="64"/>
            <x v="65"/>
            <x v="118"/>
            <x v="119"/>
            <x v="124"/>
            <x v="125"/>
            <x v="126"/>
            <x v="127"/>
            <x v="128"/>
            <x v="129"/>
            <x v="131"/>
            <x v="132"/>
            <x v="133"/>
            <x v="141"/>
            <x v="143"/>
            <x v="187"/>
            <x v="188"/>
            <x v="189"/>
            <x v="202"/>
            <x v="209"/>
            <x v="210"/>
            <x v="221"/>
            <x v="235"/>
            <x v="265"/>
            <x v="688"/>
            <x v="716"/>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9"/>
  <sheetViews>
    <sheetView workbookViewId="0">
      <selection activeCell="B4" sqref="B4"/>
    </sheetView>
  </sheetViews>
  <sheetFormatPr baseColWidth="10" defaultRowHeight="15" x14ac:dyDescent="0.25"/>
  <cols>
    <col min="1" max="1" width="32.85546875" customWidth="1"/>
    <col min="2" max="2" width="30.7109375" style="9" customWidth="1"/>
    <col min="3" max="3" width="11.42578125" style="26"/>
  </cols>
  <sheetData>
    <row r="2" spans="1:3" ht="15.75" thickBot="1" x14ac:dyDescent="0.3"/>
    <row r="3" spans="1:3" ht="30" x14ac:dyDescent="0.25">
      <c r="A3" s="7" t="s">
        <v>1012</v>
      </c>
      <c r="B3" s="22" t="s">
        <v>1014</v>
      </c>
      <c r="C3" s="32"/>
    </row>
    <row r="4" spans="1:3" x14ac:dyDescent="0.25">
      <c r="A4" s="8" t="s">
        <v>82</v>
      </c>
      <c r="B4" s="9">
        <v>7909511000</v>
      </c>
      <c r="C4" s="26">
        <f>+GETPIVOTDATA("VALOR ESTIMADO EN LA VIGENCIA ACTUAL",$A$3,"TIPO DE GASTO","01-INFRAESTRUCTURA")/GETPIVOTDATA("VALOR ESTIMADO EN LA VIGENCIA ACTUAL",$A$3)</f>
        <v>0.11299301428571429</v>
      </c>
    </row>
    <row r="5" spans="1:3" x14ac:dyDescent="0.25">
      <c r="A5" s="8" t="s">
        <v>28</v>
      </c>
      <c r="B5" s="9">
        <v>17178612000</v>
      </c>
      <c r="C5" s="26">
        <f>+GETPIVOTDATA("VALOR ESTIMADO EN LA VIGENCIA ACTUAL",$A$3,"TIPO DE GASTO","02-DOTACIÓN ")/GETPIVOTDATA("VALOR ESTIMADO EN LA VIGENCIA ACTUAL",$A$3)</f>
        <v>0.24540874285714287</v>
      </c>
    </row>
    <row r="6" spans="1:3" x14ac:dyDescent="0.25">
      <c r="A6" s="8" t="s">
        <v>4</v>
      </c>
      <c r="B6" s="9">
        <v>36235602000</v>
      </c>
      <c r="C6" s="26">
        <f>+GETPIVOTDATA("VALOR ESTIMADO EN LA VIGENCIA ACTUAL",$A$3,"TIPO DE GASTO","03- RECURSO HUMANO")/GETPIVOTDATA("VALOR ESTIMADO EN LA VIGENCIA ACTUAL",$A$3)</f>
        <v>0.5176514571428571</v>
      </c>
    </row>
    <row r="7" spans="1:3" x14ac:dyDescent="0.25">
      <c r="A7" s="8" t="s">
        <v>183</v>
      </c>
      <c r="B7" s="9">
        <v>3821000000</v>
      </c>
      <c r="C7" s="26">
        <f>+GETPIVOTDATA("VALOR ESTIMADO EN LA VIGENCIA ACTUAL",$A$3,"TIPO DE GASTO","04- INVESTIGACION Y ESTUDIO")/GETPIVOTDATA("VALOR ESTIMADO EN LA VIGENCIA ACTUAL",$A$3)</f>
        <v>5.4585714285714286E-2</v>
      </c>
    </row>
    <row r="8" spans="1:3" x14ac:dyDescent="0.25">
      <c r="A8" s="8" t="s">
        <v>711</v>
      </c>
      <c r="B8" s="9">
        <v>4855275000</v>
      </c>
      <c r="C8" s="26">
        <f>+GETPIVOTDATA("VALOR ESTIMADO EN LA VIGENCIA ACTUAL",$A$3,"TIPO DE GASTO","05 -  ADMINISTRACIÓN  DEL ESTADO")/GETPIVOTDATA("VALOR ESTIMADO EN LA VIGENCIA ACTUAL",$A$3)</f>
        <v>6.9361071428571425E-2</v>
      </c>
    </row>
    <row r="9" spans="1:3" ht="15.75" thickBot="1" x14ac:dyDescent="0.3">
      <c r="A9" s="8" t="s">
        <v>1013</v>
      </c>
      <c r="B9" s="9">
        <v>70000000000</v>
      </c>
      <c r="C9" s="33">
        <f>+C8+C7+C6+C5+C4</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3"/>
  <sheetViews>
    <sheetView workbookViewId="0">
      <selection activeCell="F10" sqref="F10"/>
    </sheetView>
  </sheetViews>
  <sheetFormatPr baseColWidth="10" defaultRowHeight="15" x14ac:dyDescent="0.25"/>
  <cols>
    <col min="1" max="1" width="41.5703125" style="23" customWidth="1"/>
    <col min="2" max="2" width="25" style="9" customWidth="1"/>
    <col min="3" max="3" width="7.140625" style="31" bestFit="1" customWidth="1"/>
  </cols>
  <sheetData>
    <row r="1" spans="1:3" s="22" customFormat="1" ht="45" x14ac:dyDescent="0.25">
      <c r="A1" s="24" t="s">
        <v>1012</v>
      </c>
      <c r="B1" s="22" t="s">
        <v>1014</v>
      </c>
      <c r="C1" s="27" t="s">
        <v>1025</v>
      </c>
    </row>
    <row r="2" spans="1:3" x14ac:dyDescent="0.25">
      <c r="A2" s="25">
        <v>131</v>
      </c>
      <c r="B2" s="9">
        <v>2800000000</v>
      </c>
      <c r="C2" s="28"/>
    </row>
    <row r="3" spans="1:3" x14ac:dyDescent="0.25">
      <c r="A3" s="25" t="s">
        <v>28</v>
      </c>
      <c r="B3" s="9">
        <v>108837000</v>
      </c>
      <c r="C3" s="30">
        <f>+GETPIVOTDATA("VALOR ESTIMADO EN LA VIGENCIA ACTUAL",$A$1,"PROYECTO",131,"TIPO DE GASTO","02-DOTACIÓN ")/GETPIVOTDATA("VALOR ESTIMADO EN LA VIGENCIA ACTUAL",$A$1,"PROYECTO",131)</f>
        <v>3.8870357142857144E-2</v>
      </c>
    </row>
    <row r="4" spans="1:3" x14ac:dyDescent="0.25">
      <c r="A4" s="25" t="s">
        <v>4</v>
      </c>
      <c r="B4" s="9">
        <v>2691163000</v>
      </c>
      <c r="C4" s="30">
        <f>+GETPIVOTDATA("VALOR ESTIMADO EN LA VIGENCIA ACTUAL",$A$1,"PROYECTO",131,"TIPO DE GASTO","03- RECURSO HUMANO")/GETPIVOTDATA("VALOR ESTIMADO EN LA VIGENCIA ACTUAL",$A$1,"PROYECTO",131)</f>
        <v>0.96112964285714286</v>
      </c>
    </row>
    <row r="5" spans="1:3" x14ac:dyDescent="0.25">
      <c r="A5" s="25">
        <v>574</v>
      </c>
      <c r="B5" s="9">
        <v>12000000000</v>
      </c>
      <c r="C5" s="28"/>
    </row>
    <row r="6" spans="1:3" x14ac:dyDescent="0.25">
      <c r="A6" s="25" t="s">
        <v>94</v>
      </c>
      <c r="B6" s="9">
        <v>3678000000</v>
      </c>
      <c r="C6" s="30">
        <f>+GETPIVOTDATA("VALOR ESTIMADO EN LA VIGENCIA ACTUAL",$A$1,"PROYECTO",574,"TIPO DE GASTO","02-DOTACIÓN")/GETPIVOTDATA("VALOR ESTIMADO EN LA VIGENCIA ACTUAL",$A$1,"PROYECTO",574)</f>
        <v>0.30649999999999999</v>
      </c>
    </row>
    <row r="7" spans="1:3" x14ac:dyDescent="0.25">
      <c r="A7" s="25" t="s">
        <v>357</v>
      </c>
      <c r="B7" s="9">
        <v>8322000000</v>
      </c>
      <c r="C7" s="30">
        <f>+GETPIVOTDATA("VALOR ESTIMADO EN LA VIGENCIA ACTUAL",$A$1,"PROYECTO",574,"TIPO DE GASTO","03 RECURSO HUMANO")/GETPIVOTDATA("VALOR ESTIMADO EN LA VIGENCIA ACTUAL",$A$1,"PROYECTO",574)</f>
        <v>0.69350000000000001</v>
      </c>
    </row>
    <row r="8" spans="1:3" x14ac:dyDescent="0.25">
      <c r="A8" s="25">
        <v>811</v>
      </c>
      <c r="B8" s="9">
        <v>4705000000</v>
      </c>
      <c r="C8" s="28"/>
    </row>
    <row r="9" spans="1:3" x14ac:dyDescent="0.25">
      <c r="A9" s="25" t="s">
        <v>28</v>
      </c>
      <c r="B9" s="9">
        <v>956650000</v>
      </c>
      <c r="C9" s="30">
        <f>+GETPIVOTDATA("VALOR ESTIMADO EN LA VIGENCIA ACTUAL",$A$1,"PROYECTO",811,"TIPO DE GASTO","02-DOTACIÓN ")/GETPIVOTDATA("VALOR ESTIMADO EN LA VIGENCIA ACTUAL",$A$1,"PROYECTO",811)</f>
        <v>0.20332624867162594</v>
      </c>
    </row>
    <row r="10" spans="1:3" x14ac:dyDescent="0.25">
      <c r="A10" s="25" t="s">
        <v>78</v>
      </c>
      <c r="B10" s="9">
        <v>3548350000</v>
      </c>
      <c r="C10" s="30">
        <f>+GETPIVOTDATA("VALOR ESTIMADO EN LA VIGENCIA ACTUAL",$A$1,"PROYECTO",811,"TIPO DE GASTO","03-RECURSO HUMANO")/GETPIVOTDATA("VALOR ESTIMADO EN LA VIGENCIA ACTUAL",$A$1,"PROYECTO",811)</f>
        <v>0.75416578108395327</v>
      </c>
    </row>
    <row r="11" spans="1:3" x14ac:dyDescent="0.25">
      <c r="A11" s="25" t="s">
        <v>183</v>
      </c>
      <c r="B11" s="9">
        <v>200000000</v>
      </c>
      <c r="C11" s="30">
        <f>+GETPIVOTDATA("VALOR ESTIMADO EN LA VIGENCIA ACTUAL",$A$1,"PROYECTO",811,"TIPO DE GASTO","04- INVESTIGACION Y ESTUDIO")/GETPIVOTDATA("VALOR ESTIMADO EN LA VIGENCIA ACTUAL",$A$1,"PROYECTO",811)</f>
        <v>4.250797024442083E-2</v>
      </c>
    </row>
    <row r="12" spans="1:3" x14ac:dyDescent="0.25">
      <c r="A12" s="25">
        <v>817</v>
      </c>
      <c r="B12" s="9">
        <v>1200000000</v>
      </c>
      <c r="C12" s="28"/>
    </row>
    <row r="13" spans="1:3" x14ac:dyDescent="0.25">
      <c r="A13" s="25" t="s">
        <v>679</v>
      </c>
      <c r="B13" s="9">
        <v>537190000</v>
      </c>
      <c r="C13" s="30">
        <f>+GETPIVOTDATA("VALOR ESTIMADO EN LA VIGENCIA ACTUAL",$A$1,"PROYECTO",817,"TIPO DE GASTO","02- DOTACIÓN")/GETPIVOTDATA("VALOR ESTIMADO EN LA VIGENCIA ACTUAL",$A$1,"PROYECTO",817)</f>
        <v>0.44765833333333332</v>
      </c>
    </row>
    <row r="14" spans="1:3" x14ac:dyDescent="0.25">
      <c r="A14" s="25" t="s">
        <v>4</v>
      </c>
      <c r="B14" s="9">
        <v>662810000</v>
      </c>
      <c r="C14" s="30">
        <f>+GETPIVOTDATA("VALOR ESTIMADO EN LA VIGENCIA ACTUAL",$A$1,"PROYECTO",817,"TIPO DE GASTO","03- RECURSO HUMANO")/GETPIVOTDATA("VALOR ESTIMADO EN LA VIGENCIA ACTUAL",$A$1,"PROYECTO",817)</f>
        <v>0.55234166666666662</v>
      </c>
    </row>
    <row r="15" spans="1:3" x14ac:dyDescent="0.25">
      <c r="A15" s="25">
        <v>819</v>
      </c>
      <c r="B15" s="9">
        <v>6000000000</v>
      </c>
      <c r="C15" s="28"/>
    </row>
    <row r="16" spans="1:3" x14ac:dyDescent="0.25">
      <c r="A16" s="25" t="s">
        <v>647</v>
      </c>
      <c r="B16" s="9">
        <v>149000000</v>
      </c>
      <c r="C16" s="30">
        <f>+GETPIVOTDATA("VALOR ESTIMADO EN LA VIGENCIA ACTUAL",$A$1,"PROYECTO",819,"TIPO DE GASTO","01- INFRAESTRUCTURA")/GETPIVOTDATA("VALOR ESTIMADO EN LA VIGENCIA ACTUAL",$A$1,"PROYECTO",819)</f>
        <v>2.4833333333333332E-2</v>
      </c>
    </row>
    <row r="17" spans="1:3" x14ac:dyDescent="0.25">
      <c r="A17" s="25" t="s">
        <v>585</v>
      </c>
      <c r="B17" s="9">
        <v>2427760000</v>
      </c>
      <c r="C17" s="30">
        <f>+GETPIVOTDATA("VALOR ESTIMADO EN LA VIGENCIA ACTUAL",$A$1,"PROYECTO",819,"TIPO DE GASTO","02 DOTACIÓN")/GETPIVOTDATA("VALOR ESTIMADO EN LA VIGENCIA ACTUAL",$A$1,"PROYECTO",819)</f>
        <v>0.40462666666666669</v>
      </c>
    </row>
    <row r="18" spans="1:3" x14ac:dyDescent="0.25">
      <c r="A18" s="25" t="s">
        <v>357</v>
      </c>
      <c r="B18" s="9">
        <v>3423240000</v>
      </c>
      <c r="C18" s="30">
        <f>+GETPIVOTDATA("VALOR ESTIMADO EN LA VIGENCIA ACTUAL",$A$1,"PROYECTO",819,"TIPO DE GASTO","03 RECURSO HUMANO")/GETPIVOTDATA("VALOR ESTIMADO EN LA VIGENCIA ACTUAL",$A$1,"PROYECTO",819)</f>
        <v>0.57054000000000005</v>
      </c>
    </row>
    <row r="19" spans="1:3" x14ac:dyDescent="0.25">
      <c r="A19" s="25">
        <v>820</v>
      </c>
      <c r="B19" s="9">
        <v>12000000000</v>
      </c>
      <c r="C19" s="28"/>
    </row>
    <row r="20" spans="1:3" x14ac:dyDescent="0.25">
      <c r="A20" s="25" t="s">
        <v>94</v>
      </c>
      <c r="B20" s="9">
        <v>1467000000</v>
      </c>
      <c r="C20" s="30">
        <f>+GETPIVOTDATA("VALOR ESTIMADO EN LA VIGENCIA ACTUAL",$A$1,"PROYECTO",820,"TIPO DE GASTO","02-DOTACIÓN")/GETPIVOTDATA("VALOR ESTIMADO EN LA VIGENCIA ACTUAL",$A$1,"PROYECTO",820)</f>
        <v>0.12225</v>
      </c>
    </row>
    <row r="21" spans="1:3" x14ac:dyDescent="0.25">
      <c r="A21" s="25" t="s">
        <v>78</v>
      </c>
      <c r="B21" s="9">
        <v>6912000000</v>
      </c>
      <c r="C21" s="30">
        <f>+GETPIVOTDATA("VALOR ESTIMADO EN LA VIGENCIA ACTUAL",$A$1,"PROYECTO",820,"TIPO DE GASTO","03-RECURSO HUMANO")/GETPIVOTDATA("VALOR ESTIMADO EN LA VIGENCIA ACTUAL",$A$1,"PROYECTO",820)</f>
        <v>0.57599999999999996</v>
      </c>
    </row>
    <row r="22" spans="1:3" x14ac:dyDescent="0.25">
      <c r="A22" s="25" t="s">
        <v>918</v>
      </c>
      <c r="B22" s="9">
        <v>3621000000</v>
      </c>
      <c r="C22" s="30">
        <f>+GETPIVOTDATA("VALOR ESTIMADO EN LA VIGENCIA ACTUAL",$A$1,"PROYECTO",820,"TIPO DE GASTO","04-INVESTIGACIÓN Y ESTUDIOS")/GETPIVOTDATA("VALOR ESTIMADO EN LA VIGENCIA ACTUAL",$A$1,"PROYECTO",820)</f>
        <v>0.30175000000000002</v>
      </c>
    </row>
    <row r="23" spans="1:3" x14ac:dyDescent="0.25">
      <c r="A23" s="25">
        <v>821</v>
      </c>
      <c r="B23" s="9">
        <v>14000000000</v>
      </c>
      <c r="C23" s="28"/>
    </row>
    <row r="24" spans="1:3" x14ac:dyDescent="0.25">
      <c r="A24" s="25" t="s">
        <v>82</v>
      </c>
      <c r="B24" s="9">
        <v>4184144000</v>
      </c>
      <c r="C24" s="30">
        <f>+GETPIVOTDATA("VALOR ESTIMADO EN LA VIGENCIA ACTUAL",$A$1,"PROYECTO",821,"TIPO DE GASTO","01-INFRAESTRUCTURA")/GETPIVOTDATA("VALOR ESTIMADO EN LA VIGENCIA ACTUAL",$A$1,"PROYECTO",821)</f>
        <v>0.29886742857142856</v>
      </c>
    </row>
    <row r="25" spans="1:3" x14ac:dyDescent="0.25">
      <c r="A25" s="25" t="s">
        <v>94</v>
      </c>
      <c r="B25" s="9">
        <v>3247658000</v>
      </c>
      <c r="C25" s="30">
        <f>+GETPIVOTDATA("VALOR ESTIMADO EN LA VIGENCIA ACTUAL",$A$1,"PROYECTO",821,"TIPO DE GASTO","02-DOTACIÓN")/GETPIVOTDATA("VALOR ESTIMADO EN LA VIGENCIA ACTUAL",$A$1,"PROYECTO",821)</f>
        <v>0.23197557142857142</v>
      </c>
    </row>
    <row r="26" spans="1:3" x14ac:dyDescent="0.25">
      <c r="A26" s="25" t="s">
        <v>78</v>
      </c>
      <c r="B26" s="9">
        <v>6568198000</v>
      </c>
      <c r="C26" s="30">
        <f>+GETPIVOTDATA("VALOR ESTIMADO EN LA VIGENCIA ACTUAL",$A$1,"PROYECTO",821,"TIPO DE GASTO","03-RECURSO HUMANO")/GETPIVOTDATA("VALOR ESTIMADO EN LA VIGENCIA ACTUAL",$A$1,"PROYECTO",821)</f>
        <v>0.46915699999999999</v>
      </c>
    </row>
    <row r="27" spans="1:3" x14ac:dyDescent="0.25">
      <c r="A27" s="25">
        <v>826</v>
      </c>
      <c r="B27" s="9">
        <v>4200000000</v>
      </c>
      <c r="C27" s="28"/>
    </row>
    <row r="28" spans="1:3" x14ac:dyDescent="0.25">
      <c r="A28" s="25" t="s">
        <v>28</v>
      </c>
      <c r="B28" s="9">
        <v>373312000</v>
      </c>
      <c r="C28" s="30">
        <f>+GETPIVOTDATA("VALOR ESTIMADO EN LA VIGENCIA ACTUAL",$A$1,"PROYECTO",826,"TIPO DE GASTO","02-DOTACIÓN ")/GETPIVOTDATA("VALOR ESTIMADO EN LA VIGENCIA ACTUAL",$A$1,"PROYECTO",826)</f>
        <v>8.8883809523809518E-2</v>
      </c>
    </row>
    <row r="29" spans="1:3" x14ac:dyDescent="0.25">
      <c r="A29" s="25" t="s">
        <v>78</v>
      </c>
      <c r="B29" s="9">
        <v>3826688000</v>
      </c>
      <c r="C29" s="30">
        <f>+GETPIVOTDATA("VALOR ESTIMADO EN LA VIGENCIA ACTUAL",$A$1,"PROYECTO",826,"TIPO DE GASTO","03-RECURSO HUMANO")/GETPIVOTDATA("VALOR ESTIMADO EN LA VIGENCIA ACTUAL",$A$1,"PROYECTO",826)</f>
        <v>0.91111619047619052</v>
      </c>
    </row>
    <row r="30" spans="1:3" x14ac:dyDescent="0.25">
      <c r="A30" s="25">
        <v>844</v>
      </c>
      <c r="B30" s="9">
        <v>3405000000</v>
      </c>
      <c r="C30" s="28"/>
    </row>
    <row r="31" spans="1:3" x14ac:dyDescent="0.25">
      <c r="A31" s="25" t="s">
        <v>739</v>
      </c>
      <c r="B31" s="9">
        <v>336600000</v>
      </c>
      <c r="C31" s="30">
        <f>+GETPIVOTDATA("VALOR ESTIMADO EN LA VIGENCIA ACTUAL",$A$1,"PROYECTO",844,"TIPO DE GASTO","02 -  DOTACIÓN")/GETPIVOTDATA("VALOR ESTIMADO EN LA VIGENCIA ACTUAL",$A$1,"PROYECTO",844)</f>
        <v>9.8854625550660796E-2</v>
      </c>
    </row>
    <row r="32" spans="1:3" x14ac:dyDescent="0.25">
      <c r="A32" s="25" t="s">
        <v>711</v>
      </c>
      <c r="B32" s="9">
        <v>3068400000</v>
      </c>
      <c r="C32" s="30">
        <f>+GETPIVOTDATA("VALOR ESTIMADO EN LA VIGENCIA ACTUAL",$A$1,"PROYECTO",844,"TIPO DE GASTO","05 -  ADMINISTRACIÓN  DEL ESTADO")/GETPIVOTDATA("VALOR ESTIMADO EN LA VIGENCIA ACTUAL",$A$1,"PROYECTO",844)</f>
        <v>0.90114537444933918</v>
      </c>
    </row>
    <row r="33" spans="1:3" x14ac:dyDescent="0.25">
      <c r="A33" s="25">
        <v>956</v>
      </c>
      <c r="B33" s="9">
        <v>690000000</v>
      </c>
      <c r="C33" s="28"/>
    </row>
    <row r="34" spans="1:3" x14ac:dyDescent="0.25">
      <c r="A34" s="25" t="s">
        <v>739</v>
      </c>
      <c r="B34" s="9">
        <v>13434000</v>
      </c>
      <c r="C34" s="30">
        <f>+GETPIVOTDATA("VALOR ESTIMADO EN LA VIGENCIA ACTUAL",$A$1,"PROYECTO",956,"TIPO DE GASTO","02 -  DOTACIÓN")/GETPIVOTDATA("VALOR ESTIMADO EN LA VIGENCIA ACTUAL",$A$1,"PROYECTO",956)</f>
        <v>1.9469565217391304E-2</v>
      </c>
    </row>
    <row r="35" spans="1:3" x14ac:dyDescent="0.25">
      <c r="A35" s="25" t="s">
        <v>711</v>
      </c>
      <c r="B35" s="9">
        <v>676566000</v>
      </c>
      <c r="C35" s="30">
        <f>+GETPIVOTDATA("VALOR ESTIMADO EN LA VIGENCIA ACTUAL",$A$1,"PROYECTO",956,"TIPO DE GASTO","05 -  ADMINISTRACIÓN  DEL ESTADO")/GETPIVOTDATA("VALOR ESTIMADO EN LA VIGENCIA ACTUAL",$A$1,"PROYECTO",956)</f>
        <v>0.98053043478260871</v>
      </c>
    </row>
    <row r="36" spans="1:3" x14ac:dyDescent="0.25">
      <c r="A36" s="25">
        <v>957</v>
      </c>
      <c r="B36" s="9">
        <v>5000000000</v>
      </c>
      <c r="C36" s="28"/>
    </row>
    <row r="37" spans="1:3" x14ac:dyDescent="0.25">
      <c r="A37" s="25" t="s">
        <v>94</v>
      </c>
      <c r="B37" s="9">
        <v>3889691000</v>
      </c>
      <c r="C37" s="30">
        <f>+GETPIVOTDATA("VALOR ESTIMADO EN LA VIGENCIA ACTUAL",$A$1,"PROYECTO",957,"TIPO DE GASTO","02-DOTACIÓN")/GETPIVOTDATA("VALOR ESTIMADO EN LA VIGENCIA ACTUAL",$A$1,"PROYECTO",957)</f>
        <v>0.77793820000000002</v>
      </c>
    </row>
    <row r="38" spans="1:3" x14ac:dyDescent="0.25">
      <c r="A38" s="25" t="s">
        <v>823</v>
      </c>
      <c r="B38" s="9">
        <v>1110309000</v>
      </c>
      <c r="C38" s="30">
        <f>+GETPIVOTDATA("VALOR ESTIMADO EN LA VIGENCIA ACTUAL",$A$1,"PROYECTO",957,"TIPO DE GASTO","05 -  ADMINISTRACIÓN  INSTITUCIONAL")/GETPIVOTDATA("VALOR ESTIMADO EN LA VIGENCIA ACTUAL",$A$1,"PROYECTO",957)</f>
        <v>0.2220618</v>
      </c>
    </row>
    <row r="39" spans="1:3" x14ac:dyDescent="0.25">
      <c r="A39" s="25">
        <v>961</v>
      </c>
      <c r="B39" s="9">
        <v>4000000000</v>
      </c>
      <c r="C39" s="28"/>
    </row>
    <row r="40" spans="1:3" x14ac:dyDescent="0.25">
      <c r="A40" s="25" t="s">
        <v>82</v>
      </c>
      <c r="B40" s="9">
        <v>3576367000</v>
      </c>
      <c r="C40" s="30">
        <f>+GETPIVOTDATA("VALOR ESTIMADO EN LA VIGENCIA ACTUAL",$A$1,"PROYECTO",961,"TIPO DE GASTO","01-INFRAESTRUCTURA")/GETPIVOTDATA("VALOR ESTIMADO EN LA VIGENCIA ACTUAL",$A$1,"PROYECTO",961)</f>
        <v>0.89409174999999996</v>
      </c>
    </row>
    <row r="41" spans="1:3" x14ac:dyDescent="0.25">
      <c r="A41" s="25" t="s">
        <v>585</v>
      </c>
      <c r="B41" s="9">
        <v>142480000</v>
      </c>
      <c r="C41" s="30">
        <f>+GETPIVOTDATA("VALOR ESTIMADO EN LA VIGENCIA ACTUAL",$A$1,"PROYECTO",961,"TIPO DE GASTO","02 DOTACIÓN")/GETPIVOTDATA("VALOR ESTIMADO EN LA VIGENCIA ACTUAL",$A$1,"PROYECTO",961)</f>
        <v>3.5619999999999999E-2</v>
      </c>
    </row>
    <row r="42" spans="1:3" x14ac:dyDescent="0.25">
      <c r="A42" s="25" t="s">
        <v>357</v>
      </c>
      <c r="B42" s="9">
        <v>281153000</v>
      </c>
      <c r="C42" s="30">
        <f>+GETPIVOTDATA("VALOR ESTIMADO EN LA VIGENCIA ACTUAL",$A$1,"PROYECTO",961,"TIPO DE GASTO","03 RECURSO HUMANO")/GETPIVOTDATA("VALOR ESTIMADO EN LA VIGENCIA ACTUAL",$A$1,"PROYECTO",961)</f>
        <v>7.0288249999999997E-2</v>
      </c>
    </row>
    <row r="43" spans="1:3" ht="15.75" thickBot="1" x14ac:dyDescent="0.3">
      <c r="A43" s="25" t="s">
        <v>1013</v>
      </c>
      <c r="B43" s="9">
        <v>70000000000</v>
      </c>
      <c r="C43" s="29"/>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85"/>
  <sheetViews>
    <sheetView workbookViewId="0">
      <selection activeCell="C153" sqref="C153"/>
    </sheetView>
  </sheetViews>
  <sheetFormatPr baseColWidth="10" defaultRowHeight="15" x14ac:dyDescent="0.25"/>
  <cols>
    <col min="1" max="1" width="15.42578125" style="38" customWidth="1"/>
    <col min="2" max="2" width="16.85546875" style="36" customWidth="1"/>
    <col min="3" max="3" width="120.7109375" style="41" customWidth="1"/>
    <col min="4" max="4" width="22.5703125" style="22" customWidth="1"/>
  </cols>
  <sheetData>
    <row r="1" spans="1:4" ht="45" x14ac:dyDescent="0.25">
      <c r="A1" s="37" t="s">
        <v>1024</v>
      </c>
      <c r="B1" s="34" t="s">
        <v>60</v>
      </c>
      <c r="C1" s="40" t="s">
        <v>64</v>
      </c>
      <c r="D1" s="22" t="s">
        <v>1014</v>
      </c>
    </row>
    <row r="2" spans="1:4" x14ac:dyDescent="0.25">
      <c r="A2" s="38">
        <v>131</v>
      </c>
      <c r="B2"/>
      <c r="D2" s="22">
        <v>108837000</v>
      </c>
    </row>
    <row r="3" spans="1:4" x14ac:dyDescent="0.25">
      <c r="B3" t="s">
        <v>28</v>
      </c>
      <c r="D3" s="22">
        <v>108837000</v>
      </c>
    </row>
    <row r="4" spans="1:4" x14ac:dyDescent="0.25">
      <c r="B4"/>
      <c r="C4" s="41" t="s">
        <v>31</v>
      </c>
      <c r="D4" s="22">
        <v>20000000</v>
      </c>
    </row>
    <row r="5" spans="1:4" x14ac:dyDescent="0.25">
      <c r="B5"/>
      <c r="C5" s="41" t="s">
        <v>54</v>
      </c>
      <c r="D5" s="22">
        <v>58837000</v>
      </c>
    </row>
    <row r="6" spans="1:4" x14ac:dyDescent="0.25">
      <c r="B6"/>
      <c r="C6" s="41" t="s">
        <v>50</v>
      </c>
      <c r="D6" s="22">
        <v>30000000</v>
      </c>
    </row>
    <row r="7" spans="1:4" x14ac:dyDescent="0.25">
      <c r="A7" s="38">
        <v>574</v>
      </c>
      <c r="B7"/>
      <c r="D7" s="22">
        <v>3678000000</v>
      </c>
    </row>
    <row r="8" spans="1:4" x14ac:dyDescent="0.25">
      <c r="B8" t="s">
        <v>28</v>
      </c>
      <c r="D8" s="22">
        <v>3678000000</v>
      </c>
    </row>
    <row r="9" spans="1:4" x14ac:dyDescent="0.25">
      <c r="B9"/>
      <c r="C9" s="41" t="s">
        <v>436</v>
      </c>
      <c r="D9" s="22">
        <v>100000000</v>
      </c>
    </row>
    <row r="10" spans="1:4" x14ac:dyDescent="0.25">
      <c r="B10"/>
      <c r="C10" s="41" t="s">
        <v>435</v>
      </c>
      <c r="D10" s="22">
        <v>100000000</v>
      </c>
    </row>
    <row r="11" spans="1:4" x14ac:dyDescent="0.25">
      <c r="B11"/>
      <c r="C11" s="41" t="s">
        <v>434</v>
      </c>
      <c r="D11" s="22">
        <v>100000000</v>
      </c>
    </row>
    <row r="12" spans="1:4" x14ac:dyDescent="0.25">
      <c r="B12"/>
      <c r="C12" s="41" t="s">
        <v>409</v>
      </c>
      <c r="D12" s="22">
        <v>155000000</v>
      </c>
    </row>
    <row r="13" spans="1:4" x14ac:dyDescent="0.25">
      <c r="B13"/>
      <c r="C13" s="41" t="s">
        <v>537</v>
      </c>
      <c r="D13" s="22">
        <v>400000000</v>
      </c>
    </row>
    <row r="14" spans="1:4" x14ac:dyDescent="0.25">
      <c r="B14"/>
      <c r="C14" s="41" t="s">
        <v>413</v>
      </c>
      <c r="D14" s="22">
        <v>28000000</v>
      </c>
    </row>
    <row r="15" spans="1:4" x14ac:dyDescent="0.25">
      <c r="B15"/>
      <c r="C15" s="41" t="s">
        <v>437</v>
      </c>
      <c r="D15" s="22">
        <v>15000000</v>
      </c>
    </row>
    <row r="16" spans="1:4" x14ac:dyDescent="0.25">
      <c r="B16"/>
      <c r="C16" s="41" t="s">
        <v>467</v>
      </c>
      <c r="D16" s="22">
        <v>133000000</v>
      </c>
    </row>
    <row r="17" spans="2:4" x14ac:dyDescent="0.25">
      <c r="B17"/>
      <c r="C17" s="41" t="s">
        <v>457</v>
      </c>
      <c r="D17" s="22">
        <v>400000000</v>
      </c>
    </row>
    <row r="18" spans="2:4" x14ac:dyDescent="0.25">
      <c r="B18"/>
      <c r="C18" s="41" t="s">
        <v>412</v>
      </c>
      <c r="D18" s="22">
        <v>14000000</v>
      </c>
    </row>
    <row r="19" spans="2:4" x14ac:dyDescent="0.25">
      <c r="B19"/>
      <c r="C19" s="41" t="s">
        <v>414</v>
      </c>
      <c r="D19" s="22">
        <v>25000000</v>
      </c>
    </row>
    <row r="20" spans="2:4" x14ac:dyDescent="0.25">
      <c r="B20"/>
      <c r="C20" s="41" t="s">
        <v>444</v>
      </c>
      <c r="D20" s="22">
        <v>300000000</v>
      </c>
    </row>
    <row r="21" spans="2:4" x14ac:dyDescent="0.25">
      <c r="B21"/>
      <c r="C21" s="41" t="s">
        <v>373</v>
      </c>
      <c r="D21" s="22">
        <v>300000000</v>
      </c>
    </row>
    <row r="22" spans="2:4" x14ac:dyDescent="0.25">
      <c r="B22"/>
      <c r="C22" s="41" t="s">
        <v>579</v>
      </c>
      <c r="D22" s="22">
        <v>600000000</v>
      </c>
    </row>
    <row r="23" spans="2:4" x14ac:dyDescent="0.25">
      <c r="B23"/>
      <c r="C23" s="41" t="s">
        <v>432</v>
      </c>
      <c r="D23" s="22">
        <v>10000000</v>
      </c>
    </row>
    <row r="24" spans="2:4" x14ac:dyDescent="0.25">
      <c r="B24"/>
      <c r="C24" s="41" t="s">
        <v>433</v>
      </c>
      <c r="D24" s="22">
        <v>20000000</v>
      </c>
    </row>
    <row r="25" spans="2:4" x14ac:dyDescent="0.25">
      <c r="B25"/>
      <c r="C25" s="41" t="s">
        <v>438</v>
      </c>
      <c r="D25" s="22">
        <v>75000000</v>
      </c>
    </row>
    <row r="26" spans="2:4" x14ac:dyDescent="0.25">
      <c r="B26"/>
      <c r="C26" s="41" t="s">
        <v>378</v>
      </c>
      <c r="D26" s="22">
        <v>20000000</v>
      </c>
    </row>
    <row r="27" spans="2:4" x14ac:dyDescent="0.25">
      <c r="B27"/>
      <c r="C27" s="41" t="s">
        <v>464</v>
      </c>
      <c r="D27" s="22">
        <v>200000000</v>
      </c>
    </row>
    <row r="28" spans="2:4" x14ac:dyDescent="0.25">
      <c r="B28"/>
      <c r="C28" s="41" t="s">
        <v>380</v>
      </c>
      <c r="D28" s="22">
        <v>5000000</v>
      </c>
    </row>
    <row r="29" spans="2:4" x14ac:dyDescent="0.25">
      <c r="B29"/>
      <c r="C29" s="41" t="s">
        <v>528</v>
      </c>
      <c r="D29" s="22">
        <v>155000000</v>
      </c>
    </row>
    <row r="30" spans="2:4" x14ac:dyDescent="0.25">
      <c r="B30"/>
      <c r="C30" s="41" t="s">
        <v>407</v>
      </c>
      <c r="D30" s="22">
        <v>250000000</v>
      </c>
    </row>
    <row r="31" spans="2:4" x14ac:dyDescent="0.25">
      <c r="B31"/>
      <c r="C31" s="41" t="s">
        <v>411</v>
      </c>
      <c r="D31" s="22">
        <v>8000000</v>
      </c>
    </row>
    <row r="32" spans="2:4" x14ac:dyDescent="0.25">
      <c r="B32"/>
      <c r="C32" s="41" t="s">
        <v>580</v>
      </c>
      <c r="D32" s="22">
        <v>200000000</v>
      </c>
    </row>
    <row r="33" spans="1:4" x14ac:dyDescent="0.25">
      <c r="B33"/>
      <c r="C33" s="41" t="s">
        <v>379</v>
      </c>
      <c r="D33" s="22">
        <v>65000000</v>
      </c>
    </row>
    <row r="34" spans="1:4" x14ac:dyDescent="0.25">
      <c r="A34" s="38">
        <v>811</v>
      </c>
      <c r="B34"/>
      <c r="D34" s="22">
        <v>1156650000</v>
      </c>
    </row>
    <row r="35" spans="1:4" x14ac:dyDescent="0.25">
      <c r="B35" t="s">
        <v>28</v>
      </c>
      <c r="D35" s="22">
        <v>956650000</v>
      </c>
    </row>
    <row r="36" spans="1:4" x14ac:dyDescent="0.25">
      <c r="B36"/>
      <c r="C36" s="41" t="s">
        <v>199</v>
      </c>
      <c r="D36" s="22">
        <v>613150000</v>
      </c>
    </row>
    <row r="37" spans="1:4" x14ac:dyDescent="0.25">
      <c r="B37"/>
      <c r="C37" s="41" t="s">
        <v>219</v>
      </c>
      <c r="D37" s="22">
        <v>30000000</v>
      </c>
    </row>
    <row r="38" spans="1:4" x14ac:dyDescent="0.25">
      <c r="B38"/>
      <c r="C38" s="41" t="s">
        <v>242</v>
      </c>
      <c r="D38" s="22">
        <v>30000000</v>
      </c>
    </row>
    <row r="39" spans="1:4" x14ac:dyDescent="0.25">
      <c r="B39"/>
      <c r="C39" s="41" t="s">
        <v>209</v>
      </c>
      <c r="D39" s="22">
        <v>150000000</v>
      </c>
    </row>
    <row r="40" spans="1:4" x14ac:dyDescent="0.25">
      <c r="B40"/>
      <c r="C40" s="41" t="s">
        <v>252</v>
      </c>
      <c r="D40" s="22">
        <v>20000000</v>
      </c>
    </row>
    <row r="41" spans="1:4" x14ac:dyDescent="0.25">
      <c r="B41"/>
      <c r="C41" s="41" t="s">
        <v>251</v>
      </c>
      <c r="D41" s="22">
        <v>20000000</v>
      </c>
    </row>
    <row r="42" spans="1:4" x14ac:dyDescent="0.25">
      <c r="B42"/>
      <c r="C42" s="41" t="s">
        <v>163</v>
      </c>
      <c r="D42" s="22">
        <v>40000000</v>
      </c>
    </row>
    <row r="43" spans="1:4" x14ac:dyDescent="0.25">
      <c r="B43"/>
      <c r="C43" s="41" t="s">
        <v>255</v>
      </c>
      <c r="D43" s="22">
        <v>35000000</v>
      </c>
    </row>
    <row r="44" spans="1:4" x14ac:dyDescent="0.25">
      <c r="B44"/>
      <c r="C44" s="41" t="s">
        <v>250</v>
      </c>
      <c r="D44" s="22">
        <v>18500000</v>
      </c>
    </row>
    <row r="45" spans="1:4" x14ac:dyDescent="0.25">
      <c r="B45" t="s">
        <v>183</v>
      </c>
      <c r="D45" s="22">
        <v>200000000</v>
      </c>
    </row>
    <row r="46" spans="1:4" x14ac:dyDescent="0.25">
      <c r="B46"/>
      <c r="C46" s="41" t="s">
        <v>254</v>
      </c>
      <c r="D46" s="22">
        <v>100000000</v>
      </c>
    </row>
    <row r="47" spans="1:4" x14ac:dyDescent="0.25">
      <c r="B47"/>
      <c r="C47" s="41" t="s">
        <v>186</v>
      </c>
      <c r="D47" s="22">
        <v>100000000</v>
      </c>
    </row>
    <row r="48" spans="1:4" x14ac:dyDescent="0.25">
      <c r="A48" s="38">
        <v>817</v>
      </c>
      <c r="B48"/>
      <c r="D48" s="22">
        <v>537190000</v>
      </c>
    </row>
    <row r="49" spans="1:4" x14ac:dyDescent="0.25">
      <c r="B49" t="s">
        <v>28</v>
      </c>
      <c r="D49" s="22">
        <v>537190000</v>
      </c>
    </row>
    <row r="50" spans="1:4" x14ac:dyDescent="0.25">
      <c r="B50"/>
      <c r="C50" s="41" t="s">
        <v>688</v>
      </c>
      <c r="D50" s="22">
        <v>20000000</v>
      </c>
    </row>
    <row r="51" spans="1:4" x14ac:dyDescent="0.25">
      <c r="B51"/>
      <c r="C51" s="41" t="s">
        <v>690</v>
      </c>
      <c r="D51" s="22">
        <v>10000000</v>
      </c>
    </row>
    <row r="52" spans="1:4" x14ac:dyDescent="0.25">
      <c r="B52"/>
      <c r="C52" s="41" t="s">
        <v>691</v>
      </c>
      <c r="D52" s="22">
        <v>347890000</v>
      </c>
    </row>
    <row r="53" spans="1:4" x14ac:dyDescent="0.25">
      <c r="B53"/>
      <c r="C53" s="41" t="s">
        <v>687</v>
      </c>
      <c r="D53" s="22">
        <v>25300000</v>
      </c>
    </row>
    <row r="54" spans="1:4" x14ac:dyDescent="0.25">
      <c r="B54"/>
      <c r="C54" s="41" t="s">
        <v>31</v>
      </c>
      <c r="D54" s="22">
        <v>22000000</v>
      </c>
    </row>
    <row r="55" spans="1:4" x14ac:dyDescent="0.25">
      <c r="B55"/>
      <c r="C55" s="41" t="s">
        <v>50</v>
      </c>
      <c r="D55" s="22">
        <v>22000000</v>
      </c>
    </row>
    <row r="56" spans="1:4" x14ac:dyDescent="0.25">
      <c r="B56"/>
      <c r="C56" s="41" t="s">
        <v>681</v>
      </c>
      <c r="D56" s="22">
        <v>90000000</v>
      </c>
    </row>
    <row r="57" spans="1:4" x14ac:dyDescent="0.25">
      <c r="A57" s="38">
        <v>819</v>
      </c>
      <c r="B57"/>
      <c r="D57" s="22">
        <v>2576760000</v>
      </c>
    </row>
    <row r="58" spans="1:4" x14ac:dyDescent="0.25">
      <c r="B58" t="s">
        <v>82</v>
      </c>
      <c r="D58" s="22">
        <v>149000000</v>
      </c>
    </row>
    <row r="59" spans="1:4" x14ac:dyDescent="0.25">
      <c r="B59"/>
      <c r="C59" s="41" t="s">
        <v>650</v>
      </c>
      <c r="D59" s="22">
        <v>149000000</v>
      </c>
    </row>
    <row r="60" spans="1:4" x14ac:dyDescent="0.25">
      <c r="B60" t="s">
        <v>28</v>
      </c>
      <c r="D60" s="22">
        <v>2427760000</v>
      </c>
    </row>
    <row r="61" spans="1:4" x14ac:dyDescent="0.25">
      <c r="B61"/>
      <c r="C61" s="41" t="s">
        <v>1017</v>
      </c>
      <c r="D61" s="22">
        <v>175611871</v>
      </c>
    </row>
    <row r="62" spans="1:4" x14ac:dyDescent="0.25">
      <c r="B62"/>
      <c r="C62" s="41" t="s">
        <v>644</v>
      </c>
      <c r="D62" s="22">
        <v>10000000</v>
      </c>
    </row>
    <row r="63" spans="1:4" x14ac:dyDescent="0.25">
      <c r="B63"/>
      <c r="C63" s="41" t="s">
        <v>646</v>
      </c>
      <c r="D63" s="22">
        <v>10000000</v>
      </c>
    </row>
    <row r="64" spans="1:4" x14ac:dyDescent="0.25">
      <c r="B64"/>
      <c r="C64" s="41" t="s">
        <v>588</v>
      </c>
      <c r="D64" s="22">
        <v>19584000</v>
      </c>
    </row>
    <row r="65" spans="1:4" x14ac:dyDescent="0.25">
      <c r="B65"/>
      <c r="C65" s="41" t="s">
        <v>637</v>
      </c>
      <c r="D65" s="22">
        <v>1012388129</v>
      </c>
    </row>
    <row r="66" spans="1:4" x14ac:dyDescent="0.25">
      <c r="B66"/>
      <c r="C66" s="41" t="s">
        <v>589</v>
      </c>
      <c r="D66" s="22">
        <v>799946000</v>
      </c>
    </row>
    <row r="67" spans="1:4" x14ac:dyDescent="0.25">
      <c r="B67"/>
      <c r="C67" s="41" t="s">
        <v>467</v>
      </c>
      <c r="D67" s="22">
        <v>383430000</v>
      </c>
    </row>
    <row r="68" spans="1:4" x14ac:dyDescent="0.25">
      <c r="B68"/>
      <c r="C68" s="41" t="s">
        <v>586</v>
      </c>
      <c r="D68" s="22">
        <v>9600000</v>
      </c>
    </row>
    <row r="69" spans="1:4" x14ac:dyDescent="0.25">
      <c r="B69"/>
      <c r="C69" s="41" t="s">
        <v>614</v>
      </c>
      <c r="D69" s="22">
        <v>7200000</v>
      </c>
    </row>
    <row r="70" spans="1:4" x14ac:dyDescent="0.25">
      <c r="A70" s="38">
        <v>820</v>
      </c>
      <c r="B70"/>
      <c r="D70" s="22">
        <v>5088000000</v>
      </c>
    </row>
    <row r="71" spans="1:4" x14ac:dyDescent="0.25">
      <c r="B71" t="s">
        <v>28</v>
      </c>
      <c r="D71" s="22">
        <v>1467000000</v>
      </c>
    </row>
    <row r="72" spans="1:4" x14ac:dyDescent="0.25">
      <c r="B72"/>
      <c r="C72" s="41" t="s">
        <v>916</v>
      </c>
      <c r="D72" s="22">
        <v>75000000</v>
      </c>
    </row>
    <row r="73" spans="1:4" x14ac:dyDescent="0.25">
      <c r="B73"/>
      <c r="C73" s="41" t="s">
        <v>926</v>
      </c>
      <c r="D73" s="22">
        <v>120000000</v>
      </c>
    </row>
    <row r="74" spans="1:4" x14ac:dyDescent="0.25">
      <c r="B74"/>
      <c r="C74" s="41" t="s">
        <v>1008</v>
      </c>
      <c r="D74" s="22">
        <v>50000000</v>
      </c>
    </row>
    <row r="75" spans="1:4" x14ac:dyDescent="0.25">
      <c r="B75"/>
      <c r="C75" s="41" t="s">
        <v>1009</v>
      </c>
      <c r="D75" s="22">
        <v>80000000</v>
      </c>
    </row>
    <row r="76" spans="1:4" x14ac:dyDescent="0.25">
      <c r="B76"/>
      <c r="C76" s="41" t="s">
        <v>914</v>
      </c>
      <c r="D76" s="22">
        <v>280000000</v>
      </c>
    </row>
    <row r="77" spans="1:4" x14ac:dyDescent="0.25">
      <c r="B77"/>
      <c r="C77" s="41" t="s">
        <v>1002</v>
      </c>
      <c r="D77" s="22">
        <v>200000000</v>
      </c>
    </row>
    <row r="78" spans="1:4" x14ac:dyDescent="0.25">
      <c r="B78"/>
      <c r="C78" s="41" t="s">
        <v>1004</v>
      </c>
      <c r="D78" s="22">
        <v>50000000</v>
      </c>
    </row>
    <row r="79" spans="1:4" x14ac:dyDescent="0.25">
      <c r="B79"/>
      <c r="C79" s="41" t="s">
        <v>1010</v>
      </c>
      <c r="D79" s="22">
        <v>5000000</v>
      </c>
    </row>
    <row r="80" spans="1:4" x14ac:dyDescent="0.25">
      <c r="B80"/>
      <c r="C80" s="41" t="s">
        <v>1011</v>
      </c>
      <c r="D80" s="22">
        <v>7000000</v>
      </c>
    </row>
    <row r="81" spans="1:4" x14ac:dyDescent="0.25">
      <c r="B81"/>
      <c r="C81" s="41" t="s">
        <v>1003</v>
      </c>
      <c r="D81" s="22">
        <v>200000000</v>
      </c>
    </row>
    <row r="82" spans="1:4" x14ac:dyDescent="0.25">
      <c r="B82"/>
      <c r="C82" s="41" t="s">
        <v>927</v>
      </c>
      <c r="D82" s="22">
        <v>400000000</v>
      </c>
    </row>
    <row r="83" spans="1:4" x14ac:dyDescent="0.25">
      <c r="B83" t="s">
        <v>183</v>
      </c>
      <c r="D83" s="22">
        <v>3621000000</v>
      </c>
    </row>
    <row r="84" spans="1:4" x14ac:dyDescent="0.25">
      <c r="B84"/>
      <c r="C84" s="41" t="s">
        <v>923</v>
      </c>
      <c r="D84" s="22">
        <v>120000000</v>
      </c>
    </row>
    <row r="85" spans="1:4" x14ac:dyDescent="0.25">
      <c r="B85"/>
      <c r="C85" s="41" t="s">
        <v>991</v>
      </c>
      <c r="D85" s="22">
        <v>500000000</v>
      </c>
    </row>
    <row r="86" spans="1:4" x14ac:dyDescent="0.25">
      <c r="B86"/>
      <c r="C86" s="41" t="s">
        <v>919</v>
      </c>
      <c r="D86" s="22">
        <v>460000000</v>
      </c>
    </row>
    <row r="87" spans="1:4" x14ac:dyDescent="0.25">
      <c r="B87"/>
      <c r="C87" s="41" t="s">
        <v>925</v>
      </c>
      <c r="D87" s="22">
        <v>80000000</v>
      </c>
    </row>
    <row r="88" spans="1:4" x14ac:dyDescent="0.25">
      <c r="B88"/>
      <c r="C88" s="41" t="s">
        <v>922</v>
      </c>
      <c r="D88" s="22">
        <v>540000000</v>
      </c>
    </row>
    <row r="89" spans="1:4" x14ac:dyDescent="0.25">
      <c r="B89"/>
      <c r="C89" s="41" t="s">
        <v>924</v>
      </c>
      <c r="D89" s="22">
        <v>60000000</v>
      </c>
    </row>
    <row r="90" spans="1:4" x14ac:dyDescent="0.25">
      <c r="B90"/>
      <c r="C90" s="41" t="s">
        <v>1005</v>
      </c>
      <c r="D90" s="22">
        <v>1861000000</v>
      </c>
    </row>
    <row r="91" spans="1:4" x14ac:dyDescent="0.25">
      <c r="A91" s="38">
        <v>821</v>
      </c>
      <c r="B91"/>
      <c r="D91" s="22">
        <v>7431802000</v>
      </c>
    </row>
    <row r="92" spans="1:4" x14ac:dyDescent="0.25">
      <c r="B92" t="s">
        <v>82</v>
      </c>
      <c r="D92" s="22">
        <v>4184144000</v>
      </c>
    </row>
    <row r="93" spans="1:4" x14ac:dyDescent="0.25">
      <c r="B93"/>
      <c r="C93" s="41" t="s">
        <v>121</v>
      </c>
      <c r="D93" s="22">
        <v>200000000</v>
      </c>
    </row>
    <row r="94" spans="1:4" x14ac:dyDescent="0.25">
      <c r="B94"/>
      <c r="C94" s="41" t="s">
        <v>133</v>
      </c>
      <c r="D94" s="22">
        <v>300000000</v>
      </c>
    </row>
    <row r="95" spans="1:4" x14ac:dyDescent="0.25">
      <c r="B95"/>
      <c r="C95" s="41" t="s">
        <v>127</v>
      </c>
      <c r="D95" s="22">
        <v>300000000</v>
      </c>
    </row>
    <row r="96" spans="1:4" x14ac:dyDescent="0.25">
      <c r="B96"/>
      <c r="C96" s="41" t="s">
        <v>141</v>
      </c>
      <c r="D96" s="22">
        <v>281680000</v>
      </c>
    </row>
    <row r="97" spans="1:4" x14ac:dyDescent="0.25">
      <c r="B97"/>
      <c r="C97" s="41" t="s">
        <v>140</v>
      </c>
      <c r="D97" s="22">
        <v>800000000</v>
      </c>
    </row>
    <row r="98" spans="1:4" x14ac:dyDescent="0.25">
      <c r="B98"/>
      <c r="C98" s="41" t="s">
        <v>132</v>
      </c>
      <c r="D98" s="22">
        <v>1319629000</v>
      </c>
    </row>
    <row r="99" spans="1:4" x14ac:dyDescent="0.25">
      <c r="B99"/>
      <c r="C99" s="41" t="s">
        <v>134</v>
      </c>
      <c r="D99" s="22">
        <v>982835000</v>
      </c>
    </row>
    <row r="100" spans="1:4" x14ac:dyDescent="0.25">
      <c r="B100" t="s">
        <v>28</v>
      </c>
      <c r="D100" s="22">
        <v>3247658000</v>
      </c>
    </row>
    <row r="101" spans="1:4" x14ac:dyDescent="0.25">
      <c r="B101"/>
      <c r="C101" s="41" t="s">
        <v>144</v>
      </c>
      <c r="D101" s="22">
        <v>28000000</v>
      </c>
    </row>
    <row r="102" spans="1:4" x14ac:dyDescent="0.25">
      <c r="B102"/>
      <c r="C102" s="41" t="s">
        <v>131</v>
      </c>
      <c r="D102" s="22">
        <v>200000000</v>
      </c>
    </row>
    <row r="103" spans="1:4" x14ac:dyDescent="0.25">
      <c r="B103"/>
      <c r="C103" s="41" t="s">
        <v>145</v>
      </c>
      <c r="D103" s="22">
        <v>144000000</v>
      </c>
    </row>
    <row r="104" spans="1:4" x14ac:dyDescent="0.25">
      <c r="B104"/>
      <c r="C104" s="41" t="s">
        <v>127</v>
      </c>
      <c r="D104" s="22">
        <v>72000000</v>
      </c>
    </row>
    <row r="105" spans="1:4" x14ac:dyDescent="0.25">
      <c r="B105"/>
      <c r="C105" s="41" t="s">
        <v>124</v>
      </c>
      <c r="D105" s="22">
        <v>470720000</v>
      </c>
    </row>
    <row r="106" spans="1:4" x14ac:dyDescent="0.25">
      <c r="B106"/>
      <c r="C106" s="41" t="s">
        <v>137</v>
      </c>
      <c r="D106" s="22">
        <v>424034000</v>
      </c>
    </row>
    <row r="107" spans="1:4" x14ac:dyDescent="0.25">
      <c r="B107"/>
      <c r="C107" s="41" t="s">
        <v>122</v>
      </c>
      <c r="D107" s="22">
        <v>138000000</v>
      </c>
    </row>
    <row r="108" spans="1:4" x14ac:dyDescent="0.25">
      <c r="B108"/>
      <c r="C108" s="41" t="s">
        <v>125</v>
      </c>
      <c r="D108" s="22">
        <v>78000000</v>
      </c>
    </row>
    <row r="109" spans="1:4" x14ac:dyDescent="0.25">
      <c r="B109"/>
      <c r="C109" s="41" t="s">
        <v>129</v>
      </c>
      <c r="D109" s="22">
        <v>244000000</v>
      </c>
    </row>
    <row r="110" spans="1:4" x14ac:dyDescent="0.25">
      <c r="B110"/>
      <c r="C110" s="41" t="s">
        <v>134</v>
      </c>
      <c r="D110" s="22">
        <v>1203864000</v>
      </c>
    </row>
    <row r="111" spans="1:4" x14ac:dyDescent="0.25">
      <c r="B111"/>
      <c r="C111" s="41" t="s">
        <v>128</v>
      </c>
      <c r="D111" s="22">
        <v>245040000</v>
      </c>
    </row>
    <row r="112" spans="1:4" x14ac:dyDescent="0.25">
      <c r="A112" s="38">
        <v>826</v>
      </c>
      <c r="B112"/>
      <c r="D112" s="22">
        <v>373312000</v>
      </c>
    </row>
    <row r="113" spans="1:4" x14ac:dyDescent="0.25">
      <c r="B113" t="s">
        <v>28</v>
      </c>
      <c r="D113" s="22">
        <v>373312000</v>
      </c>
    </row>
    <row r="114" spans="1:4" x14ac:dyDescent="0.25">
      <c r="B114"/>
      <c r="C114" s="41" t="s">
        <v>305</v>
      </c>
      <c r="D114" s="22">
        <v>205000000</v>
      </c>
    </row>
    <row r="115" spans="1:4" x14ac:dyDescent="0.25">
      <c r="B115"/>
      <c r="C115" s="41" t="s">
        <v>308</v>
      </c>
      <c r="D115" s="22">
        <v>4000000</v>
      </c>
    </row>
    <row r="116" spans="1:4" x14ac:dyDescent="0.25">
      <c r="B116"/>
      <c r="C116" s="41" t="s">
        <v>351</v>
      </c>
      <c r="D116" s="22">
        <v>23500000</v>
      </c>
    </row>
    <row r="117" spans="1:4" x14ac:dyDescent="0.25">
      <c r="B117"/>
      <c r="C117" s="41" t="s">
        <v>31</v>
      </c>
      <c r="D117" s="22">
        <v>15605354</v>
      </c>
    </row>
    <row r="118" spans="1:4" x14ac:dyDescent="0.25">
      <c r="B118"/>
      <c r="C118" s="41" t="s">
        <v>345</v>
      </c>
      <c r="D118" s="22">
        <v>28000000</v>
      </c>
    </row>
    <row r="119" spans="1:4" x14ac:dyDescent="0.25">
      <c r="B119"/>
      <c r="C119" s="41" t="s">
        <v>307</v>
      </c>
      <c r="D119" s="22">
        <v>13206646</v>
      </c>
    </row>
    <row r="120" spans="1:4" x14ac:dyDescent="0.25">
      <c r="B120"/>
      <c r="C120" s="41" t="s">
        <v>346</v>
      </c>
      <c r="D120" s="22">
        <v>84000000</v>
      </c>
    </row>
    <row r="121" spans="1:4" x14ac:dyDescent="0.25">
      <c r="A121" s="38">
        <v>844</v>
      </c>
      <c r="B121"/>
      <c r="D121" s="22">
        <v>336600000</v>
      </c>
    </row>
    <row r="122" spans="1:4" x14ac:dyDescent="0.25">
      <c r="B122" t="s">
        <v>28</v>
      </c>
      <c r="D122" s="22">
        <v>336600000</v>
      </c>
    </row>
    <row r="123" spans="1:4" x14ac:dyDescent="0.25">
      <c r="B123"/>
      <c r="C123" s="41" t="s">
        <v>765</v>
      </c>
      <c r="D123" s="22">
        <v>3000000</v>
      </c>
    </row>
    <row r="124" spans="1:4" x14ac:dyDescent="0.25">
      <c r="B124"/>
      <c r="C124" s="41" t="s">
        <v>761</v>
      </c>
      <c r="D124" s="22">
        <v>10000000</v>
      </c>
    </row>
    <row r="125" spans="1:4" x14ac:dyDescent="0.25">
      <c r="B125"/>
      <c r="C125" s="41" t="s">
        <v>760</v>
      </c>
      <c r="D125" s="22">
        <v>7000000</v>
      </c>
    </row>
    <row r="126" spans="1:4" x14ac:dyDescent="0.25">
      <c r="B126"/>
      <c r="C126" s="41" t="s">
        <v>754</v>
      </c>
      <c r="D126" s="22">
        <v>30000000</v>
      </c>
    </row>
    <row r="127" spans="1:4" x14ac:dyDescent="0.25">
      <c r="B127"/>
      <c r="C127" s="41" t="s">
        <v>791</v>
      </c>
      <c r="D127" s="22">
        <v>21700000</v>
      </c>
    </row>
    <row r="128" spans="1:4" x14ac:dyDescent="0.25">
      <c r="B128"/>
      <c r="C128" s="41" t="s">
        <v>793</v>
      </c>
      <c r="D128" s="22">
        <v>30000000</v>
      </c>
    </row>
    <row r="129" spans="1:4" x14ac:dyDescent="0.25">
      <c r="B129"/>
      <c r="C129" s="41" t="s">
        <v>764</v>
      </c>
      <c r="D129" s="22">
        <v>2000000</v>
      </c>
    </row>
    <row r="130" spans="1:4" x14ac:dyDescent="0.25">
      <c r="B130"/>
      <c r="C130" s="41" t="s">
        <v>769</v>
      </c>
      <c r="D130" s="22">
        <v>2000000</v>
      </c>
    </row>
    <row r="131" spans="1:4" x14ac:dyDescent="0.25">
      <c r="B131"/>
      <c r="C131" s="41" t="s">
        <v>763</v>
      </c>
      <c r="D131" s="22">
        <v>900000</v>
      </c>
    </row>
    <row r="132" spans="1:4" x14ac:dyDescent="0.25">
      <c r="B132"/>
      <c r="C132" s="41" t="s">
        <v>766</v>
      </c>
      <c r="D132" s="22">
        <v>7000000</v>
      </c>
    </row>
    <row r="133" spans="1:4" x14ac:dyDescent="0.25">
      <c r="B133"/>
      <c r="C133" s="41" t="s">
        <v>767</v>
      </c>
      <c r="D133" s="22">
        <v>15000000</v>
      </c>
    </row>
    <row r="134" spans="1:4" x14ac:dyDescent="0.25">
      <c r="B134"/>
      <c r="C134" s="41" t="s">
        <v>742</v>
      </c>
      <c r="D134" s="22">
        <v>25000000</v>
      </c>
    </row>
    <row r="135" spans="1:4" x14ac:dyDescent="0.25">
      <c r="B135"/>
      <c r="C135" s="41" t="s">
        <v>753</v>
      </c>
      <c r="D135" s="22">
        <v>15000000</v>
      </c>
    </row>
    <row r="136" spans="1:4" x14ac:dyDescent="0.25">
      <c r="B136"/>
      <c r="C136" s="41" t="s">
        <v>755</v>
      </c>
      <c r="D136" s="22">
        <v>13000000</v>
      </c>
    </row>
    <row r="137" spans="1:4" x14ac:dyDescent="0.25">
      <c r="B137"/>
      <c r="C137" s="41" t="s">
        <v>792</v>
      </c>
      <c r="D137" s="22">
        <v>80000000</v>
      </c>
    </row>
    <row r="138" spans="1:4" x14ac:dyDescent="0.25">
      <c r="B138"/>
      <c r="C138" s="41" t="s">
        <v>741</v>
      </c>
      <c r="D138" s="22">
        <v>15000000</v>
      </c>
    </row>
    <row r="139" spans="1:4" x14ac:dyDescent="0.25">
      <c r="B139"/>
      <c r="C139" s="41" t="s">
        <v>794</v>
      </c>
      <c r="D139" s="22">
        <v>50000000</v>
      </c>
    </row>
    <row r="140" spans="1:4" x14ac:dyDescent="0.25">
      <c r="B140"/>
      <c r="C140" s="41" t="s">
        <v>762</v>
      </c>
      <c r="D140" s="22">
        <v>3000000</v>
      </c>
    </row>
    <row r="141" spans="1:4" x14ac:dyDescent="0.25">
      <c r="B141"/>
      <c r="C141" s="41" t="s">
        <v>768</v>
      </c>
      <c r="D141" s="22">
        <v>7000000</v>
      </c>
    </row>
    <row r="142" spans="1:4" x14ac:dyDescent="0.25">
      <c r="A142" s="38">
        <v>956</v>
      </c>
      <c r="B142"/>
      <c r="D142" s="22">
        <v>13434000</v>
      </c>
    </row>
    <row r="143" spans="1:4" x14ac:dyDescent="0.25">
      <c r="B143" t="s">
        <v>28</v>
      </c>
      <c r="D143" s="22">
        <v>13434000</v>
      </c>
    </row>
    <row r="144" spans="1:4" x14ac:dyDescent="0.25">
      <c r="B144"/>
      <c r="C144" s="41" t="s">
        <v>818</v>
      </c>
      <c r="D144" s="22">
        <v>13434000</v>
      </c>
    </row>
    <row r="145" spans="1:4" x14ac:dyDescent="0.25">
      <c r="A145" s="38">
        <v>957</v>
      </c>
      <c r="B145"/>
      <c r="D145" s="22">
        <v>3889691000</v>
      </c>
    </row>
    <row r="146" spans="1:4" x14ac:dyDescent="0.25">
      <c r="B146" t="s">
        <v>28</v>
      </c>
      <c r="D146" s="22">
        <v>3889691000</v>
      </c>
    </row>
    <row r="147" spans="1:4" x14ac:dyDescent="0.25">
      <c r="B147"/>
      <c r="C147" s="41" t="s">
        <v>843</v>
      </c>
      <c r="D147" s="22">
        <v>4000000</v>
      </c>
    </row>
    <row r="148" spans="1:4" x14ac:dyDescent="0.25">
      <c r="B148"/>
      <c r="C148" s="41" t="s">
        <v>872</v>
      </c>
      <c r="D148" s="22">
        <v>210000000</v>
      </c>
    </row>
    <row r="149" spans="1:4" x14ac:dyDescent="0.25">
      <c r="B149"/>
      <c r="C149" s="41" t="s">
        <v>840</v>
      </c>
      <c r="D149" s="22">
        <v>150000000</v>
      </c>
    </row>
    <row r="150" spans="1:4" x14ac:dyDescent="0.25">
      <c r="B150"/>
      <c r="C150" s="41" t="s">
        <v>875</v>
      </c>
      <c r="D150" s="22">
        <v>420000000</v>
      </c>
    </row>
    <row r="151" spans="1:4" x14ac:dyDescent="0.25">
      <c r="B151"/>
      <c r="C151" s="41" t="s">
        <v>876</v>
      </c>
      <c r="D151" s="22">
        <v>615691000</v>
      </c>
    </row>
    <row r="152" spans="1:4" x14ac:dyDescent="0.25">
      <c r="B152"/>
      <c r="C152" s="41" t="s">
        <v>870</v>
      </c>
      <c r="D152" s="22">
        <v>2090000000</v>
      </c>
    </row>
    <row r="153" spans="1:4" x14ac:dyDescent="0.25">
      <c r="B153"/>
      <c r="C153" s="41" t="s">
        <v>834</v>
      </c>
      <c r="D153" s="22">
        <v>400000000</v>
      </c>
    </row>
    <row r="154" spans="1:4" x14ac:dyDescent="0.25">
      <c r="A154" s="38">
        <v>961</v>
      </c>
      <c r="B154"/>
      <c r="D154" s="22">
        <v>3718847000</v>
      </c>
    </row>
    <row r="155" spans="1:4" x14ac:dyDescent="0.25">
      <c r="B155" t="s">
        <v>82</v>
      </c>
      <c r="D155" s="22">
        <v>3576367000</v>
      </c>
    </row>
    <row r="156" spans="1:4" x14ac:dyDescent="0.25">
      <c r="B156"/>
      <c r="C156" s="41" t="s">
        <v>667</v>
      </c>
      <c r="D156" s="22">
        <v>3576367000</v>
      </c>
    </row>
    <row r="157" spans="1:4" x14ac:dyDescent="0.25">
      <c r="B157" t="s">
        <v>28</v>
      </c>
      <c r="D157" s="22">
        <v>142480000</v>
      </c>
    </row>
    <row r="158" spans="1:4" x14ac:dyDescent="0.25">
      <c r="B158"/>
      <c r="C158" s="41" t="s">
        <v>467</v>
      </c>
      <c r="D158" s="22">
        <v>72480000</v>
      </c>
    </row>
    <row r="159" spans="1:4" x14ac:dyDescent="0.25">
      <c r="B159"/>
      <c r="C159" s="41" t="s">
        <v>51</v>
      </c>
      <c r="D159" s="22">
        <v>35000000</v>
      </c>
    </row>
    <row r="160" spans="1:4" x14ac:dyDescent="0.25">
      <c r="B160"/>
      <c r="C160" s="41" t="s">
        <v>33</v>
      </c>
      <c r="D160" s="22">
        <v>35000000</v>
      </c>
    </row>
    <row r="161" spans="1:4" x14ac:dyDescent="0.25">
      <c r="A161" s="38" t="s">
        <v>1013</v>
      </c>
      <c r="B161" s="38"/>
      <c r="D161" s="22">
        <v>28909123000</v>
      </c>
    </row>
    <row r="162" spans="1:4" x14ac:dyDescent="0.25">
      <c r="A162"/>
      <c r="B162"/>
    </row>
    <row r="163" spans="1:4" x14ac:dyDescent="0.25">
      <c r="A163"/>
      <c r="B163"/>
    </row>
    <row r="164" spans="1:4" x14ac:dyDescent="0.25">
      <c r="A164"/>
      <c r="B164"/>
    </row>
    <row r="165" spans="1:4" x14ac:dyDescent="0.25">
      <c r="A165"/>
      <c r="B165"/>
    </row>
    <row r="166" spans="1:4" x14ac:dyDescent="0.25">
      <c r="A166"/>
      <c r="B166"/>
    </row>
    <row r="167" spans="1:4" x14ac:dyDescent="0.25">
      <c r="A167"/>
      <c r="B167"/>
    </row>
    <row r="168" spans="1:4" x14ac:dyDescent="0.25">
      <c r="A168"/>
      <c r="B168"/>
    </row>
    <row r="169" spans="1:4" x14ac:dyDescent="0.25">
      <c r="A169"/>
      <c r="B169"/>
    </row>
    <row r="170" spans="1:4" x14ac:dyDescent="0.25">
      <c r="A170"/>
      <c r="B170"/>
    </row>
    <row r="171" spans="1:4" x14ac:dyDescent="0.25">
      <c r="A171"/>
      <c r="B171"/>
    </row>
    <row r="172" spans="1:4" x14ac:dyDescent="0.25">
      <c r="A172"/>
      <c r="B172"/>
    </row>
    <row r="173" spans="1:4" x14ac:dyDescent="0.25">
      <c r="A173"/>
      <c r="B173"/>
    </row>
    <row r="174" spans="1:4" x14ac:dyDescent="0.25">
      <c r="A174"/>
      <c r="B174"/>
    </row>
    <row r="175" spans="1:4" x14ac:dyDescent="0.25">
      <c r="A175"/>
      <c r="B175"/>
    </row>
    <row r="176" spans="1:4"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0"/>
  <sheetViews>
    <sheetView tabSelected="1" topLeftCell="A16" zoomScale="60" zoomScaleNormal="60" workbookViewId="0">
      <selection activeCell="M28" sqref="M28"/>
    </sheetView>
  </sheetViews>
  <sheetFormatPr baseColWidth="10" defaultRowHeight="15" x14ac:dyDescent="0.25"/>
  <sheetData>
    <row r="1" spans="1:21" x14ac:dyDescent="0.25">
      <c r="A1" s="126"/>
      <c r="B1" s="127"/>
      <c r="C1" s="78"/>
      <c r="D1" s="132" t="s">
        <v>1203</v>
      </c>
      <c r="E1" s="132"/>
      <c r="F1" s="132"/>
      <c r="G1" s="132"/>
      <c r="H1" s="132"/>
      <c r="I1" s="132"/>
      <c r="J1" s="132"/>
      <c r="K1" s="132"/>
      <c r="L1" s="132"/>
      <c r="M1" s="132"/>
      <c r="N1" s="132"/>
      <c r="O1" s="132"/>
      <c r="P1" s="132"/>
      <c r="Q1" s="132"/>
      <c r="R1" s="132"/>
      <c r="S1" s="132"/>
      <c r="T1" s="132"/>
      <c r="U1" s="132"/>
    </row>
    <row r="2" spans="1:21" x14ac:dyDescent="0.25">
      <c r="A2" s="128"/>
      <c r="B2" s="129"/>
      <c r="C2" s="79"/>
      <c r="D2" s="133"/>
      <c r="E2" s="133"/>
      <c r="F2" s="133"/>
      <c r="G2" s="133"/>
      <c r="H2" s="133"/>
      <c r="I2" s="133"/>
      <c r="J2" s="133"/>
      <c r="K2" s="133"/>
      <c r="L2" s="133"/>
      <c r="M2" s="133"/>
      <c r="N2" s="133"/>
      <c r="O2" s="133"/>
      <c r="P2" s="133"/>
      <c r="Q2" s="133"/>
      <c r="R2" s="133"/>
      <c r="S2" s="133"/>
      <c r="T2" s="133"/>
      <c r="U2" s="133"/>
    </row>
    <row r="3" spans="1:21" ht="33.75" x14ac:dyDescent="0.25">
      <c r="A3" s="128"/>
      <c r="B3" s="129"/>
      <c r="C3" s="79"/>
      <c r="D3" s="134" t="s">
        <v>1028</v>
      </c>
      <c r="E3" s="134" t="s">
        <v>1204</v>
      </c>
      <c r="F3" s="134"/>
      <c r="G3" s="134"/>
      <c r="H3" s="134"/>
      <c r="I3" s="134"/>
      <c r="J3" s="134"/>
      <c r="K3" s="134"/>
      <c r="L3" s="134"/>
      <c r="M3" s="134"/>
      <c r="N3" s="134"/>
      <c r="O3" s="134"/>
      <c r="P3" s="134"/>
      <c r="Q3" s="134"/>
      <c r="R3" s="134"/>
      <c r="S3" s="134"/>
      <c r="T3" s="134"/>
      <c r="U3" s="134"/>
    </row>
    <row r="4" spans="1:21" ht="29.25" thickBot="1" x14ac:dyDescent="0.3">
      <c r="A4" s="130"/>
      <c r="B4" s="131"/>
      <c r="C4" s="80"/>
      <c r="D4" s="135" t="s">
        <v>1222</v>
      </c>
      <c r="E4" s="135"/>
      <c r="F4" s="135"/>
      <c r="G4" s="135"/>
      <c r="H4" s="135"/>
      <c r="I4" s="135"/>
      <c r="J4" s="135"/>
      <c r="K4" s="135"/>
      <c r="L4" s="135"/>
      <c r="M4" s="135"/>
      <c r="N4" s="135"/>
      <c r="O4" s="135"/>
      <c r="P4" s="135"/>
      <c r="Q4" s="135"/>
      <c r="R4" s="135"/>
      <c r="S4" s="135"/>
      <c r="T4" s="135"/>
      <c r="U4" s="135"/>
    </row>
    <row r="5" spans="1:21" ht="15.75" thickBot="1" x14ac:dyDescent="0.3">
      <c r="A5" s="23"/>
      <c r="B5" s="23"/>
      <c r="C5" s="23"/>
      <c r="D5" s="23"/>
      <c r="E5" s="23"/>
      <c r="F5" s="23"/>
      <c r="G5" s="23"/>
      <c r="H5" s="23"/>
      <c r="I5" s="23"/>
      <c r="J5" s="23"/>
      <c r="K5" s="23"/>
      <c r="L5" s="23"/>
      <c r="M5" s="23"/>
      <c r="N5" s="23"/>
      <c r="O5" s="23"/>
      <c r="P5" s="23"/>
      <c r="Q5" s="23"/>
      <c r="R5" s="23"/>
      <c r="S5" s="23"/>
      <c r="T5" s="23"/>
      <c r="U5" s="23"/>
    </row>
    <row r="6" spans="1:21" x14ac:dyDescent="0.25">
      <c r="A6" s="136" t="s">
        <v>1029</v>
      </c>
      <c r="B6" s="137"/>
      <c r="C6" s="137"/>
      <c r="D6" s="137"/>
      <c r="E6" s="137"/>
      <c r="F6" s="137"/>
      <c r="G6" s="137"/>
      <c r="H6" s="137"/>
      <c r="I6" s="137"/>
      <c r="J6" s="137"/>
      <c r="K6" s="137"/>
      <c r="L6" s="137"/>
      <c r="M6" s="137"/>
      <c r="N6" s="137"/>
      <c r="O6" s="137"/>
      <c r="P6" s="137"/>
      <c r="Q6" s="137"/>
      <c r="R6" s="137"/>
      <c r="S6" s="137"/>
      <c r="T6" s="137"/>
      <c r="U6" s="137"/>
    </row>
    <row r="7" spans="1:21" ht="15.75" thickBot="1" x14ac:dyDescent="0.3">
      <c r="A7" s="138"/>
      <c r="B7" s="139"/>
      <c r="C7" s="139"/>
      <c r="D7" s="139"/>
      <c r="E7" s="139"/>
      <c r="F7" s="139"/>
      <c r="G7" s="139"/>
      <c r="H7" s="139"/>
      <c r="I7" s="139"/>
      <c r="J7" s="139"/>
      <c r="K7" s="139"/>
      <c r="L7" s="139"/>
      <c r="M7" s="139"/>
      <c r="N7" s="139"/>
      <c r="O7" s="139"/>
      <c r="P7" s="139"/>
      <c r="Q7" s="139"/>
      <c r="R7" s="139"/>
      <c r="S7" s="139"/>
      <c r="T7" s="139"/>
      <c r="U7" s="139"/>
    </row>
    <row r="8" spans="1:21" ht="15.75" thickBot="1" x14ac:dyDescent="0.3">
      <c r="A8" s="23"/>
      <c r="B8" s="23"/>
      <c r="C8" s="23"/>
      <c r="D8" s="23"/>
      <c r="E8" s="23"/>
      <c r="F8" s="23"/>
      <c r="G8" s="23"/>
      <c r="H8" s="23"/>
      <c r="I8" s="23"/>
      <c r="J8" s="23"/>
      <c r="K8" s="23"/>
      <c r="L8" s="81"/>
      <c r="M8" s="23"/>
      <c r="N8" s="23"/>
      <c r="O8" s="82"/>
      <c r="P8" s="23"/>
      <c r="Q8" s="23"/>
      <c r="R8" s="23"/>
      <c r="S8" s="23"/>
      <c r="T8" s="23"/>
      <c r="U8" s="23"/>
    </row>
    <row r="9" spans="1:21" ht="20.25" x14ac:dyDescent="0.25">
      <c r="A9" s="140" t="s">
        <v>1205</v>
      </c>
      <c r="B9" s="141"/>
      <c r="C9" s="141"/>
      <c r="D9" s="142"/>
      <c r="E9" s="143" t="s">
        <v>1030</v>
      </c>
      <c r="F9" s="144"/>
      <c r="G9" s="144"/>
      <c r="H9" s="144"/>
      <c r="I9" s="144"/>
      <c r="J9" s="144"/>
      <c r="K9" s="144"/>
      <c r="L9" s="144"/>
      <c r="M9" s="144"/>
      <c r="N9" s="145"/>
      <c r="O9" s="83"/>
      <c r="P9" s="87" t="s">
        <v>1031</v>
      </c>
      <c r="Q9" s="88"/>
      <c r="R9" s="88"/>
      <c r="S9" s="88"/>
      <c r="T9" s="88"/>
      <c r="U9" s="89"/>
    </row>
    <row r="10" spans="1:21" ht="20.25" x14ac:dyDescent="0.25">
      <c r="A10" s="96" t="s">
        <v>1206</v>
      </c>
      <c r="B10" s="97"/>
      <c r="C10" s="97"/>
      <c r="D10" s="98"/>
      <c r="E10" s="146" t="s">
        <v>1207</v>
      </c>
      <c r="F10" s="100"/>
      <c r="G10" s="100"/>
      <c r="H10" s="100"/>
      <c r="I10" s="100"/>
      <c r="J10" s="100"/>
      <c r="K10" s="100"/>
      <c r="L10" s="100"/>
      <c r="M10" s="100"/>
      <c r="N10" s="101"/>
      <c r="O10" s="83"/>
      <c r="P10" s="90"/>
      <c r="Q10" s="91"/>
      <c r="R10" s="91"/>
      <c r="S10" s="91"/>
      <c r="T10" s="91"/>
      <c r="U10" s="92"/>
    </row>
    <row r="11" spans="1:21" ht="20.25" x14ac:dyDescent="0.25">
      <c r="A11" s="96" t="s">
        <v>1208</v>
      </c>
      <c r="B11" s="97"/>
      <c r="C11" s="97"/>
      <c r="D11" s="98"/>
      <c r="E11" s="146" t="s">
        <v>1032</v>
      </c>
      <c r="F11" s="100"/>
      <c r="G11" s="100"/>
      <c r="H11" s="100"/>
      <c r="I11" s="100"/>
      <c r="J11" s="100"/>
      <c r="K11" s="100"/>
      <c r="L11" s="100"/>
      <c r="M11" s="100"/>
      <c r="N11" s="101"/>
      <c r="O11" s="83"/>
      <c r="P11" s="90"/>
      <c r="Q11" s="91"/>
      <c r="R11" s="91"/>
      <c r="S11" s="91"/>
      <c r="T11" s="91"/>
      <c r="U11" s="92"/>
    </row>
    <row r="12" spans="1:21" ht="20.25" x14ac:dyDescent="0.25">
      <c r="A12" s="96" t="s">
        <v>1209</v>
      </c>
      <c r="B12" s="97"/>
      <c r="C12" s="97"/>
      <c r="D12" s="98"/>
      <c r="E12" s="146" t="s">
        <v>1033</v>
      </c>
      <c r="F12" s="100"/>
      <c r="G12" s="100"/>
      <c r="H12" s="100"/>
      <c r="I12" s="100"/>
      <c r="J12" s="100"/>
      <c r="K12" s="100"/>
      <c r="L12" s="100"/>
      <c r="M12" s="100"/>
      <c r="N12" s="101"/>
      <c r="O12" s="83"/>
      <c r="P12" s="90"/>
      <c r="Q12" s="91"/>
      <c r="R12" s="91"/>
      <c r="S12" s="91"/>
      <c r="T12" s="91"/>
      <c r="U12" s="92"/>
    </row>
    <row r="13" spans="1:21" ht="243.75" customHeight="1" thickBot="1" x14ac:dyDescent="0.3">
      <c r="A13" s="117" t="s">
        <v>1210</v>
      </c>
      <c r="B13" s="118"/>
      <c r="C13" s="118"/>
      <c r="D13" s="119"/>
      <c r="E13" s="147" t="s">
        <v>1211</v>
      </c>
      <c r="F13" s="148"/>
      <c r="G13" s="148"/>
      <c r="H13" s="148"/>
      <c r="I13" s="148"/>
      <c r="J13" s="148"/>
      <c r="K13" s="148"/>
      <c r="L13" s="148"/>
      <c r="M13" s="148"/>
      <c r="N13" s="149"/>
      <c r="O13" s="84"/>
      <c r="P13" s="93"/>
      <c r="Q13" s="94"/>
      <c r="R13" s="94"/>
      <c r="S13" s="94"/>
      <c r="T13" s="94"/>
      <c r="U13" s="95"/>
    </row>
    <row r="14" spans="1:21" ht="15.75" thickBot="1" x14ac:dyDescent="0.3">
      <c r="A14" s="114" t="s">
        <v>1212</v>
      </c>
      <c r="B14" s="115"/>
      <c r="C14" s="115"/>
      <c r="D14" s="116"/>
      <c r="E14" s="120" t="s">
        <v>1213</v>
      </c>
      <c r="F14" s="121"/>
      <c r="G14" s="121"/>
      <c r="H14" s="121"/>
      <c r="I14" s="121"/>
      <c r="J14" s="121"/>
      <c r="K14" s="121"/>
      <c r="L14" s="121"/>
      <c r="M14" s="121"/>
      <c r="N14" s="122"/>
      <c r="O14" s="85"/>
      <c r="P14" s="85"/>
      <c r="Q14" s="85"/>
      <c r="R14" s="85"/>
      <c r="S14" s="85"/>
      <c r="T14" s="85"/>
      <c r="U14" s="86"/>
    </row>
    <row r="15" spans="1:21" ht="117.75" customHeight="1" x14ac:dyDescent="0.25">
      <c r="A15" s="117"/>
      <c r="B15" s="118"/>
      <c r="C15" s="118"/>
      <c r="D15" s="119"/>
      <c r="E15" s="123"/>
      <c r="F15" s="124"/>
      <c r="G15" s="124"/>
      <c r="H15" s="124"/>
      <c r="I15" s="124"/>
      <c r="J15" s="124"/>
      <c r="K15" s="124"/>
      <c r="L15" s="124"/>
      <c r="M15" s="124"/>
      <c r="N15" s="125"/>
      <c r="O15" s="83"/>
      <c r="P15" s="87" t="s">
        <v>1034</v>
      </c>
      <c r="Q15" s="88"/>
      <c r="R15" s="88"/>
      <c r="S15" s="88"/>
      <c r="T15" s="88"/>
      <c r="U15" s="89"/>
    </row>
    <row r="16" spans="1:21" ht="20.25" x14ac:dyDescent="0.25">
      <c r="A16" s="96" t="s">
        <v>1214</v>
      </c>
      <c r="B16" s="97"/>
      <c r="C16" s="97"/>
      <c r="D16" s="98"/>
      <c r="E16" s="99" t="s">
        <v>1219</v>
      </c>
      <c r="F16" s="100"/>
      <c r="G16" s="100"/>
      <c r="H16" s="100"/>
      <c r="I16" s="100"/>
      <c r="J16" s="100"/>
      <c r="K16" s="100"/>
      <c r="L16" s="100"/>
      <c r="M16" s="100"/>
      <c r="N16" s="101"/>
      <c r="O16" s="83"/>
      <c r="P16" s="90"/>
      <c r="Q16" s="91"/>
      <c r="R16" s="91"/>
      <c r="S16" s="91"/>
      <c r="T16" s="91"/>
      <c r="U16" s="92"/>
    </row>
    <row r="17" spans="1:21" ht="33" customHeight="1" x14ac:dyDescent="0.25">
      <c r="A17" s="96" t="s">
        <v>1215</v>
      </c>
      <c r="B17" s="97"/>
      <c r="C17" s="97"/>
      <c r="D17" s="98"/>
      <c r="E17" s="102">
        <f>82395347825+9022510000</f>
        <v>91417857825</v>
      </c>
      <c r="F17" s="103"/>
      <c r="G17" s="103"/>
      <c r="H17" s="103"/>
      <c r="I17" s="103"/>
      <c r="J17" s="103"/>
      <c r="K17" s="103"/>
      <c r="L17" s="103"/>
      <c r="M17" s="103"/>
      <c r="N17" s="104"/>
      <c r="O17" s="83"/>
      <c r="P17" s="90"/>
      <c r="Q17" s="91"/>
      <c r="R17" s="91"/>
      <c r="S17" s="91"/>
      <c r="T17" s="91"/>
      <c r="U17" s="92"/>
    </row>
    <row r="18" spans="1:21" ht="52.5" customHeight="1" x14ac:dyDescent="0.25">
      <c r="A18" s="96" t="s">
        <v>1216</v>
      </c>
      <c r="B18" s="97"/>
      <c r="C18" s="97"/>
      <c r="D18" s="98"/>
      <c r="E18" s="105" t="s">
        <v>1220</v>
      </c>
      <c r="F18" s="106"/>
      <c r="G18" s="106"/>
      <c r="H18" s="106"/>
      <c r="I18" s="106"/>
      <c r="J18" s="106"/>
      <c r="K18" s="106"/>
      <c r="L18" s="106"/>
      <c r="M18" s="106"/>
      <c r="N18" s="107"/>
      <c r="O18" s="83"/>
      <c r="P18" s="90"/>
      <c r="Q18" s="91"/>
      <c r="R18" s="91"/>
      <c r="S18" s="91"/>
      <c r="T18" s="91"/>
      <c r="U18" s="92"/>
    </row>
    <row r="19" spans="1:21" ht="42.75" customHeight="1" x14ac:dyDescent="0.25">
      <c r="A19" s="96" t="s">
        <v>1217</v>
      </c>
      <c r="B19" s="97"/>
      <c r="C19" s="97"/>
      <c r="D19" s="98"/>
      <c r="E19" s="105" t="s">
        <v>1221</v>
      </c>
      <c r="F19" s="106"/>
      <c r="G19" s="106"/>
      <c r="H19" s="106"/>
      <c r="I19" s="106"/>
      <c r="J19" s="106"/>
      <c r="K19" s="106"/>
      <c r="L19" s="106"/>
      <c r="M19" s="106"/>
      <c r="N19" s="107"/>
      <c r="O19" s="83"/>
      <c r="P19" s="90"/>
      <c r="Q19" s="91"/>
      <c r="R19" s="91"/>
      <c r="S19" s="91"/>
      <c r="T19" s="91"/>
      <c r="U19" s="92"/>
    </row>
    <row r="20" spans="1:21" ht="23.25" customHeight="1" thickBot="1" x14ac:dyDescent="0.3">
      <c r="A20" s="108" t="s">
        <v>1218</v>
      </c>
      <c r="B20" s="109"/>
      <c r="C20" s="109"/>
      <c r="D20" s="110"/>
      <c r="E20" s="111">
        <v>42370</v>
      </c>
      <c r="F20" s="112"/>
      <c r="G20" s="112"/>
      <c r="H20" s="112"/>
      <c r="I20" s="112"/>
      <c r="J20" s="112"/>
      <c r="K20" s="112"/>
      <c r="L20" s="112"/>
      <c r="M20" s="112"/>
      <c r="N20" s="113"/>
      <c r="O20" s="84"/>
      <c r="P20" s="93"/>
      <c r="Q20" s="94"/>
      <c r="R20" s="94"/>
      <c r="S20" s="94"/>
      <c r="T20" s="94"/>
      <c r="U20" s="95"/>
    </row>
  </sheetData>
  <mergeCells count="29">
    <mergeCell ref="A9:D9"/>
    <mergeCell ref="E9:N9"/>
    <mergeCell ref="P9:U13"/>
    <mergeCell ref="A10:D10"/>
    <mergeCell ref="E10:N10"/>
    <mergeCell ref="A11:D11"/>
    <mergeCell ref="E11:N11"/>
    <mergeCell ref="A12:D12"/>
    <mergeCell ref="E12:N12"/>
    <mergeCell ref="A13:D13"/>
    <mergeCell ref="E13:N13"/>
    <mergeCell ref="A1:B4"/>
    <mergeCell ref="D1:U2"/>
    <mergeCell ref="D3:U3"/>
    <mergeCell ref="D4:U4"/>
    <mergeCell ref="A6:U7"/>
    <mergeCell ref="P15:U20"/>
    <mergeCell ref="A16:D16"/>
    <mergeCell ref="E16:N16"/>
    <mergeCell ref="A17:D17"/>
    <mergeCell ref="E17:N17"/>
    <mergeCell ref="A18:D18"/>
    <mergeCell ref="E18:N18"/>
    <mergeCell ref="A19:D19"/>
    <mergeCell ref="E19:N19"/>
    <mergeCell ref="A20:D20"/>
    <mergeCell ref="E20:N20"/>
    <mergeCell ref="A14:D15"/>
    <mergeCell ref="E14:N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345"/>
  <sheetViews>
    <sheetView zoomScale="60" zoomScaleNormal="60" workbookViewId="0">
      <pane xSplit="5" ySplit="1" topLeftCell="L1326" activePane="bottomRight" state="frozen"/>
      <selection pane="topRight" activeCell="E1" sqref="E1"/>
      <selection pane="bottomLeft" activeCell="A2" sqref="A2"/>
      <selection pane="bottomRight" activeCell="D1345" sqref="D1345"/>
    </sheetView>
  </sheetViews>
  <sheetFormatPr baseColWidth="10" defaultColWidth="9.140625" defaultRowHeight="14.25" x14ac:dyDescent="0.25"/>
  <cols>
    <col min="1" max="1" width="9.42578125" style="1" bestFit="1" customWidth="1"/>
    <col min="2" max="2" width="9.42578125" style="1" customWidth="1"/>
    <col min="3" max="3" width="16.28515625" style="1" customWidth="1"/>
    <col min="4" max="4" width="47.5703125" style="1" customWidth="1"/>
    <col min="5" max="5" width="32.140625" style="1" customWidth="1"/>
    <col min="6" max="6" width="46.85546875" style="1" customWidth="1"/>
    <col min="7" max="7" width="22.5703125" style="1" customWidth="1"/>
    <col min="8" max="8" width="25.5703125" style="1" customWidth="1"/>
    <col min="9" max="9" width="41.42578125" style="1" customWidth="1"/>
    <col min="10" max="10" width="17.7109375" style="1" customWidth="1"/>
    <col min="11" max="11" width="50.5703125" style="1" customWidth="1"/>
    <col min="12" max="12" width="14.140625" style="1" customWidth="1"/>
    <col min="13" max="13" width="10.5703125" style="1" customWidth="1"/>
    <col min="14" max="14" width="21.140625" style="1" customWidth="1"/>
    <col min="15" max="15" width="16.5703125" style="1" customWidth="1"/>
    <col min="16" max="16" width="17.85546875" style="14" customWidth="1"/>
    <col min="17" max="17" width="19" style="14" customWidth="1"/>
    <col min="18" max="18" width="13.7109375" style="3" customWidth="1"/>
    <col min="19" max="19" width="15.140625" style="1" customWidth="1"/>
    <col min="20" max="20" width="48.7109375" style="1" customWidth="1"/>
    <col min="21" max="21" width="21.42578125" style="3" customWidth="1"/>
    <col min="22" max="22" width="22.140625" style="1" hidden="1" customWidth="1"/>
    <col min="23" max="16384" width="9.140625" style="1"/>
  </cols>
  <sheetData>
    <row r="1" spans="1:22" s="5" customFormat="1" ht="117.75" customHeight="1" x14ac:dyDescent="0.25">
      <c r="A1" s="4" t="s">
        <v>1018</v>
      </c>
      <c r="B1" s="4" t="s">
        <v>1024</v>
      </c>
      <c r="C1" s="4" t="s">
        <v>56</v>
      </c>
      <c r="D1" s="4" t="s">
        <v>57</v>
      </c>
      <c r="E1" s="4" t="s">
        <v>58</v>
      </c>
      <c r="F1" s="4" t="s">
        <v>59</v>
      </c>
      <c r="G1" s="4" t="s">
        <v>60</v>
      </c>
      <c r="H1" s="4" t="s">
        <v>61</v>
      </c>
      <c r="I1" s="4" t="s">
        <v>62</v>
      </c>
      <c r="J1" s="72" t="s">
        <v>63</v>
      </c>
      <c r="K1" s="72" t="s">
        <v>64</v>
      </c>
      <c r="L1" s="72" t="s">
        <v>65</v>
      </c>
      <c r="M1" s="72" t="s">
        <v>66</v>
      </c>
      <c r="N1" s="72" t="s">
        <v>67</v>
      </c>
      <c r="O1" s="72" t="s">
        <v>68</v>
      </c>
      <c r="P1" s="73" t="s">
        <v>69</v>
      </c>
      <c r="Q1" s="73" t="s">
        <v>70</v>
      </c>
      <c r="R1" s="72" t="s">
        <v>71</v>
      </c>
      <c r="S1" s="72" t="s">
        <v>72</v>
      </c>
      <c r="T1" s="72" t="s">
        <v>73</v>
      </c>
      <c r="U1" s="6" t="s">
        <v>55</v>
      </c>
      <c r="V1" s="6" t="s">
        <v>1015</v>
      </c>
    </row>
    <row r="2" spans="1:22" s="2" customFormat="1" ht="75" customHeight="1" x14ac:dyDescent="0.25">
      <c r="A2" s="10">
        <v>1</v>
      </c>
      <c r="B2" s="10">
        <v>131</v>
      </c>
      <c r="C2" s="10" t="s">
        <v>0</v>
      </c>
      <c r="D2" s="10" t="s">
        <v>1</v>
      </c>
      <c r="E2" s="10" t="s">
        <v>2</v>
      </c>
      <c r="F2" s="10" t="s">
        <v>3</v>
      </c>
      <c r="G2" s="10" t="s">
        <v>4</v>
      </c>
      <c r="H2" s="10" t="s">
        <v>5</v>
      </c>
      <c r="I2" s="10" t="s">
        <v>6</v>
      </c>
      <c r="J2" s="10">
        <v>86101508</v>
      </c>
      <c r="K2" s="10" t="s">
        <v>7</v>
      </c>
      <c r="L2" s="16">
        <v>42370</v>
      </c>
      <c r="M2" s="10">
        <v>10.5</v>
      </c>
      <c r="N2" s="10" t="s">
        <v>8</v>
      </c>
      <c r="O2" s="10" t="s">
        <v>9</v>
      </c>
      <c r="P2" s="13">
        <v>33306915</v>
      </c>
      <c r="Q2" s="13">
        <v>33306915</v>
      </c>
      <c r="R2" s="10" t="s">
        <v>10</v>
      </c>
      <c r="S2" s="10" t="s">
        <v>10</v>
      </c>
      <c r="T2" s="10" t="s">
        <v>1019</v>
      </c>
      <c r="U2" s="11">
        <v>3172091</v>
      </c>
      <c r="V2" s="10"/>
    </row>
    <row r="3" spans="1:22" s="2" customFormat="1" ht="75" customHeight="1" x14ac:dyDescent="0.25">
      <c r="A3" s="10">
        <v>2</v>
      </c>
      <c r="B3" s="10">
        <v>131</v>
      </c>
      <c r="C3" s="10" t="s">
        <v>0</v>
      </c>
      <c r="D3" s="10" t="s">
        <v>1</v>
      </c>
      <c r="E3" s="10" t="s">
        <v>2</v>
      </c>
      <c r="F3" s="10" t="s">
        <v>3</v>
      </c>
      <c r="G3" s="10" t="s">
        <v>4</v>
      </c>
      <c r="H3" s="10" t="s">
        <v>5</v>
      </c>
      <c r="I3" s="10" t="s">
        <v>6</v>
      </c>
      <c r="J3" s="10">
        <v>86101508</v>
      </c>
      <c r="K3" s="10" t="s">
        <v>11</v>
      </c>
      <c r="L3" s="16">
        <v>42370</v>
      </c>
      <c r="M3" s="10">
        <v>10.5</v>
      </c>
      <c r="N3" s="10" t="s">
        <v>8</v>
      </c>
      <c r="O3" s="10" t="s">
        <v>9</v>
      </c>
      <c r="P3" s="13">
        <v>33306955.5</v>
      </c>
      <c r="Q3" s="13">
        <v>33306955.5</v>
      </c>
      <c r="R3" s="10" t="s">
        <v>10</v>
      </c>
      <c r="S3" s="10" t="s">
        <v>10</v>
      </c>
      <c r="T3" s="10" t="s">
        <v>1019</v>
      </c>
      <c r="U3" s="11">
        <v>3172091</v>
      </c>
      <c r="V3" s="10"/>
    </row>
    <row r="4" spans="1:22" s="2" customFormat="1" ht="75" customHeight="1" x14ac:dyDescent="0.25">
      <c r="A4" s="10">
        <v>3</v>
      </c>
      <c r="B4" s="10">
        <v>131</v>
      </c>
      <c r="C4" s="10" t="s">
        <v>0</v>
      </c>
      <c r="D4" s="10" t="s">
        <v>1</v>
      </c>
      <c r="E4" s="10" t="s">
        <v>2</v>
      </c>
      <c r="F4" s="10" t="s">
        <v>3</v>
      </c>
      <c r="G4" s="10" t="s">
        <v>4</v>
      </c>
      <c r="H4" s="10" t="s">
        <v>5</v>
      </c>
      <c r="I4" s="10" t="s">
        <v>6</v>
      </c>
      <c r="J4" s="10">
        <v>86101508</v>
      </c>
      <c r="K4" s="10" t="s">
        <v>11</v>
      </c>
      <c r="L4" s="16">
        <v>42370</v>
      </c>
      <c r="M4" s="10">
        <v>10.5</v>
      </c>
      <c r="N4" s="10" t="s">
        <v>8</v>
      </c>
      <c r="O4" s="10" t="s">
        <v>9</v>
      </c>
      <c r="P4" s="13">
        <v>33306955.5</v>
      </c>
      <c r="Q4" s="13">
        <v>33306955.5</v>
      </c>
      <c r="R4" s="10" t="s">
        <v>10</v>
      </c>
      <c r="S4" s="10" t="s">
        <v>10</v>
      </c>
      <c r="T4" s="10" t="s">
        <v>1019</v>
      </c>
      <c r="U4" s="11">
        <v>3172091</v>
      </c>
      <c r="V4" s="10"/>
    </row>
    <row r="5" spans="1:22" s="2" customFormat="1" ht="75" customHeight="1" x14ac:dyDescent="0.25">
      <c r="A5" s="10">
        <v>4</v>
      </c>
      <c r="B5" s="10">
        <v>131</v>
      </c>
      <c r="C5" s="10" t="s">
        <v>0</v>
      </c>
      <c r="D5" s="10" t="s">
        <v>1</v>
      </c>
      <c r="E5" s="10" t="s">
        <v>2</v>
      </c>
      <c r="F5" s="10" t="s">
        <v>3</v>
      </c>
      <c r="G5" s="10" t="s">
        <v>4</v>
      </c>
      <c r="H5" s="10" t="s">
        <v>5</v>
      </c>
      <c r="I5" s="10" t="s">
        <v>6</v>
      </c>
      <c r="J5" s="10">
        <v>86101508</v>
      </c>
      <c r="K5" s="10" t="s">
        <v>11</v>
      </c>
      <c r="L5" s="16">
        <v>42370</v>
      </c>
      <c r="M5" s="10">
        <v>10.5</v>
      </c>
      <c r="N5" s="10" t="s">
        <v>8</v>
      </c>
      <c r="O5" s="10" t="s">
        <v>9</v>
      </c>
      <c r="P5" s="13">
        <v>33306955.5</v>
      </c>
      <c r="Q5" s="13">
        <v>33306955.5</v>
      </c>
      <c r="R5" s="10" t="s">
        <v>10</v>
      </c>
      <c r="S5" s="10" t="s">
        <v>10</v>
      </c>
      <c r="T5" s="10" t="s">
        <v>1019</v>
      </c>
      <c r="U5" s="11">
        <v>3172091</v>
      </c>
      <c r="V5" s="10"/>
    </row>
    <row r="6" spans="1:22" s="2" customFormat="1" ht="75" customHeight="1" x14ac:dyDescent="0.25">
      <c r="A6" s="10">
        <v>5</v>
      </c>
      <c r="B6" s="10">
        <v>131</v>
      </c>
      <c r="C6" s="10" t="s">
        <v>0</v>
      </c>
      <c r="D6" s="10" t="s">
        <v>1</v>
      </c>
      <c r="E6" s="10" t="s">
        <v>2</v>
      </c>
      <c r="F6" s="10" t="s">
        <v>3</v>
      </c>
      <c r="G6" s="10" t="s">
        <v>4</v>
      </c>
      <c r="H6" s="10" t="s">
        <v>5</v>
      </c>
      <c r="I6" s="10" t="s">
        <v>6</v>
      </c>
      <c r="J6" s="10">
        <v>86101508</v>
      </c>
      <c r="K6" s="10" t="s">
        <v>11</v>
      </c>
      <c r="L6" s="16">
        <v>42370</v>
      </c>
      <c r="M6" s="10">
        <v>10.5</v>
      </c>
      <c r="N6" s="10" t="s">
        <v>8</v>
      </c>
      <c r="O6" s="10" t="s">
        <v>9</v>
      </c>
      <c r="P6" s="13">
        <v>33306955.5</v>
      </c>
      <c r="Q6" s="13">
        <v>33306955.5</v>
      </c>
      <c r="R6" s="10" t="s">
        <v>10</v>
      </c>
      <c r="S6" s="10" t="s">
        <v>10</v>
      </c>
      <c r="T6" s="10" t="s">
        <v>1019</v>
      </c>
      <c r="U6" s="11">
        <v>3172091</v>
      </c>
      <c r="V6" s="10"/>
    </row>
    <row r="7" spans="1:22" s="2" customFormat="1" ht="75" customHeight="1" x14ac:dyDescent="0.25">
      <c r="A7" s="10">
        <v>6</v>
      </c>
      <c r="B7" s="10">
        <v>131</v>
      </c>
      <c r="C7" s="10" t="s">
        <v>0</v>
      </c>
      <c r="D7" s="10" t="s">
        <v>1</v>
      </c>
      <c r="E7" s="10" t="s">
        <v>2</v>
      </c>
      <c r="F7" s="10" t="s">
        <v>3</v>
      </c>
      <c r="G7" s="10" t="s">
        <v>4</v>
      </c>
      <c r="H7" s="10" t="s">
        <v>5</v>
      </c>
      <c r="I7" s="10" t="s">
        <v>6</v>
      </c>
      <c r="J7" s="10">
        <v>80111700</v>
      </c>
      <c r="K7" s="10" t="s">
        <v>12</v>
      </c>
      <c r="L7" s="16">
        <v>42370</v>
      </c>
      <c r="M7" s="10">
        <v>10.5</v>
      </c>
      <c r="N7" s="10" t="s">
        <v>8</v>
      </c>
      <c r="O7" s="10" t="s">
        <v>9</v>
      </c>
      <c r="P7" s="13">
        <v>18491487</v>
      </c>
      <c r="Q7" s="13">
        <v>18491487</v>
      </c>
      <c r="R7" s="10" t="s">
        <v>10</v>
      </c>
      <c r="S7" s="10" t="s">
        <v>10</v>
      </c>
      <c r="T7" s="10" t="s">
        <v>1019</v>
      </c>
      <c r="U7" s="11">
        <v>1761094</v>
      </c>
      <c r="V7" s="10"/>
    </row>
    <row r="8" spans="1:22" s="2" customFormat="1" ht="75" customHeight="1" x14ac:dyDescent="0.25">
      <c r="A8" s="10">
        <v>7</v>
      </c>
      <c r="B8" s="10">
        <v>131</v>
      </c>
      <c r="C8" s="10" t="s">
        <v>0</v>
      </c>
      <c r="D8" s="10" t="s">
        <v>1</v>
      </c>
      <c r="E8" s="10" t="s">
        <v>2</v>
      </c>
      <c r="F8" s="10" t="s">
        <v>3</v>
      </c>
      <c r="G8" s="10" t="s">
        <v>4</v>
      </c>
      <c r="H8" s="10" t="s">
        <v>5</v>
      </c>
      <c r="I8" s="10" t="s">
        <v>6</v>
      </c>
      <c r="J8" s="10">
        <v>80111700</v>
      </c>
      <c r="K8" s="10" t="s">
        <v>12</v>
      </c>
      <c r="L8" s="16">
        <v>42370</v>
      </c>
      <c r="M8" s="10">
        <v>10.5</v>
      </c>
      <c r="N8" s="10" t="s">
        <v>8</v>
      </c>
      <c r="O8" s="10" t="s">
        <v>9</v>
      </c>
      <c r="P8" s="13">
        <v>18491487</v>
      </c>
      <c r="Q8" s="13">
        <v>18491487</v>
      </c>
      <c r="R8" s="10" t="s">
        <v>10</v>
      </c>
      <c r="S8" s="10" t="s">
        <v>10</v>
      </c>
      <c r="T8" s="10" t="s">
        <v>1019</v>
      </c>
      <c r="U8" s="11">
        <v>1761094</v>
      </c>
      <c r="V8" s="10"/>
    </row>
    <row r="9" spans="1:22" s="2" customFormat="1" ht="75" customHeight="1" x14ac:dyDescent="0.25">
      <c r="A9" s="10">
        <v>8</v>
      </c>
      <c r="B9" s="10">
        <v>131</v>
      </c>
      <c r="C9" s="10" t="s">
        <v>0</v>
      </c>
      <c r="D9" s="10" t="s">
        <v>1</v>
      </c>
      <c r="E9" s="10" t="s">
        <v>2</v>
      </c>
      <c r="F9" s="10" t="s">
        <v>3</v>
      </c>
      <c r="G9" s="10" t="s">
        <v>4</v>
      </c>
      <c r="H9" s="10" t="s">
        <v>5</v>
      </c>
      <c r="I9" s="10" t="s">
        <v>6</v>
      </c>
      <c r="J9" s="10">
        <v>80111700</v>
      </c>
      <c r="K9" s="10" t="s">
        <v>12</v>
      </c>
      <c r="L9" s="16">
        <v>42370</v>
      </c>
      <c r="M9" s="10">
        <v>10.5</v>
      </c>
      <c r="N9" s="10" t="s">
        <v>8</v>
      </c>
      <c r="O9" s="10" t="s">
        <v>9</v>
      </c>
      <c r="P9" s="13">
        <v>18491487</v>
      </c>
      <c r="Q9" s="13">
        <v>18491487</v>
      </c>
      <c r="R9" s="10" t="s">
        <v>10</v>
      </c>
      <c r="S9" s="10" t="s">
        <v>10</v>
      </c>
      <c r="T9" s="10" t="s">
        <v>1019</v>
      </c>
      <c r="U9" s="11">
        <v>1761094</v>
      </c>
      <c r="V9" s="10"/>
    </row>
    <row r="10" spans="1:22" s="2" customFormat="1" ht="75" customHeight="1" x14ac:dyDescent="0.25">
      <c r="A10" s="10">
        <v>9</v>
      </c>
      <c r="B10" s="10">
        <v>131</v>
      </c>
      <c r="C10" s="10" t="s">
        <v>0</v>
      </c>
      <c r="D10" s="10" t="s">
        <v>1</v>
      </c>
      <c r="E10" s="10" t="s">
        <v>2</v>
      </c>
      <c r="F10" s="10" t="s">
        <v>3</v>
      </c>
      <c r="G10" s="10" t="s">
        <v>4</v>
      </c>
      <c r="H10" s="10" t="s">
        <v>5</v>
      </c>
      <c r="I10" s="10" t="s">
        <v>6</v>
      </c>
      <c r="J10" s="10">
        <v>80111700</v>
      </c>
      <c r="K10" s="10" t="s">
        <v>12</v>
      </c>
      <c r="L10" s="16">
        <v>42370</v>
      </c>
      <c r="M10" s="10">
        <v>10.5</v>
      </c>
      <c r="N10" s="10" t="s">
        <v>8</v>
      </c>
      <c r="O10" s="10" t="s">
        <v>9</v>
      </c>
      <c r="P10" s="13">
        <v>18491487</v>
      </c>
      <c r="Q10" s="13">
        <v>18491487</v>
      </c>
      <c r="R10" s="10" t="s">
        <v>10</v>
      </c>
      <c r="S10" s="10" t="s">
        <v>10</v>
      </c>
      <c r="T10" s="10" t="s">
        <v>1019</v>
      </c>
      <c r="U10" s="11">
        <v>1761094</v>
      </c>
      <c r="V10" s="10"/>
    </row>
    <row r="11" spans="1:22" s="2" customFormat="1" ht="75" customHeight="1" x14ac:dyDescent="0.25">
      <c r="A11" s="10">
        <v>10</v>
      </c>
      <c r="B11" s="10">
        <v>131</v>
      </c>
      <c r="C11" s="10" t="s">
        <v>0</v>
      </c>
      <c r="D11" s="10" t="s">
        <v>1</v>
      </c>
      <c r="E11" s="10" t="s">
        <v>2</v>
      </c>
      <c r="F11" s="10" t="s">
        <v>3</v>
      </c>
      <c r="G11" s="10" t="s">
        <v>4</v>
      </c>
      <c r="H11" s="10" t="s">
        <v>5</v>
      </c>
      <c r="I11" s="10" t="s">
        <v>6</v>
      </c>
      <c r="J11" s="10">
        <v>80111700</v>
      </c>
      <c r="K11" s="10" t="s">
        <v>12</v>
      </c>
      <c r="L11" s="16">
        <v>42370</v>
      </c>
      <c r="M11" s="10">
        <v>10.5</v>
      </c>
      <c r="N11" s="10" t="s">
        <v>8</v>
      </c>
      <c r="O11" s="10" t="s">
        <v>9</v>
      </c>
      <c r="P11" s="13">
        <v>18491487</v>
      </c>
      <c r="Q11" s="13">
        <v>18491487</v>
      </c>
      <c r="R11" s="10" t="s">
        <v>10</v>
      </c>
      <c r="S11" s="10" t="s">
        <v>10</v>
      </c>
      <c r="T11" s="10" t="s">
        <v>1019</v>
      </c>
      <c r="U11" s="11">
        <v>1761094</v>
      </c>
      <c r="V11" s="10"/>
    </row>
    <row r="12" spans="1:22" s="2" customFormat="1" ht="75" customHeight="1" x14ac:dyDescent="0.25">
      <c r="A12" s="10">
        <v>11</v>
      </c>
      <c r="B12" s="10">
        <v>131</v>
      </c>
      <c r="C12" s="10" t="s">
        <v>0</v>
      </c>
      <c r="D12" s="10" t="s">
        <v>1</v>
      </c>
      <c r="E12" s="10" t="s">
        <v>2</v>
      </c>
      <c r="F12" s="10" t="s">
        <v>3</v>
      </c>
      <c r="G12" s="10" t="s">
        <v>4</v>
      </c>
      <c r="H12" s="10" t="s">
        <v>5</v>
      </c>
      <c r="I12" s="10" t="s">
        <v>6</v>
      </c>
      <c r="J12" s="10">
        <v>80111700</v>
      </c>
      <c r="K12" s="10" t="s">
        <v>12</v>
      </c>
      <c r="L12" s="16">
        <v>42370</v>
      </c>
      <c r="M12" s="10">
        <v>10.5</v>
      </c>
      <c r="N12" s="10" t="s">
        <v>8</v>
      </c>
      <c r="O12" s="10" t="s">
        <v>9</v>
      </c>
      <c r="P12" s="13">
        <v>18491487</v>
      </c>
      <c r="Q12" s="13">
        <v>18491487</v>
      </c>
      <c r="R12" s="10" t="s">
        <v>10</v>
      </c>
      <c r="S12" s="10" t="s">
        <v>10</v>
      </c>
      <c r="T12" s="10" t="s">
        <v>1019</v>
      </c>
      <c r="U12" s="11">
        <v>1761094</v>
      </c>
      <c r="V12" s="10"/>
    </row>
    <row r="13" spans="1:22" s="2" customFormat="1" ht="75" customHeight="1" x14ac:dyDescent="0.25">
      <c r="A13" s="10">
        <v>12</v>
      </c>
      <c r="B13" s="10">
        <v>131</v>
      </c>
      <c r="C13" s="10" t="s">
        <v>0</v>
      </c>
      <c r="D13" s="10" t="s">
        <v>1</v>
      </c>
      <c r="E13" s="10" t="s">
        <v>2</v>
      </c>
      <c r="F13" s="10" t="s">
        <v>3</v>
      </c>
      <c r="G13" s="10" t="s">
        <v>4</v>
      </c>
      <c r="H13" s="10" t="s">
        <v>5</v>
      </c>
      <c r="I13" s="10" t="s">
        <v>6</v>
      </c>
      <c r="J13" s="10">
        <v>80111700</v>
      </c>
      <c r="K13" s="10" t="s">
        <v>12</v>
      </c>
      <c r="L13" s="16">
        <v>42370</v>
      </c>
      <c r="M13" s="10">
        <v>10.5</v>
      </c>
      <c r="N13" s="10" t="s">
        <v>8</v>
      </c>
      <c r="O13" s="10" t="s">
        <v>9</v>
      </c>
      <c r="P13" s="13">
        <v>18491487</v>
      </c>
      <c r="Q13" s="13">
        <v>18491487</v>
      </c>
      <c r="R13" s="10" t="s">
        <v>10</v>
      </c>
      <c r="S13" s="10" t="s">
        <v>10</v>
      </c>
      <c r="T13" s="10" t="s">
        <v>1019</v>
      </c>
      <c r="U13" s="11">
        <v>1761094</v>
      </c>
      <c r="V13" s="10"/>
    </row>
    <row r="14" spans="1:22" s="2" customFormat="1" ht="75" customHeight="1" x14ac:dyDescent="0.25">
      <c r="A14" s="10">
        <v>13</v>
      </c>
      <c r="B14" s="10">
        <v>131</v>
      </c>
      <c r="C14" s="10" t="s">
        <v>0</v>
      </c>
      <c r="D14" s="10" t="s">
        <v>1</v>
      </c>
      <c r="E14" s="10" t="s">
        <v>2</v>
      </c>
      <c r="F14" s="10" t="s">
        <v>3</v>
      </c>
      <c r="G14" s="10" t="s">
        <v>4</v>
      </c>
      <c r="H14" s="10" t="s">
        <v>5</v>
      </c>
      <c r="I14" s="10" t="s">
        <v>6</v>
      </c>
      <c r="J14" s="10">
        <v>80111700</v>
      </c>
      <c r="K14" s="10" t="s">
        <v>12</v>
      </c>
      <c r="L14" s="16">
        <v>42370</v>
      </c>
      <c r="M14" s="10">
        <v>10.5</v>
      </c>
      <c r="N14" s="10" t="s">
        <v>8</v>
      </c>
      <c r="O14" s="10" t="s">
        <v>9</v>
      </c>
      <c r="P14" s="13">
        <v>18491487</v>
      </c>
      <c r="Q14" s="13">
        <v>18491487</v>
      </c>
      <c r="R14" s="10" t="s">
        <v>10</v>
      </c>
      <c r="S14" s="10" t="s">
        <v>10</v>
      </c>
      <c r="T14" s="10" t="s">
        <v>1019</v>
      </c>
      <c r="U14" s="11">
        <v>1761094</v>
      </c>
      <c r="V14" s="10"/>
    </row>
    <row r="15" spans="1:22" s="2" customFormat="1" ht="75" customHeight="1" x14ac:dyDescent="0.25">
      <c r="A15" s="10">
        <v>14</v>
      </c>
      <c r="B15" s="10">
        <v>131</v>
      </c>
      <c r="C15" s="10" t="s">
        <v>0</v>
      </c>
      <c r="D15" s="10" t="s">
        <v>1</v>
      </c>
      <c r="E15" s="10" t="s">
        <v>2</v>
      </c>
      <c r="F15" s="10" t="s">
        <v>3</v>
      </c>
      <c r="G15" s="10" t="s">
        <v>4</v>
      </c>
      <c r="H15" s="10" t="s">
        <v>5</v>
      </c>
      <c r="I15" s="10" t="s">
        <v>6</v>
      </c>
      <c r="J15" s="10">
        <v>80111700</v>
      </c>
      <c r="K15" s="10" t="s">
        <v>12</v>
      </c>
      <c r="L15" s="16">
        <v>42370</v>
      </c>
      <c r="M15" s="10">
        <v>10.5</v>
      </c>
      <c r="N15" s="10" t="s">
        <v>8</v>
      </c>
      <c r="O15" s="10" t="s">
        <v>9</v>
      </c>
      <c r="P15" s="13">
        <v>18491487</v>
      </c>
      <c r="Q15" s="13">
        <v>18491487</v>
      </c>
      <c r="R15" s="10" t="s">
        <v>10</v>
      </c>
      <c r="S15" s="10" t="s">
        <v>10</v>
      </c>
      <c r="T15" s="10" t="s">
        <v>1019</v>
      </c>
      <c r="U15" s="11">
        <v>1761094</v>
      </c>
      <c r="V15" s="10"/>
    </row>
    <row r="16" spans="1:22" s="2" customFormat="1" ht="75" customHeight="1" x14ac:dyDescent="0.25">
      <c r="A16" s="10">
        <v>15</v>
      </c>
      <c r="B16" s="10">
        <v>131</v>
      </c>
      <c r="C16" s="10" t="s">
        <v>0</v>
      </c>
      <c r="D16" s="10" t="s">
        <v>1</v>
      </c>
      <c r="E16" s="10" t="s">
        <v>2</v>
      </c>
      <c r="F16" s="10" t="s">
        <v>3</v>
      </c>
      <c r="G16" s="10" t="s">
        <v>4</v>
      </c>
      <c r="H16" s="10" t="s">
        <v>5</v>
      </c>
      <c r="I16" s="10" t="s">
        <v>6</v>
      </c>
      <c r="J16" s="10">
        <v>80111500</v>
      </c>
      <c r="K16" s="10" t="s">
        <v>13</v>
      </c>
      <c r="L16" s="16">
        <v>42370</v>
      </c>
      <c r="M16" s="10">
        <v>10</v>
      </c>
      <c r="N16" s="10" t="s">
        <v>8</v>
      </c>
      <c r="O16" s="10" t="s">
        <v>9</v>
      </c>
      <c r="P16" s="13">
        <v>16337860</v>
      </c>
      <c r="Q16" s="13">
        <v>16337860</v>
      </c>
      <c r="R16" s="10" t="s">
        <v>10</v>
      </c>
      <c r="S16" s="10" t="s">
        <v>10</v>
      </c>
      <c r="T16" s="10" t="s">
        <v>1019</v>
      </c>
      <c r="U16" s="11">
        <v>1633786</v>
      </c>
      <c r="V16" s="10"/>
    </row>
    <row r="17" spans="1:22" s="2" customFormat="1" ht="75" customHeight="1" x14ac:dyDescent="0.25">
      <c r="A17" s="10">
        <v>16</v>
      </c>
      <c r="B17" s="10">
        <v>131</v>
      </c>
      <c r="C17" s="10" t="s">
        <v>0</v>
      </c>
      <c r="D17" s="10" t="s">
        <v>1</v>
      </c>
      <c r="E17" s="10" t="s">
        <v>2</v>
      </c>
      <c r="F17" s="10" t="s">
        <v>3</v>
      </c>
      <c r="G17" s="10" t="s">
        <v>4</v>
      </c>
      <c r="H17" s="10" t="s">
        <v>5</v>
      </c>
      <c r="I17" s="10" t="s">
        <v>6</v>
      </c>
      <c r="J17" s="10">
        <v>80111500</v>
      </c>
      <c r="K17" s="10" t="s">
        <v>13</v>
      </c>
      <c r="L17" s="16">
        <v>42370</v>
      </c>
      <c r="M17" s="10">
        <v>10</v>
      </c>
      <c r="N17" s="10" t="s">
        <v>8</v>
      </c>
      <c r="O17" s="10" t="s">
        <v>9</v>
      </c>
      <c r="P17" s="13">
        <v>16337860</v>
      </c>
      <c r="Q17" s="13">
        <v>16337860</v>
      </c>
      <c r="R17" s="10" t="s">
        <v>10</v>
      </c>
      <c r="S17" s="10" t="s">
        <v>10</v>
      </c>
      <c r="T17" s="10" t="s">
        <v>1019</v>
      </c>
      <c r="U17" s="11">
        <v>1633786</v>
      </c>
      <c r="V17" s="10"/>
    </row>
    <row r="18" spans="1:22" s="2" customFormat="1" ht="75" customHeight="1" x14ac:dyDescent="0.25">
      <c r="A18" s="10">
        <v>17</v>
      </c>
      <c r="B18" s="10">
        <v>131</v>
      </c>
      <c r="C18" s="10" t="s">
        <v>0</v>
      </c>
      <c r="D18" s="10" t="s">
        <v>1</v>
      </c>
      <c r="E18" s="10" t="s">
        <v>2</v>
      </c>
      <c r="F18" s="10" t="s">
        <v>3</v>
      </c>
      <c r="G18" s="10" t="s">
        <v>4</v>
      </c>
      <c r="H18" s="10" t="s">
        <v>5</v>
      </c>
      <c r="I18" s="10" t="s">
        <v>6</v>
      </c>
      <c r="J18" s="10">
        <v>80111500</v>
      </c>
      <c r="K18" s="10" t="s">
        <v>13</v>
      </c>
      <c r="L18" s="16">
        <v>42370</v>
      </c>
      <c r="M18" s="10">
        <v>10</v>
      </c>
      <c r="N18" s="10" t="s">
        <v>8</v>
      </c>
      <c r="O18" s="10" t="s">
        <v>9</v>
      </c>
      <c r="P18" s="13">
        <v>16337860</v>
      </c>
      <c r="Q18" s="13">
        <v>16337860</v>
      </c>
      <c r="R18" s="10" t="s">
        <v>10</v>
      </c>
      <c r="S18" s="10" t="s">
        <v>10</v>
      </c>
      <c r="T18" s="10" t="s">
        <v>1019</v>
      </c>
      <c r="U18" s="11">
        <v>1633786</v>
      </c>
      <c r="V18" s="10"/>
    </row>
    <row r="19" spans="1:22" s="2" customFormat="1" ht="75" customHeight="1" x14ac:dyDescent="0.25">
      <c r="A19" s="10">
        <v>18</v>
      </c>
      <c r="B19" s="10">
        <v>131</v>
      </c>
      <c r="C19" s="10" t="s">
        <v>0</v>
      </c>
      <c r="D19" s="10" t="s">
        <v>1</v>
      </c>
      <c r="E19" s="10" t="s">
        <v>2</v>
      </c>
      <c r="F19" s="10" t="s">
        <v>3</v>
      </c>
      <c r="G19" s="10" t="s">
        <v>4</v>
      </c>
      <c r="H19" s="10" t="s">
        <v>5</v>
      </c>
      <c r="I19" s="10" t="s">
        <v>6</v>
      </c>
      <c r="J19" s="10">
        <v>80111500</v>
      </c>
      <c r="K19" s="10" t="s">
        <v>13</v>
      </c>
      <c r="L19" s="16">
        <v>42370</v>
      </c>
      <c r="M19" s="10">
        <v>10</v>
      </c>
      <c r="N19" s="10" t="s">
        <v>8</v>
      </c>
      <c r="O19" s="10" t="s">
        <v>9</v>
      </c>
      <c r="P19" s="13">
        <v>16337860</v>
      </c>
      <c r="Q19" s="13">
        <v>16337860</v>
      </c>
      <c r="R19" s="10" t="s">
        <v>10</v>
      </c>
      <c r="S19" s="10" t="s">
        <v>10</v>
      </c>
      <c r="T19" s="10" t="s">
        <v>1019</v>
      </c>
      <c r="U19" s="11">
        <v>1633786</v>
      </c>
      <c r="V19" s="10"/>
    </row>
    <row r="20" spans="1:22" s="2" customFormat="1" ht="75" customHeight="1" x14ac:dyDescent="0.25">
      <c r="A20" s="10">
        <v>19</v>
      </c>
      <c r="B20" s="10">
        <v>131</v>
      </c>
      <c r="C20" s="10" t="s">
        <v>0</v>
      </c>
      <c r="D20" s="10" t="s">
        <v>1</v>
      </c>
      <c r="E20" s="10" t="s">
        <v>2</v>
      </c>
      <c r="F20" s="10" t="s">
        <v>3</v>
      </c>
      <c r="G20" s="10" t="s">
        <v>4</v>
      </c>
      <c r="H20" s="10" t="s">
        <v>5</v>
      </c>
      <c r="I20" s="10" t="s">
        <v>6</v>
      </c>
      <c r="J20" s="10">
        <v>80111500</v>
      </c>
      <c r="K20" s="10" t="s">
        <v>13</v>
      </c>
      <c r="L20" s="16">
        <v>42370</v>
      </c>
      <c r="M20" s="10">
        <v>10</v>
      </c>
      <c r="N20" s="10" t="s">
        <v>8</v>
      </c>
      <c r="O20" s="10" t="s">
        <v>9</v>
      </c>
      <c r="P20" s="13">
        <v>16337860</v>
      </c>
      <c r="Q20" s="13">
        <v>16337860</v>
      </c>
      <c r="R20" s="10" t="s">
        <v>10</v>
      </c>
      <c r="S20" s="10" t="s">
        <v>10</v>
      </c>
      <c r="T20" s="10" t="s">
        <v>1019</v>
      </c>
      <c r="U20" s="11">
        <v>1633786</v>
      </c>
      <c r="V20" s="10"/>
    </row>
    <row r="21" spans="1:22" s="2" customFormat="1" ht="75" customHeight="1" x14ac:dyDescent="0.25">
      <c r="A21" s="10">
        <v>20</v>
      </c>
      <c r="B21" s="10">
        <v>131</v>
      </c>
      <c r="C21" s="10" t="s">
        <v>0</v>
      </c>
      <c r="D21" s="10" t="s">
        <v>1</v>
      </c>
      <c r="E21" s="10" t="s">
        <v>2</v>
      </c>
      <c r="F21" s="10" t="s">
        <v>3</v>
      </c>
      <c r="G21" s="10" t="s">
        <v>4</v>
      </c>
      <c r="H21" s="10" t="s">
        <v>5</v>
      </c>
      <c r="I21" s="10" t="s">
        <v>6</v>
      </c>
      <c r="J21" s="10">
        <v>80111500</v>
      </c>
      <c r="K21" s="10" t="s">
        <v>13</v>
      </c>
      <c r="L21" s="16">
        <v>42370</v>
      </c>
      <c r="M21" s="10">
        <v>10</v>
      </c>
      <c r="N21" s="10" t="s">
        <v>8</v>
      </c>
      <c r="O21" s="10" t="s">
        <v>9</v>
      </c>
      <c r="P21" s="13">
        <v>16337860</v>
      </c>
      <c r="Q21" s="13">
        <v>16337860</v>
      </c>
      <c r="R21" s="10" t="s">
        <v>10</v>
      </c>
      <c r="S21" s="10" t="s">
        <v>10</v>
      </c>
      <c r="T21" s="10" t="s">
        <v>1019</v>
      </c>
      <c r="U21" s="11">
        <v>1633786</v>
      </c>
      <c r="V21" s="10"/>
    </row>
    <row r="22" spans="1:22" s="2" customFormat="1" ht="75" customHeight="1" x14ac:dyDescent="0.25">
      <c r="A22" s="10">
        <v>21</v>
      </c>
      <c r="B22" s="10">
        <v>131</v>
      </c>
      <c r="C22" s="10" t="s">
        <v>0</v>
      </c>
      <c r="D22" s="10" t="s">
        <v>1</v>
      </c>
      <c r="E22" s="10" t="s">
        <v>2</v>
      </c>
      <c r="F22" s="10" t="s">
        <v>3</v>
      </c>
      <c r="G22" s="10" t="s">
        <v>4</v>
      </c>
      <c r="H22" s="10" t="s">
        <v>5</v>
      </c>
      <c r="I22" s="10" t="s">
        <v>6</v>
      </c>
      <c r="J22" s="10">
        <v>80111500</v>
      </c>
      <c r="K22" s="10" t="s">
        <v>13</v>
      </c>
      <c r="L22" s="16">
        <v>42370</v>
      </c>
      <c r="M22" s="10">
        <v>10</v>
      </c>
      <c r="N22" s="10" t="s">
        <v>8</v>
      </c>
      <c r="O22" s="10" t="s">
        <v>9</v>
      </c>
      <c r="P22" s="13">
        <v>16337860</v>
      </c>
      <c r="Q22" s="13">
        <v>16337860</v>
      </c>
      <c r="R22" s="10" t="s">
        <v>10</v>
      </c>
      <c r="S22" s="10" t="s">
        <v>10</v>
      </c>
      <c r="T22" s="10" t="s">
        <v>1019</v>
      </c>
      <c r="U22" s="11">
        <v>1633786</v>
      </c>
      <c r="V22" s="10"/>
    </row>
    <row r="23" spans="1:22" s="2" customFormat="1" ht="75" customHeight="1" x14ac:dyDescent="0.25">
      <c r="A23" s="10">
        <v>22</v>
      </c>
      <c r="B23" s="10">
        <v>131</v>
      </c>
      <c r="C23" s="10" t="s">
        <v>0</v>
      </c>
      <c r="D23" s="10" t="s">
        <v>1</v>
      </c>
      <c r="E23" s="10" t="s">
        <v>2</v>
      </c>
      <c r="F23" s="10" t="s">
        <v>3</v>
      </c>
      <c r="G23" s="10" t="s">
        <v>4</v>
      </c>
      <c r="H23" s="10" t="s">
        <v>5</v>
      </c>
      <c r="I23" s="10" t="s">
        <v>6</v>
      </c>
      <c r="J23" s="10">
        <v>80111500</v>
      </c>
      <c r="K23" s="10" t="s">
        <v>13</v>
      </c>
      <c r="L23" s="16">
        <v>42370</v>
      </c>
      <c r="M23" s="10">
        <v>10</v>
      </c>
      <c r="N23" s="10" t="s">
        <v>8</v>
      </c>
      <c r="O23" s="10" t="s">
        <v>9</v>
      </c>
      <c r="P23" s="13">
        <v>16337860</v>
      </c>
      <c r="Q23" s="13">
        <v>16337860</v>
      </c>
      <c r="R23" s="10" t="s">
        <v>10</v>
      </c>
      <c r="S23" s="10" t="s">
        <v>10</v>
      </c>
      <c r="T23" s="10" t="s">
        <v>1019</v>
      </c>
      <c r="U23" s="11">
        <v>1633786</v>
      </c>
      <c r="V23" s="10"/>
    </row>
    <row r="24" spans="1:22" s="2" customFormat="1" ht="75" customHeight="1" x14ac:dyDescent="0.25">
      <c r="A24" s="10">
        <v>23</v>
      </c>
      <c r="B24" s="10">
        <v>131</v>
      </c>
      <c r="C24" s="10" t="s">
        <v>0</v>
      </c>
      <c r="D24" s="10" t="s">
        <v>1</v>
      </c>
      <c r="E24" s="10" t="s">
        <v>2</v>
      </c>
      <c r="F24" s="10" t="s">
        <v>3</v>
      </c>
      <c r="G24" s="10" t="s">
        <v>4</v>
      </c>
      <c r="H24" s="10" t="s">
        <v>5</v>
      </c>
      <c r="I24" s="10" t="s">
        <v>6</v>
      </c>
      <c r="J24" s="10">
        <v>80111500</v>
      </c>
      <c r="K24" s="10" t="s">
        <v>13</v>
      </c>
      <c r="L24" s="16">
        <v>42370</v>
      </c>
      <c r="M24" s="10">
        <v>10</v>
      </c>
      <c r="N24" s="10" t="s">
        <v>8</v>
      </c>
      <c r="O24" s="10" t="s">
        <v>9</v>
      </c>
      <c r="P24" s="13">
        <v>16337860</v>
      </c>
      <c r="Q24" s="13">
        <v>16337860</v>
      </c>
      <c r="R24" s="10" t="s">
        <v>10</v>
      </c>
      <c r="S24" s="10" t="s">
        <v>10</v>
      </c>
      <c r="T24" s="10" t="s">
        <v>1019</v>
      </c>
      <c r="U24" s="11">
        <v>1633786</v>
      </c>
      <c r="V24" s="10"/>
    </row>
    <row r="25" spans="1:22" s="2" customFormat="1" ht="75" customHeight="1" x14ac:dyDescent="0.25">
      <c r="A25" s="10">
        <v>24</v>
      </c>
      <c r="B25" s="10">
        <v>131</v>
      </c>
      <c r="C25" s="10" t="s">
        <v>0</v>
      </c>
      <c r="D25" s="10" t="s">
        <v>1</v>
      </c>
      <c r="E25" s="10" t="s">
        <v>2</v>
      </c>
      <c r="F25" s="10" t="s">
        <v>3</v>
      </c>
      <c r="G25" s="10" t="s">
        <v>4</v>
      </c>
      <c r="H25" s="10" t="s">
        <v>5</v>
      </c>
      <c r="I25" s="10" t="s">
        <v>6</v>
      </c>
      <c r="J25" s="10">
        <v>80111500</v>
      </c>
      <c r="K25" s="10" t="s">
        <v>13</v>
      </c>
      <c r="L25" s="16">
        <v>42370</v>
      </c>
      <c r="M25" s="10">
        <v>10</v>
      </c>
      <c r="N25" s="10" t="s">
        <v>8</v>
      </c>
      <c r="O25" s="10" t="s">
        <v>9</v>
      </c>
      <c r="P25" s="13">
        <v>16337860</v>
      </c>
      <c r="Q25" s="13">
        <v>16337860</v>
      </c>
      <c r="R25" s="10" t="s">
        <v>10</v>
      </c>
      <c r="S25" s="10" t="s">
        <v>10</v>
      </c>
      <c r="T25" s="10" t="s">
        <v>1019</v>
      </c>
      <c r="U25" s="11">
        <v>1633786</v>
      </c>
      <c r="V25" s="10"/>
    </row>
    <row r="26" spans="1:22" s="2" customFormat="1" ht="75" customHeight="1" x14ac:dyDescent="0.25">
      <c r="A26" s="10">
        <v>25</v>
      </c>
      <c r="B26" s="10">
        <v>131</v>
      </c>
      <c r="C26" s="10" t="s">
        <v>0</v>
      </c>
      <c r="D26" s="10" t="s">
        <v>2</v>
      </c>
      <c r="E26" s="10" t="s">
        <v>2</v>
      </c>
      <c r="F26" s="10" t="s">
        <v>3</v>
      </c>
      <c r="G26" s="10" t="s">
        <v>4</v>
      </c>
      <c r="H26" s="10" t="s">
        <v>5</v>
      </c>
      <c r="I26" s="10" t="s">
        <v>6</v>
      </c>
      <c r="J26" s="10">
        <v>80111500</v>
      </c>
      <c r="K26" s="10" t="s">
        <v>13</v>
      </c>
      <c r="L26" s="16">
        <v>42370</v>
      </c>
      <c r="M26" s="10">
        <v>10</v>
      </c>
      <c r="N26" s="10" t="s">
        <v>8</v>
      </c>
      <c r="O26" s="10" t="s">
        <v>9</v>
      </c>
      <c r="P26" s="13">
        <v>16337860</v>
      </c>
      <c r="Q26" s="13">
        <v>16337860</v>
      </c>
      <c r="R26" s="10" t="s">
        <v>10</v>
      </c>
      <c r="S26" s="10" t="s">
        <v>10</v>
      </c>
      <c r="T26" s="10" t="s">
        <v>1019</v>
      </c>
      <c r="U26" s="11">
        <v>1633786</v>
      </c>
      <c r="V26" s="10"/>
    </row>
    <row r="27" spans="1:22" s="2" customFormat="1" ht="75" customHeight="1" x14ac:dyDescent="0.25">
      <c r="A27" s="10">
        <v>26</v>
      </c>
      <c r="B27" s="10">
        <v>131</v>
      </c>
      <c r="C27" s="10" t="s">
        <v>0</v>
      </c>
      <c r="D27" s="10" t="s">
        <v>2</v>
      </c>
      <c r="E27" s="10" t="s">
        <v>2</v>
      </c>
      <c r="F27" s="10" t="s">
        <v>3</v>
      </c>
      <c r="G27" s="10" t="s">
        <v>4</v>
      </c>
      <c r="H27" s="10" t="s">
        <v>5</v>
      </c>
      <c r="I27" s="10" t="s">
        <v>6</v>
      </c>
      <c r="J27" s="10">
        <v>80111500</v>
      </c>
      <c r="K27" s="10" t="s">
        <v>13</v>
      </c>
      <c r="L27" s="16">
        <v>42370</v>
      </c>
      <c r="M27" s="10">
        <v>10</v>
      </c>
      <c r="N27" s="10" t="s">
        <v>8</v>
      </c>
      <c r="O27" s="10" t="s">
        <v>9</v>
      </c>
      <c r="P27" s="13">
        <v>16337860</v>
      </c>
      <c r="Q27" s="13">
        <v>16337860</v>
      </c>
      <c r="R27" s="10" t="s">
        <v>10</v>
      </c>
      <c r="S27" s="10" t="s">
        <v>10</v>
      </c>
      <c r="T27" s="10" t="s">
        <v>1019</v>
      </c>
      <c r="U27" s="11">
        <v>1633786</v>
      </c>
      <c r="V27" s="10"/>
    </row>
    <row r="28" spans="1:22" s="2" customFormat="1" ht="75" customHeight="1" x14ac:dyDescent="0.25">
      <c r="A28" s="10">
        <v>27</v>
      </c>
      <c r="B28" s="10">
        <v>131</v>
      </c>
      <c r="C28" s="10" t="s">
        <v>0</v>
      </c>
      <c r="D28" s="10" t="s">
        <v>1</v>
      </c>
      <c r="E28" s="10" t="s">
        <v>2</v>
      </c>
      <c r="F28" s="10" t="s">
        <v>3</v>
      </c>
      <c r="G28" s="10" t="s">
        <v>4</v>
      </c>
      <c r="H28" s="10" t="s">
        <v>5</v>
      </c>
      <c r="I28" s="10" t="s">
        <v>6</v>
      </c>
      <c r="J28" s="10">
        <v>80111500</v>
      </c>
      <c r="K28" s="10" t="s">
        <v>14</v>
      </c>
      <c r="L28" s="16">
        <v>42370</v>
      </c>
      <c r="M28" s="10">
        <v>10</v>
      </c>
      <c r="N28" s="10" t="s">
        <v>8</v>
      </c>
      <c r="O28" s="10" t="s">
        <v>9</v>
      </c>
      <c r="P28" s="13">
        <v>12836890</v>
      </c>
      <c r="Q28" s="13">
        <v>12836890</v>
      </c>
      <c r="R28" s="10" t="s">
        <v>10</v>
      </c>
      <c r="S28" s="10" t="s">
        <v>10</v>
      </c>
      <c r="T28" s="10" t="s">
        <v>1019</v>
      </c>
      <c r="U28" s="11">
        <v>1283689</v>
      </c>
      <c r="V28" s="10"/>
    </row>
    <row r="29" spans="1:22" s="2" customFormat="1" ht="75" customHeight="1" x14ac:dyDescent="0.25">
      <c r="A29" s="10">
        <v>28</v>
      </c>
      <c r="B29" s="10">
        <v>131</v>
      </c>
      <c r="C29" s="10" t="s">
        <v>0</v>
      </c>
      <c r="D29" s="10" t="s">
        <v>1</v>
      </c>
      <c r="E29" s="10" t="s">
        <v>2</v>
      </c>
      <c r="F29" s="10" t="s">
        <v>3</v>
      </c>
      <c r="G29" s="10" t="s">
        <v>4</v>
      </c>
      <c r="H29" s="10" t="s">
        <v>5</v>
      </c>
      <c r="I29" s="10" t="s">
        <v>6</v>
      </c>
      <c r="J29" s="10">
        <v>80111500</v>
      </c>
      <c r="K29" s="10" t="s">
        <v>15</v>
      </c>
      <c r="L29" s="16">
        <v>42370</v>
      </c>
      <c r="M29" s="10">
        <v>10</v>
      </c>
      <c r="N29" s="10" t="s">
        <v>8</v>
      </c>
      <c r="O29" s="10" t="s">
        <v>9</v>
      </c>
      <c r="P29" s="13">
        <v>12836890</v>
      </c>
      <c r="Q29" s="13">
        <v>12836890</v>
      </c>
      <c r="R29" s="10" t="s">
        <v>10</v>
      </c>
      <c r="S29" s="10" t="s">
        <v>10</v>
      </c>
      <c r="T29" s="10" t="s">
        <v>1019</v>
      </c>
      <c r="U29" s="11">
        <v>1283689</v>
      </c>
      <c r="V29" s="10"/>
    </row>
    <row r="30" spans="1:22" s="2" customFormat="1" ht="75" customHeight="1" x14ac:dyDescent="0.25">
      <c r="A30" s="10">
        <v>29</v>
      </c>
      <c r="B30" s="10">
        <v>131</v>
      </c>
      <c r="C30" s="10" t="s">
        <v>0</v>
      </c>
      <c r="D30" s="10" t="s">
        <v>1</v>
      </c>
      <c r="E30" s="10" t="s">
        <v>2</v>
      </c>
      <c r="F30" s="10" t="s">
        <v>3</v>
      </c>
      <c r="G30" s="10" t="s">
        <v>4</v>
      </c>
      <c r="H30" s="10" t="s">
        <v>5</v>
      </c>
      <c r="I30" s="10" t="s">
        <v>6</v>
      </c>
      <c r="J30" s="10">
        <v>80111500</v>
      </c>
      <c r="K30" s="10" t="s">
        <v>14</v>
      </c>
      <c r="L30" s="16">
        <v>42370</v>
      </c>
      <c r="M30" s="10">
        <v>10</v>
      </c>
      <c r="N30" s="10" t="s">
        <v>8</v>
      </c>
      <c r="O30" s="10" t="s">
        <v>9</v>
      </c>
      <c r="P30" s="13">
        <v>12836890</v>
      </c>
      <c r="Q30" s="13">
        <v>12836890</v>
      </c>
      <c r="R30" s="10" t="s">
        <v>10</v>
      </c>
      <c r="S30" s="10" t="s">
        <v>10</v>
      </c>
      <c r="T30" s="10" t="s">
        <v>1019</v>
      </c>
      <c r="U30" s="11">
        <v>1283689</v>
      </c>
      <c r="V30" s="10"/>
    </row>
    <row r="31" spans="1:22" s="2" customFormat="1" ht="75" customHeight="1" x14ac:dyDescent="0.25">
      <c r="A31" s="10">
        <v>30</v>
      </c>
      <c r="B31" s="10">
        <v>131</v>
      </c>
      <c r="C31" s="10" t="s">
        <v>0</v>
      </c>
      <c r="D31" s="10" t="s">
        <v>1</v>
      </c>
      <c r="E31" s="10" t="s">
        <v>2</v>
      </c>
      <c r="F31" s="10" t="s">
        <v>3</v>
      </c>
      <c r="G31" s="10" t="s">
        <v>4</v>
      </c>
      <c r="H31" s="10" t="s">
        <v>5</v>
      </c>
      <c r="I31" s="10" t="s">
        <v>6</v>
      </c>
      <c r="J31" s="10">
        <v>80111500</v>
      </c>
      <c r="K31" s="10" t="s">
        <v>14</v>
      </c>
      <c r="L31" s="16">
        <v>42370</v>
      </c>
      <c r="M31" s="10">
        <v>10</v>
      </c>
      <c r="N31" s="10" t="s">
        <v>8</v>
      </c>
      <c r="O31" s="10" t="s">
        <v>9</v>
      </c>
      <c r="P31" s="13">
        <v>12836890</v>
      </c>
      <c r="Q31" s="13">
        <v>12836890</v>
      </c>
      <c r="R31" s="10" t="s">
        <v>10</v>
      </c>
      <c r="S31" s="10" t="s">
        <v>10</v>
      </c>
      <c r="T31" s="10" t="s">
        <v>1019</v>
      </c>
      <c r="U31" s="11">
        <v>1283689</v>
      </c>
      <c r="V31" s="10"/>
    </row>
    <row r="32" spans="1:22" s="2" customFormat="1" ht="75" customHeight="1" x14ac:dyDescent="0.25">
      <c r="A32" s="10">
        <v>31</v>
      </c>
      <c r="B32" s="10">
        <v>131</v>
      </c>
      <c r="C32" s="10" t="s">
        <v>0</v>
      </c>
      <c r="D32" s="10" t="s">
        <v>1</v>
      </c>
      <c r="E32" s="10" t="s">
        <v>2</v>
      </c>
      <c r="F32" s="10" t="s">
        <v>16</v>
      </c>
      <c r="G32" s="10" t="s">
        <v>4</v>
      </c>
      <c r="H32" s="10" t="s">
        <v>5</v>
      </c>
      <c r="I32" s="10" t="s">
        <v>6</v>
      </c>
      <c r="J32" s="10">
        <v>80111700</v>
      </c>
      <c r="K32" s="10" t="s">
        <v>17</v>
      </c>
      <c r="L32" s="16">
        <v>42370</v>
      </c>
      <c r="M32" s="10">
        <v>10.5</v>
      </c>
      <c r="N32" s="10" t="s">
        <v>8</v>
      </c>
      <c r="O32" s="10" t="s">
        <v>9</v>
      </c>
      <c r="P32" s="13">
        <v>43220981.5</v>
      </c>
      <c r="Q32" s="13">
        <v>43220981.5</v>
      </c>
      <c r="R32" s="10" t="s">
        <v>10</v>
      </c>
      <c r="S32" s="10" t="s">
        <v>10</v>
      </c>
      <c r="T32" s="10" t="s">
        <v>1019</v>
      </c>
      <c r="U32" s="11">
        <v>4116292</v>
      </c>
      <c r="V32" s="10"/>
    </row>
    <row r="33" spans="1:22" s="2" customFormat="1" ht="75" customHeight="1" x14ac:dyDescent="0.25">
      <c r="A33" s="10">
        <v>32</v>
      </c>
      <c r="B33" s="10">
        <v>131</v>
      </c>
      <c r="C33" s="10" t="s">
        <v>0</v>
      </c>
      <c r="D33" s="10" t="s">
        <v>1</v>
      </c>
      <c r="E33" s="10" t="s">
        <v>2</v>
      </c>
      <c r="F33" s="10" t="s">
        <v>16</v>
      </c>
      <c r="G33" s="10" t="s">
        <v>4</v>
      </c>
      <c r="H33" s="10" t="s">
        <v>5</v>
      </c>
      <c r="I33" s="10" t="s">
        <v>6</v>
      </c>
      <c r="J33" s="10">
        <v>80111700</v>
      </c>
      <c r="K33" s="10" t="s">
        <v>18</v>
      </c>
      <c r="L33" s="16">
        <v>42370</v>
      </c>
      <c r="M33" s="10">
        <v>10</v>
      </c>
      <c r="N33" s="10" t="s">
        <v>8</v>
      </c>
      <c r="O33" s="10" t="s">
        <v>9</v>
      </c>
      <c r="P33" s="13">
        <v>41162920</v>
      </c>
      <c r="Q33" s="13">
        <v>41162920</v>
      </c>
      <c r="R33" s="10" t="s">
        <v>10</v>
      </c>
      <c r="S33" s="10" t="s">
        <v>10</v>
      </c>
      <c r="T33" s="10" t="s">
        <v>1019</v>
      </c>
      <c r="U33" s="11">
        <v>4116292</v>
      </c>
      <c r="V33" s="10"/>
    </row>
    <row r="34" spans="1:22" s="2" customFormat="1" ht="75" customHeight="1" x14ac:dyDescent="0.25">
      <c r="A34" s="10">
        <v>33</v>
      </c>
      <c r="B34" s="10">
        <v>131</v>
      </c>
      <c r="C34" s="10" t="s">
        <v>0</v>
      </c>
      <c r="D34" s="10" t="s">
        <v>1</v>
      </c>
      <c r="E34" s="10" t="s">
        <v>2</v>
      </c>
      <c r="F34" s="10" t="s">
        <v>16</v>
      </c>
      <c r="G34" s="10" t="s">
        <v>4</v>
      </c>
      <c r="H34" s="10" t="s">
        <v>5</v>
      </c>
      <c r="I34" s="10" t="s">
        <v>6</v>
      </c>
      <c r="J34" s="10">
        <v>86101508</v>
      </c>
      <c r="K34" s="10" t="s">
        <v>19</v>
      </c>
      <c r="L34" s="16">
        <v>42370</v>
      </c>
      <c r="M34" s="10">
        <v>10.5</v>
      </c>
      <c r="N34" s="10" t="s">
        <v>8</v>
      </c>
      <c r="O34" s="10" t="s">
        <v>9</v>
      </c>
      <c r="P34" s="13">
        <v>33306955.5</v>
      </c>
      <c r="Q34" s="13">
        <v>33306955.5</v>
      </c>
      <c r="R34" s="10" t="s">
        <v>10</v>
      </c>
      <c r="S34" s="10" t="s">
        <v>10</v>
      </c>
      <c r="T34" s="10" t="s">
        <v>1019</v>
      </c>
      <c r="U34" s="11">
        <v>3172091</v>
      </c>
      <c r="V34" s="10"/>
    </row>
    <row r="35" spans="1:22" s="2" customFormat="1" ht="75" customHeight="1" x14ac:dyDescent="0.25">
      <c r="A35" s="10">
        <v>34</v>
      </c>
      <c r="B35" s="10">
        <v>131</v>
      </c>
      <c r="C35" s="10" t="s">
        <v>0</v>
      </c>
      <c r="D35" s="10" t="s">
        <v>1</v>
      </c>
      <c r="E35" s="10" t="s">
        <v>2</v>
      </c>
      <c r="F35" s="10" t="s">
        <v>16</v>
      </c>
      <c r="G35" s="10" t="s">
        <v>4</v>
      </c>
      <c r="H35" s="10" t="s">
        <v>5</v>
      </c>
      <c r="I35" s="10" t="s">
        <v>6</v>
      </c>
      <c r="J35" s="10">
        <v>86101508</v>
      </c>
      <c r="K35" s="10" t="s">
        <v>20</v>
      </c>
      <c r="L35" s="16">
        <v>42370</v>
      </c>
      <c r="M35" s="10">
        <v>10.5</v>
      </c>
      <c r="N35" s="10" t="s">
        <v>8</v>
      </c>
      <c r="O35" s="10" t="s">
        <v>9</v>
      </c>
      <c r="P35" s="13">
        <v>25509340.5</v>
      </c>
      <c r="Q35" s="13">
        <v>25509340.5</v>
      </c>
      <c r="R35" s="10" t="s">
        <v>10</v>
      </c>
      <c r="S35" s="10" t="s">
        <v>10</v>
      </c>
      <c r="T35" s="10" t="s">
        <v>1019</v>
      </c>
      <c r="U35" s="11">
        <v>2429461</v>
      </c>
      <c r="V35" s="10"/>
    </row>
    <row r="36" spans="1:22" s="2" customFormat="1" ht="75" customHeight="1" x14ac:dyDescent="0.25">
      <c r="A36" s="10">
        <v>35</v>
      </c>
      <c r="B36" s="10">
        <v>131</v>
      </c>
      <c r="C36" s="10" t="s">
        <v>0</v>
      </c>
      <c r="D36" s="10" t="s">
        <v>1</v>
      </c>
      <c r="E36" s="10" t="s">
        <v>2</v>
      </c>
      <c r="F36" s="10" t="s">
        <v>16</v>
      </c>
      <c r="G36" s="10" t="s">
        <v>4</v>
      </c>
      <c r="H36" s="10" t="s">
        <v>5</v>
      </c>
      <c r="I36" s="10" t="s">
        <v>6</v>
      </c>
      <c r="J36" s="10">
        <v>86101508</v>
      </c>
      <c r="K36" s="10" t="s">
        <v>21</v>
      </c>
      <c r="L36" s="16">
        <v>42370</v>
      </c>
      <c r="M36" s="10">
        <v>10.5</v>
      </c>
      <c r="N36" s="10" t="s">
        <v>8</v>
      </c>
      <c r="O36" s="10" t="s">
        <v>9</v>
      </c>
      <c r="P36" s="13">
        <v>25509340.5</v>
      </c>
      <c r="Q36" s="13">
        <v>25509340.5</v>
      </c>
      <c r="R36" s="10" t="s">
        <v>10</v>
      </c>
      <c r="S36" s="10" t="s">
        <v>10</v>
      </c>
      <c r="T36" s="10" t="s">
        <v>1019</v>
      </c>
      <c r="U36" s="11">
        <v>2429461</v>
      </c>
      <c r="V36" s="10"/>
    </row>
    <row r="37" spans="1:22" s="2" customFormat="1" ht="75" customHeight="1" x14ac:dyDescent="0.25">
      <c r="A37" s="10">
        <v>36</v>
      </c>
      <c r="B37" s="10">
        <v>131</v>
      </c>
      <c r="C37" s="10" t="s">
        <v>0</v>
      </c>
      <c r="D37" s="10" t="s">
        <v>1</v>
      </c>
      <c r="E37" s="10" t="s">
        <v>2</v>
      </c>
      <c r="F37" s="10" t="s">
        <v>16</v>
      </c>
      <c r="G37" s="10" t="s">
        <v>4</v>
      </c>
      <c r="H37" s="10" t="s">
        <v>5</v>
      </c>
      <c r="I37" s="10" t="s">
        <v>6</v>
      </c>
      <c r="J37" s="10">
        <v>86101508</v>
      </c>
      <c r="K37" s="10" t="s">
        <v>22</v>
      </c>
      <c r="L37" s="16">
        <v>42370</v>
      </c>
      <c r="M37" s="10">
        <v>10</v>
      </c>
      <c r="N37" s="10" t="s">
        <v>8</v>
      </c>
      <c r="O37" s="10" t="s">
        <v>9</v>
      </c>
      <c r="P37" s="13">
        <v>24294610</v>
      </c>
      <c r="Q37" s="13">
        <v>24294610</v>
      </c>
      <c r="R37" s="10" t="s">
        <v>10</v>
      </c>
      <c r="S37" s="10" t="s">
        <v>10</v>
      </c>
      <c r="T37" s="10" t="s">
        <v>1019</v>
      </c>
      <c r="U37" s="11">
        <v>2429461</v>
      </c>
      <c r="V37" s="10"/>
    </row>
    <row r="38" spans="1:22" s="2" customFormat="1" ht="75" customHeight="1" x14ac:dyDescent="0.25">
      <c r="A38" s="10">
        <v>37</v>
      </c>
      <c r="B38" s="10">
        <v>131</v>
      </c>
      <c r="C38" s="10" t="s">
        <v>0</v>
      </c>
      <c r="D38" s="10" t="s">
        <v>1</v>
      </c>
      <c r="E38" s="10" t="s">
        <v>2</v>
      </c>
      <c r="F38" s="10" t="s">
        <v>16</v>
      </c>
      <c r="G38" s="10" t="s">
        <v>4</v>
      </c>
      <c r="H38" s="10" t="s">
        <v>5</v>
      </c>
      <c r="I38" s="10" t="s">
        <v>6</v>
      </c>
      <c r="J38" s="10">
        <v>86101508</v>
      </c>
      <c r="K38" s="10" t="s">
        <v>23</v>
      </c>
      <c r="L38" s="16">
        <v>42370</v>
      </c>
      <c r="M38" s="10">
        <v>10.5</v>
      </c>
      <c r="N38" s="10" t="s">
        <v>8</v>
      </c>
      <c r="O38" s="10" t="s">
        <v>9</v>
      </c>
      <c r="P38" s="13">
        <v>33306955.5</v>
      </c>
      <c r="Q38" s="13">
        <v>33306955.5</v>
      </c>
      <c r="R38" s="10" t="s">
        <v>10</v>
      </c>
      <c r="S38" s="10" t="s">
        <v>10</v>
      </c>
      <c r="T38" s="10" t="s">
        <v>1019</v>
      </c>
      <c r="U38" s="11">
        <v>3172091</v>
      </c>
      <c r="V38" s="10"/>
    </row>
    <row r="39" spans="1:22" s="2" customFormat="1" ht="75" customHeight="1" x14ac:dyDescent="0.25">
      <c r="A39" s="10">
        <v>38</v>
      </c>
      <c r="B39" s="10">
        <v>131</v>
      </c>
      <c r="C39" s="10" t="s">
        <v>0</v>
      </c>
      <c r="D39" s="10" t="s">
        <v>1</v>
      </c>
      <c r="E39" s="10" t="s">
        <v>2</v>
      </c>
      <c r="F39" s="10" t="s">
        <v>16</v>
      </c>
      <c r="G39" s="10" t="s">
        <v>4</v>
      </c>
      <c r="H39" s="10" t="s">
        <v>5</v>
      </c>
      <c r="I39" s="10" t="s">
        <v>6</v>
      </c>
      <c r="J39" s="10">
        <v>86101508</v>
      </c>
      <c r="K39" s="10" t="s">
        <v>23</v>
      </c>
      <c r="L39" s="16">
        <v>42370</v>
      </c>
      <c r="M39" s="10">
        <v>10.5</v>
      </c>
      <c r="N39" s="10" t="s">
        <v>8</v>
      </c>
      <c r="O39" s="10" t="s">
        <v>9</v>
      </c>
      <c r="P39" s="13">
        <v>33306955.5</v>
      </c>
      <c r="Q39" s="13">
        <v>33306955.5</v>
      </c>
      <c r="R39" s="10" t="s">
        <v>10</v>
      </c>
      <c r="S39" s="10" t="s">
        <v>10</v>
      </c>
      <c r="T39" s="10" t="s">
        <v>1019</v>
      </c>
      <c r="U39" s="11">
        <v>3172091</v>
      </c>
      <c r="V39" s="10"/>
    </row>
    <row r="40" spans="1:22" s="2" customFormat="1" ht="75" customHeight="1" x14ac:dyDescent="0.25">
      <c r="A40" s="10">
        <v>39</v>
      </c>
      <c r="B40" s="10">
        <v>131</v>
      </c>
      <c r="C40" s="10" t="s">
        <v>0</v>
      </c>
      <c r="D40" s="10" t="s">
        <v>1</v>
      </c>
      <c r="E40" s="10" t="s">
        <v>2</v>
      </c>
      <c r="F40" s="10" t="s">
        <v>16</v>
      </c>
      <c r="G40" s="10" t="s">
        <v>4</v>
      </c>
      <c r="H40" s="10" t="s">
        <v>5</v>
      </c>
      <c r="I40" s="10" t="s">
        <v>6</v>
      </c>
      <c r="J40" s="10">
        <v>86101508</v>
      </c>
      <c r="K40" s="10" t="s">
        <v>23</v>
      </c>
      <c r="L40" s="16">
        <v>42370</v>
      </c>
      <c r="M40" s="10">
        <v>10.5</v>
      </c>
      <c r="N40" s="10" t="s">
        <v>8</v>
      </c>
      <c r="O40" s="10" t="s">
        <v>9</v>
      </c>
      <c r="P40" s="13">
        <v>33306955.5</v>
      </c>
      <c r="Q40" s="13">
        <v>33306955.5</v>
      </c>
      <c r="R40" s="10" t="s">
        <v>10</v>
      </c>
      <c r="S40" s="10" t="s">
        <v>10</v>
      </c>
      <c r="T40" s="10" t="s">
        <v>1019</v>
      </c>
      <c r="U40" s="11">
        <v>3172091</v>
      </c>
      <c r="V40" s="10"/>
    </row>
    <row r="41" spans="1:22" s="2" customFormat="1" ht="75" customHeight="1" x14ac:dyDescent="0.25">
      <c r="A41" s="10">
        <v>40</v>
      </c>
      <c r="B41" s="10">
        <v>131</v>
      </c>
      <c r="C41" s="10" t="s">
        <v>0</v>
      </c>
      <c r="D41" s="10" t="s">
        <v>1</v>
      </c>
      <c r="E41" s="10" t="s">
        <v>2</v>
      </c>
      <c r="F41" s="10" t="s">
        <v>16</v>
      </c>
      <c r="G41" s="10" t="s">
        <v>4</v>
      </c>
      <c r="H41" s="10" t="s">
        <v>5</v>
      </c>
      <c r="I41" s="10" t="s">
        <v>6</v>
      </c>
      <c r="J41" s="10">
        <v>86101508</v>
      </c>
      <c r="K41" s="10" t="s">
        <v>23</v>
      </c>
      <c r="L41" s="16">
        <v>42370</v>
      </c>
      <c r="M41" s="10">
        <v>10.5</v>
      </c>
      <c r="N41" s="10" t="s">
        <v>8</v>
      </c>
      <c r="O41" s="10" t="s">
        <v>9</v>
      </c>
      <c r="P41" s="13">
        <v>33306955.5</v>
      </c>
      <c r="Q41" s="13">
        <v>33306955.5</v>
      </c>
      <c r="R41" s="10" t="s">
        <v>10</v>
      </c>
      <c r="S41" s="10" t="s">
        <v>10</v>
      </c>
      <c r="T41" s="10" t="s">
        <v>1019</v>
      </c>
      <c r="U41" s="11">
        <v>3172091</v>
      </c>
      <c r="V41" s="10"/>
    </row>
    <row r="42" spans="1:22" s="2" customFormat="1" ht="75" customHeight="1" x14ac:dyDescent="0.25">
      <c r="A42" s="10">
        <v>41</v>
      </c>
      <c r="B42" s="10">
        <v>131</v>
      </c>
      <c r="C42" s="10" t="s">
        <v>0</v>
      </c>
      <c r="D42" s="10" t="s">
        <v>1</v>
      </c>
      <c r="E42" s="10" t="s">
        <v>2</v>
      </c>
      <c r="F42" s="10" t="s">
        <v>16</v>
      </c>
      <c r="G42" s="10" t="s">
        <v>4</v>
      </c>
      <c r="H42" s="10" t="s">
        <v>5</v>
      </c>
      <c r="I42" s="10" t="s">
        <v>6</v>
      </c>
      <c r="J42" s="10">
        <v>86101508</v>
      </c>
      <c r="K42" s="10" t="s">
        <v>23</v>
      </c>
      <c r="L42" s="16">
        <v>42370</v>
      </c>
      <c r="M42" s="10">
        <v>10.5</v>
      </c>
      <c r="N42" s="10" t="s">
        <v>8</v>
      </c>
      <c r="O42" s="10" t="s">
        <v>9</v>
      </c>
      <c r="P42" s="13">
        <v>33306955.5</v>
      </c>
      <c r="Q42" s="13">
        <v>33306955.5</v>
      </c>
      <c r="R42" s="10" t="s">
        <v>10</v>
      </c>
      <c r="S42" s="10" t="s">
        <v>10</v>
      </c>
      <c r="T42" s="10" t="s">
        <v>1019</v>
      </c>
      <c r="U42" s="11">
        <v>3172091</v>
      </c>
      <c r="V42" s="10"/>
    </row>
    <row r="43" spans="1:22" s="2" customFormat="1" ht="75" customHeight="1" x14ac:dyDescent="0.25">
      <c r="A43" s="10">
        <v>42</v>
      </c>
      <c r="B43" s="10">
        <v>131</v>
      </c>
      <c r="C43" s="10" t="s">
        <v>0</v>
      </c>
      <c r="D43" s="10" t="s">
        <v>1</v>
      </c>
      <c r="E43" s="10" t="s">
        <v>2</v>
      </c>
      <c r="F43" s="10" t="s">
        <v>16</v>
      </c>
      <c r="G43" s="10" t="s">
        <v>4</v>
      </c>
      <c r="H43" s="10" t="s">
        <v>5</v>
      </c>
      <c r="I43" s="10" t="s">
        <v>6</v>
      </c>
      <c r="J43" s="10">
        <v>86101508</v>
      </c>
      <c r="K43" s="10" t="s">
        <v>23</v>
      </c>
      <c r="L43" s="16">
        <v>42370</v>
      </c>
      <c r="M43" s="10">
        <v>10.5</v>
      </c>
      <c r="N43" s="10" t="s">
        <v>8</v>
      </c>
      <c r="O43" s="10" t="s">
        <v>9</v>
      </c>
      <c r="P43" s="13">
        <v>33306955.5</v>
      </c>
      <c r="Q43" s="13">
        <v>33306955.5</v>
      </c>
      <c r="R43" s="10" t="s">
        <v>10</v>
      </c>
      <c r="S43" s="10" t="s">
        <v>10</v>
      </c>
      <c r="T43" s="10" t="s">
        <v>1019</v>
      </c>
      <c r="U43" s="11">
        <v>3172091</v>
      </c>
      <c r="V43" s="10"/>
    </row>
    <row r="44" spans="1:22" s="2" customFormat="1" ht="75" customHeight="1" x14ac:dyDescent="0.25">
      <c r="A44" s="10">
        <v>43</v>
      </c>
      <c r="B44" s="10">
        <v>131</v>
      </c>
      <c r="C44" s="10" t="s">
        <v>0</v>
      </c>
      <c r="D44" s="10" t="s">
        <v>1</v>
      </c>
      <c r="E44" s="10" t="s">
        <v>2</v>
      </c>
      <c r="F44" s="10" t="s">
        <v>16</v>
      </c>
      <c r="G44" s="10" t="s">
        <v>4</v>
      </c>
      <c r="H44" s="10" t="s">
        <v>5</v>
      </c>
      <c r="I44" s="10" t="s">
        <v>6</v>
      </c>
      <c r="J44" s="10">
        <v>86101508</v>
      </c>
      <c r="K44" s="10" t="s">
        <v>23</v>
      </c>
      <c r="L44" s="16">
        <v>42370</v>
      </c>
      <c r="M44" s="10">
        <v>10.5</v>
      </c>
      <c r="N44" s="10" t="s">
        <v>8</v>
      </c>
      <c r="O44" s="10" t="s">
        <v>9</v>
      </c>
      <c r="P44" s="13">
        <v>33306955.5</v>
      </c>
      <c r="Q44" s="13">
        <v>33306955.5</v>
      </c>
      <c r="R44" s="10" t="s">
        <v>10</v>
      </c>
      <c r="S44" s="10" t="s">
        <v>10</v>
      </c>
      <c r="T44" s="10" t="s">
        <v>1019</v>
      </c>
      <c r="U44" s="11">
        <v>3172091</v>
      </c>
      <c r="V44" s="10"/>
    </row>
    <row r="45" spans="1:22" s="2" customFormat="1" ht="75" customHeight="1" x14ac:dyDescent="0.25">
      <c r="A45" s="10">
        <v>44</v>
      </c>
      <c r="B45" s="10">
        <v>131</v>
      </c>
      <c r="C45" s="10" t="s">
        <v>0</v>
      </c>
      <c r="D45" s="10" t="s">
        <v>1</v>
      </c>
      <c r="E45" s="10" t="s">
        <v>2</v>
      </c>
      <c r="F45" s="10" t="s">
        <v>16</v>
      </c>
      <c r="G45" s="10" t="s">
        <v>4</v>
      </c>
      <c r="H45" s="10" t="s">
        <v>5</v>
      </c>
      <c r="I45" s="10" t="s">
        <v>6</v>
      </c>
      <c r="J45" s="10">
        <v>86101508</v>
      </c>
      <c r="K45" s="10" t="s">
        <v>23</v>
      </c>
      <c r="L45" s="16">
        <v>42370</v>
      </c>
      <c r="M45" s="10">
        <v>10.5</v>
      </c>
      <c r="N45" s="10" t="s">
        <v>8</v>
      </c>
      <c r="O45" s="10" t="s">
        <v>9</v>
      </c>
      <c r="P45" s="13">
        <v>33306955.5</v>
      </c>
      <c r="Q45" s="13">
        <v>33306955.5</v>
      </c>
      <c r="R45" s="10" t="s">
        <v>10</v>
      </c>
      <c r="S45" s="10" t="s">
        <v>10</v>
      </c>
      <c r="T45" s="10" t="s">
        <v>1019</v>
      </c>
      <c r="U45" s="11">
        <v>3172091</v>
      </c>
      <c r="V45" s="10"/>
    </row>
    <row r="46" spans="1:22" s="2" customFormat="1" ht="75" customHeight="1" x14ac:dyDescent="0.25">
      <c r="A46" s="10">
        <v>45</v>
      </c>
      <c r="B46" s="10">
        <v>131</v>
      </c>
      <c r="C46" s="10" t="s">
        <v>0</v>
      </c>
      <c r="D46" s="10" t="s">
        <v>1</v>
      </c>
      <c r="E46" s="10" t="s">
        <v>2</v>
      </c>
      <c r="F46" s="10" t="s">
        <v>16</v>
      </c>
      <c r="G46" s="10" t="s">
        <v>4</v>
      </c>
      <c r="H46" s="10" t="s">
        <v>5</v>
      </c>
      <c r="I46" s="10" t="s">
        <v>6</v>
      </c>
      <c r="J46" s="10">
        <v>86101508</v>
      </c>
      <c r="K46" s="10" t="s">
        <v>23</v>
      </c>
      <c r="L46" s="16">
        <v>42370</v>
      </c>
      <c r="M46" s="10">
        <v>10.5</v>
      </c>
      <c r="N46" s="10" t="s">
        <v>8</v>
      </c>
      <c r="O46" s="10" t="s">
        <v>9</v>
      </c>
      <c r="P46" s="13">
        <v>33306955.5</v>
      </c>
      <c r="Q46" s="13">
        <v>33306955.5</v>
      </c>
      <c r="R46" s="10" t="s">
        <v>10</v>
      </c>
      <c r="S46" s="10" t="s">
        <v>10</v>
      </c>
      <c r="T46" s="10" t="s">
        <v>1019</v>
      </c>
      <c r="U46" s="11">
        <v>3172091</v>
      </c>
      <c r="V46" s="10"/>
    </row>
    <row r="47" spans="1:22" s="2" customFormat="1" ht="75" customHeight="1" x14ac:dyDescent="0.25">
      <c r="A47" s="10">
        <v>46</v>
      </c>
      <c r="B47" s="10">
        <v>131</v>
      </c>
      <c r="C47" s="10" t="s">
        <v>0</v>
      </c>
      <c r="D47" s="10" t="s">
        <v>1</v>
      </c>
      <c r="E47" s="10" t="s">
        <v>2</v>
      </c>
      <c r="F47" s="10" t="s">
        <v>16</v>
      </c>
      <c r="G47" s="10" t="s">
        <v>4</v>
      </c>
      <c r="H47" s="10" t="s">
        <v>5</v>
      </c>
      <c r="I47" s="10" t="s">
        <v>6</v>
      </c>
      <c r="J47" s="10">
        <v>80111700</v>
      </c>
      <c r="K47" s="10" t="s">
        <v>24</v>
      </c>
      <c r="L47" s="16">
        <v>42370</v>
      </c>
      <c r="M47" s="10">
        <v>10.5</v>
      </c>
      <c r="N47" s="10" t="s">
        <v>8</v>
      </c>
      <c r="O47" s="10" t="s">
        <v>9</v>
      </c>
      <c r="P47" s="13">
        <v>25509340.5</v>
      </c>
      <c r="Q47" s="13">
        <v>25509340.5</v>
      </c>
      <c r="R47" s="10" t="s">
        <v>10</v>
      </c>
      <c r="S47" s="10" t="s">
        <v>10</v>
      </c>
      <c r="T47" s="10" t="s">
        <v>1019</v>
      </c>
      <c r="U47" s="11">
        <v>2429461</v>
      </c>
      <c r="V47" s="10"/>
    </row>
    <row r="48" spans="1:22" s="2" customFormat="1" ht="75" customHeight="1" x14ac:dyDescent="0.25">
      <c r="A48" s="10">
        <v>47</v>
      </c>
      <c r="B48" s="10">
        <v>131</v>
      </c>
      <c r="C48" s="10" t="s">
        <v>0</v>
      </c>
      <c r="D48" s="10" t="s">
        <v>1</v>
      </c>
      <c r="E48" s="10" t="s">
        <v>2</v>
      </c>
      <c r="F48" s="10" t="s">
        <v>16</v>
      </c>
      <c r="G48" s="10" t="s">
        <v>4</v>
      </c>
      <c r="H48" s="10" t="s">
        <v>5</v>
      </c>
      <c r="I48" s="10" t="s">
        <v>6</v>
      </c>
      <c r="J48" s="10">
        <v>80111700</v>
      </c>
      <c r="K48" s="10" t="s">
        <v>24</v>
      </c>
      <c r="L48" s="16">
        <v>42370</v>
      </c>
      <c r="M48" s="10">
        <v>10.5</v>
      </c>
      <c r="N48" s="10" t="s">
        <v>8</v>
      </c>
      <c r="O48" s="10" t="s">
        <v>9</v>
      </c>
      <c r="P48" s="13">
        <v>25509340.5</v>
      </c>
      <c r="Q48" s="13">
        <v>25509340.5</v>
      </c>
      <c r="R48" s="10" t="s">
        <v>10</v>
      </c>
      <c r="S48" s="10" t="s">
        <v>10</v>
      </c>
      <c r="T48" s="10" t="s">
        <v>1019</v>
      </c>
      <c r="U48" s="11">
        <v>2429461</v>
      </c>
      <c r="V48" s="10"/>
    </row>
    <row r="49" spans="1:22" s="2" customFormat="1" ht="75" customHeight="1" x14ac:dyDescent="0.25">
      <c r="A49" s="10">
        <v>48</v>
      </c>
      <c r="B49" s="10">
        <v>131</v>
      </c>
      <c r="C49" s="10" t="s">
        <v>0</v>
      </c>
      <c r="D49" s="10" t="s">
        <v>1</v>
      </c>
      <c r="E49" s="10" t="s">
        <v>2</v>
      </c>
      <c r="F49" s="10" t="s">
        <v>16</v>
      </c>
      <c r="G49" s="10" t="s">
        <v>4</v>
      </c>
      <c r="H49" s="10" t="s">
        <v>5</v>
      </c>
      <c r="I49" s="10" t="s">
        <v>6</v>
      </c>
      <c r="J49" s="10">
        <v>80111700</v>
      </c>
      <c r="K49" s="10" t="s">
        <v>25</v>
      </c>
      <c r="L49" s="16">
        <v>42370</v>
      </c>
      <c r="M49" s="10">
        <v>10.5</v>
      </c>
      <c r="N49" s="10" t="s">
        <v>8</v>
      </c>
      <c r="O49" s="10" t="s">
        <v>9</v>
      </c>
      <c r="P49" s="13">
        <v>23504239.5</v>
      </c>
      <c r="Q49" s="13">
        <v>23504239.5</v>
      </c>
      <c r="R49" s="10" t="s">
        <v>10</v>
      </c>
      <c r="S49" s="10" t="s">
        <v>10</v>
      </c>
      <c r="T49" s="10" t="s">
        <v>1019</v>
      </c>
      <c r="U49" s="11">
        <v>2238499</v>
      </c>
      <c r="V49" s="10"/>
    </row>
    <row r="50" spans="1:22" s="2" customFormat="1" ht="75" customHeight="1" x14ac:dyDescent="0.25">
      <c r="A50" s="10">
        <v>49</v>
      </c>
      <c r="B50" s="10">
        <v>131</v>
      </c>
      <c r="C50" s="10" t="s">
        <v>0</v>
      </c>
      <c r="D50" s="10" t="s">
        <v>1</v>
      </c>
      <c r="E50" s="10" t="s">
        <v>2</v>
      </c>
      <c r="F50" s="10" t="s">
        <v>16</v>
      </c>
      <c r="G50" s="10" t="s">
        <v>4</v>
      </c>
      <c r="H50" s="10" t="s">
        <v>5</v>
      </c>
      <c r="I50" s="10" t="s">
        <v>6</v>
      </c>
      <c r="J50" s="10">
        <v>80111500</v>
      </c>
      <c r="K50" s="10" t="s">
        <v>26</v>
      </c>
      <c r="L50" s="16">
        <v>42370</v>
      </c>
      <c r="M50" s="10">
        <v>10</v>
      </c>
      <c r="N50" s="10" t="s">
        <v>8</v>
      </c>
      <c r="O50" s="10" t="s">
        <v>9</v>
      </c>
      <c r="P50" s="13">
        <v>16337860</v>
      </c>
      <c r="Q50" s="13">
        <v>16337860</v>
      </c>
      <c r="R50" s="10" t="s">
        <v>10</v>
      </c>
      <c r="S50" s="10" t="s">
        <v>10</v>
      </c>
      <c r="T50" s="10" t="s">
        <v>1019</v>
      </c>
      <c r="U50" s="11">
        <v>1633786</v>
      </c>
      <c r="V50" s="10"/>
    </row>
    <row r="51" spans="1:22" s="2" customFormat="1" ht="75" customHeight="1" x14ac:dyDescent="0.25">
      <c r="A51" s="10">
        <v>50</v>
      </c>
      <c r="B51" s="10">
        <v>131</v>
      </c>
      <c r="C51" s="10" t="s">
        <v>0</v>
      </c>
      <c r="D51" s="10" t="s">
        <v>1</v>
      </c>
      <c r="E51" s="10" t="s">
        <v>2</v>
      </c>
      <c r="F51" s="10" t="s">
        <v>16</v>
      </c>
      <c r="G51" s="10" t="s">
        <v>4</v>
      </c>
      <c r="H51" s="10" t="s">
        <v>5</v>
      </c>
      <c r="I51" s="10" t="s">
        <v>6</v>
      </c>
      <c r="J51" s="10">
        <v>80111500</v>
      </c>
      <c r="K51" s="10" t="s">
        <v>26</v>
      </c>
      <c r="L51" s="16">
        <v>42370</v>
      </c>
      <c r="M51" s="10">
        <v>10</v>
      </c>
      <c r="N51" s="10" t="s">
        <v>8</v>
      </c>
      <c r="O51" s="10" t="s">
        <v>9</v>
      </c>
      <c r="P51" s="13">
        <v>16337860</v>
      </c>
      <c r="Q51" s="13">
        <v>16337860</v>
      </c>
      <c r="R51" s="10" t="s">
        <v>10</v>
      </c>
      <c r="S51" s="10" t="s">
        <v>10</v>
      </c>
      <c r="T51" s="10" t="s">
        <v>1019</v>
      </c>
      <c r="U51" s="11">
        <v>1633786</v>
      </c>
      <c r="V51" s="10"/>
    </row>
    <row r="52" spans="1:22" s="2" customFormat="1" ht="75" customHeight="1" x14ac:dyDescent="0.25">
      <c r="A52" s="10">
        <v>51</v>
      </c>
      <c r="B52" s="10">
        <v>131</v>
      </c>
      <c r="C52" s="10" t="s">
        <v>0</v>
      </c>
      <c r="D52" s="10" t="s">
        <v>1</v>
      </c>
      <c r="E52" s="10" t="s">
        <v>2</v>
      </c>
      <c r="F52" s="10" t="s">
        <v>16</v>
      </c>
      <c r="G52" s="10" t="s">
        <v>4</v>
      </c>
      <c r="H52" s="10" t="s">
        <v>5</v>
      </c>
      <c r="I52" s="10" t="s">
        <v>6</v>
      </c>
      <c r="J52" s="10">
        <v>80111500</v>
      </c>
      <c r="K52" s="10" t="s">
        <v>26</v>
      </c>
      <c r="L52" s="16">
        <v>42370</v>
      </c>
      <c r="M52" s="10">
        <v>10</v>
      </c>
      <c r="N52" s="10" t="s">
        <v>8</v>
      </c>
      <c r="O52" s="10" t="s">
        <v>9</v>
      </c>
      <c r="P52" s="13">
        <v>16337860</v>
      </c>
      <c r="Q52" s="13">
        <v>16337860</v>
      </c>
      <c r="R52" s="10" t="s">
        <v>10</v>
      </c>
      <c r="S52" s="10" t="s">
        <v>10</v>
      </c>
      <c r="T52" s="10" t="s">
        <v>1019</v>
      </c>
      <c r="U52" s="11">
        <v>1633786</v>
      </c>
      <c r="V52" s="10"/>
    </row>
    <row r="53" spans="1:22" s="2" customFormat="1" ht="75" customHeight="1" x14ac:dyDescent="0.25">
      <c r="A53" s="10">
        <v>52</v>
      </c>
      <c r="B53" s="10">
        <v>131</v>
      </c>
      <c r="C53" s="10" t="s">
        <v>0</v>
      </c>
      <c r="D53" s="10" t="s">
        <v>1</v>
      </c>
      <c r="E53" s="10" t="s">
        <v>2</v>
      </c>
      <c r="F53" s="10" t="s">
        <v>16</v>
      </c>
      <c r="G53" s="10" t="s">
        <v>4</v>
      </c>
      <c r="H53" s="10" t="s">
        <v>5</v>
      </c>
      <c r="I53" s="10" t="s">
        <v>6</v>
      </c>
      <c r="J53" s="10">
        <v>80111500</v>
      </c>
      <c r="K53" s="10" t="s">
        <v>26</v>
      </c>
      <c r="L53" s="16">
        <v>42370</v>
      </c>
      <c r="M53" s="10">
        <v>10</v>
      </c>
      <c r="N53" s="10" t="s">
        <v>8</v>
      </c>
      <c r="O53" s="10" t="s">
        <v>9</v>
      </c>
      <c r="P53" s="13">
        <v>16337860</v>
      </c>
      <c r="Q53" s="13">
        <v>16337860</v>
      </c>
      <c r="R53" s="10" t="s">
        <v>10</v>
      </c>
      <c r="S53" s="10" t="s">
        <v>10</v>
      </c>
      <c r="T53" s="10" t="s">
        <v>1019</v>
      </c>
      <c r="U53" s="11">
        <v>1633786</v>
      </c>
      <c r="V53" s="10"/>
    </row>
    <row r="54" spans="1:22" s="2" customFormat="1" ht="75" customHeight="1" x14ac:dyDescent="0.25">
      <c r="A54" s="10">
        <v>53</v>
      </c>
      <c r="B54" s="10">
        <v>131</v>
      </c>
      <c r="C54" s="10" t="s">
        <v>0</v>
      </c>
      <c r="D54" s="10" t="s">
        <v>1</v>
      </c>
      <c r="E54" s="10" t="s">
        <v>2</v>
      </c>
      <c r="F54" s="10" t="s">
        <v>16</v>
      </c>
      <c r="G54" s="10" t="s">
        <v>4</v>
      </c>
      <c r="H54" s="10" t="s">
        <v>5</v>
      </c>
      <c r="I54" s="10" t="s">
        <v>6</v>
      </c>
      <c r="J54" s="10">
        <v>80111500</v>
      </c>
      <c r="K54" s="10" t="s">
        <v>26</v>
      </c>
      <c r="L54" s="16">
        <v>42370</v>
      </c>
      <c r="M54" s="10">
        <v>10</v>
      </c>
      <c r="N54" s="10" t="s">
        <v>8</v>
      </c>
      <c r="O54" s="10" t="s">
        <v>9</v>
      </c>
      <c r="P54" s="13">
        <v>16337860</v>
      </c>
      <c r="Q54" s="13">
        <v>16337860</v>
      </c>
      <c r="R54" s="10" t="s">
        <v>10</v>
      </c>
      <c r="S54" s="10" t="s">
        <v>10</v>
      </c>
      <c r="T54" s="10" t="s">
        <v>1019</v>
      </c>
      <c r="U54" s="11">
        <v>1633786</v>
      </c>
      <c r="V54" s="10"/>
    </row>
    <row r="55" spans="1:22" s="2" customFormat="1" ht="75" customHeight="1" x14ac:dyDescent="0.25">
      <c r="A55" s="10">
        <v>54</v>
      </c>
      <c r="B55" s="10">
        <v>131</v>
      </c>
      <c r="C55" s="10" t="s">
        <v>0</v>
      </c>
      <c r="D55" s="10" t="s">
        <v>1</v>
      </c>
      <c r="E55" s="10" t="s">
        <v>2</v>
      </c>
      <c r="F55" s="10" t="s">
        <v>16</v>
      </c>
      <c r="G55" s="10" t="s">
        <v>4</v>
      </c>
      <c r="H55" s="10" t="s">
        <v>5</v>
      </c>
      <c r="I55" s="10" t="s">
        <v>6</v>
      </c>
      <c r="J55" s="10">
        <v>80111500</v>
      </c>
      <c r="K55" s="10" t="s">
        <v>26</v>
      </c>
      <c r="L55" s="16">
        <v>42370</v>
      </c>
      <c r="M55" s="10">
        <v>10</v>
      </c>
      <c r="N55" s="10" t="s">
        <v>8</v>
      </c>
      <c r="O55" s="10" t="s">
        <v>9</v>
      </c>
      <c r="P55" s="13">
        <v>16337860</v>
      </c>
      <c r="Q55" s="13">
        <v>16337860</v>
      </c>
      <c r="R55" s="10" t="s">
        <v>10</v>
      </c>
      <c r="S55" s="10" t="s">
        <v>10</v>
      </c>
      <c r="T55" s="10" t="s">
        <v>1019</v>
      </c>
      <c r="U55" s="11">
        <v>1633786</v>
      </c>
      <c r="V55" s="10"/>
    </row>
    <row r="56" spans="1:22" s="2" customFormat="1" ht="75" customHeight="1" x14ac:dyDescent="0.25">
      <c r="A56" s="10">
        <v>55</v>
      </c>
      <c r="B56" s="10">
        <v>131</v>
      </c>
      <c r="C56" s="10" t="s">
        <v>0</v>
      </c>
      <c r="D56" s="10" t="s">
        <v>1</v>
      </c>
      <c r="E56" s="10" t="s">
        <v>2</v>
      </c>
      <c r="F56" s="10" t="s">
        <v>16</v>
      </c>
      <c r="G56" s="10" t="s">
        <v>4</v>
      </c>
      <c r="H56" s="10" t="s">
        <v>5</v>
      </c>
      <c r="I56" s="10" t="s">
        <v>6</v>
      </c>
      <c r="J56" s="10">
        <v>80111500</v>
      </c>
      <c r="K56" s="10" t="s">
        <v>26</v>
      </c>
      <c r="L56" s="16">
        <v>42370</v>
      </c>
      <c r="M56" s="10">
        <v>10</v>
      </c>
      <c r="N56" s="10" t="s">
        <v>8</v>
      </c>
      <c r="O56" s="10" t="s">
        <v>9</v>
      </c>
      <c r="P56" s="13">
        <v>16337860</v>
      </c>
      <c r="Q56" s="13">
        <v>16337860</v>
      </c>
      <c r="R56" s="10" t="s">
        <v>10</v>
      </c>
      <c r="S56" s="10" t="s">
        <v>10</v>
      </c>
      <c r="T56" s="10" t="s">
        <v>1019</v>
      </c>
      <c r="U56" s="11">
        <v>1633786</v>
      </c>
      <c r="V56" s="10"/>
    </row>
    <row r="57" spans="1:22" s="2" customFormat="1" ht="75" customHeight="1" x14ac:dyDescent="0.25">
      <c r="A57" s="10">
        <v>56</v>
      </c>
      <c r="B57" s="10">
        <v>131</v>
      </c>
      <c r="C57" s="10" t="s">
        <v>0</v>
      </c>
      <c r="D57" s="10" t="s">
        <v>1</v>
      </c>
      <c r="E57" s="10" t="s">
        <v>2</v>
      </c>
      <c r="F57" s="10" t="s">
        <v>16</v>
      </c>
      <c r="G57" s="10" t="s">
        <v>4</v>
      </c>
      <c r="H57" s="10" t="s">
        <v>5</v>
      </c>
      <c r="I57" s="10" t="s">
        <v>6</v>
      </c>
      <c r="J57" s="10">
        <v>80111500</v>
      </c>
      <c r="K57" s="10" t="s">
        <v>26</v>
      </c>
      <c r="L57" s="16">
        <v>42370</v>
      </c>
      <c r="M57" s="10">
        <v>10</v>
      </c>
      <c r="N57" s="10" t="s">
        <v>8</v>
      </c>
      <c r="O57" s="10" t="s">
        <v>9</v>
      </c>
      <c r="P57" s="13">
        <v>16337860</v>
      </c>
      <c r="Q57" s="13">
        <v>16337860</v>
      </c>
      <c r="R57" s="10" t="s">
        <v>10</v>
      </c>
      <c r="S57" s="10" t="s">
        <v>10</v>
      </c>
      <c r="T57" s="10" t="s">
        <v>1019</v>
      </c>
      <c r="U57" s="11">
        <v>1633786</v>
      </c>
      <c r="V57" s="10"/>
    </row>
    <row r="58" spans="1:22" s="2" customFormat="1" ht="75" customHeight="1" x14ac:dyDescent="0.25">
      <c r="A58" s="10">
        <v>57</v>
      </c>
      <c r="B58" s="10">
        <v>131</v>
      </c>
      <c r="C58" s="10" t="s">
        <v>0</v>
      </c>
      <c r="D58" s="10" t="s">
        <v>1</v>
      </c>
      <c r="E58" s="10" t="s">
        <v>2</v>
      </c>
      <c r="F58" s="10" t="s">
        <v>16</v>
      </c>
      <c r="G58" s="10" t="s">
        <v>4</v>
      </c>
      <c r="H58" s="10" t="s">
        <v>5</v>
      </c>
      <c r="I58" s="10" t="s">
        <v>6</v>
      </c>
      <c r="J58" s="10">
        <v>80111500</v>
      </c>
      <c r="K58" s="10" t="s">
        <v>26</v>
      </c>
      <c r="L58" s="16">
        <v>42370</v>
      </c>
      <c r="M58" s="10">
        <v>10</v>
      </c>
      <c r="N58" s="10" t="s">
        <v>8</v>
      </c>
      <c r="O58" s="10" t="s">
        <v>9</v>
      </c>
      <c r="P58" s="13">
        <v>16337860</v>
      </c>
      <c r="Q58" s="13">
        <v>16337860</v>
      </c>
      <c r="R58" s="10" t="s">
        <v>10</v>
      </c>
      <c r="S58" s="10" t="s">
        <v>10</v>
      </c>
      <c r="T58" s="10" t="s">
        <v>1019</v>
      </c>
      <c r="U58" s="11">
        <v>1633786</v>
      </c>
      <c r="V58" s="10"/>
    </row>
    <row r="59" spans="1:22" s="2" customFormat="1" ht="75" customHeight="1" x14ac:dyDescent="0.25">
      <c r="A59" s="10">
        <v>58</v>
      </c>
      <c r="B59" s="10">
        <v>131</v>
      </c>
      <c r="C59" s="10" t="s">
        <v>0</v>
      </c>
      <c r="D59" s="10" t="s">
        <v>1</v>
      </c>
      <c r="E59" s="10" t="s">
        <v>2</v>
      </c>
      <c r="F59" s="10" t="s">
        <v>16</v>
      </c>
      <c r="G59" s="10" t="s">
        <v>4</v>
      </c>
      <c r="H59" s="10" t="s">
        <v>5</v>
      </c>
      <c r="I59" s="10" t="s">
        <v>6</v>
      </c>
      <c r="J59" s="10">
        <v>80111500</v>
      </c>
      <c r="K59" s="10" t="s">
        <v>26</v>
      </c>
      <c r="L59" s="16">
        <v>42370</v>
      </c>
      <c r="M59" s="10">
        <v>10</v>
      </c>
      <c r="N59" s="10" t="s">
        <v>8</v>
      </c>
      <c r="O59" s="10" t="s">
        <v>9</v>
      </c>
      <c r="P59" s="13">
        <v>16337860</v>
      </c>
      <c r="Q59" s="13">
        <v>16337860</v>
      </c>
      <c r="R59" s="10" t="s">
        <v>10</v>
      </c>
      <c r="S59" s="10" t="s">
        <v>10</v>
      </c>
      <c r="T59" s="10" t="s">
        <v>1019</v>
      </c>
      <c r="U59" s="11">
        <v>1633786</v>
      </c>
      <c r="V59" s="10"/>
    </row>
    <row r="60" spans="1:22" s="2" customFormat="1" ht="75" customHeight="1" x14ac:dyDescent="0.25">
      <c r="A60" s="10">
        <v>59</v>
      </c>
      <c r="B60" s="10">
        <v>131</v>
      </c>
      <c r="C60" s="10" t="s">
        <v>0</v>
      </c>
      <c r="D60" s="10" t="s">
        <v>1</v>
      </c>
      <c r="E60" s="10" t="s">
        <v>2</v>
      </c>
      <c r="F60" s="10" t="s">
        <v>16</v>
      </c>
      <c r="G60" s="10" t="s">
        <v>4</v>
      </c>
      <c r="H60" s="10" t="s">
        <v>5</v>
      </c>
      <c r="I60" s="10" t="s">
        <v>6</v>
      </c>
      <c r="J60" s="10">
        <v>80111500</v>
      </c>
      <c r="K60" s="10" t="s">
        <v>27</v>
      </c>
      <c r="L60" s="16">
        <v>42370</v>
      </c>
      <c r="M60" s="10">
        <v>10</v>
      </c>
      <c r="N60" s="10" t="s">
        <v>8</v>
      </c>
      <c r="O60" s="10" t="s">
        <v>9</v>
      </c>
      <c r="P60" s="13">
        <v>16337860</v>
      </c>
      <c r="Q60" s="13">
        <v>16337860</v>
      </c>
      <c r="R60" s="10" t="s">
        <v>10</v>
      </c>
      <c r="S60" s="10" t="s">
        <v>10</v>
      </c>
      <c r="T60" s="10" t="s">
        <v>1019</v>
      </c>
      <c r="U60" s="11">
        <v>1633786</v>
      </c>
      <c r="V60" s="10"/>
    </row>
    <row r="61" spans="1:22" s="2" customFormat="1" ht="75" customHeight="1" x14ac:dyDescent="0.25">
      <c r="A61" s="10">
        <v>60</v>
      </c>
      <c r="B61" s="10">
        <v>131</v>
      </c>
      <c r="C61" s="10" t="s">
        <v>0</v>
      </c>
      <c r="D61" s="10" t="s">
        <v>1</v>
      </c>
      <c r="E61" s="10" t="s">
        <v>2</v>
      </c>
      <c r="F61" s="10" t="s">
        <v>16</v>
      </c>
      <c r="G61" s="10" t="s">
        <v>4</v>
      </c>
      <c r="H61" s="10" t="s">
        <v>5</v>
      </c>
      <c r="I61" s="10" t="s">
        <v>6</v>
      </c>
      <c r="J61" s="10">
        <v>80111500</v>
      </c>
      <c r="K61" s="10" t="s">
        <v>27</v>
      </c>
      <c r="L61" s="16">
        <v>42370</v>
      </c>
      <c r="M61" s="10">
        <v>10</v>
      </c>
      <c r="N61" s="10" t="s">
        <v>8</v>
      </c>
      <c r="O61" s="10" t="s">
        <v>9</v>
      </c>
      <c r="P61" s="13">
        <v>16337860</v>
      </c>
      <c r="Q61" s="13">
        <v>16337860</v>
      </c>
      <c r="R61" s="10" t="s">
        <v>10</v>
      </c>
      <c r="S61" s="10" t="s">
        <v>10</v>
      </c>
      <c r="T61" s="10" t="s">
        <v>1019</v>
      </c>
      <c r="U61" s="11">
        <v>1633786</v>
      </c>
      <c r="V61" s="10"/>
    </row>
    <row r="62" spans="1:22" s="2" customFormat="1" ht="75" customHeight="1" x14ac:dyDescent="0.25">
      <c r="A62" s="10">
        <v>61</v>
      </c>
      <c r="B62" s="10">
        <v>131</v>
      </c>
      <c r="C62" s="10" t="s">
        <v>0</v>
      </c>
      <c r="D62" s="10" t="s">
        <v>1</v>
      </c>
      <c r="E62" s="10" t="s">
        <v>2</v>
      </c>
      <c r="F62" s="10" t="s">
        <v>16</v>
      </c>
      <c r="G62" s="10" t="s">
        <v>4</v>
      </c>
      <c r="H62" s="10" t="s">
        <v>5</v>
      </c>
      <c r="I62" s="10" t="s">
        <v>6</v>
      </c>
      <c r="J62" s="10">
        <v>80111500</v>
      </c>
      <c r="K62" s="10" t="s">
        <v>27</v>
      </c>
      <c r="L62" s="16">
        <v>42370</v>
      </c>
      <c r="M62" s="10">
        <v>10</v>
      </c>
      <c r="N62" s="10" t="s">
        <v>8</v>
      </c>
      <c r="O62" s="10" t="s">
        <v>9</v>
      </c>
      <c r="P62" s="13">
        <v>16337860</v>
      </c>
      <c r="Q62" s="13">
        <v>16337860</v>
      </c>
      <c r="R62" s="10" t="s">
        <v>10</v>
      </c>
      <c r="S62" s="10" t="s">
        <v>10</v>
      </c>
      <c r="T62" s="10" t="s">
        <v>1019</v>
      </c>
      <c r="U62" s="11">
        <v>1633786</v>
      </c>
      <c r="V62" s="10"/>
    </row>
    <row r="63" spans="1:22" s="2" customFormat="1" ht="75" customHeight="1" x14ac:dyDescent="0.25">
      <c r="A63" s="10">
        <v>62</v>
      </c>
      <c r="B63" s="10">
        <v>131</v>
      </c>
      <c r="C63" s="10" t="s">
        <v>0</v>
      </c>
      <c r="D63" s="10" t="s">
        <v>1</v>
      </c>
      <c r="E63" s="10" t="s">
        <v>2</v>
      </c>
      <c r="F63" s="10" t="s">
        <v>16</v>
      </c>
      <c r="G63" s="10" t="s">
        <v>4</v>
      </c>
      <c r="H63" s="10" t="s">
        <v>5</v>
      </c>
      <c r="I63" s="10" t="s">
        <v>6</v>
      </c>
      <c r="J63" s="10">
        <v>80111500</v>
      </c>
      <c r="K63" s="10" t="s">
        <v>27</v>
      </c>
      <c r="L63" s="16">
        <v>42370</v>
      </c>
      <c r="M63" s="10">
        <v>10</v>
      </c>
      <c r="N63" s="10" t="s">
        <v>8</v>
      </c>
      <c r="O63" s="10" t="s">
        <v>9</v>
      </c>
      <c r="P63" s="13">
        <v>17971646</v>
      </c>
      <c r="Q63" s="13">
        <v>17971646</v>
      </c>
      <c r="R63" s="10" t="s">
        <v>10</v>
      </c>
      <c r="S63" s="10" t="s">
        <v>10</v>
      </c>
      <c r="T63" s="10" t="s">
        <v>1019</v>
      </c>
      <c r="U63" s="11">
        <v>1633786</v>
      </c>
      <c r="V63" s="10"/>
    </row>
    <row r="64" spans="1:22" s="2" customFormat="1" ht="75" customHeight="1" x14ac:dyDescent="0.25">
      <c r="A64" s="10">
        <v>63</v>
      </c>
      <c r="B64" s="10">
        <v>131</v>
      </c>
      <c r="C64" s="10" t="s">
        <v>0</v>
      </c>
      <c r="D64" s="10" t="s">
        <v>1</v>
      </c>
      <c r="E64" s="10" t="s">
        <v>2</v>
      </c>
      <c r="F64" s="10" t="s">
        <v>16</v>
      </c>
      <c r="G64" s="10" t="s">
        <v>4</v>
      </c>
      <c r="H64" s="10" t="s">
        <v>5</v>
      </c>
      <c r="I64" s="10" t="s">
        <v>6</v>
      </c>
      <c r="J64" s="10">
        <v>80111500</v>
      </c>
      <c r="K64" s="10" t="s">
        <v>27</v>
      </c>
      <c r="L64" s="16">
        <v>42370</v>
      </c>
      <c r="M64" s="10">
        <v>10</v>
      </c>
      <c r="N64" s="10" t="s">
        <v>8</v>
      </c>
      <c r="O64" s="10" t="s">
        <v>9</v>
      </c>
      <c r="P64" s="13">
        <v>17971646</v>
      </c>
      <c r="Q64" s="13">
        <v>17971646</v>
      </c>
      <c r="R64" s="10" t="s">
        <v>10</v>
      </c>
      <c r="S64" s="10" t="s">
        <v>10</v>
      </c>
      <c r="T64" s="10" t="s">
        <v>1019</v>
      </c>
      <c r="U64" s="11">
        <v>1633786</v>
      </c>
      <c r="V64" s="10"/>
    </row>
    <row r="65" spans="1:22" s="2" customFormat="1" ht="75" customHeight="1" x14ac:dyDescent="0.25">
      <c r="A65" s="10">
        <v>64</v>
      </c>
      <c r="B65" s="10">
        <v>131</v>
      </c>
      <c r="C65" s="10" t="s">
        <v>0</v>
      </c>
      <c r="D65" s="10" t="s">
        <v>1</v>
      </c>
      <c r="E65" s="10" t="s">
        <v>2</v>
      </c>
      <c r="F65" s="10" t="s">
        <v>16</v>
      </c>
      <c r="G65" s="10" t="s">
        <v>4</v>
      </c>
      <c r="H65" s="10" t="s">
        <v>5</v>
      </c>
      <c r="I65" s="10" t="s">
        <v>6</v>
      </c>
      <c r="J65" s="10">
        <v>80111500</v>
      </c>
      <c r="K65" s="10" t="s">
        <v>27</v>
      </c>
      <c r="L65" s="16">
        <v>42370</v>
      </c>
      <c r="M65" s="10">
        <v>10</v>
      </c>
      <c r="N65" s="10" t="s">
        <v>8</v>
      </c>
      <c r="O65" s="10" t="s">
        <v>9</v>
      </c>
      <c r="P65" s="13">
        <v>16337860</v>
      </c>
      <c r="Q65" s="13">
        <v>16337860</v>
      </c>
      <c r="R65" s="10" t="s">
        <v>10</v>
      </c>
      <c r="S65" s="10" t="s">
        <v>10</v>
      </c>
      <c r="T65" s="10" t="s">
        <v>1019</v>
      </c>
      <c r="U65" s="11">
        <v>1633786</v>
      </c>
      <c r="V65" s="10"/>
    </row>
    <row r="66" spans="1:22" s="2" customFormat="1" ht="75" customHeight="1" x14ac:dyDescent="0.25">
      <c r="A66" s="10">
        <v>65</v>
      </c>
      <c r="B66" s="10">
        <v>131</v>
      </c>
      <c r="C66" s="10" t="s">
        <v>0</v>
      </c>
      <c r="D66" s="10" t="s">
        <v>1</v>
      </c>
      <c r="E66" s="10" t="s">
        <v>2</v>
      </c>
      <c r="F66" s="10" t="s">
        <v>16</v>
      </c>
      <c r="G66" s="10" t="s">
        <v>28</v>
      </c>
      <c r="H66" s="10" t="s">
        <v>29</v>
      </c>
      <c r="I66" s="10" t="s">
        <v>30</v>
      </c>
      <c r="J66" s="10">
        <v>82101500</v>
      </c>
      <c r="K66" s="10" t="s">
        <v>31</v>
      </c>
      <c r="L66" s="16">
        <v>42370</v>
      </c>
      <c r="M66" s="10">
        <v>10</v>
      </c>
      <c r="N66" s="10" t="s">
        <v>32</v>
      </c>
      <c r="O66" s="10" t="s">
        <v>9</v>
      </c>
      <c r="P66" s="13">
        <v>20000000</v>
      </c>
      <c r="Q66" s="13">
        <v>20000000</v>
      </c>
      <c r="R66" s="10" t="s">
        <v>10</v>
      </c>
      <c r="S66" s="10" t="s">
        <v>10</v>
      </c>
      <c r="T66" s="10" t="s">
        <v>1019</v>
      </c>
      <c r="U66" s="11">
        <f>+Q66</f>
        <v>20000000</v>
      </c>
      <c r="V66" s="10"/>
    </row>
    <row r="67" spans="1:22" s="2" customFormat="1" ht="75" customHeight="1" x14ac:dyDescent="0.25">
      <c r="A67" s="10">
        <v>66</v>
      </c>
      <c r="B67" s="10">
        <v>131</v>
      </c>
      <c r="C67" s="10" t="s">
        <v>0</v>
      </c>
      <c r="D67" s="10" t="s">
        <v>34</v>
      </c>
      <c r="E67" s="10" t="s">
        <v>35</v>
      </c>
      <c r="F67" s="10" t="s">
        <v>34</v>
      </c>
      <c r="G67" s="10" t="s">
        <v>4</v>
      </c>
      <c r="H67" s="10" t="s">
        <v>5</v>
      </c>
      <c r="I67" s="10" t="s">
        <v>6</v>
      </c>
      <c r="J67" s="10">
        <v>80111700</v>
      </c>
      <c r="K67" s="10" t="s">
        <v>36</v>
      </c>
      <c r="L67" s="16">
        <v>42370</v>
      </c>
      <c r="M67" s="10">
        <v>10.5</v>
      </c>
      <c r="N67" s="10" t="s">
        <v>8</v>
      </c>
      <c r="O67" s="10" t="s">
        <v>9</v>
      </c>
      <c r="P67" s="13">
        <v>48901498.5</v>
      </c>
      <c r="Q67" s="13">
        <v>48901498.5</v>
      </c>
      <c r="R67" s="10" t="s">
        <v>10</v>
      </c>
      <c r="S67" s="10" t="s">
        <v>10</v>
      </c>
      <c r="T67" s="10" t="s">
        <v>1019</v>
      </c>
      <c r="U67" s="11">
        <v>4657351</v>
      </c>
      <c r="V67" s="10"/>
    </row>
    <row r="68" spans="1:22" s="2" customFormat="1" ht="75" customHeight="1" x14ac:dyDescent="0.25">
      <c r="A68" s="10">
        <v>67</v>
      </c>
      <c r="B68" s="10">
        <v>131</v>
      </c>
      <c r="C68" s="10" t="s">
        <v>0</v>
      </c>
      <c r="D68" s="10" t="s">
        <v>34</v>
      </c>
      <c r="E68" s="10" t="s">
        <v>35</v>
      </c>
      <c r="F68" s="10" t="s">
        <v>34</v>
      </c>
      <c r="G68" s="10" t="s">
        <v>4</v>
      </c>
      <c r="H68" s="10" t="s">
        <v>5</v>
      </c>
      <c r="I68" s="10" t="s">
        <v>6</v>
      </c>
      <c r="J68" s="10">
        <v>80111700</v>
      </c>
      <c r="K68" s="10" t="s">
        <v>37</v>
      </c>
      <c r="L68" s="16">
        <v>42370</v>
      </c>
      <c r="M68" s="10">
        <v>10.5</v>
      </c>
      <c r="N68" s="10" t="s">
        <v>8</v>
      </c>
      <c r="O68" s="10" t="s">
        <v>9</v>
      </c>
      <c r="P68" s="13">
        <v>43221066</v>
      </c>
      <c r="Q68" s="13">
        <v>43221066</v>
      </c>
      <c r="R68" s="10" t="s">
        <v>10</v>
      </c>
      <c r="S68" s="10" t="s">
        <v>10</v>
      </c>
      <c r="T68" s="10" t="s">
        <v>1019</v>
      </c>
      <c r="U68" s="11">
        <v>4116292</v>
      </c>
      <c r="V68" s="10"/>
    </row>
    <row r="69" spans="1:22" s="2" customFormat="1" ht="75" customHeight="1" x14ac:dyDescent="0.25">
      <c r="A69" s="10">
        <v>68</v>
      </c>
      <c r="B69" s="10">
        <v>131</v>
      </c>
      <c r="C69" s="10" t="s">
        <v>0</v>
      </c>
      <c r="D69" s="10" t="s">
        <v>34</v>
      </c>
      <c r="E69" s="10" t="s">
        <v>35</v>
      </c>
      <c r="F69" s="10" t="s">
        <v>34</v>
      </c>
      <c r="G69" s="10" t="s">
        <v>4</v>
      </c>
      <c r="H69" s="10" t="s">
        <v>5</v>
      </c>
      <c r="I69" s="10" t="s">
        <v>6</v>
      </c>
      <c r="J69" s="10">
        <v>80111700</v>
      </c>
      <c r="K69" s="10" t="s">
        <v>37</v>
      </c>
      <c r="L69" s="16">
        <v>42370</v>
      </c>
      <c r="M69" s="10">
        <v>10.5</v>
      </c>
      <c r="N69" s="10" t="s">
        <v>8</v>
      </c>
      <c r="O69" s="10" t="s">
        <v>9</v>
      </c>
      <c r="P69" s="13">
        <v>43221066</v>
      </c>
      <c r="Q69" s="13">
        <v>43221066</v>
      </c>
      <c r="R69" s="10" t="s">
        <v>10</v>
      </c>
      <c r="S69" s="10" t="s">
        <v>10</v>
      </c>
      <c r="T69" s="10" t="s">
        <v>1019</v>
      </c>
      <c r="U69" s="11">
        <v>4116292</v>
      </c>
      <c r="V69" s="10"/>
    </row>
    <row r="70" spans="1:22" s="2" customFormat="1" ht="75" customHeight="1" x14ac:dyDescent="0.25">
      <c r="A70" s="10">
        <v>69</v>
      </c>
      <c r="B70" s="10">
        <v>131</v>
      </c>
      <c r="C70" s="10" t="s">
        <v>0</v>
      </c>
      <c r="D70" s="10" t="s">
        <v>34</v>
      </c>
      <c r="E70" s="10" t="s">
        <v>35</v>
      </c>
      <c r="F70" s="10" t="s">
        <v>34</v>
      </c>
      <c r="G70" s="10" t="s">
        <v>4</v>
      </c>
      <c r="H70" s="10" t="s">
        <v>5</v>
      </c>
      <c r="I70" s="10" t="s">
        <v>6</v>
      </c>
      <c r="J70" s="10">
        <v>80111700</v>
      </c>
      <c r="K70" s="10" t="s">
        <v>37</v>
      </c>
      <c r="L70" s="16">
        <v>42370</v>
      </c>
      <c r="M70" s="10">
        <v>10.5</v>
      </c>
      <c r="N70" s="10" t="s">
        <v>8</v>
      </c>
      <c r="O70" s="10" t="s">
        <v>9</v>
      </c>
      <c r="P70" s="13">
        <v>43221066</v>
      </c>
      <c r="Q70" s="13">
        <v>43221066</v>
      </c>
      <c r="R70" s="10" t="s">
        <v>10</v>
      </c>
      <c r="S70" s="10" t="s">
        <v>10</v>
      </c>
      <c r="T70" s="10" t="s">
        <v>1019</v>
      </c>
      <c r="U70" s="11">
        <v>4116292</v>
      </c>
      <c r="V70" s="10"/>
    </row>
    <row r="71" spans="1:22" s="2" customFormat="1" ht="75" customHeight="1" x14ac:dyDescent="0.25">
      <c r="A71" s="10">
        <v>70</v>
      </c>
      <c r="B71" s="10">
        <v>131</v>
      </c>
      <c r="C71" s="10" t="s">
        <v>0</v>
      </c>
      <c r="D71" s="10" t="s">
        <v>34</v>
      </c>
      <c r="E71" s="10" t="s">
        <v>35</v>
      </c>
      <c r="F71" s="10" t="s">
        <v>34</v>
      </c>
      <c r="G71" s="10" t="s">
        <v>4</v>
      </c>
      <c r="H71" s="10" t="s">
        <v>5</v>
      </c>
      <c r="I71" s="10" t="s">
        <v>6</v>
      </c>
      <c r="J71" s="10">
        <v>80111700</v>
      </c>
      <c r="K71" s="10" t="s">
        <v>37</v>
      </c>
      <c r="L71" s="16">
        <v>42370</v>
      </c>
      <c r="M71" s="10">
        <v>10.5</v>
      </c>
      <c r="N71" s="10" t="s">
        <v>8</v>
      </c>
      <c r="O71" s="10" t="s">
        <v>9</v>
      </c>
      <c r="P71" s="13">
        <v>43221066</v>
      </c>
      <c r="Q71" s="13">
        <v>43221066</v>
      </c>
      <c r="R71" s="10" t="s">
        <v>10</v>
      </c>
      <c r="S71" s="10" t="s">
        <v>10</v>
      </c>
      <c r="T71" s="10" t="s">
        <v>1019</v>
      </c>
      <c r="U71" s="11">
        <v>4116292</v>
      </c>
      <c r="V71" s="10"/>
    </row>
    <row r="72" spans="1:22" s="2" customFormat="1" ht="75" customHeight="1" x14ac:dyDescent="0.25">
      <c r="A72" s="10">
        <v>71</v>
      </c>
      <c r="B72" s="10">
        <v>131</v>
      </c>
      <c r="C72" s="10" t="s">
        <v>0</v>
      </c>
      <c r="D72" s="10" t="s">
        <v>34</v>
      </c>
      <c r="E72" s="10" t="s">
        <v>35</v>
      </c>
      <c r="F72" s="10" t="s">
        <v>34</v>
      </c>
      <c r="G72" s="10" t="s">
        <v>4</v>
      </c>
      <c r="H72" s="10" t="s">
        <v>5</v>
      </c>
      <c r="I72" s="10" t="s">
        <v>6</v>
      </c>
      <c r="J72" s="10">
        <v>80111700</v>
      </c>
      <c r="K72" s="10" t="s">
        <v>37</v>
      </c>
      <c r="L72" s="16">
        <v>42370</v>
      </c>
      <c r="M72" s="10">
        <v>10.5</v>
      </c>
      <c r="N72" s="10" t="s">
        <v>8</v>
      </c>
      <c r="O72" s="10" t="s">
        <v>9</v>
      </c>
      <c r="P72" s="13">
        <v>43221066</v>
      </c>
      <c r="Q72" s="13">
        <v>43221066</v>
      </c>
      <c r="R72" s="10" t="s">
        <v>10</v>
      </c>
      <c r="S72" s="10" t="s">
        <v>10</v>
      </c>
      <c r="T72" s="10" t="s">
        <v>1019</v>
      </c>
      <c r="U72" s="11">
        <v>4116292</v>
      </c>
      <c r="V72" s="10"/>
    </row>
    <row r="73" spans="1:22" s="2" customFormat="1" ht="75" customHeight="1" x14ac:dyDescent="0.25">
      <c r="A73" s="10">
        <v>72</v>
      </c>
      <c r="B73" s="10">
        <v>131</v>
      </c>
      <c r="C73" s="10" t="s">
        <v>0</v>
      </c>
      <c r="D73" s="10" t="s">
        <v>34</v>
      </c>
      <c r="E73" s="10" t="s">
        <v>35</v>
      </c>
      <c r="F73" s="10" t="s">
        <v>34</v>
      </c>
      <c r="G73" s="10" t="s">
        <v>4</v>
      </c>
      <c r="H73" s="10" t="s">
        <v>5</v>
      </c>
      <c r="I73" s="10" t="s">
        <v>6</v>
      </c>
      <c r="J73" s="10">
        <v>80111700</v>
      </c>
      <c r="K73" s="10" t="s">
        <v>37</v>
      </c>
      <c r="L73" s="16">
        <v>42370</v>
      </c>
      <c r="M73" s="10">
        <v>10.5</v>
      </c>
      <c r="N73" s="10" t="s">
        <v>8</v>
      </c>
      <c r="O73" s="10" t="s">
        <v>9</v>
      </c>
      <c r="P73" s="13">
        <v>43221066</v>
      </c>
      <c r="Q73" s="13">
        <v>43221066</v>
      </c>
      <c r="R73" s="10" t="s">
        <v>10</v>
      </c>
      <c r="S73" s="10" t="s">
        <v>10</v>
      </c>
      <c r="T73" s="10" t="s">
        <v>1019</v>
      </c>
      <c r="U73" s="11">
        <v>4116292</v>
      </c>
      <c r="V73" s="10"/>
    </row>
    <row r="74" spans="1:22" s="2" customFormat="1" ht="75" customHeight="1" x14ac:dyDescent="0.25">
      <c r="A74" s="10">
        <v>73</v>
      </c>
      <c r="B74" s="10">
        <v>131</v>
      </c>
      <c r="C74" s="10" t="s">
        <v>0</v>
      </c>
      <c r="D74" s="10" t="s">
        <v>34</v>
      </c>
      <c r="E74" s="10" t="s">
        <v>35</v>
      </c>
      <c r="F74" s="10" t="s">
        <v>34</v>
      </c>
      <c r="G74" s="10" t="s">
        <v>4</v>
      </c>
      <c r="H74" s="10" t="s">
        <v>5</v>
      </c>
      <c r="I74" s="10" t="s">
        <v>6</v>
      </c>
      <c r="J74" s="10">
        <v>80111700</v>
      </c>
      <c r="K74" s="10" t="s">
        <v>37</v>
      </c>
      <c r="L74" s="16">
        <v>42370</v>
      </c>
      <c r="M74" s="10">
        <v>10.5</v>
      </c>
      <c r="N74" s="10" t="s">
        <v>8</v>
      </c>
      <c r="O74" s="10" t="s">
        <v>9</v>
      </c>
      <c r="P74" s="13">
        <v>43221066</v>
      </c>
      <c r="Q74" s="13">
        <v>43221066</v>
      </c>
      <c r="R74" s="10" t="s">
        <v>10</v>
      </c>
      <c r="S74" s="10" t="s">
        <v>10</v>
      </c>
      <c r="T74" s="10" t="s">
        <v>1019</v>
      </c>
      <c r="U74" s="11">
        <v>4116292</v>
      </c>
      <c r="V74" s="10"/>
    </row>
    <row r="75" spans="1:22" s="2" customFormat="1" ht="75" customHeight="1" x14ac:dyDescent="0.25">
      <c r="A75" s="10">
        <v>74</v>
      </c>
      <c r="B75" s="10">
        <v>131</v>
      </c>
      <c r="C75" s="10" t="s">
        <v>0</v>
      </c>
      <c r="D75" s="10" t="s">
        <v>34</v>
      </c>
      <c r="E75" s="10" t="s">
        <v>35</v>
      </c>
      <c r="F75" s="10" t="s">
        <v>34</v>
      </c>
      <c r="G75" s="10" t="s">
        <v>4</v>
      </c>
      <c r="H75" s="10" t="s">
        <v>5</v>
      </c>
      <c r="I75" s="10" t="s">
        <v>6</v>
      </c>
      <c r="J75" s="10">
        <v>80111700</v>
      </c>
      <c r="K75" s="10" t="s">
        <v>37</v>
      </c>
      <c r="L75" s="16">
        <v>42370</v>
      </c>
      <c r="M75" s="10">
        <v>10.5</v>
      </c>
      <c r="N75" s="10" t="s">
        <v>8</v>
      </c>
      <c r="O75" s="10" t="s">
        <v>9</v>
      </c>
      <c r="P75" s="13">
        <v>43221066</v>
      </c>
      <c r="Q75" s="13">
        <v>43221066</v>
      </c>
      <c r="R75" s="10" t="s">
        <v>10</v>
      </c>
      <c r="S75" s="10" t="s">
        <v>10</v>
      </c>
      <c r="T75" s="10" t="s">
        <v>1019</v>
      </c>
      <c r="U75" s="11">
        <v>4116292</v>
      </c>
      <c r="V75" s="10"/>
    </row>
    <row r="76" spans="1:22" s="2" customFormat="1" ht="75" customHeight="1" x14ac:dyDescent="0.25">
      <c r="A76" s="10">
        <v>75</v>
      </c>
      <c r="B76" s="10">
        <v>131</v>
      </c>
      <c r="C76" s="10" t="s">
        <v>0</v>
      </c>
      <c r="D76" s="10" t="s">
        <v>34</v>
      </c>
      <c r="E76" s="10" t="s">
        <v>35</v>
      </c>
      <c r="F76" s="10" t="s">
        <v>34</v>
      </c>
      <c r="G76" s="10" t="s">
        <v>4</v>
      </c>
      <c r="H76" s="10" t="s">
        <v>5</v>
      </c>
      <c r="I76" s="10" t="s">
        <v>6</v>
      </c>
      <c r="J76" s="10">
        <v>80111700</v>
      </c>
      <c r="K76" s="10" t="s">
        <v>37</v>
      </c>
      <c r="L76" s="16">
        <v>42370</v>
      </c>
      <c r="M76" s="10">
        <v>10.5</v>
      </c>
      <c r="N76" s="10" t="s">
        <v>8</v>
      </c>
      <c r="O76" s="10" t="s">
        <v>9</v>
      </c>
      <c r="P76" s="13">
        <v>43221066</v>
      </c>
      <c r="Q76" s="13">
        <v>43221066</v>
      </c>
      <c r="R76" s="10" t="s">
        <v>10</v>
      </c>
      <c r="S76" s="10" t="s">
        <v>10</v>
      </c>
      <c r="T76" s="10" t="s">
        <v>1019</v>
      </c>
      <c r="U76" s="11">
        <v>4116292</v>
      </c>
      <c r="V76" s="10"/>
    </row>
    <row r="77" spans="1:22" s="2" customFormat="1" ht="75" customHeight="1" x14ac:dyDescent="0.25">
      <c r="A77" s="10">
        <v>76</v>
      </c>
      <c r="B77" s="10">
        <v>131</v>
      </c>
      <c r="C77" s="10" t="s">
        <v>0</v>
      </c>
      <c r="D77" s="10" t="s">
        <v>34</v>
      </c>
      <c r="E77" s="10" t="s">
        <v>35</v>
      </c>
      <c r="F77" s="10" t="s">
        <v>34</v>
      </c>
      <c r="G77" s="10" t="s">
        <v>4</v>
      </c>
      <c r="H77" s="10" t="s">
        <v>5</v>
      </c>
      <c r="I77" s="10" t="s">
        <v>6</v>
      </c>
      <c r="J77" s="10">
        <v>80111700</v>
      </c>
      <c r="K77" s="10" t="s">
        <v>37</v>
      </c>
      <c r="L77" s="16">
        <v>42370</v>
      </c>
      <c r="M77" s="10">
        <v>10.5</v>
      </c>
      <c r="N77" s="10" t="s">
        <v>8</v>
      </c>
      <c r="O77" s="10" t="s">
        <v>9</v>
      </c>
      <c r="P77" s="13">
        <v>43221066</v>
      </c>
      <c r="Q77" s="13">
        <v>43221066</v>
      </c>
      <c r="R77" s="10" t="s">
        <v>10</v>
      </c>
      <c r="S77" s="10" t="s">
        <v>10</v>
      </c>
      <c r="T77" s="10" t="s">
        <v>1019</v>
      </c>
      <c r="U77" s="11">
        <v>4116292</v>
      </c>
      <c r="V77" s="10"/>
    </row>
    <row r="78" spans="1:22" s="2" customFormat="1" ht="75" customHeight="1" x14ac:dyDescent="0.25">
      <c r="A78" s="10">
        <v>77</v>
      </c>
      <c r="B78" s="10">
        <v>131</v>
      </c>
      <c r="C78" s="10" t="s">
        <v>0</v>
      </c>
      <c r="D78" s="10" t="s">
        <v>34</v>
      </c>
      <c r="E78" s="10" t="s">
        <v>35</v>
      </c>
      <c r="F78" s="10" t="s">
        <v>34</v>
      </c>
      <c r="G78" s="10" t="s">
        <v>4</v>
      </c>
      <c r="H78" s="10" t="s">
        <v>5</v>
      </c>
      <c r="I78" s="10" t="s">
        <v>6</v>
      </c>
      <c r="J78" s="10">
        <v>80111700</v>
      </c>
      <c r="K78" s="10" t="s">
        <v>37</v>
      </c>
      <c r="L78" s="16">
        <v>42370</v>
      </c>
      <c r="M78" s="10">
        <v>10.5</v>
      </c>
      <c r="N78" s="10" t="s">
        <v>8</v>
      </c>
      <c r="O78" s="10" t="s">
        <v>9</v>
      </c>
      <c r="P78" s="13">
        <v>43221066</v>
      </c>
      <c r="Q78" s="13">
        <v>43221066</v>
      </c>
      <c r="R78" s="10" t="s">
        <v>10</v>
      </c>
      <c r="S78" s="10" t="s">
        <v>10</v>
      </c>
      <c r="T78" s="10" t="s">
        <v>1019</v>
      </c>
      <c r="U78" s="11">
        <v>4116292</v>
      </c>
      <c r="V78" s="10"/>
    </row>
    <row r="79" spans="1:22" s="2" customFormat="1" ht="75" customHeight="1" x14ac:dyDescent="0.25">
      <c r="A79" s="10">
        <v>78</v>
      </c>
      <c r="B79" s="10">
        <v>131</v>
      </c>
      <c r="C79" s="10" t="s">
        <v>0</v>
      </c>
      <c r="D79" s="10" t="s">
        <v>34</v>
      </c>
      <c r="E79" s="10" t="s">
        <v>35</v>
      </c>
      <c r="F79" s="10" t="s">
        <v>34</v>
      </c>
      <c r="G79" s="10" t="s">
        <v>4</v>
      </c>
      <c r="H79" s="10" t="s">
        <v>5</v>
      </c>
      <c r="I79" s="10" t="s">
        <v>6</v>
      </c>
      <c r="J79" s="10">
        <v>80111700</v>
      </c>
      <c r="K79" s="10" t="s">
        <v>37</v>
      </c>
      <c r="L79" s="16">
        <v>42370</v>
      </c>
      <c r="M79" s="10">
        <v>10.5</v>
      </c>
      <c r="N79" s="10" t="s">
        <v>8</v>
      </c>
      <c r="O79" s="10" t="s">
        <v>9</v>
      </c>
      <c r="P79" s="13">
        <v>43221066</v>
      </c>
      <c r="Q79" s="13">
        <v>43221066</v>
      </c>
      <c r="R79" s="10" t="s">
        <v>10</v>
      </c>
      <c r="S79" s="10" t="s">
        <v>10</v>
      </c>
      <c r="T79" s="10" t="s">
        <v>1019</v>
      </c>
      <c r="U79" s="11">
        <v>4116292</v>
      </c>
      <c r="V79" s="10"/>
    </row>
    <row r="80" spans="1:22" s="2" customFormat="1" ht="75" customHeight="1" x14ac:dyDescent="0.25">
      <c r="A80" s="10">
        <v>79</v>
      </c>
      <c r="B80" s="10">
        <v>131</v>
      </c>
      <c r="C80" s="10" t="s">
        <v>0</v>
      </c>
      <c r="D80" s="10" t="s">
        <v>34</v>
      </c>
      <c r="E80" s="10" t="s">
        <v>35</v>
      </c>
      <c r="F80" s="10" t="s">
        <v>34</v>
      </c>
      <c r="G80" s="10" t="s">
        <v>4</v>
      </c>
      <c r="H80" s="10" t="s">
        <v>5</v>
      </c>
      <c r="I80" s="10" t="s">
        <v>6</v>
      </c>
      <c r="J80" s="10">
        <v>80111700</v>
      </c>
      <c r="K80" s="10" t="s">
        <v>37</v>
      </c>
      <c r="L80" s="16">
        <v>42370</v>
      </c>
      <c r="M80" s="10">
        <v>10.5</v>
      </c>
      <c r="N80" s="10" t="s">
        <v>8</v>
      </c>
      <c r="O80" s="10" t="s">
        <v>9</v>
      </c>
      <c r="P80" s="13">
        <v>43221066</v>
      </c>
      <c r="Q80" s="13">
        <v>43221066</v>
      </c>
      <c r="R80" s="10" t="s">
        <v>10</v>
      </c>
      <c r="S80" s="10" t="s">
        <v>10</v>
      </c>
      <c r="T80" s="10" t="s">
        <v>1019</v>
      </c>
      <c r="U80" s="11">
        <v>4116292</v>
      </c>
      <c r="V80" s="10"/>
    </row>
    <row r="81" spans="1:22" s="2" customFormat="1" ht="75" customHeight="1" x14ac:dyDescent="0.25">
      <c r="A81" s="10">
        <v>80</v>
      </c>
      <c r="B81" s="10">
        <v>131</v>
      </c>
      <c r="C81" s="10" t="s">
        <v>0</v>
      </c>
      <c r="D81" s="10" t="s">
        <v>34</v>
      </c>
      <c r="E81" s="10" t="s">
        <v>35</v>
      </c>
      <c r="F81" s="10" t="s">
        <v>34</v>
      </c>
      <c r="G81" s="10" t="s">
        <v>4</v>
      </c>
      <c r="H81" s="10" t="s">
        <v>5</v>
      </c>
      <c r="I81" s="10" t="s">
        <v>6</v>
      </c>
      <c r="J81" s="10">
        <v>80111700</v>
      </c>
      <c r="K81" s="10" t="s">
        <v>37</v>
      </c>
      <c r="L81" s="16">
        <v>42370</v>
      </c>
      <c r="M81" s="10">
        <v>10.5</v>
      </c>
      <c r="N81" s="10" t="s">
        <v>8</v>
      </c>
      <c r="O81" s="10" t="s">
        <v>9</v>
      </c>
      <c r="P81" s="13">
        <v>43221066</v>
      </c>
      <c r="Q81" s="13">
        <v>43221066</v>
      </c>
      <c r="R81" s="10" t="s">
        <v>10</v>
      </c>
      <c r="S81" s="10" t="s">
        <v>10</v>
      </c>
      <c r="T81" s="10" t="s">
        <v>1019</v>
      </c>
      <c r="U81" s="11">
        <v>4116292</v>
      </c>
      <c r="V81" s="10"/>
    </row>
    <row r="82" spans="1:22" s="2" customFormat="1" ht="75" customHeight="1" x14ac:dyDescent="0.25">
      <c r="A82" s="10">
        <v>81</v>
      </c>
      <c r="B82" s="10">
        <v>131</v>
      </c>
      <c r="C82" s="10" t="s">
        <v>0</v>
      </c>
      <c r="D82" s="10" t="s">
        <v>34</v>
      </c>
      <c r="E82" s="10" t="s">
        <v>35</v>
      </c>
      <c r="F82" s="10" t="s">
        <v>34</v>
      </c>
      <c r="G82" s="10" t="s">
        <v>4</v>
      </c>
      <c r="H82" s="10" t="s">
        <v>5</v>
      </c>
      <c r="I82" s="10" t="s">
        <v>6</v>
      </c>
      <c r="J82" s="10">
        <v>80111700</v>
      </c>
      <c r="K82" s="10" t="s">
        <v>37</v>
      </c>
      <c r="L82" s="16">
        <v>42370</v>
      </c>
      <c r="M82" s="10">
        <v>10.5</v>
      </c>
      <c r="N82" s="10" t="s">
        <v>8</v>
      </c>
      <c r="O82" s="10" t="s">
        <v>9</v>
      </c>
      <c r="P82" s="13">
        <v>43221066</v>
      </c>
      <c r="Q82" s="13">
        <v>43221066</v>
      </c>
      <c r="R82" s="10" t="s">
        <v>10</v>
      </c>
      <c r="S82" s="10" t="s">
        <v>10</v>
      </c>
      <c r="T82" s="10" t="s">
        <v>1019</v>
      </c>
      <c r="U82" s="11">
        <v>4116292</v>
      </c>
      <c r="V82" s="10"/>
    </row>
    <row r="83" spans="1:22" s="2" customFormat="1" ht="75" customHeight="1" x14ac:dyDescent="0.25">
      <c r="A83" s="10">
        <v>82</v>
      </c>
      <c r="B83" s="10">
        <v>131</v>
      </c>
      <c r="C83" s="10" t="s">
        <v>0</v>
      </c>
      <c r="D83" s="10" t="s">
        <v>34</v>
      </c>
      <c r="E83" s="10" t="s">
        <v>35</v>
      </c>
      <c r="F83" s="10" t="s">
        <v>34</v>
      </c>
      <c r="G83" s="10" t="s">
        <v>4</v>
      </c>
      <c r="H83" s="10" t="s">
        <v>5</v>
      </c>
      <c r="I83" s="10" t="s">
        <v>6</v>
      </c>
      <c r="J83" s="10">
        <v>80111700</v>
      </c>
      <c r="K83" s="10" t="s">
        <v>37</v>
      </c>
      <c r="L83" s="16">
        <v>42370</v>
      </c>
      <c r="M83" s="10">
        <v>10.5</v>
      </c>
      <c r="N83" s="10" t="s">
        <v>8</v>
      </c>
      <c r="O83" s="10" t="s">
        <v>9</v>
      </c>
      <c r="P83" s="13">
        <v>43221066</v>
      </c>
      <c r="Q83" s="13">
        <v>43221066</v>
      </c>
      <c r="R83" s="10" t="s">
        <v>10</v>
      </c>
      <c r="S83" s="10" t="s">
        <v>10</v>
      </c>
      <c r="T83" s="10" t="s">
        <v>1019</v>
      </c>
      <c r="U83" s="11">
        <v>4116292</v>
      </c>
      <c r="V83" s="10"/>
    </row>
    <row r="84" spans="1:22" s="2" customFormat="1" ht="75" customHeight="1" x14ac:dyDescent="0.25">
      <c r="A84" s="10">
        <v>83</v>
      </c>
      <c r="B84" s="10">
        <v>131</v>
      </c>
      <c r="C84" s="10" t="s">
        <v>0</v>
      </c>
      <c r="D84" s="10" t="s">
        <v>34</v>
      </c>
      <c r="E84" s="10" t="s">
        <v>35</v>
      </c>
      <c r="F84" s="10" t="s">
        <v>34</v>
      </c>
      <c r="G84" s="10" t="s">
        <v>4</v>
      </c>
      <c r="H84" s="10" t="s">
        <v>5</v>
      </c>
      <c r="I84" s="10" t="s">
        <v>6</v>
      </c>
      <c r="J84" s="10">
        <v>80111700</v>
      </c>
      <c r="K84" s="10" t="s">
        <v>37</v>
      </c>
      <c r="L84" s="16">
        <v>42370</v>
      </c>
      <c r="M84" s="10">
        <v>10.5</v>
      </c>
      <c r="N84" s="10" t="s">
        <v>8</v>
      </c>
      <c r="O84" s="10" t="s">
        <v>9</v>
      </c>
      <c r="P84" s="13">
        <v>43221066</v>
      </c>
      <c r="Q84" s="13">
        <v>43221066</v>
      </c>
      <c r="R84" s="10" t="s">
        <v>10</v>
      </c>
      <c r="S84" s="10" t="s">
        <v>10</v>
      </c>
      <c r="T84" s="10" t="s">
        <v>1019</v>
      </c>
      <c r="U84" s="11">
        <v>4116292</v>
      </c>
      <c r="V84" s="10"/>
    </row>
    <row r="85" spans="1:22" s="2" customFormat="1" ht="75" customHeight="1" x14ac:dyDescent="0.25">
      <c r="A85" s="10">
        <v>84</v>
      </c>
      <c r="B85" s="10">
        <v>131</v>
      </c>
      <c r="C85" s="10" t="s">
        <v>0</v>
      </c>
      <c r="D85" s="10" t="s">
        <v>34</v>
      </c>
      <c r="E85" s="10" t="s">
        <v>35</v>
      </c>
      <c r="F85" s="10" t="s">
        <v>34</v>
      </c>
      <c r="G85" s="10" t="s">
        <v>4</v>
      </c>
      <c r="H85" s="10" t="s">
        <v>5</v>
      </c>
      <c r="I85" s="10" t="s">
        <v>6</v>
      </c>
      <c r="J85" s="10">
        <v>80111700</v>
      </c>
      <c r="K85" s="10" t="s">
        <v>37</v>
      </c>
      <c r="L85" s="16">
        <v>42370</v>
      </c>
      <c r="M85" s="10">
        <v>10.5</v>
      </c>
      <c r="N85" s="10" t="s">
        <v>8</v>
      </c>
      <c r="O85" s="10" t="s">
        <v>9</v>
      </c>
      <c r="P85" s="13">
        <v>43221066</v>
      </c>
      <c r="Q85" s="13">
        <v>43221066</v>
      </c>
      <c r="R85" s="10" t="s">
        <v>10</v>
      </c>
      <c r="S85" s="10" t="s">
        <v>10</v>
      </c>
      <c r="T85" s="10" t="s">
        <v>1019</v>
      </c>
      <c r="U85" s="11">
        <v>4116292</v>
      </c>
      <c r="V85" s="10"/>
    </row>
    <row r="86" spans="1:22" s="2" customFormat="1" ht="75" customHeight="1" x14ac:dyDescent="0.25">
      <c r="A86" s="10">
        <v>85</v>
      </c>
      <c r="B86" s="10">
        <v>131</v>
      </c>
      <c r="C86" s="10" t="s">
        <v>0</v>
      </c>
      <c r="D86" s="10" t="s">
        <v>34</v>
      </c>
      <c r="E86" s="10" t="s">
        <v>35</v>
      </c>
      <c r="F86" s="10" t="s">
        <v>34</v>
      </c>
      <c r="G86" s="10" t="s">
        <v>4</v>
      </c>
      <c r="H86" s="10" t="s">
        <v>5</v>
      </c>
      <c r="I86" s="10" t="s">
        <v>6</v>
      </c>
      <c r="J86" s="10">
        <v>80111700</v>
      </c>
      <c r="K86" s="10" t="s">
        <v>37</v>
      </c>
      <c r="L86" s="16">
        <v>42370</v>
      </c>
      <c r="M86" s="10">
        <v>10.5</v>
      </c>
      <c r="N86" s="10" t="s">
        <v>8</v>
      </c>
      <c r="O86" s="10" t="s">
        <v>9</v>
      </c>
      <c r="P86" s="13">
        <v>43221066</v>
      </c>
      <c r="Q86" s="13">
        <v>43221066</v>
      </c>
      <c r="R86" s="10" t="s">
        <v>10</v>
      </c>
      <c r="S86" s="10" t="s">
        <v>10</v>
      </c>
      <c r="T86" s="10" t="s">
        <v>1019</v>
      </c>
      <c r="U86" s="11">
        <v>4116292</v>
      </c>
      <c r="V86" s="10"/>
    </row>
    <row r="87" spans="1:22" s="2" customFormat="1" ht="75" customHeight="1" x14ac:dyDescent="0.25">
      <c r="A87" s="10">
        <v>86</v>
      </c>
      <c r="B87" s="10">
        <v>131</v>
      </c>
      <c r="C87" s="10" t="s">
        <v>0</v>
      </c>
      <c r="D87" s="10" t="s">
        <v>34</v>
      </c>
      <c r="E87" s="10" t="s">
        <v>35</v>
      </c>
      <c r="F87" s="10" t="s">
        <v>34</v>
      </c>
      <c r="G87" s="10" t="s">
        <v>4</v>
      </c>
      <c r="H87" s="10" t="s">
        <v>5</v>
      </c>
      <c r="I87" s="10" t="s">
        <v>6</v>
      </c>
      <c r="J87" s="10">
        <v>80111700</v>
      </c>
      <c r="K87" s="10" t="s">
        <v>37</v>
      </c>
      <c r="L87" s="16">
        <v>42370</v>
      </c>
      <c r="M87" s="10">
        <v>10.5</v>
      </c>
      <c r="N87" s="10" t="s">
        <v>8</v>
      </c>
      <c r="O87" s="10" t="s">
        <v>9</v>
      </c>
      <c r="P87" s="13">
        <v>43221066</v>
      </c>
      <c r="Q87" s="13">
        <v>43221066</v>
      </c>
      <c r="R87" s="10" t="s">
        <v>10</v>
      </c>
      <c r="S87" s="10" t="s">
        <v>10</v>
      </c>
      <c r="T87" s="10" t="s">
        <v>1019</v>
      </c>
      <c r="U87" s="11">
        <v>4116292</v>
      </c>
      <c r="V87" s="10"/>
    </row>
    <row r="88" spans="1:22" s="2" customFormat="1" ht="75" customHeight="1" x14ac:dyDescent="0.25">
      <c r="A88" s="10">
        <v>87</v>
      </c>
      <c r="B88" s="10">
        <v>131</v>
      </c>
      <c r="C88" s="10" t="s">
        <v>0</v>
      </c>
      <c r="D88" s="10" t="s">
        <v>34</v>
      </c>
      <c r="E88" s="10" t="s">
        <v>35</v>
      </c>
      <c r="F88" s="10" t="s">
        <v>34</v>
      </c>
      <c r="G88" s="10" t="s">
        <v>4</v>
      </c>
      <c r="H88" s="10" t="s">
        <v>5</v>
      </c>
      <c r="I88" s="10" t="s">
        <v>6</v>
      </c>
      <c r="J88" s="10">
        <v>80111700</v>
      </c>
      <c r="K88" s="10" t="s">
        <v>38</v>
      </c>
      <c r="L88" s="16">
        <v>42370</v>
      </c>
      <c r="M88" s="10">
        <v>10</v>
      </c>
      <c r="N88" s="10" t="s">
        <v>8</v>
      </c>
      <c r="O88" s="10" t="s">
        <v>9</v>
      </c>
      <c r="P88" s="13">
        <v>31720910</v>
      </c>
      <c r="Q88" s="13">
        <v>31720910</v>
      </c>
      <c r="R88" s="10" t="s">
        <v>10</v>
      </c>
      <c r="S88" s="10" t="s">
        <v>10</v>
      </c>
      <c r="T88" s="10" t="s">
        <v>1019</v>
      </c>
      <c r="U88" s="11">
        <v>3172091</v>
      </c>
      <c r="V88" s="10"/>
    </row>
    <row r="89" spans="1:22" s="2" customFormat="1" ht="75" customHeight="1" x14ac:dyDescent="0.25">
      <c r="A89" s="10">
        <v>88</v>
      </c>
      <c r="B89" s="10">
        <v>131</v>
      </c>
      <c r="C89" s="10" t="s">
        <v>0</v>
      </c>
      <c r="D89" s="10" t="s">
        <v>34</v>
      </c>
      <c r="E89" s="10" t="s">
        <v>35</v>
      </c>
      <c r="F89" s="10" t="s">
        <v>34</v>
      </c>
      <c r="G89" s="10" t="s">
        <v>4</v>
      </c>
      <c r="H89" s="10" t="s">
        <v>5</v>
      </c>
      <c r="I89" s="10" t="s">
        <v>6</v>
      </c>
      <c r="J89" s="10">
        <v>80111700</v>
      </c>
      <c r="K89" s="10" t="s">
        <v>39</v>
      </c>
      <c r="L89" s="16">
        <v>42370</v>
      </c>
      <c r="M89" s="10">
        <v>10</v>
      </c>
      <c r="N89" s="10" t="s">
        <v>8</v>
      </c>
      <c r="O89" s="10" t="s">
        <v>9</v>
      </c>
      <c r="P89" s="13">
        <v>41162920</v>
      </c>
      <c r="Q89" s="13">
        <v>41162920</v>
      </c>
      <c r="R89" s="10" t="s">
        <v>10</v>
      </c>
      <c r="S89" s="10" t="s">
        <v>10</v>
      </c>
      <c r="T89" s="10" t="s">
        <v>1019</v>
      </c>
      <c r="U89" s="11">
        <v>4116292</v>
      </c>
      <c r="V89" s="10"/>
    </row>
    <row r="90" spans="1:22" s="2" customFormat="1" ht="75" customHeight="1" x14ac:dyDescent="0.25">
      <c r="A90" s="10">
        <v>89</v>
      </c>
      <c r="B90" s="10">
        <v>131</v>
      </c>
      <c r="C90" s="10" t="s">
        <v>0</v>
      </c>
      <c r="D90" s="10" t="s">
        <v>34</v>
      </c>
      <c r="E90" s="10" t="s">
        <v>35</v>
      </c>
      <c r="F90" s="10" t="s">
        <v>34</v>
      </c>
      <c r="G90" s="10" t="s">
        <v>4</v>
      </c>
      <c r="H90" s="10" t="s">
        <v>5</v>
      </c>
      <c r="I90" s="10" t="s">
        <v>6</v>
      </c>
      <c r="J90" s="10">
        <v>80111700</v>
      </c>
      <c r="K90" s="10" t="s">
        <v>40</v>
      </c>
      <c r="L90" s="16">
        <v>42370</v>
      </c>
      <c r="M90" s="10">
        <v>10.5</v>
      </c>
      <c r="N90" s="10" t="s">
        <v>8</v>
      </c>
      <c r="O90" s="10" t="s">
        <v>9</v>
      </c>
      <c r="P90" s="13">
        <v>37539946.5</v>
      </c>
      <c r="Q90" s="13">
        <v>37539946.5</v>
      </c>
      <c r="R90" s="10" t="s">
        <v>10</v>
      </c>
      <c r="S90" s="10" t="s">
        <v>10</v>
      </c>
      <c r="T90" s="10" t="s">
        <v>1019</v>
      </c>
      <c r="U90" s="11">
        <v>3575233</v>
      </c>
      <c r="V90" s="10"/>
    </row>
    <row r="91" spans="1:22" s="2" customFormat="1" ht="75" customHeight="1" x14ac:dyDescent="0.25">
      <c r="A91" s="10">
        <v>90</v>
      </c>
      <c r="B91" s="10">
        <v>131</v>
      </c>
      <c r="C91" s="10" t="s">
        <v>0</v>
      </c>
      <c r="D91" s="10" t="s">
        <v>34</v>
      </c>
      <c r="E91" s="10" t="s">
        <v>35</v>
      </c>
      <c r="F91" s="10" t="s">
        <v>34</v>
      </c>
      <c r="G91" s="10" t="s">
        <v>4</v>
      </c>
      <c r="H91" s="10" t="s">
        <v>5</v>
      </c>
      <c r="I91" s="10" t="s">
        <v>6</v>
      </c>
      <c r="J91" s="10">
        <v>80111700</v>
      </c>
      <c r="K91" s="10" t="s">
        <v>41</v>
      </c>
      <c r="L91" s="16">
        <v>42370</v>
      </c>
      <c r="M91" s="10">
        <v>10.5</v>
      </c>
      <c r="N91" s="10" t="s">
        <v>8</v>
      </c>
      <c r="O91" s="10" t="s">
        <v>9</v>
      </c>
      <c r="P91" s="13">
        <v>33306955.5</v>
      </c>
      <c r="Q91" s="13">
        <v>33306955.5</v>
      </c>
      <c r="R91" s="10" t="s">
        <v>10</v>
      </c>
      <c r="S91" s="10" t="s">
        <v>10</v>
      </c>
      <c r="T91" s="10" t="s">
        <v>1019</v>
      </c>
      <c r="U91" s="11">
        <v>3172091</v>
      </c>
      <c r="V91" s="10"/>
    </row>
    <row r="92" spans="1:22" s="2" customFormat="1" ht="75" customHeight="1" x14ac:dyDescent="0.25">
      <c r="A92" s="10">
        <v>91</v>
      </c>
      <c r="B92" s="10">
        <v>131</v>
      </c>
      <c r="C92" s="10" t="s">
        <v>0</v>
      </c>
      <c r="D92" s="10" t="s">
        <v>34</v>
      </c>
      <c r="E92" s="10" t="s">
        <v>35</v>
      </c>
      <c r="F92" s="10" t="s">
        <v>34</v>
      </c>
      <c r="G92" s="10" t="s">
        <v>4</v>
      </c>
      <c r="H92" s="10" t="s">
        <v>5</v>
      </c>
      <c r="I92" s="10" t="s">
        <v>6</v>
      </c>
      <c r="J92" s="10">
        <v>80111700</v>
      </c>
      <c r="K92" s="10" t="s">
        <v>42</v>
      </c>
      <c r="L92" s="16">
        <v>42370</v>
      </c>
      <c r="M92" s="10">
        <v>10.5</v>
      </c>
      <c r="N92" s="10" t="s">
        <v>8</v>
      </c>
      <c r="O92" s="10" t="s">
        <v>9</v>
      </c>
      <c r="P92" s="13">
        <v>23504239.5</v>
      </c>
      <c r="Q92" s="13">
        <v>23504239.5</v>
      </c>
      <c r="R92" s="10" t="s">
        <v>10</v>
      </c>
      <c r="S92" s="10" t="s">
        <v>10</v>
      </c>
      <c r="T92" s="10" t="s">
        <v>1019</v>
      </c>
      <c r="U92" s="11">
        <v>2238499</v>
      </c>
      <c r="V92" s="10"/>
    </row>
    <row r="93" spans="1:22" s="2" customFormat="1" ht="75" customHeight="1" x14ac:dyDescent="0.25">
      <c r="A93" s="10">
        <v>92</v>
      </c>
      <c r="B93" s="10">
        <v>131</v>
      </c>
      <c r="C93" s="10" t="s">
        <v>0</v>
      </c>
      <c r="D93" s="10" t="s">
        <v>34</v>
      </c>
      <c r="E93" s="10" t="s">
        <v>35</v>
      </c>
      <c r="F93" s="10" t="s">
        <v>34</v>
      </c>
      <c r="G93" s="10" t="s">
        <v>4</v>
      </c>
      <c r="H93" s="10" t="s">
        <v>5</v>
      </c>
      <c r="I93" s="10" t="s">
        <v>6</v>
      </c>
      <c r="J93" s="10">
        <v>80111700</v>
      </c>
      <c r="K93" s="10" t="s">
        <v>43</v>
      </c>
      <c r="L93" s="16">
        <v>42370</v>
      </c>
      <c r="M93" s="10">
        <v>10.5</v>
      </c>
      <c r="N93" s="10" t="s">
        <v>8</v>
      </c>
      <c r="O93" s="10" t="s">
        <v>9</v>
      </c>
      <c r="P93" s="13">
        <v>23504239.5</v>
      </c>
      <c r="Q93" s="13">
        <v>23504239.5</v>
      </c>
      <c r="R93" s="10" t="s">
        <v>10</v>
      </c>
      <c r="S93" s="10" t="s">
        <v>10</v>
      </c>
      <c r="T93" s="10" t="s">
        <v>1019</v>
      </c>
      <c r="U93" s="11">
        <v>2238499</v>
      </c>
      <c r="V93" s="10"/>
    </row>
    <row r="94" spans="1:22" s="2" customFormat="1" ht="75" customHeight="1" x14ac:dyDescent="0.25">
      <c r="A94" s="10">
        <v>93</v>
      </c>
      <c r="B94" s="10">
        <v>131</v>
      </c>
      <c r="C94" s="10" t="s">
        <v>0</v>
      </c>
      <c r="D94" s="10" t="s">
        <v>34</v>
      </c>
      <c r="E94" s="10" t="s">
        <v>35</v>
      </c>
      <c r="F94" s="10" t="s">
        <v>34</v>
      </c>
      <c r="G94" s="10" t="s">
        <v>4</v>
      </c>
      <c r="H94" s="10" t="s">
        <v>5</v>
      </c>
      <c r="I94" s="10" t="s">
        <v>6</v>
      </c>
      <c r="J94" s="10">
        <v>80111700</v>
      </c>
      <c r="K94" s="10" t="s">
        <v>44</v>
      </c>
      <c r="L94" s="16">
        <v>42370</v>
      </c>
      <c r="M94" s="10">
        <v>10.5</v>
      </c>
      <c r="N94" s="10" t="s">
        <v>8</v>
      </c>
      <c r="O94" s="10" t="s">
        <v>9</v>
      </c>
      <c r="P94" s="13">
        <v>43221066</v>
      </c>
      <c r="Q94" s="13">
        <v>43221066</v>
      </c>
      <c r="R94" s="10" t="s">
        <v>10</v>
      </c>
      <c r="S94" s="10" t="s">
        <v>10</v>
      </c>
      <c r="T94" s="10" t="s">
        <v>1019</v>
      </c>
      <c r="U94" s="11">
        <v>4116292</v>
      </c>
      <c r="V94" s="10"/>
    </row>
    <row r="95" spans="1:22" s="2" customFormat="1" ht="75" customHeight="1" x14ac:dyDescent="0.25">
      <c r="A95" s="10">
        <v>94</v>
      </c>
      <c r="B95" s="10">
        <v>131</v>
      </c>
      <c r="C95" s="10" t="s">
        <v>0</v>
      </c>
      <c r="D95" s="10" t="s">
        <v>34</v>
      </c>
      <c r="E95" s="10" t="s">
        <v>35</v>
      </c>
      <c r="F95" s="10" t="s">
        <v>34</v>
      </c>
      <c r="G95" s="10" t="s">
        <v>4</v>
      </c>
      <c r="H95" s="10" t="s">
        <v>5</v>
      </c>
      <c r="I95" s="10" t="s">
        <v>6</v>
      </c>
      <c r="J95" s="10">
        <v>80111700</v>
      </c>
      <c r="K95" s="10" t="s">
        <v>45</v>
      </c>
      <c r="L95" s="16">
        <v>42370</v>
      </c>
      <c r="M95" s="10">
        <v>10.5</v>
      </c>
      <c r="N95" s="10" t="s">
        <v>8</v>
      </c>
      <c r="O95" s="10" t="s">
        <v>9</v>
      </c>
      <c r="P95" s="13">
        <v>23504239.5</v>
      </c>
      <c r="Q95" s="13">
        <v>23504239.5</v>
      </c>
      <c r="R95" s="10" t="s">
        <v>10</v>
      </c>
      <c r="S95" s="10" t="s">
        <v>10</v>
      </c>
      <c r="T95" s="10" t="s">
        <v>1019</v>
      </c>
      <c r="U95" s="11">
        <v>2238499</v>
      </c>
      <c r="V95" s="10"/>
    </row>
    <row r="96" spans="1:22" s="2" customFormat="1" ht="75" customHeight="1" x14ac:dyDescent="0.25">
      <c r="A96" s="10">
        <v>95</v>
      </c>
      <c r="B96" s="10">
        <v>131</v>
      </c>
      <c r="C96" s="10" t="s">
        <v>0</v>
      </c>
      <c r="D96" s="10" t="s">
        <v>34</v>
      </c>
      <c r="E96" s="10" t="s">
        <v>35</v>
      </c>
      <c r="F96" s="10" t="s">
        <v>34</v>
      </c>
      <c r="G96" s="10" t="s">
        <v>4</v>
      </c>
      <c r="H96" s="10" t="s">
        <v>5</v>
      </c>
      <c r="I96" s="10" t="s">
        <v>6</v>
      </c>
      <c r="J96" s="10">
        <v>80111700</v>
      </c>
      <c r="K96" s="10" t="s">
        <v>46</v>
      </c>
      <c r="L96" s="16">
        <v>42370</v>
      </c>
      <c r="M96" s="10">
        <v>10.5</v>
      </c>
      <c r="N96" s="10" t="s">
        <v>8</v>
      </c>
      <c r="O96" s="10" t="s">
        <v>9</v>
      </c>
      <c r="P96" s="13">
        <v>37539946.5</v>
      </c>
      <c r="Q96" s="13">
        <v>37539946.5</v>
      </c>
      <c r="R96" s="10" t="s">
        <v>10</v>
      </c>
      <c r="S96" s="10" t="s">
        <v>10</v>
      </c>
      <c r="T96" s="10" t="s">
        <v>1019</v>
      </c>
      <c r="U96" s="11">
        <v>3575233</v>
      </c>
      <c r="V96" s="10"/>
    </row>
    <row r="97" spans="1:22" s="2" customFormat="1" ht="75" customHeight="1" x14ac:dyDescent="0.25">
      <c r="A97" s="10">
        <v>96</v>
      </c>
      <c r="B97" s="10">
        <v>131</v>
      </c>
      <c r="C97" s="10" t="s">
        <v>0</v>
      </c>
      <c r="D97" s="10" t="s">
        <v>34</v>
      </c>
      <c r="E97" s="10" t="s">
        <v>35</v>
      </c>
      <c r="F97" s="10" t="s">
        <v>34</v>
      </c>
      <c r="G97" s="10" t="s">
        <v>4</v>
      </c>
      <c r="H97" s="10" t="s">
        <v>5</v>
      </c>
      <c r="I97" s="10" t="s">
        <v>6</v>
      </c>
      <c r="J97" s="10">
        <v>80111700</v>
      </c>
      <c r="K97" s="10" t="s">
        <v>47</v>
      </c>
      <c r="L97" s="16">
        <v>42370</v>
      </c>
      <c r="M97" s="10">
        <v>10.5</v>
      </c>
      <c r="N97" s="10" t="s">
        <v>8</v>
      </c>
      <c r="O97" s="10" t="s">
        <v>9</v>
      </c>
      <c r="P97" s="13">
        <v>23504239.5</v>
      </c>
      <c r="Q97" s="13">
        <v>23504239.5</v>
      </c>
      <c r="R97" s="10" t="s">
        <v>10</v>
      </c>
      <c r="S97" s="10" t="s">
        <v>10</v>
      </c>
      <c r="T97" s="10" t="s">
        <v>1019</v>
      </c>
      <c r="U97" s="11">
        <v>2238499</v>
      </c>
      <c r="V97" s="10"/>
    </row>
    <row r="98" spans="1:22" s="2" customFormat="1" ht="75" customHeight="1" x14ac:dyDescent="0.25">
      <c r="A98" s="10">
        <v>97</v>
      </c>
      <c r="B98" s="10">
        <v>131</v>
      </c>
      <c r="C98" s="10" t="s">
        <v>0</v>
      </c>
      <c r="D98" s="10" t="s">
        <v>34</v>
      </c>
      <c r="E98" s="10" t="s">
        <v>35</v>
      </c>
      <c r="F98" s="10" t="s">
        <v>34</v>
      </c>
      <c r="G98" s="10" t="s">
        <v>4</v>
      </c>
      <c r="H98" s="10" t="s">
        <v>5</v>
      </c>
      <c r="I98" s="10" t="s">
        <v>6</v>
      </c>
      <c r="J98" s="10">
        <v>80111700</v>
      </c>
      <c r="K98" s="10" t="s">
        <v>48</v>
      </c>
      <c r="L98" s="16">
        <v>42370</v>
      </c>
      <c r="M98" s="10">
        <v>10.5</v>
      </c>
      <c r="N98" s="10" t="s">
        <v>8</v>
      </c>
      <c r="O98" s="10" t="s">
        <v>9</v>
      </c>
      <c r="P98" s="13">
        <v>23504239.5</v>
      </c>
      <c r="Q98" s="13">
        <v>23504239.5</v>
      </c>
      <c r="R98" s="10" t="s">
        <v>10</v>
      </c>
      <c r="S98" s="10" t="s">
        <v>10</v>
      </c>
      <c r="T98" s="10" t="s">
        <v>1019</v>
      </c>
      <c r="U98" s="11">
        <v>2238499</v>
      </c>
      <c r="V98" s="10"/>
    </row>
    <row r="99" spans="1:22" s="2" customFormat="1" ht="75" customHeight="1" x14ac:dyDescent="0.25">
      <c r="A99" s="10">
        <v>98</v>
      </c>
      <c r="B99" s="10">
        <v>131</v>
      </c>
      <c r="C99" s="10" t="s">
        <v>0</v>
      </c>
      <c r="D99" s="10" t="s">
        <v>34</v>
      </c>
      <c r="E99" s="10" t="s">
        <v>35</v>
      </c>
      <c r="F99" s="10" t="s">
        <v>34</v>
      </c>
      <c r="G99" s="10" t="s">
        <v>4</v>
      </c>
      <c r="H99" s="10" t="s">
        <v>5</v>
      </c>
      <c r="I99" s="10" t="s">
        <v>6</v>
      </c>
      <c r="J99" s="10">
        <v>80111700</v>
      </c>
      <c r="K99" s="10" t="s">
        <v>49</v>
      </c>
      <c r="L99" s="16">
        <v>42370</v>
      </c>
      <c r="M99" s="10">
        <v>10.5</v>
      </c>
      <c r="N99" s="10" t="s">
        <v>8</v>
      </c>
      <c r="O99" s="10" t="s">
        <v>9</v>
      </c>
      <c r="P99" s="13">
        <v>23504239.5</v>
      </c>
      <c r="Q99" s="13">
        <v>23504239.5</v>
      </c>
      <c r="R99" s="10" t="s">
        <v>10</v>
      </c>
      <c r="S99" s="10" t="s">
        <v>10</v>
      </c>
      <c r="T99" s="10" t="s">
        <v>1019</v>
      </c>
      <c r="U99" s="11">
        <v>2238499</v>
      </c>
      <c r="V99" s="10"/>
    </row>
    <row r="100" spans="1:22" s="2" customFormat="1" ht="75" customHeight="1" x14ac:dyDescent="0.25">
      <c r="A100" s="10">
        <v>99</v>
      </c>
      <c r="B100" s="10">
        <v>131</v>
      </c>
      <c r="C100" s="10" t="s">
        <v>0</v>
      </c>
      <c r="D100" s="10" t="s">
        <v>34</v>
      </c>
      <c r="E100" s="10" t="s">
        <v>35</v>
      </c>
      <c r="F100" s="10" t="s">
        <v>34</v>
      </c>
      <c r="G100" s="10" t="s">
        <v>28</v>
      </c>
      <c r="H100" s="10" t="s">
        <v>29</v>
      </c>
      <c r="I100" s="10" t="s">
        <v>30</v>
      </c>
      <c r="J100" s="10">
        <v>80141600</v>
      </c>
      <c r="K100" s="10" t="s">
        <v>50</v>
      </c>
      <c r="L100" s="16">
        <v>42370</v>
      </c>
      <c r="M100" s="10">
        <v>10</v>
      </c>
      <c r="N100" s="10" t="s">
        <v>32</v>
      </c>
      <c r="O100" s="10" t="s">
        <v>9</v>
      </c>
      <c r="P100" s="13">
        <v>30000000</v>
      </c>
      <c r="Q100" s="13">
        <v>30000000</v>
      </c>
      <c r="R100" s="10" t="s">
        <v>10</v>
      </c>
      <c r="S100" s="10" t="s">
        <v>10</v>
      </c>
      <c r="T100" s="10" t="s">
        <v>1019</v>
      </c>
      <c r="U100" s="11">
        <f>+Q100</f>
        <v>30000000</v>
      </c>
      <c r="V100" s="10"/>
    </row>
    <row r="101" spans="1:22" s="2" customFormat="1" ht="75" customHeight="1" x14ac:dyDescent="0.25">
      <c r="A101" s="10">
        <v>100</v>
      </c>
      <c r="B101" s="10">
        <v>131</v>
      </c>
      <c r="C101" s="10" t="s">
        <v>0</v>
      </c>
      <c r="D101" s="10" t="s">
        <v>34</v>
      </c>
      <c r="E101" s="10" t="s">
        <v>35</v>
      </c>
      <c r="F101" s="10" t="s">
        <v>34</v>
      </c>
      <c r="G101" s="10" t="s">
        <v>28</v>
      </c>
      <c r="H101" s="10" t="s">
        <v>52</v>
      </c>
      <c r="I101" s="10" t="s">
        <v>53</v>
      </c>
      <c r="J101" s="10">
        <v>78111800</v>
      </c>
      <c r="K101" s="10" t="s">
        <v>54</v>
      </c>
      <c r="L101" s="16">
        <v>42370</v>
      </c>
      <c r="M101" s="10">
        <v>10</v>
      </c>
      <c r="N101" s="10" t="s">
        <v>32</v>
      </c>
      <c r="O101" s="10" t="s">
        <v>9</v>
      </c>
      <c r="P101" s="13">
        <v>58837000</v>
      </c>
      <c r="Q101" s="13">
        <v>58837000</v>
      </c>
      <c r="R101" s="10" t="s">
        <v>10</v>
      </c>
      <c r="S101" s="10" t="s">
        <v>10</v>
      </c>
      <c r="T101" s="10" t="s">
        <v>1019</v>
      </c>
      <c r="U101" s="11">
        <f>+Q101</f>
        <v>58837000</v>
      </c>
      <c r="V101" s="10"/>
    </row>
    <row r="102" spans="1:22" s="2" customFormat="1" ht="75" customHeight="1" x14ac:dyDescent="0.25">
      <c r="A102" s="10">
        <v>101</v>
      </c>
      <c r="B102" s="10">
        <v>821</v>
      </c>
      <c r="C102" s="10" t="s">
        <v>74</v>
      </c>
      <c r="D102" s="10" t="s">
        <v>75</v>
      </c>
      <c r="E102" s="10" t="s">
        <v>76</v>
      </c>
      <c r="F102" s="10" t="s">
        <v>77</v>
      </c>
      <c r="G102" s="10" t="s">
        <v>4</v>
      </c>
      <c r="H102" s="10" t="s">
        <v>150</v>
      </c>
      <c r="I102" s="10" t="s">
        <v>79</v>
      </c>
      <c r="J102" s="10">
        <v>5047000</v>
      </c>
      <c r="K102" s="10" t="s">
        <v>119</v>
      </c>
      <c r="L102" s="16">
        <v>42370</v>
      </c>
      <c r="M102" s="10">
        <v>12</v>
      </c>
      <c r="N102" s="10" t="s">
        <v>8</v>
      </c>
      <c r="O102" s="10" t="s">
        <v>80</v>
      </c>
      <c r="P102" s="13">
        <v>43960200</v>
      </c>
      <c r="Q102" s="13">
        <f>+P102</f>
        <v>43960200</v>
      </c>
      <c r="R102" s="10" t="s">
        <v>10</v>
      </c>
      <c r="S102" s="10" t="s">
        <v>10</v>
      </c>
      <c r="T102" s="10" t="s">
        <v>1021</v>
      </c>
      <c r="U102" s="11">
        <v>3996400</v>
      </c>
      <c r="V102" s="10"/>
    </row>
    <row r="103" spans="1:22" s="2" customFormat="1" ht="75" customHeight="1" x14ac:dyDescent="0.25">
      <c r="A103" s="10">
        <v>1341</v>
      </c>
      <c r="B103" s="10">
        <v>821</v>
      </c>
      <c r="C103" s="10" t="s">
        <v>74</v>
      </c>
      <c r="D103" s="10" t="s">
        <v>75</v>
      </c>
      <c r="E103" s="10" t="s">
        <v>76</v>
      </c>
      <c r="F103" s="10" t="s">
        <v>81</v>
      </c>
      <c r="G103" s="10" t="s">
        <v>82</v>
      </c>
      <c r="H103" s="10" t="s">
        <v>1197</v>
      </c>
      <c r="I103" s="10" t="s">
        <v>83</v>
      </c>
      <c r="J103" s="10">
        <v>70131706</v>
      </c>
      <c r="K103" s="10" t="s">
        <v>1198</v>
      </c>
      <c r="L103" s="16">
        <v>42095</v>
      </c>
      <c r="M103" s="10">
        <v>5</v>
      </c>
      <c r="N103" s="10" t="s">
        <v>32</v>
      </c>
      <c r="O103" s="10" t="s">
        <v>1202</v>
      </c>
      <c r="P103" s="13">
        <v>446336000</v>
      </c>
      <c r="Q103" s="13">
        <v>446336000</v>
      </c>
      <c r="R103" s="10" t="s">
        <v>10</v>
      </c>
      <c r="S103" s="10" t="s">
        <v>10</v>
      </c>
      <c r="T103" s="10" t="s">
        <v>1021</v>
      </c>
      <c r="U103" s="11">
        <v>143333333.33333299</v>
      </c>
      <c r="V103" s="10" t="s">
        <v>1199</v>
      </c>
    </row>
    <row r="104" spans="1:22" s="2" customFormat="1" ht="75" customHeight="1" x14ac:dyDescent="0.25">
      <c r="A104" s="10">
        <v>1342</v>
      </c>
      <c r="B104" s="10">
        <v>821</v>
      </c>
      <c r="C104" s="10" t="s">
        <v>74</v>
      </c>
      <c r="D104" s="10" t="s">
        <v>75</v>
      </c>
      <c r="E104" s="10" t="s">
        <v>76</v>
      </c>
      <c r="F104" s="10" t="s">
        <v>81</v>
      </c>
      <c r="G104" s="10" t="s">
        <v>82</v>
      </c>
      <c r="H104" s="10" t="s">
        <v>1197</v>
      </c>
      <c r="I104" s="10" t="s">
        <v>83</v>
      </c>
      <c r="J104" s="10">
        <v>70131706</v>
      </c>
      <c r="K104" s="10" t="s">
        <v>1200</v>
      </c>
      <c r="L104" s="16">
        <v>42095</v>
      </c>
      <c r="M104" s="10">
        <v>5</v>
      </c>
      <c r="N104" s="10" t="s">
        <v>187</v>
      </c>
      <c r="O104" s="10" t="s">
        <v>1202</v>
      </c>
      <c r="P104" s="13">
        <v>53664000</v>
      </c>
      <c r="Q104" s="13">
        <v>53664000</v>
      </c>
      <c r="R104" s="10" t="s">
        <v>10</v>
      </c>
      <c r="S104" s="10" t="s">
        <v>10</v>
      </c>
      <c r="T104" s="10" t="s">
        <v>1021</v>
      </c>
      <c r="U104" s="11">
        <v>17500000</v>
      </c>
      <c r="V104" s="10" t="s">
        <v>1201</v>
      </c>
    </row>
    <row r="105" spans="1:22" s="2" customFormat="1" ht="75" customHeight="1" x14ac:dyDescent="0.25">
      <c r="A105" s="10">
        <v>102</v>
      </c>
      <c r="B105" s="10">
        <v>821</v>
      </c>
      <c r="C105" s="10" t="s">
        <v>74</v>
      </c>
      <c r="D105" s="10" t="s">
        <v>75</v>
      </c>
      <c r="E105" s="10" t="s">
        <v>76</v>
      </c>
      <c r="F105" s="10" t="s">
        <v>77</v>
      </c>
      <c r="G105" s="10" t="s">
        <v>4</v>
      </c>
      <c r="H105" s="10" t="s">
        <v>150</v>
      </c>
      <c r="I105" s="10" t="s">
        <v>79</v>
      </c>
      <c r="J105" s="10">
        <v>5047000</v>
      </c>
      <c r="K105" s="10" t="s">
        <v>119</v>
      </c>
      <c r="L105" s="16">
        <v>42370</v>
      </c>
      <c r="M105" s="10">
        <v>12</v>
      </c>
      <c r="N105" s="10" t="s">
        <v>8</v>
      </c>
      <c r="O105" s="10" t="s">
        <v>80</v>
      </c>
      <c r="P105" s="13">
        <v>43960400</v>
      </c>
      <c r="Q105" s="13">
        <f t="shared" ref="Q105:Q168" si="0">+P105</f>
        <v>43960400</v>
      </c>
      <c r="R105" s="10" t="s">
        <v>10</v>
      </c>
      <c r="S105" s="10" t="s">
        <v>10</v>
      </c>
      <c r="T105" s="10" t="s">
        <v>1021</v>
      </c>
      <c r="U105" s="11">
        <v>3996400</v>
      </c>
      <c r="V105" s="10"/>
    </row>
    <row r="106" spans="1:22" s="2" customFormat="1" ht="75" customHeight="1" x14ac:dyDescent="0.25">
      <c r="A106" s="10">
        <v>103</v>
      </c>
      <c r="B106" s="10">
        <v>821</v>
      </c>
      <c r="C106" s="10" t="s">
        <v>74</v>
      </c>
      <c r="D106" s="10" t="s">
        <v>75</v>
      </c>
      <c r="E106" s="10" t="s">
        <v>76</v>
      </c>
      <c r="F106" s="10" t="s">
        <v>77</v>
      </c>
      <c r="G106" s="10" t="s">
        <v>4</v>
      </c>
      <c r="H106" s="10" t="s">
        <v>150</v>
      </c>
      <c r="I106" s="10" t="s">
        <v>79</v>
      </c>
      <c r="J106" s="10">
        <v>5047000</v>
      </c>
      <c r="K106" s="10" t="s">
        <v>119</v>
      </c>
      <c r="L106" s="16">
        <v>42370</v>
      </c>
      <c r="M106" s="10">
        <v>12</v>
      </c>
      <c r="N106" s="10" t="s">
        <v>8</v>
      </c>
      <c r="O106" s="10" t="s">
        <v>80</v>
      </c>
      <c r="P106" s="13">
        <v>43960400</v>
      </c>
      <c r="Q106" s="13">
        <f t="shared" si="0"/>
        <v>43960400</v>
      </c>
      <c r="R106" s="10" t="s">
        <v>10</v>
      </c>
      <c r="S106" s="10" t="s">
        <v>10</v>
      </c>
      <c r="T106" s="10" t="s">
        <v>1021</v>
      </c>
      <c r="U106" s="11">
        <v>3996400</v>
      </c>
      <c r="V106" s="10"/>
    </row>
    <row r="107" spans="1:22" s="2" customFormat="1" ht="75" customHeight="1" x14ac:dyDescent="0.25">
      <c r="A107" s="10">
        <v>104</v>
      </c>
      <c r="B107" s="10">
        <v>821</v>
      </c>
      <c r="C107" s="10" t="s">
        <v>74</v>
      </c>
      <c r="D107" s="10" t="s">
        <v>75</v>
      </c>
      <c r="E107" s="10" t="s">
        <v>76</v>
      </c>
      <c r="F107" s="10" t="s">
        <v>81</v>
      </c>
      <c r="G107" s="10" t="s">
        <v>82</v>
      </c>
      <c r="H107" s="10" t="s">
        <v>120</v>
      </c>
      <c r="I107" s="10" t="s">
        <v>83</v>
      </c>
      <c r="J107" s="10" t="s">
        <v>1027</v>
      </c>
      <c r="K107" s="10" t="s">
        <v>121</v>
      </c>
      <c r="L107" s="16">
        <v>42370</v>
      </c>
      <c r="M107" s="10">
        <v>12</v>
      </c>
      <c r="N107" s="10" t="s">
        <v>8</v>
      </c>
      <c r="O107" s="10" t="s">
        <v>9</v>
      </c>
      <c r="P107" s="13">
        <v>200000000</v>
      </c>
      <c r="Q107" s="13">
        <f t="shared" si="0"/>
        <v>200000000</v>
      </c>
      <c r="R107" s="10" t="s">
        <v>10</v>
      </c>
      <c r="S107" s="10" t="s">
        <v>10</v>
      </c>
      <c r="T107" s="10" t="s">
        <v>1021</v>
      </c>
      <c r="U107" s="11">
        <f>+Q107</f>
        <v>200000000</v>
      </c>
      <c r="V107" s="10"/>
    </row>
    <row r="108" spans="1:22" s="2" customFormat="1" ht="75" customHeight="1" x14ac:dyDescent="0.25">
      <c r="A108" s="10">
        <v>105</v>
      </c>
      <c r="B108" s="10">
        <v>821</v>
      </c>
      <c r="C108" s="10" t="s">
        <v>74</v>
      </c>
      <c r="D108" s="10" t="s">
        <v>75</v>
      </c>
      <c r="E108" s="10" t="s">
        <v>76</v>
      </c>
      <c r="F108" s="10" t="s">
        <v>81</v>
      </c>
      <c r="G108" s="10" t="s">
        <v>4</v>
      </c>
      <c r="H108" s="10" t="s">
        <v>150</v>
      </c>
      <c r="I108" s="10" t="s">
        <v>79</v>
      </c>
      <c r="J108" s="10">
        <v>5047000</v>
      </c>
      <c r="K108" s="10" t="s">
        <v>122</v>
      </c>
      <c r="L108" s="16">
        <v>42370</v>
      </c>
      <c r="M108" s="10">
        <v>12</v>
      </c>
      <c r="N108" s="10" t="s">
        <v>8</v>
      </c>
      <c r="O108" s="10" t="s">
        <v>9</v>
      </c>
      <c r="P108" s="13">
        <v>61295500</v>
      </c>
      <c r="Q108" s="13">
        <f t="shared" si="0"/>
        <v>61295500</v>
      </c>
      <c r="R108" s="10" t="s">
        <v>10</v>
      </c>
      <c r="S108" s="10" t="s">
        <v>10</v>
      </c>
      <c r="T108" s="10" t="s">
        <v>1021</v>
      </c>
      <c r="U108" s="11">
        <v>5572300</v>
      </c>
      <c r="V108" s="10"/>
    </row>
    <row r="109" spans="1:22" s="2" customFormat="1" ht="75" customHeight="1" x14ac:dyDescent="0.25">
      <c r="A109" s="10">
        <v>106</v>
      </c>
      <c r="B109" s="10">
        <v>821</v>
      </c>
      <c r="C109" s="10" t="s">
        <v>74</v>
      </c>
      <c r="D109" s="10" t="s">
        <v>75</v>
      </c>
      <c r="E109" s="10" t="s">
        <v>76</v>
      </c>
      <c r="F109" s="10" t="s">
        <v>81</v>
      </c>
      <c r="G109" s="10" t="s">
        <v>4</v>
      </c>
      <c r="H109" s="10" t="s">
        <v>150</v>
      </c>
      <c r="I109" s="10" t="s">
        <v>79</v>
      </c>
      <c r="J109" s="10">
        <v>5047000</v>
      </c>
      <c r="K109" s="10" t="s">
        <v>122</v>
      </c>
      <c r="L109" s="16">
        <v>42370</v>
      </c>
      <c r="M109" s="10">
        <v>12</v>
      </c>
      <c r="N109" s="10" t="s">
        <v>8</v>
      </c>
      <c r="O109" s="10" t="s">
        <v>9</v>
      </c>
      <c r="P109" s="13">
        <v>55517000</v>
      </c>
      <c r="Q109" s="13">
        <f t="shared" si="0"/>
        <v>55517000</v>
      </c>
      <c r="R109" s="10" t="s">
        <v>10</v>
      </c>
      <c r="S109" s="10" t="s">
        <v>10</v>
      </c>
      <c r="T109" s="10" t="s">
        <v>1021</v>
      </c>
      <c r="U109" s="11">
        <v>5047000</v>
      </c>
      <c r="V109" s="10"/>
    </row>
    <row r="110" spans="1:22" s="2" customFormat="1" ht="75" customHeight="1" x14ac:dyDescent="0.25">
      <c r="A110" s="10">
        <v>107</v>
      </c>
      <c r="B110" s="10">
        <v>821</v>
      </c>
      <c r="C110" s="10" t="s">
        <v>74</v>
      </c>
      <c r="D110" s="10" t="s">
        <v>75</v>
      </c>
      <c r="E110" s="10" t="s">
        <v>76</v>
      </c>
      <c r="F110" s="10" t="s">
        <v>81</v>
      </c>
      <c r="G110" s="10" t="s">
        <v>4</v>
      </c>
      <c r="H110" s="10" t="s">
        <v>150</v>
      </c>
      <c r="I110" s="10" t="s">
        <v>79</v>
      </c>
      <c r="J110" s="10">
        <v>5047000</v>
      </c>
      <c r="K110" s="10" t="s">
        <v>122</v>
      </c>
      <c r="L110" s="16">
        <v>42370</v>
      </c>
      <c r="M110" s="10">
        <v>12</v>
      </c>
      <c r="N110" s="10" t="s">
        <v>8</v>
      </c>
      <c r="O110" s="10" t="s">
        <v>9</v>
      </c>
      <c r="P110" s="13">
        <v>25945700</v>
      </c>
      <c r="Q110" s="13">
        <f t="shared" si="0"/>
        <v>25945700</v>
      </c>
      <c r="R110" s="10" t="s">
        <v>10</v>
      </c>
      <c r="S110" s="10" t="s">
        <v>10</v>
      </c>
      <c r="T110" s="10" t="s">
        <v>1021</v>
      </c>
      <c r="U110" s="11">
        <v>2358700</v>
      </c>
      <c r="V110" s="10"/>
    </row>
    <row r="111" spans="1:22" s="2" customFormat="1" ht="75" customHeight="1" x14ac:dyDescent="0.25">
      <c r="A111" s="10">
        <v>108</v>
      </c>
      <c r="B111" s="10">
        <v>821</v>
      </c>
      <c r="C111" s="10" t="s">
        <v>74</v>
      </c>
      <c r="D111" s="10" t="s">
        <v>75</v>
      </c>
      <c r="E111" s="10" t="s">
        <v>76</v>
      </c>
      <c r="F111" s="10" t="s">
        <v>81</v>
      </c>
      <c r="G111" s="10" t="s">
        <v>4</v>
      </c>
      <c r="H111" s="10" t="s">
        <v>150</v>
      </c>
      <c r="I111" s="10" t="s">
        <v>79</v>
      </c>
      <c r="J111" s="10">
        <v>5047000</v>
      </c>
      <c r="K111" s="10" t="s">
        <v>122</v>
      </c>
      <c r="L111" s="16">
        <v>42370</v>
      </c>
      <c r="M111" s="10">
        <v>12</v>
      </c>
      <c r="N111" s="10" t="s">
        <v>8</v>
      </c>
      <c r="O111" s="10" t="s">
        <v>9</v>
      </c>
      <c r="P111" s="13">
        <v>49738700</v>
      </c>
      <c r="Q111" s="13">
        <f t="shared" si="0"/>
        <v>49738700</v>
      </c>
      <c r="R111" s="10" t="s">
        <v>10</v>
      </c>
      <c r="S111" s="10" t="s">
        <v>10</v>
      </c>
      <c r="T111" s="10" t="s">
        <v>1021</v>
      </c>
      <c r="U111" s="11">
        <v>4521700</v>
      </c>
      <c r="V111" s="10"/>
    </row>
    <row r="112" spans="1:22" s="2" customFormat="1" ht="75" customHeight="1" x14ac:dyDescent="0.25">
      <c r="A112" s="10">
        <v>109</v>
      </c>
      <c r="B112" s="10">
        <v>821</v>
      </c>
      <c r="C112" s="10" t="s">
        <v>74</v>
      </c>
      <c r="D112" s="10" t="s">
        <v>84</v>
      </c>
      <c r="E112" s="10" t="s">
        <v>85</v>
      </c>
      <c r="F112" s="10" t="s">
        <v>86</v>
      </c>
      <c r="G112" s="10" t="s">
        <v>4</v>
      </c>
      <c r="H112" s="10" t="s">
        <v>150</v>
      </c>
      <c r="I112" s="10" t="s">
        <v>79</v>
      </c>
      <c r="J112" s="10">
        <v>5047000</v>
      </c>
      <c r="K112" s="10" t="s">
        <v>123</v>
      </c>
      <c r="L112" s="16">
        <v>42370</v>
      </c>
      <c r="M112" s="10">
        <v>12</v>
      </c>
      <c r="N112" s="10" t="s">
        <v>8</v>
      </c>
      <c r="O112" s="10" t="s">
        <v>9</v>
      </c>
      <c r="P112" s="13">
        <v>43960700</v>
      </c>
      <c r="Q112" s="13">
        <f t="shared" si="0"/>
        <v>43960700</v>
      </c>
      <c r="R112" s="10" t="s">
        <v>10</v>
      </c>
      <c r="S112" s="10" t="s">
        <v>10</v>
      </c>
      <c r="T112" s="10" t="s">
        <v>1021</v>
      </c>
      <c r="U112" s="11">
        <v>3996400</v>
      </c>
      <c r="V112" s="10"/>
    </row>
    <row r="113" spans="1:22" s="2" customFormat="1" ht="75" customHeight="1" x14ac:dyDescent="0.25">
      <c r="A113" s="10">
        <v>110</v>
      </c>
      <c r="B113" s="10">
        <v>821</v>
      </c>
      <c r="C113" s="10" t="s">
        <v>74</v>
      </c>
      <c r="D113" s="10" t="s">
        <v>75</v>
      </c>
      <c r="E113" s="10" t="s">
        <v>76</v>
      </c>
      <c r="F113" s="10" t="s">
        <v>81</v>
      </c>
      <c r="G113" s="10" t="s">
        <v>4</v>
      </c>
      <c r="H113" s="10" t="s">
        <v>150</v>
      </c>
      <c r="I113" s="10" t="s">
        <v>79</v>
      </c>
      <c r="J113" s="10">
        <v>5047000</v>
      </c>
      <c r="K113" s="10" t="s">
        <v>122</v>
      </c>
      <c r="L113" s="16">
        <v>42370</v>
      </c>
      <c r="M113" s="10">
        <v>12</v>
      </c>
      <c r="N113" s="10" t="s">
        <v>8</v>
      </c>
      <c r="O113" s="10" t="s">
        <v>9</v>
      </c>
      <c r="P113" s="13">
        <v>30364400</v>
      </c>
      <c r="Q113" s="13">
        <f t="shared" si="0"/>
        <v>30364400</v>
      </c>
      <c r="R113" s="10" t="s">
        <v>10</v>
      </c>
      <c r="S113" s="10" t="s">
        <v>10</v>
      </c>
      <c r="T113" s="10" t="s">
        <v>1021</v>
      </c>
      <c r="U113" s="11">
        <v>2760400</v>
      </c>
      <c r="V113" s="10"/>
    </row>
    <row r="114" spans="1:22" s="2" customFormat="1" ht="75" customHeight="1" x14ac:dyDescent="0.25">
      <c r="A114" s="10">
        <v>111</v>
      </c>
      <c r="B114" s="10">
        <v>821</v>
      </c>
      <c r="C114" s="10" t="s">
        <v>74</v>
      </c>
      <c r="D114" s="10" t="s">
        <v>75</v>
      </c>
      <c r="E114" s="10" t="s">
        <v>76</v>
      </c>
      <c r="F114" s="10" t="s">
        <v>81</v>
      </c>
      <c r="G114" s="10" t="s">
        <v>4</v>
      </c>
      <c r="H114" s="10" t="s">
        <v>150</v>
      </c>
      <c r="I114" s="10" t="s">
        <v>79</v>
      </c>
      <c r="J114" s="10">
        <v>5047000</v>
      </c>
      <c r="K114" s="10" t="s">
        <v>122</v>
      </c>
      <c r="L114" s="16">
        <v>42370</v>
      </c>
      <c r="M114" s="10">
        <v>12</v>
      </c>
      <c r="N114" s="10" t="s">
        <v>8</v>
      </c>
      <c r="O114" s="10" t="s">
        <v>9</v>
      </c>
      <c r="P114" s="13">
        <v>25945700</v>
      </c>
      <c r="Q114" s="13">
        <f t="shared" si="0"/>
        <v>25945700</v>
      </c>
      <c r="R114" s="10" t="s">
        <v>10</v>
      </c>
      <c r="S114" s="10" t="s">
        <v>10</v>
      </c>
      <c r="T114" s="10" t="s">
        <v>1021</v>
      </c>
      <c r="U114" s="11">
        <v>2358700</v>
      </c>
      <c r="V114" s="10"/>
    </row>
    <row r="115" spans="1:22" s="2" customFormat="1" ht="75" customHeight="1" x14ac:dyDescent="0.25">
      <c r="A115" s="10">
        <v>112</v>
      </c>
      <c r="B115" s="10">
        <v>821</v>
      </c>
      <c r="C115" s="10" t="s">
        <v>74</v>
      </c>
      <c r="D115" s="10" t="s">
        <v>75</v>
      </c>
      <c r="E115" s="10" t="s">
        <v>76</v>
      </c>
      <c r="F115" s="10" t="s">
        <v>81</v>
      </c>
      <c r="G115" s="10" t="s">
        <v>4</v>
      </c>
      <c r="H115" s="10" t="s">
        <v>150</v>
      </c>
      <c r="I115" s="10" t="s">
        <v>79</v>
      </c>
      <c r="J115" s="10">
        <v>5047000</v>
      </c>
      <c r="K115" s="10" t="s">
        <v>122</v>
      </c>
      <c r="L115" s="16">
        <v>42370</v>
      </c>
      <c r="M115" s="10">
        <v>12</v>
      </c>
      <c r="N115" s="10" t="s">
        <v>8</v>
      </c>
      <c r="O115" s="10" t="s">
        <v>9</v>
      </c>
      <c r="P115" s="13">
        <v>25945700</v>
      </c>
      <c r="Q115" s="13">
        <f t="shared" si="0"/>
        <v>25945700</v>
      </c>
      <c r="R115" s="10" t="s">
        <v>10</v>
      </c>
      <c r="S115" s="10" t="s">
        <v>10</v>
      </c>
      <c r="T115" s="10" t="s">
        <v>1021</v>
      </c>
      <c r="U115" s="11">
        <v>2358700</v>
      </c>
      <c r="V115" s="10"/>
    </row>
    <row r="116" spans="1:22" s="2" customFormat="1" ht="75" customHeight="1" x14ac:dyDescent="0.25">
      <c r="A116" s="10">
        <v>113</v>
      </c>
      <c r="B116" s="10">
        <v>821</v>
      </c>
      <c r="C116" s="10" t="s">
        <v>74</v>
      </c>
      <c r="D116" s="10" t="s">
        <v>75</v>
      </c>
      <c r="E116" s="10" t="s">
        <v>76</v>
      </c>
      <c r="F116" s="10" t="s">
        <v>81</v>
      </c>
      <c r="G116" s="10" t="s">
        <v>4</v>
      </c>
      <c r="H116" s="10" t="s">
        <v>150</v>
      </c>
      <c r="I116" s="10" t="s">
        <v>79</v>
      </c>
      <c r="J116" s="10">
        <v>5047000</v>
      </c>
      <c r="K116" s="10" t="s">
        <v>122</v>
      </c>
      <c r="L116" s="16">
        <v>42370</v>
      </c>
      <c r="M116" s="10">
        <v>12</v>
      </c>
      <c r="N116" s="10" t="s">
        <v>8</v>
      </c>
      <c r="O116" s="10" t="s">
        <v>9</v>
      </c>
      <c r="P116" s="13">
        <v>43960400</v>
      </c>
      <c r="Q116" s="13">
        <f t="shared" si="0"/>
        <v>43960400</v>
      </c>
      <c r="R116" s="10" t="s">
        <v>10</v>
      </c>
      <c r="S116" s="10" t="s">
        <v>10</v>
      </c>
      <c r="T116" s="10" t="s">
        <v>1021</v>
      </c>
      <c r="U116" s="11">
        <v>3996400</v>
      </c>
      <c r="V116" s="10"/>
    </row>
    <row r="117" spans="1:22" s="2" customFormat="1" ht="75" customHeight="1" x14ac:dyDescent="0.25">
      <c r="A117" s="10">
        <v>114</v>
      </c>
      <c r="B117" s="10">
        <v>821</v>
      </c>
      <c r="C117" s="10" t="s">
        <v>74</v>
      </c>
      <c r="D117" s="10" t="s">
        <v>75</v>
      </c>
      <c r="E117" s="10" t="s">
        <v>76</v>
      </c>
      <c r="F117" s="10" t="s">
        <v>81</v>
      </c>
      <c r="G117" s="10" t="s">
        <v>4</v>
      </c>
      <c r="H117" s="10" t="s">
        <v>150</v>
      </c>
      <c r="I117" s="10" t="s">
        <v>79</v>
      </c>
      <c r="J117" s="10">
        <v>5047000</v>
      </c>
      <c r="K117" s="10" t="s">
        <v>122</v>
      </c>
      <c r="L117" s="16">
        <v>42370</v>
      </c>
      <c r="M117" s="10">
        <v>12</v>
      </c>
      <c r="N117" s="10" t="s">
        <v>8</v>
      </c>
      <c r="O117" s="10" t="s">
        <v>9</v>
      </c>
      <c r="P117" s="13">
        <v>33876700</v>
      </c>
      <c r="Q117" s="13">
        <f t="shared" si="0"/>
        <v>33876700</v>
      </c>
      <c r="R117" s="10" t="s">
        <v>10</v>
      </c>
      <c r="S117" s="10" t="s">
        <v>10</v>
      </c>
      <c r="T117" s="10" t="s">
        <v>1021</v>
      </c>
      <c r="U117" s="11">
        <v>3079700</v>
      </c>
      <c r="V117" s="10"/>
    </row>
    <row r="118" spans="1:22" s="2" customFormat="1" ht="75" customHeight="1" x14ac:dyDescent="0.25">
      <c r="A118" s="10">
        <v>115</v>
      </c>
      <c r="B118" s="10">
        <v>821</v>
      </c>
      <c r="C118" s="10" t="s">
        <v>87</v>
      </c>
      <c r="D118" s="10" t="s">
        <v>88</v>
      </c>
      <c r="E118" s="10" t="s">
        <v>76</v>
      </c>
      <c r="F118" s="10" t="s">
        <v>89</v>
      </c>
      <c r="G118" s="10" t="s">
        <v>4</v>
      </c>
      <c r="H118" s="10" t="s">
        <v>150</v>
      </c>
      <c r="I118" s="10" t="s">
        <v>79</v>
      </c>
      <c r="J118" s="10">
        <v>5047000</v>
      </c>
      <c r="K118" s="10" t="s">
        <v>124</v>
      </c>
      <c r="L118" s="16">
        <v>42370</v>
      </c>
      <c r="M118" s="10">
        <v>12</v>
      </c>
      <c r="N118" s="10" t="s">
        <v>8</v>
      </c>
      <c r="O118" s="10" t="s">
        <v>90</v>
      </c>
      <c r="P118" s="13">
        <v>61295500</v>
      </c>
      <c r="Q118" s="13">
        <f t="shared" si="0"/>
        <v>61295500</v>
      </c>
      <c r="R118" s="10" t="s">
        <v>10</v>
      </c>
      <c r="S118" s="10" t="s">
        <v>10</v>
      </c>
      <c r="T118" s="10" t="s">
        <v>1021</v>
      </c>
      <c r="U118" s="11">
        <v>5572300</v>
      </c>
      <c r="V118" s="10"/>
    </row>
    <row r="119" spans="1:22" s="2" customFormat="1" ht="75" customHeight="1" x14ac:dyDescent="0.25">
      <c r="A119" s="10">
        <v>116</v>
      </c>
      <c r="B119" s="10">
        <v>821</v>
      </c>
      <c r="C119" s="10" t="s">
        <v>87</v>
      </c>
      <c r="D119" s="10" t="s">
        <v>88</v>
      </c>
      <c r="E119" s="10" t="s">
        <v>76</v>
      </c>
      <c r="F119" s="10" t="s">
        <v>89</v>
      </c>
      <c r="G119" s="10" t="s">
        <v>4</v>
      </c>
      <c r="H119" s="10" t="s">
        <v>150</v>
      </c>
      <c r="I119" s="10" t="s">
        <v>79</v>
      </c>
      <c r="J119" s="10">
        <v>5047000</v>
      </c>
      <c r="K119" s="10" t="s">
        <v>124</v>
      </c>
      <c r="L119" s="16">
        <v>42370</v>
      </c>
      <c r="M119" s="10">
        <v>12</v>
      </c>
      <c r="N119" s="10" t="s">
        <v>8</v>
      </c>
      <c r="O119" s="10" t="s">
        <v>90</v>
      </c>
      <c r="P119" s="13">
        <v>22206800</v>
      </c>
      <c r="Q119" s="13">
        <f t="shared" si="0"/>
        <v>22206800</v>
      </c>
      <c r="R119" s="10" t="s">
        <v>10</v>
      </c>
      <c r="S119" s="10" t="s">
        <v>10</v>
      </c>
      <c r="T119" s="10" t="s">
        <v>1021</v>
      </c>
      <c r="U119" s="11">
        <v>2018800</v>
      </c>
      <c r="V119" s="10"/>
    </row>
    <row r="120" spans="1:22" s="2" customFormat="1" ht="75" customHeight="1" x14ac:dyDescent="0.25">
      <c r="A120" s="10">
        <v>117</v>
      </c>
      <c r="B120" s="10">
        <v>821</v>
      </c>
      <c r="C120" s="10" t="s">
        <v>87</v>
      </c>
      <c r="D120" s="10" t="s">
        <v>88</v>
      </c>
      <c r="E120" s="10" t="s">
        <v>76</v>
      </c>
      <c r="F120" s="10" t="s">
        <v>89</v>
      </c>
      <c r="G120" s="10" t="s">
        <v>4</v>
      </c>
      <c r="H120" s="10" t="s">
        <v>150</v>
      </c>
      <c r="I120" s="10" t="s">
        <v>79</v>
      </c>
      <c r="J120" s="10">
        <v>5047000</v>
      </c>
      <c r="K120" s="10" t="s">
        <v>124</v>
      </c>
      <c r="L120" s="16">
        <v>42370</v>
      </c>
      <c r="M120" s="10">
        <v>12</v>
      </c>
      <c r="N120" s="10" t="s">
        <v>8</v>
      </c>
      <c r="O120" s="10" t="s">
        <v>90</v>
      </c>
      <c r="P120" s="13">
        <v>49738700</v>
      </c>
      <c r="Q120" s="13">
        <f t="shared" si="0"/>
        <v>49738700</v>
      </c>
      <c r="R120" s="10" t="s">
        <v>10</v>
      </c>
      <c r="S120" s="10" t="s">
        <v>10</v>
      </c>
      <c r="T120" s="10" t="s">
        <v>1021</v>
      </c>
      <c r="U120" s="11">
        <v>4521700</v>
      </c>
      <c r="V120" s="10"/>
    </row>
    <row r="121" spans="1:22" s="2" customFormat="1" ht="75" customHeight="1" x14ac:dyDescent="0.25">
      <c r="A121" s="10">
        <v>118</v>
      </c>
      <c r="B121" s="10">
        <v>821</v>
      </c>
      <c r="C121" s="10" t="s">
        <v>87</v>
      </c>
      <c r="D121" s="10" t="s">
        <v>88</v>
      </c>
      <c r="E121" s="10" t="s">
        <v>76</v>
      </c>
      <c r="F121" s="10" t="s">
        <v>89</v>
      </c>
      <c r="G121" s="10" t="s">
        <v>4</v>
      </c>
      <c r="H121" s="10" t="s">
        <v>150</v>
      </c>
      <c r="I121" s="10" t="s">
        <v>79</v>
      </c>
      <c r="J121" s="10">
        <v>5047000</v>
      </c>
      <c r="K121" s="10" t="s">
        <v>124</v>
      </c>
      <c r="L121" s="16">
        <v>42370</v>
      </c>
      <c r="M121" s="10">
        <v>12</v>
      </c>
      <c r="N121" s="10" t="s">
        <v>8</v>
      </c>
      <c r="O121" s="10" t="s">
        <v>90</v>
      </c>
      <c r="P121" s="13">
        <v>61295300</v>
      </c>
      <c r="Q121" s="13">
        <f t="shared" si="0"/>
        <v>61295300</v>
      </c>
      <c r="R121" s="10" t="s">
        <v>10</v>
      </c>
      <c r="S121" s="10" t="s">
        <v>10</v>
      </c>
      <c r="T121" s="10" t="s">
        <v>1021</v>
      </c>
      <c r="U121" s="11">
        <v>5572300</v>
      </c>
      <c r="V121" s="10"/>
    </row>
    <row r="122" spans="1:22" s="2" customFormat="1" ht="75" customHeight="1" x14ac:dyDescent="0.25">
      <c r="A122" s="10">
        <v>119</v>
      </c>
      <c r="B122" s="10">
        <v>821</v>
      </c>
      <c r="C122" s="10" t="s">
        <v>87</v>
      </c>
      <c r="D122" s="10" t="s">
        <v>88</v>
      </c>
      <c r="E122" s="10" t="s">
        <v>76</v>
      </c>
      <c r="F122" s="10" t="s">
        <v>89</v>
      </c>
      <c r="G122" s="10" t="s">
        <v>4</v>
      </c>
      <c r="H122" s="10" t="s">
        <v>150</v>
      </c>
      <c r="I122" s="10" t="s">
        <v>79</v>
      </c>
      <c r="J122" s="10">
        <v>5047000</v>
      </c>
      <c r="K122" s="10" t="s">
        <v>124</v>
      </c>
      <c r="L122" s="16">
        <v>42370</v>
      </c>
      <c r="M122" s="10">
        <v>12</v>
      </c>
      <c r="N122" s="10" t="s">
        <v>8</v>
      </c>
      <c r="O122" s="10" t="s">
        <v>91</v>
      </c>
      <c r="P122" s="13">
        <v>55518000</v>
      </c>
      <c r="Q122" s="13">
        <f t="shared" si="0"/>
        <v>55518000</v>
      </c>
      <c r="R122" s="10" t="s">
        <v>10</v>
      </c>
      <c r="S122" s="10" t="s">
        <v>10</v>
      </c>
      <c r="T122" s="10" t="s">
        <v>1021</v>
      </c>
      <c r="U122" s="11">
        <v>5047000</v>
      </c>
      <c r="V122" s="10"/>
    </row>
    <row r="123" spans="1:22" s="2" customFormat="1" ht="75" customHeight="1" x14ac:dyDescent="0.25">
      <c r="A123" s="10">
        <v>120</v>
      </c>
      <c r="B123" s="10">
        <v>821</v>
      </c>
      <c r="C123" s="10" t="s">
        <v>87</v>
      </c>
      <c r="D123" s="10" t="s">
        <v>88</v>
      </c>
      <c r="E123" s="10" t="s">
        <v>76</v>
      </c>
      <c r="F123" s="10" t="s">
        <v>89</v>
      </c>
      <c r="G123" s="10" t="s">
        <v>4</v>
      </c>
      <c r="H123" s="10" t="s">
        <v>150</v>
      </c>
      <c r="I123" s="10" t="s">
        <v>79</v>
      </c>
      <c r="J123" s="10">
        <v>5047000</v>
      </c>
      <c r="K123" s="10" t="s">
        <v>124</v>
      </c>
      <c r="L123" s="16">
        <v>42370</v>
      </c>
      <c r="M123" s="10">
        <v>12</v>
      </c>
      <c r="N123" s="10" t="s">
        <v>8</v>
      </c>
      <c r="O123" s="10" t="s">
        <v>91</v>
      </c>
      <c r="P123" s="13">
        <v>33876700</v>
      </c>
      <c r="Q123" s="13">
        <f t="shared" si="0"/>
        <v>33876700</v>
      </c>
      <c r="R123" s="10" t="s">
        <v>10</v>
      </c>
      <c r="S123" s="10" t="s">
        <v>10</v>
      </c>
      <c r="T123" s="10" t="s">
        <v>1021</v>
      </c>
      <c r="U123" s="11">
        <v>3079700</v>
      </c>
      <c r="V123" s="10"/>
    </row>
    <row r="124" spans="1:22" s="2" customFormat="1" ht="75" customHeight="1" x14ac:dyDescent="0.25">
      <c r="A124" s="10">
        <v>121</v>
      </c>
      <c r="B124" s="10">
        <v>821</v>
      </c>
      <c r="C124" s="10" t="s">
        <v>74</v>
      </c>
      <c r="D124" s="10" t="s">
        <v>75</v>
      </c>
      <c r="E124" s="10" t="s">
        <v>76</v>
      </c>
      <c r="F124" s="10" t="s">
        <v>81</v>
      </c>
      <c r="G124" s="10" t="s">
        <v>4</v>
      </c>
      <c r="H124" s="10" t="s">
        <v>150</v>
      </c>
      <c r="I124" s="10" t="s">
        <v>79</v>
      </c>
      <c r="J124" s="10">
        <v>5047000</v>
      </c>
      <c r="K124" s="10" t="s">
        <v>125</v>
      </c>
      <c r="L124" s="16">
        <v>42370</v>
      </c>
      <c r="M124" s="10">
        <v>12</v>
      </c>
      <c r="N124" s="10" t="s">
        <v>8</v>
      </c>
      <c r="O124" s="10" t="s">
        <v>91</v>
      </c>
      <c r="P124" s="13">
        <v>33876900</v>
      </c>
      <c r="Q124" s="13">
        <f t="shared" si="0"/>
        <v>33876900</v>
      </c>
      <c r="R124" s="10" t="s">
        <v>10</v>
      </c>
      <c r="S124" s="10" t="s">
        <v>10</v>
      </c>
      <c r="T124" s="10" t="s">
        <v>1021</v>
      </c>
      <c r="U124" s="11">
        <v>3079700</v>
      </c>
      <c r="V124" s="10"/>
    </row>
    <row r="125" spans="1:22" s="2" customFormat="1" ht="75" customHeight="1" x14ac:dyDescent="0.25">
      <c r="A125" s="10">
        <v>122</v>
      </c>
      <c r="B125" s="10">
        <v>821</v>
      </c>
      <c r="C125" s="10" t="s">
        <v>87</v>
      </c>
      <c r="D125" s="10" t="s">
        <v>88</v>
      </c>
      <c r="E125" s="10" t="s">
        <v>76</v>
      </c>
      <c r="F125" s="10" t="s">
        <v>89</v>
      </c>
      <c r="G125" s="10" t="s">
        <v>4</v>
      </c>
      <c r="H125" s="10" t="s">
        <v>150</v>
      </c>
      <c r="I125" s="10" t="s">
        <v>79</v>
      </c>
      <c r="J125" s="10">
        <v>5047000</v>
      </c>
      <c r="K125" s="10" t="s">
        <v>124</v>
      </c>
      <c r="L125" s="16">
        <v>42370</v>
      </c>
      <c r="M125" s="10">
        <v>12</v>
      </c>
      <c r="N125" s="10" t="s">
        <v>8</v>
      </c>
      <c r="O125" s="10" t="s">
        <v>91</v>
      </c>
      <c r="P125" s="13">
        <v>25945700</v>
      </c>
      <c r="Q125" s="13">
        <f t="shared" si="0"/>
        <v>25945700</v>
      </c>
      <c r="R125" s="10" t="s">
        <v>10</v>
      </c>
      <c r="S125" s="10" t="s">
        <v>10</v>
      </c>
      <c r="T125" s="10" t="s">
        <v>1021</v>
      </c>
      <c r="U125" s="11">
        <v>2358700</v>
      </c>
      <c r="V125" s="10"/>
    </row>
    <row r="126" spans="1:22" s="2" customFormat="1" ht="75" customHeight="1" x14ac:dyDescent="0.25">
      <c r="A126" s="10">
        <v>123</v>
      </c>
      <c r="B126" s="10">
        <v>821</v>
      </c>
      <c r="C126" s="10" t="s">
        <v>74</v>
      </c>
      <c r="D126" s="10" t="s">
        <v>75</v>
      </c>
      <c r="E126" s="10" t="s">
        <v>76</v>
      </c>
      <c r="F126" s="10" t="s">
        <v>81</v>
      </c>
      <c r="G126" s="10" t="s">
        <v>4</v>
      </c>
      <c r="H126" s="10" t="s">
        <v>150</v>
      </c>
      <c r="I126" s="10" t="s">
        <v>79</v>
      </c>
      <c r="J126" s="10">
        <v>5047000</v>
      </c>
      <c r="K126" s="10" t="s">
        <v>125</v>
      </c>
      <c r="L126" s="16">
        <v>42370</v>
      </c>
      <c r="M126" s="10">
        <v>12</v>
      </c>
      <c r="N126" s="10" t="s">
        <v>8</v>
      </c>
      <c r="O126" s="10" t="s">
        <v>91</v>
      </c>
      <c r="P126" s="13">
        <v>43921100</v>
      </c>
      <c r="Q126" s="13">
        <f t="shared" si="0"/>
        <v>43921100</v>
      </c>
      <c r="R126" s="10" t="s">
        <v>10</v>
      </c>
      <c r="S126" s="10" t="s">
        <v>10</v>
      </c>
      <c r="T126" s="10" t="s">
        <v>1021</v>
      </c>
      <c r="U126" s="11">
        <v>3996400</v>
      </c>
      <c r="V126" s="10"/>
    </row>
    <row r="127" spans="1:22" s="2" customFormat="1" ht="75" customHeight="1" x14ac:dyDescent="0.25">
      <c r="A127" s="10">
        <v>124</v>
      </c>
      <c r="B127" s="10">
        <v>821</v>
      </c>
      <c r="C127" s="10" t="s">
        <v>87</v>
      </c>
      <c r="D127" s="10" t="s">
        <v>88</v>
      </c>
      <c r="E127" s="10" t="s">
        <v>76</v>
      </c>
      <c r="F127" s="10" t="s">
        <v>89</v>
      </c>
      <c r="G127" s="10" t="s">
        <v>4</v>
      </c>
      <c r="H127" s="10" t="s">
        <v>150</v>
      </c>
      <c r="I127" s="10" t="s">
        <v>79</v>
      </c>
      <c r="J127" s="10">
        <v>5047000</v>
      </c>
      <c r="K127" s="10" t="s">
        <v>124</v>
      </c>
      <c r="L127" s="16">
        <v>42370</v>
      </c>
      <c r="M127" s="10">
        <v>12</v>
      </c>
      <c r="N127" s="10" t="s">
        <v>8</v>
      </c>
      <c r="O127" s="10" t="s">
        <v>91</v>
      </c>
      <c r="P127" s="13">
        <v>55517000</v>
      </c>
      <c r="Q127" s="13">
        <f t="shared" si="0"/>
        <v>55517000</v>
      </c>
      <c r="R127" s="10" t="s">
        <v>10</v>
      </c>
      <c r="S127" s="10" t="s">
        <v>10</v>
      </c>
      <c r="T127" s="10" t="s">
        <v>1021</v>
      </c>
      <c r="U127" s="11">
        <v>5047000</v>
      </c>
      <c r="V127" s="10"/>
    </row>
    <row r="128" spans="1:22" s="2" customFormat="1" ht="75" customHeight="1" x14ac:dyDescent="0.25">
      <c r="A128" s="10">
        <v>125</v>
      </c>
      <c r="B128" s="10">
        <v>821</v>
      </c>
      <c r="C128" s="10" t="s">
        <v>87</v>
      </c>
      <c r="D128" s="10" t="s">
        <v>88</v>
      </c>
      <c r="E128" s="10" t="s">
        <v>76</v>
      </c>
      <c r="F128" s="10" t="s">
        <v>89</v>
      </c>
      <c r="G128" s="10" t="s">
        <v>4</v>
      </c>
      <c r="H128" s="10" t="s">
        <v>150</v>
      </c>
      <c r="I128" s="10" t="s">
        <v>79</v>
      </c>
      <c r="J128" s="10">
        <v>5047000</v>
      </c>
      <c r="K128" s="10" t="s">
        <v>124</v>
      </c>
      <c r="L128" s="16">
        <v>42370</v>
      </c>
      <c r="M128" s="10">
        <v>12</v>
      </c>
      <c r="N128" s="10" t="s">
        <v>8</v>
      </c>
      <c r="O128" s="10" t="s">
        <v>91</v>
      </c>
      <c r="P128" s="13">
        <v>55517000</v>
      </c>
      <c r="Q128" s="13">
        <f t="shared" si="0"/>
        <v>55517000</v>
      </c>
      <c r="R128" s="10" t="s">
        <v>10</v>
      </c>
      <c r="S128" s="10" t="s">
        <v>10</v>
      </c>
      <c r="T128" s="10" t="s">
        <v>1021</v>
      </c>
      <c r="U128" s="11">
        <v>5047000</v>
      </c>
      <c r="V128" s="10"/>
    </row>
    <row r="129" spans="1:22" s="2" customFormat="1" ht="75" customHeight="1" x14ac:dyDescent="0.25">
      <c r="A129" s="10">
        <v>126</v>
      </c>
      <c r="B129" s="10">
        <v>821</v>
      </c>
      <c r="C129" s="10" t="s">
        <v>74</v>
      </c>
      <c r="D129" s="10" t="s">
        <v>75</v>
      </c>
      <c r="E129" s="10" t="s">
        <v>76</v>
      </c>
      <c r="F129" s="10" t="s">
        <v>81</v>
      </c>
      <c r="G129" s="10" t="s">
        <v>4</v>
      </c>
      <c r="H129" s="10" t="s">
        <v>150</v>
      </c>
      <c r="I129" s="10" t="s">
        <v>79</v>
      </c>
      <c r="J129" s="10">
        <v>5047000</v>
      </c>
      <c r="K129" s="10" t="s">
        <v>125</v>
      </c>
      <c r="L129" s="16">
        <v>42370</v>
      </c>
      <c r="M129" s="10">
        <v>12</v>
      </c>
      <c r="N129" s="10" t="s">
        <v>8</v>
      </c>
      <c r="O129" s="10" t="s">
        <v>91</v>
      </c>
      <c r="P129" s="13">
        <v>55517000</v>
      </c>
      <c r="Q129" s="13">
        <f t="shared" si="0"/>
        <v>55517000</v>
      </c>
      <c r="R129" s="10" t="s">
        <v>10</v>
      </c>
      <c r="S129" s="10" t="s">
        <v>10</v>
      </c>
      <c r="T129" s="10" t="s">
        <v>1021</v>
      </c>
      <c r="U129" s="11">
        <v>5047000</v>
      </c>
      <c r="V129" s="10"/>
    </row>
    <row r="130" spans="1:22" s="2" customFormat="1" ht="75" customHeight="1" x14ac:dyDescent="0.25">
      <c r="A130" s="10">
        <v>127</v>
      </c>
      <c r="B130" s="10">
        <v>821</v>
      </c>
      <c r="C130" s="10" t="s">
        <v>74</v>
      </c>
      <c r="D130" s="10" t="s">
        <v>84</v>
      </c>
      <c r="E130" s="10" t="s">
        <v>85</v>
      </c>
      <c r="F130" s="10" t="s">
        <v>92</v>
      </c>
      <c r="G130" s="10" t="s">
        <v>4</v>
      </c>
      <c r="H130" s="10" t="s">
        <v>150</v>
      </c>
      <c r="I130" s="10" t="s">
        <v>79</v>
      </c>
      <c r="J130" s="10">
        <v>5047000</v>
      </c>
      <c r="K130" s="10" t="s">
        <v>126</v>
      </c>
      <c r="L130" s="16">
        <v>42370</v>
      </c>
      <c r="M130" s="10">
        <v>12</v>
      </c>
      <c r="N130" s="10" t="s">
        <v>8</v>
      </c>
      <c r="O130" s="10" t="s">
        <v>91</v>
      </c>
      <c r="P130" s="13">
        <v>43960400</v>
      </c>
      <c r="Q130" s="13">
        <f t="shared" si="0"/>
        <v>43960400</v>
      </c>
      <c r="R130" s="10" t="s">
        <v>10</v>
      </c>
      <c r="S130" s="10" t="s">
        <v>10</v>
      </c>
      <c r="T130" s="10" t="s">
        <v>1021</v>
      </c>
      <c r="U130" s="11">
        <v>3996400</v>
      </c>
      <c r="V130" s="10"/>
    </row>
    <row r="131" spans="1:22" s="2" customFormat="1" ht="75" customHeight="1" x14ac:dyDescent="0.25">
      <c r="A131" s="10">
        <v>128</v>
      </c>
      <c r="B131" s="10">
        <v>821</v>
      </c>
      <c r="C131" s="10" t="s">
        <v>74</v>
      </c>
      <c r="D131" s="10" t="s">
        <v>84</v>
      </c>
      <c r="E131" s="10" t="s">
        <v>85</v>
      </c>
      <c r="F131" s="10" t="s">
        <v>92</v>
      </c>
      <c r="G131" s="10" t="s">
        <v>4</v>
      </c>
      <c r="H131" s="10" t="s">
        <v>150</v>
      </c>
      <c r="I131" s="10" t="s">
        <v>79</v>
      </c>
      <c r="J131" s="10">
        <v>5047000</v>
      </c>
      <c r="K131" s="10" t="s">
        <v>126</v>
      </c>
      <c r="L131" s="16">
        <v>42370</v>
      </c>
      <c r="M131" s="10">
        <v>12</v>
      </c>
      <c r="N131" s="10" t="s">
        <v>8</v>
      </c>
      <c r="O131" s="10" t="s">
        <v>91</v>
      </c>
      <c r="P131" s="13">
        <v>38181600</v>
      </c>
      <c r="Q131" s="13">
        <f t="shared" si="0"/>
        <v>38181600</v>
      </c>
      <c r="R131" s="10" t="s">
        <v>10</v>
      </c>
      <c r="S131" s="10" t="s">
        <v>10</v>
      </c>
      <c r="T131" s="10" t="s">
        <v>1021</v>
      </c>
      <c r="U131" s="11">
        <v>3471100</v>
      </c>
      <c r="V131" s="10"/>
    </row>
    <row r="132" spans="1:22" s="2" customFormat="1" ht="75" customHeight="1" x14ac:dyDescent="0.25">
      <c r="A132" s="10">
        <v>129</v>
      </c>
      <c r="B132" s="10">
        <v>821</v>
      </c>
      <c r="C132" s="10" t="s">
        <v>74</v>
      </c>
      <c r="D132" s="10" t="s">
        <v>75</v>
      </c>
      <c r="E132" s="10" t="s">
        <v>76</v>
      </c>
      <c r="F132" s="10" t="s">
        <v>81</v>
      </c>
      <c r="G132" s="10" t="s">
        <v>4</v>
      </c>
      <c r="H132" s="10" t="s">
        <v>150</v>
      </c>
      <c r="I132" s="10" t="s">
        <v>79</v>
      </c>
      <c r="J132" s="10">
        <v>5047000</v>
      </c>
      <c r="K132" s="10" t="s">
        <v>125</v>
      </c>
      <c r="L132" s="16">
        <v>42370</v>
      </c>
      <c r="M132" s="10">
        <v>12</v>
      </c>
      <c r="N132" s="10" t="s">
        <v>8</v>
      </c>
      <c r="O132" s="10" t="s">
        <v>93</v>
      </c>
      <c r="P132" s="13">
        <v>43960000</v>
      </c>
      <c r="Q132" s="13">
        <f t="shared" si="0"/>
        <v>43960000</v>
      </c>
      <c r="R132" s="10" t="s">
        <v>10</v>
      </c>
      <c r="S132" s="10" t="s">
        <v>10</v>
      </c>
      <c r="T132" s="10" t="s">
        <v>1021</v>
      </c>
      <c r="U132" s="11">
        <v>3996400</v>
      </c>
      <c r="V132" s="10"/>
    </row>
    <row r="133" spans="1:22" s="2" customFormat="1" ht="75" customHeight="1" x14ac:dyDescent="0.25">
      <c r="A133" s="10">
        <v>130</v>
      </c>
      <c r="B133" s="10">
        <v>821</v>
      </c>
      <c r="C133" s="10" t="s">
        <v>74</v>
      </c>
      <c r="D133" s="10" t="s">
        <v>75</v>
      </c>
      <c r="E133" s="10" t="s">
        <v>76</v>
      </c>
      <c r="F133" s="10" t="s">
        <v>81</v>
      </c>
      <c r="G133" s="10" t="s">
        <v>4</v>
      </c>
      <c r="H133" s="10" t="s">
        <v>150</v>
      </c>
      <c r="I133" s="10" t="s">
        <v>79</v>
      </c>
      <c r="J133" s="10">
        <v>5047000</v>
      </c>
      <c r="K133" s="10" t="s">
        <v>125</v>
      </c>
      <c r="L133" s="16">
        <v>42370</v>
      </c>
      <c r="M133" s="10">
        <v>12</v>
      </c>
      <c r="N133" s="10" t="s">
        <v>8</v>
      </c>
      <c r="O133" s="10" t="s">
        <v>93</v>
      </c>
      <c r="P133" s="13">
        <v>35329000</v>
      </c>
      <c r="Q133" s="13">
        <f t="shared" si="0"/>
        <v>35329000</v>
      </c>
      <c r="R133" s="10" t="s">
        <v>10</v>
      </c>
      <c r="S133" s="10" t="s">
        <v>10</v>
      </c>
      <c r="T133" s="10" t="s">
        <v>1021</v>
      </c>
      <c r="U133" s="11">
        <v>5047000</v>
      </c>
      <c r="V133" s="10"/>
    </row>
    <row r="134" spans="1:22" s="2" customFormat="1" ht="75" customHeight="1" x14ac:dyDescent="0.25">
      <c r="A134" s="10">
        <v>131</v>
      </c>
      <c r="B134" s="10">
        <v>821</v>
      </c>
      <c r="C134" s="10" t="s">
        <v>74</v>
      </c>
      <c r="D134" s="10" t="s">
        <v>75</v>
      </c>
      <c r="E134" s="10" t="s">
        <v>76</v>
      </c>
      <c r="F134" s="10" t="s">
        <v>81</v>
      </c>
      <c r="G134" s="10" t="s">
        <v>4</v>
      </c>
      <c r="H134" s="10" t="s">
        <v>150</v>
      </c>
      <c r="I134" s="10" t="s">
        <v>79</v>
      </c>
      <c r="J134" s="10">
        <v>5047000</v>
      </c>
      <c r="K134" s="10" t="s">
        <v>122</v>
      </c>
      <c r="L134" s="16">
        <v>42370</v>
      </c>
      <c r="M134" s="10">
        <v>12</v>
      </c>
      <c r="N134" s="10" t="s">
        <v>8</v>
      </c>
      <c r="O134" s="10" t="s">
        <v>9</v>
      </c>
      <c r="P134" s="13">
        <v>82709000</v>
      </c>
      <c r="Q134" s="13">
        <f t="shared" si="0"/>
        <v>82709000</v>
      </c>
      <c r="R134" s="10" t="s">
        <v>10</v>
      </c>
      <c r="S134" s="10" t="s">
        <v>10</v>
      </c>
      <c r="T134" s="10" t="s">
        <v>1021</v>
      </c>
      <c r="U134" s="11">
        <v>7519000</v>
      </c>
      <c r="V134" s="10"/>
    </row>
    <row r="135" spans="1:22" s="2" customFormat="1" ht="75" customHeight="1" x14ac:dyDescent="0.25">
      <c r="A135" s="10">
        <v>132</v>
      </c>
      <c r="B135" s="10">
        <v>821</v>
      </c>
      <c r="C135" s="10" t="s">
        <v>74</v>
      </c>
      <c r="D135" s="10" t="s">
        <v>75</v>
      </c>
      <c r="E135" s="10" t="s">
        <v>76</v>
      </c>
      <c r="F135" s="10" t="s">
        <v>81</v>
      </c>
      <c r="G135" s="10" t="s">
        <v>4</v>
      </c>
      <c r="H135" s="10" t="s">
        <v>150</v>
      </c>
      <c r="I135" s="10" t="s">
        <v>79</v>
      </c>
      <c r="J135" s="10">
        <v>5047000</v>
      </c>
      <c r="K135" s="10" t="s">
        <v>122</v>
      </c>
      <c r="L135" s="16">
        <v>42370</v>
      </c>
      <c r="M135" s="10">
        <v>12</v>
      </c>
      <c r="N135" s="10" t="s">
        <v>8</v>
      </c>
      <c r="O135" s="10" t="s">
        <v>9</v>
      </c>
      <c r="P135" s="13">
        <v>49738700</v>
      </c>
      <c r="Q135" s="13">
        <f t="shared" si="0"/>
        <v>49738700</v>
      </c>
      <c r="R135" s="10" t="s">
        <v>10</v>
      </c>
      <c r="S135" s="10" t="s">
        <v>10</v>
      </c>
      <c r="T135" s="10" t="s">
        <v>1021</v>
      </c>
      <c r="U135" s="11">
        <v>4521700</v>
      </c>
      <c r="V135" s="10"/>
    </row>
    <row r="136" spans="1:22" s="2" customFormat="1" ht="75" customHeight="1" x14ac:dyDescent="0.25">
      <c r="A136" s="10">
        <v>133</v>
      </c>
      <c r="B136" s="10">
        <v>821</v>
      </c>
      <c r="C136" s="10" t="s">
        <v>74</v>
      </c>
      <c r="D136" s="10" t="s">
        <v>75</v>
      </c>
      <c r="E136" s="10" t="s">
        <v>76</v>
      </c>
      <c r="F136" s="10" t="s">
        <v>81</v>
      </c>
      <c r="G136" s="10" t="s">
        <v>4</v>
      </c>
      <c r="H136" s="10" t="s">
        <v>150</v>
      </c>
      <c r="I136" s="10" t="s">
        <v>79</v>
      </c>
      <c r="J136" s="10">
        <v>5047000</v>
      </c>
      <c r="K136" s="10" t="s">
        <v>122</v>
      </c>
      <c r="L136" s="16">
        <v>42370</v>
      </c>
      <c r="M136" s="10">
        <v>12</v>
      </c>
      <c r="N136" s="10" t="s">
        <v>8</v>
      </c>
      <c r="O136" s="10" t="s">
        <v>9</v>
      </c>
      <c r="P136" s="13">
        <v>49738700</v>
      </c>
      <c r="Q136" s="13">
        <f t="shared" si="0"/>
        <v>49738700</v>
      </c>
      <c r="R136" s="10" t="s">
        <v>10</v>
      </c>
      <c r="S136" s="10" t="s">
        <v>10</v>
      </c>
      <c r="T136" s="10" t="s">
        <v>1021</v>
      </c>
      <c r="U136" s="11">
        <v>4521700</v>
      </c>
      <c r="V136" s="10"/>
    </row>
    <row r="137" spans="1:22" s="2" customFormat="1" ht="75" customHeight="1" x14ac:dyDescent="0.25">
      <c r="A137" s="10">
        <v>134</v>
      </c>
      <c r="B137" s="10">
        <v>821</v>
      </c>
      <c r="C137" s="10" t="s">
        <v>74</v>
      </c>
      <c r="D137" s="10" t="s">
        <v>75</v>
      </c>
      <c r="E137" s="10" t="s">
        <v>76</v>
      </c>
      <c r="F137" s="10" t="s">
        <v>81</v>
      </c>
      <c r="G137" s="10" t="s">
        <v>28</v>
      </c>
      <c r="H137" s="10" t="s">
        <v>52</v>
      </c>
      <c r="I137" s="10" t="s">
        <v>53</v>
      </c>
      <c r="J137" s="10" t="s">
        <v>1027</v>
      </c>
      <c r="K137" s="10" t="s">
        <v>122</v>
      </c>
      <c r="L137" s="16">
        <v>42370</v>
      </c>
      <c r="M137" s="10">
        <v>12</v>
      </c>
      <c r="N137" s="10" t="s">
        <v>8</v>
      </c>
      <c r="O137" s="10" t="s">
        <v>9</v>
      </c>
      <c r="P137" s="13">
        <v>72000000</v>
      </c>
      <c r="Q137" s="13">
        <f t="shared" si="0"/>
        <v>72000000</v>
      </c>
      <c r="R137" s="10" t="s">
        <v>10</v>
      </c>
      <c r="S137" s="10" t="s">
        <v>10</v>
      </c>
      <c r="T137" s="10" t="s">
        <v>1021</v>
      </c>
      <c r="U137" s="11">
        <f t="shared" ref="U137:U142" si="1">+Q137</f>
        <v>72000000</v>
      </c>
      <c r="V137" s="10"/>
    </row>
    <row r="138" spans="1:22" s="2" customFormat="1" ht="75" customHeight="1" x14ac:dyDescent="0.25">
      <c r="A138" s="10">
        <v>135</v>
      </c>
      <c r="B138" s="10">
        <v>821</v>
      </c>
      <c r="C138" s="10" t="s">
        <v>74</v>
      </c>
      <c r="D138" s="10" t="s">
        <v>75</v>
      </c>
      <c r="E138" s="10" t="s">
        <v>76</v>
      </c>
      <c r="F138" s="10" t="s">
        <v>81</v>
      </c>
      <c r="G138" s="10" t="s">
        <v>28</v>
      </c>
      <c r="H138" s="10" t="s">
        <v>52</v>
      </c>
      <c r="I138" s="10" t="s">
        <v>53</v>
      </c>
      <c r="J138" s="10" t="s">
        <v>1027</v>
      </c>
      <c r="K138" s="10" t="s">
        <v>122</v>
      </c>
      <c r="L138" s="16">
        <v>42370</v>
      </c>
      <c r="M138" s="10">
        <v>12</v>
      </c>
      <c r="N138" s="10" t="s">
        <v>8</v>
      </c>
      <c r="O138" s="10" t="s">
        <v>95</v>
      </c>
      <c r="P138" s="13">
        <v>66000000</v>
      </c>
      <c r="Q138" s="13">
        <f t="shared" si="0"/>
        <v>66000000</v>
      </c>
      <c r="R138" s="10" t="s">
        <v>10</v>
      </c>
      <c r="S138" s="10" t="s">
        <v>10</v>
      </c>
      <c r="T138" s="10" t="s">
        <v>1021</v>
      </c>
      <c r="U138" s="11">
        <f t="shared" si="1"/>
        <v>66000000</v>
      </c>
      <c r="V138" s="10"/>
    </row>
    <row r="139" spans="1:22" s="2" customFormat="1" ht="75" customHeight="1" x14ac:dyDescent="0.25">
      <c r="A139" s="10">
        <v>136</v>
      </c>
      <c r="B139" s="10">
        <v>821</v>
      </c>
      <c r="C139" s="10" t="s">
        <v>74</v>
      </c>
      <c r="D139" s="10" t="s">
        <v>75</v>
      </c>
      <c r="E139" s="10" t="s">
        <v>76</v>
      </c>
      <c r="F139" s="10" t="s">
        <v>81</v>
      </c>
      <c r="G139" s="10" t="s">
        <v>28</v>
      </c>
      <c r="H139" s="10" t="s">
        <v>52</v>
      </c>
      <c r="I139" s="10" t="s">
        <v>53</v>
      </c>
      <c r="J139" s="10" t="s">
        <v>1027</v>
      </c>
      <c r="K139" s="10" t="s">
        <v>125</v>
      </c>
      <c r="L139" s="16">
        <v>42370</v>
      </c>
      <c r="M139" s="10">
        <v>12</v>
      </c>
      <c r="N139" s="10" t="s">
        <v>8</v>
      </c>
      <c r="O139" s="10" t="s">
        <v>96</v>
      </c>
      <c r="P139" s="13">
        <v>78000000</v>
      </c>
      <c r="Q139" s="13">
        <f t="shared" si="0"/>
        <v>78000000</v>
      </c>
      <c r="R139" s="10" t="s">
        <v>10</v>
      </c>
      <c r="S139" s="10" t="s">
        <v>10</v>
      </c>
      <c r="T139" s="10" t="s">
        <v>1021</v>
      </c>
      <c r="U139" s="11">
        <f t="shared" si="1"/>
        <v>78000000</v>
      </c>
      <c r="V139" s="10"/>
    </row>
    <row r="140" spans="1:22" s="2" customFormat="1" ht="75" customHeight="1" x14ac:dyDescent="0.25">
      <c r="A140" s="10">
        <v>137</v>
      </c>
      <c r="B140" s="10">
        <v>821</v>
      </c>
      <c r="C140" s="10" t="s">
        <v>74</v>
      </c>
      <c r="D140" s="10" t="s">
        <v>97</v>
      </c>
      <c r="E140" s="10" t="s">
        <v>98</v>
      </c>
      <c r="F140" s="10" t="s">
        <v>99</v>
      </c>
      <c r="G140" s="10" t="s">
        <v>28</v>
      </c>
      <c r="H140" s="10" t="s">
        <v>52</v>
      </c>
      <c r="I140" s="10" t="s">
        <v>53</v>
      </c>
      <c r="J140" s="10" t="s">
        <v>1027</v>
      </c>
      <c r="K140" s="10" t="s">
        <v>127</v>
      </c>
      <c r="L140" s="16">
        <v>42370</v>
      </c>
      <c r="M140" s="10">
        <v>12</v>
      </c>
      <c r="N140" s="10" t="s">
        <v>8</v>
      </c>
      <c r="O140" s="10" t="s">
        <v>9</v>
      </c>
      <c r="P140" s="13">
        <v>72000000</v>
      </c>
      <c r="Q140" s="13">
        <f t="shared" si="0"/>
        <v>72000000</v>
      </c>
      <c r="R140" s="10" t="s">
        <v>10</v>
      </c>
      <c r="S140" s="10" t="s">
        <v>10</v>
      </c>
      <c r="T140" s="10" t="s">
        <v>1021</v>
      </c>
      <c r="U140" s="11">
        <f t="shared" si="1"/>
        <v>72000000</v>
      </c>
      <c r="V140" s="10"/>
    </row>
    <row r="141" spans="1:22" s="2" customFormat="1" ht="75" customHeight="1" x14ac:dyDescent="0.25">
      <c r="A141" s="10">
        <v>138</v>
      </c>
      <c r="B141" s="10">
        <v>821</v>
      </c>
      <c r="C141" s="10" t="s">
        <v>87</v>
      </c>
      <c r="D141" s="10" t="s">
        <v>88</v>
      </c>
      <c r="E141" s="10" t="s">
        <v>85</v>
      </c>
      <c r="F141" s="10" t="s">
        <v>100</v>
      </c>
      <c r="G141" s="10" t="s">
        <v>28</v>
      </c>
      <c r="H141" s="10" t="s">
        <v>52</v>
      </c>
      <c r="I141" s="10" t="s">
        <v>53</v>
      </c>
      <c r="J141" s="10" t="s">
        <v>1027</v>
      </c>
      <c r="K141" s="10" t="s">
        <v>128</v>
      </c>
      <c r="L141" s="16">
        <v>42370</v>
      </c>
      <c r="M141" s="10">
        <v>12</v>
      </c>
      <c r="N141" s="10" t="s">
        <v>8</v>
      </c>
      <c r="O141" s="10" t="s">
        <v>93</v>
      </c>
      <c r="P141" s="13">
        <v>144000000</v>
      </c>
      <c r="Q141" s="13">
        <f t="shared" si="0"/>
        <v>144000000</v>
      </c>
      <c r="R141" s="10" t="s">
        <v>10</v>
      </c>
      <c r="S141" s="10" t="s">
        <v>10</v>
      </c>
      <c r="T141" s="10" t="s">
        <v>1021</v>
      </c>
      <c r="U141" s="11">
        <f t="shared" si="1"/>
        <v>144000000</v>
      </c>
      <c r="V141" s="10"/>
    </row>
    <row r="142" spans="1:22" s="2" customFormat="1" ht="75" customHeight="1" x14ac:dyDescent="0.25">
      <c r="A142" s="10">
        <v>139</v>
      </c>
      <c r="B142" s="10">
        <v>821</v>
      </c>
      <c r="C142" s="10" t="s">
        <v>101</v>
      </c>
      <c r="D142" s="10" t="s">
        <v>102</v>
      </c>
      <c r="E142" s="10" t="s">
        <v>98</v>
      </c>
      <c r="F142" s="10" t="s">
        <v>103</v>
      </c>
      <c r="G142" s="10" t="s">
        <v>28</v>
      </c>
      <c r="H142" s="10" t="s">
        <v>52</v>
      </c>
      <c r="I142" s="10" t="s">
        <v>53</v>
      </c>
      <c r="J142" s="10" t="s">
        <v>1027</v>
      </c>
      <c r="K142" s="10" t="s">
        <v>129</v>
      </c>
      <c r="L142" s="16">
        <v>42370</v>
      </c>
      <c r="M142" s="10">
        <v>12</v>
      </c>
      <c r="N142" s="10" t="s">
        <v>8</v>
      </c>
      <c r="O142" s="10" t="s">
        <v>9</v>
      </c>
      <c r="P142" s="13">
        <v>144000000</v>
      </c>
      <c r="Q142" s="13">
        <f t="shared" si="0"/>
        <v>144000000</v>
      </c>
      <c r="R142" s="10" t="s">
        <v>10</v>
      </c>
      <c r="S142" s="10" t="s">
        <v>10</v>
      </c>
      <c r="T142" s="10" t="s">
        <v>1021</v>
      </c>
      <c r="U142" s="11">
        <f t="shared" si="1"/>
        <v>144000000</v>
      </c>
      <c r="V142" s="10"/>
    </row>
    <row r="143" spans="1:22" s="2" customFormat="1" ht="75" customHeight="1" x14ac:dyDescent="0.25">
      <c r="A143" s="10">
        <v>140</v>
      </c>
      <c r="B143" s="10">
        <v>821</v>
      </c>
      <c r="C143" s="10" t="s">
        <v>74</v>
      </c>
      <c r="D143" s="10" t="s">
        <v>104</v>
      </c>
      <c r="E143" s="10" t="s">
        <v>76</v>
      </c>
      <c r="F143" s="10" t="s">
        <v>105</v>
      </c>
      <c r="G143" s="10" t="s">
        <v>4</v>
      </c>
      <c r="H143" s="10" t="s">
        <v>150</v>
      </c>
      <c r="I143" s="10" t="s">
        <v>79</v>
      </c>
      <c r="J143" s="10">
        <v>5047000</v>
      </c>
      <c r="K143" s="10" t="s">
        <v>130</v>
      </c>
      <c r="L143" s="16">
        <v>42370</v>
      </c>
      <c r="M143" s="10">
        <v>12</v>
      </c>
      <c r="N143" s="10" t="s">
        <v>8</v>
      </c>
      <c r="O143" s="10" t="s">
        <v>91</v>
      </c>
      <c r="P143" s="13">
        <v>55517000</v>
      </c>
      <c r="Q143" s="13">
        <f t="shared" si="0"/>
        <v>55517000</v>
      </c>
      <c r="R143" s="10" t="s">
        <v>10</v>
      </c>
      <c r="S143" s="10" t="s">
        <v>10</v>
      </c>
      <c r="T143" s="10" t="s">
        <v>1021</v>
      </c>
      <c r="U143" s="11">
        <v>5047000</v>
      </c>
      <c r="V143" s="10"/>
    </row>
    <row r="144" spans="1:22" s="2" customFormat="1" ht="75" customHeight="1" x14ac:dyDescent="0.25">
      <c r="A144" s="10">
        <v>141</v>
      </c>
      <c r="B144" s="10">
        <v>821</v>
      </c>
      <c r="C144" s="10" t="s">
        <v>74</v>
      </c>
      <c r="D144" s="10" t="s">
        <v>104</v>
      </c>
      <c r="E144" s="10" t="s">
        <v>76</v>
      </c>
      <c r="F144" s="10" t="s">
        <v>105</v>
      </c>
      <c r="G144" s="10" t="s">
        <v>4</v>
      </c>
      <c r="H144" s="10" t="s">
        <v>150</v>
      </c>
      <c r="I144" s="10" t="s">
        <v>79</v>
      </c>
      <c r="J144" s="10">
        <v>5047000</v>
      </c>
      <c r="K144" s="10" t="s">
        <v>130</v>
      </c>
      <c r="L144" s="16">
        <v>42370</v>
      </c>
      <c r="M144" s="10">
        <v>11</v>
      </c>
      <c r="N144" s="10" t="s">
        <v>8</v>
      </c>
      <c r="O144" s="10" t="s">
        <v>91</v>
      </c>
      <c r="P144" s="13">
        <v>55517000</v>
      </c>
      <c r="Q144" s="13">
        <f t="shared" si="0"/>
        <v>55517000</v>
      </c>
      <c r="R144" s="10" t="s">
        <v>10</v>
      </c>
      <c r="S144" s="10" t="s">
        <v>10</v>
      </c>
      <c r="T144" s="10" t="s">
        <v>1021</v>
      </c>
      <c r="U144" s="11">
        <f>+Q144/M144</f>
        <v>5047000</v>
      </c>
      <c r="V144" s="10"/>
    </row>
    <row r="145" spans="1:22" s="2" customFormat="1" ht="75" customHeight="1" x14ac:dyDescent="0.25">
      <c r="A145" s="10">
        <v>142</v>
      </c>
      <c r="B145" s="10">
        <v>821</v>
      </c>
      <c r="C145" s="10" t="s">
        <v>74</v>
      </c>
      <c r="D145" s="10" t="s">
        <v>75</v>
      </c>
      <c r="E145" s="10" t="s">
        <v>76</v>
      </c>
      <c r="F145" s="10" t="s">
        <v>81</v>
      </c>
      <c r="G145" s="10" t="s">
        <v>4</v>
      </c>
      <c r="H145" s="10" t="s">
        <v>150</v>
      </c>
      <c r="I145" s="10" t="s">
        <v>79</v>
      </c>
      <c r="J145" s="10">
        <v>5047000</v>
      </c>
      <c r="K145" s="10" t="s">
        <v>125</v>
      </c>
      <c r="L145" s="16">
        <v>42370</v>
      </c>
      <c r="M145" s="10">
        <v>11</v>
      </c>
      <c r="N145" s="10" t="s">
        <v>8</v>
      </c>
      <c r="O145" s="10" t="s">
        <v>91</v>
      </c>
      <c r="P145" s="13">
        <v>55517000</v>
      </c>
      <c r="Q145" s="13">
        <f t="shared" si="0"/>
        <v>55517000</v>
      </c>
      <c r="R145" s="10" t="s">
        <v>10</v>
      </c>
      <c r="S145" s="10" t="s">
        <v>10</v>
      </c>
      <c r="T145" s="10" t="s">
        <v>1021</v>
      </c>
      <c r="U145" s="11">
        <f t="shared" ref="U145:U146" si="2">+Q145/M145</f>
        <v>5047000</v>
      </c>
      <c r="V145" s="10"/>
    </row>
    <row r="146" spans="1:22" s="2" customFormat="1" ht="75" customHeight="1" x14ac:dyDescent="0.25">
      <c r="A146" s="10">
        <v>143</v>
      </c>
      <c r="B146" s="10">
        <v>821</v>
      </c>
      <c r="C146" s="10" t="s">
        <v>74</v>
      </c>
      <c r="D146" s="10" t="s">
        <v>104</v>
      </c>
      <c r="E146" s="10" t="s">
        <v>76</v>
      </c>
      <c r="F146" s="10" t="s">
        <v>105</v>
      </c>
      <c r="G146" s="10" t="s">
        <v>4</v>
      </c>
      <c r="H146" s="10" t="s">
        <v>150</v>
      </c>
      <c r="I146" s="10" t="s">
        <v>79</v>
      </c>
      <c r="J146" s="10">
        <v>3996400</v>
      </c>
      <c r="K146" s="10" t="s">
        <v>130</v>
      </c>
      <c r="L146" s="16">
        <v>42370</v>
      </c>
      <c r="M146" s="10">
        <v>11</v>
      </c>
      <c r="N146" s="10" t="s">
        <v>8</v>
      </c>
      <c r="O146" s="10" t="s">
        <v>91</v>
      </c>
      <c r="P146" s="13">
        <v>43960200</v>
      </c>
      <c r="Q146" s="13">
        <f t="shared" si="0"/>
        <v>43960200</v>
      </c>
      <c r="R146" s="10" t="s">
        <v>10</v>
      </c>
      <c r="S146" s="10" t="s">
        <v>10</v>
      </c>
      <c r="T146" s="10" t="s">
        <v>1021</v>
      </c>
      <c r="U146" s="11">
        <f t="shared" si="2"/>
        <v>3996381.8181818184</v>
      </c>
      <c r="V146" s="10"/>
    </row>
    <row r="147" spans="1:22" s="2" customFormat="1" ht="75" customHeight="1" x14ac:dyDescent="0.25">
      <c r="A147" s="10">
        <v>144</v>
      </c>
      <c r="B147" s="10">
        <v>821</v>
      </c>
      <c r="C147" s="10" t="s">
        <v>74</v>
      </c>
      <c r="D147" s="10" t="s">
        <v>84</v>
      </c>
      <c r="E147" s="10" t="s">
        <v>85</v>
      </c>
      <c r="F147" s="10" t="s">
        <v>86</v>
      </c>
      <c r="G147" s="10" t="s">
        <v>28</v>
      </c>
      <c r="H147" s="10" t="s">
        <v>29</v>
      </c>
      <c r="I147" s="10" t="s">
        <v>106</v>
      </c>
      <c r="J147" s="10" t="s">
        <v>1027</v>
      </c>
      <c r="K147" s="10" t="s">
        <v>131</v>
      </c>
      <c r="L147" s="16">
        <v>42370</v>
      </c>
      <c r="M147" s="10">
        <v>12</v>
      </c>
      <c r="N147" s="10" t="s">
        <v>8</v>
      </c>
      <c r="O147" s="10" t="s">
        <v>9</v>
      </c>
      <c r="P147" s="13">
        <v>200000000</v>
      </c>
      <c r="Q147" s="13">
        <f t="shared" si="0"/>
        <v>200000000</v>
      </c>
      <c r="R147" s="10" t="s">
        <v>10</v>
      </c>
      <c r="S147" s="10" t="s">
        <v>10</v>
      </c>
      <c r="T147" s="10" t="s">
        <v>1021</v>
      </c>
      <c r="U147" s="11">
        <f>+Q147</f>
        <v>200000000</v>
      </c>
      <c r="V147" s="10"/>
    </row>
    <row r="148" spans="1:22" s="2" customFormat="1" ht="75" customHeight="1" x14ac:dyDescent="0.25">
      <c r="A148" s="10">
        <v>145</v>
      </c>
      <c r="B148" s="10">
        <v>821</v>
      </c>
      <c r="C148" s="10" t="s">
        <v>74</v>
      </c>
      <c r="D148" s="10" t="s">
        <v>75</v>
      </c>
      <c r="E148" s="10" t="s">
        <v>76</v>
      </c>
      <c r="F148" s="10" t="s">
        <v>81</v>
      </c>
      <c r="G148" s="10" t="s">
        <v>4</v>
      </c>
      <c r="H148" s="10" t="s">
        <v>150</v>
      </c>
      <c r="I148" s="10" t="s">
        <v>79</v>
      </c>
      <c r="J148" s="10">
        <v>3996400</v>
      </c>
      <c r="K148" s="10" t="s">
        <v>122</v>
      </c>
      <c r="L148" s="16">
        <v>42370</v>
      </c>
      <c r="M148" s="10">
        <v>11</v>
      </c>
      <c r="N148" s="10" t="s">
        <v>8</v>
      </c>
      <c r="O148" s="10" t="s">
        <v>9</v>
      </c>
      <c r="P148" s="13">
        <v>43960400</v>
      </c>
      <c r="Q148" s="13">
        <f t="shared" si="0"/>
        <v>43960400</v>
      </c>
      <c r="R148" s="10" t="s">
        <v>10</v>
      </c>
      <c r="S148" s="10" t="s">
        <v>10</v>
      </c>
      <c r="T148" s="10" t="s">
        <v>1021</v>
      </c>
      <c r="U148" s="11">
        <f t="shared" ref="U148:U156" si="3">+Q148/M148</f>
        <v>3996400</v>
      </c>
      <c r="V148" s="10"/>
    </row>
    <row r="149" spans="1:22" s="2" customFormat="1" ht="75" customHeight="1" x14ac:dyDescent="0.25">
      <c r="A149" s="10">
        <v>146</v>
      </c>
      <c r="B149" s="10">
        <v>821</v>
      </c>
      <c r="C149" s="10" t="s">
        <v>74</v>
      </c>
      <c r="D149" s="10" t="s">
        <v>84</v>
      </c>
      <c r="E149" s="10" t="s">
        <v>85</v>
      </c>
      <c r="F149" s="10" t="s">
        <v>86</v>
      </c>
      <c r="G149" s="10" t="s">
        <v>4</v>
      </c>
      <c r="H149" s="10" t="s">
        <v>150</v>
      </c>
      <c r="I149" s="10" t="s">
        <v>79</v>
      </c>
      <c r="J149" s="10">
        <v>2173300</v>
      </c>
      <c r="K149" s="10" t="s">
        <v>123</v>
      </c>
      <c r="L149" s="16">
        <v>42370</v>
      </c>
      <c r="M149" s="10">
        <v>11</v>
      </c>
      <c r="N149" s="10" t="s">
        <v>8</v>
      </c>
      <c r="O149" s="10" t="s">
        <v>9</v>
      </c>
      <c r="P149" s="13">
        <v>23906300</v>
      </c>
      <c r="Q149" s="13">
        <f t="shared" si="0"/>
        <v>23906300</v>
      </c>
      <c r="R149" s="10" t="s">
        <v>10</v>
      </c>
      <c r="S149" s="10" t="s">
        <v>10</v>
      </c>
      <c r="T149" s="10" t="s">
        <v>1021</v>
      </c>
      <c r="U149" s="11">
        <f t="shared" si="3"/>
        <v>2173300</v>
      </c>
      <c r="V149" s="10"/>
    </row>
    <row r="150" spans="1:22" s="2" customFormat="1" ht="75" customHeight="1" x14ac:dyDescent="0.25">
      <c r="A150" s="10">
        <v>147</v>
      </c>
      <c r="B150" s="10">
        <v>821</v>
      </c>
      <c r="C150" s="10" t="s">
        <v>74</v>
      </c>
      <c r="D150" s="10" t="s">
        <v>84</v>
      </c>
      <c r="E150" s="10" t="s">
        <v>85</v>
      </c>
      <c r="F150" s="10" t="s">
        <v>86</v>
      </c>
      <c r="G150" s="10" t="s">
        <v>4</v>
      </c>
      <c r="H150" s="10" t="s">
        <v>150</v>
      </c>
      <c r="I150" s="10" t="s">
        <v>79</v>
      </c>
      <c r="J150" s="10">
        <v>2018800</v>
      </c>
      <c r="K150" s="10" t="s">
        <v>123</v>
      </c>
      <c r="L150" s="16">
        <v>42370</v>
      </c>
      <c r="M150" s="10">
        <v>11</v>
      </c>
      <c r="N150" s="10" t="s">
        <v>8</v>
      </c>
      <c r="O150" s="10" t="s">
        <v>9</v>
      </c>
      <c r="P150" s="13">
        <v>22206800</v>
      </c>
      <c r="Q150" s="13">
        <f t="shared" si="0"/>
        <v>22206800</v>
      </c>
      <c r="R150" s="10" t="s">
        <v>10</v>
      </c>
      <c r="S150" s="10" t="s">
        <v>10</v>
      </c>
      <c r="T150" s="10" t="s">
        <v>1021</v>
      </c>
      <c r="U150" s="11">
        <f t="shared" si="3"/>
        <v>2018800</v>
      </c>
      <c r="V150" s="10"/>
    </row>
    <row r="151" spans="1:22" s="2" customFormat="1" ht="75" customHeight="1" x14ac:dyDescent="0.25">
      <c r="A151" s="10">
        <v>148</v>
      </c>
      <c r="B151" s="10">
        <v>821</v>
      </c>
      <c r="C151" s="10" t="s">
        <v>74</v>
      </c>
      <c r="D151" s="10" t="s">
        <v>84</v>
      </c>
      <c r="E151" s="10" t="s">
        <v>85</v>
      </c>
      <c r="F151" s="10" t="s">
        <v>86</v>
      </c>
      <c r="G151" s="10" t="s">
        <v>4</v>
      </c>
      <c r="H151" s="10" t="s">
        <v>150</v>
      </c>
      <c r="I151" s="10" t="s">
        <v>79</v>
      </c>
      <c r="J151" s="10">
        <v>1586200</v>
      </c>
      <c r="K151" s="10" t="s">
        <v>123</v>
      </c>
      <c r="L151" s="16">
        <v>42370</v>
      </c>
      <c r="M151" s="10">
        <v>11</v>
      </c>
      <c r="N151" s="10" t="s">
        <v>8</v>
      </c>
      <c r="O151" s="10" t="s">
        <v>9</v>
      </c>
      <c r="P151" s="13">
        <v>17448200</v>
      </c>
      <c r="Q151" s="13">
        <f t="shared" si="0"/>
        <v>17448200</v>
      </c>
      <c r="R151" s="10" t="s">
        <v>10</v>
      </c>
      <c r="S151" s="10" t="s">
        <v>10</v>
      </c>
      <c r="T151" s="10" t="s">
        <v>1021</v>
      </c>
      <c r="U151" s="11">
        <f t="shared" si="3"/>
        <v>1586200</v>
      </c>
      <c r="V151" s="10"/>
    </row>
    <row r="152" spans="1:22" s="2" customFormat="1" ht="75" customHeight="1" x14ac:dyDescent="0.25">
      <c r="A152" s="10">
        <v>149</v>
      </c>
      <c r="B152" s="10">
        <v>821</v>
      </c>
      <c r="C152" s="10" t="s">
        <v>74</v>
      </c>
      <c r="D152" s="10" t="s">
        <v>84</v>
      </c>
      <c r="E152" s="10" t="s">
        <v>85</v>
      </c>
      <c r="F152" s="10" t="s">
        <v>86</v>
      </c>
      <c r="G152" s="10" t="s">
        <v>4</v>
      </c>
      <c r="H152" s="10" t="s">
        <v>150</v>
      </c>
      <c r="I152" s="10" t="s">
        <v>79</v>
      </c>
      <c r="J152" s="10">
        <v>1586200</v>
      </c>
      <c r="K152" s="10" t="s">
        <v>123</v>
      </c>
      <c r="L152" s="16">
        <v>42370</v>
      </c>
      <c r="M152" s="10">
        <v>11</v>
      </c>
      <c r="N152" s="10" t="s">
        <v>8</v>
      </c>
      <c r="O152" s="10" t="s">
        <v>9</v>
      </c>
      <c r="P152" s="13">
        <v>17448200</v>
      </c>
      <c r="Q152" s="13">
        <f t="shared" si="0"/>
        <v>17448200</v>
      </c>
      <c r="R152" s="10" t="s">
        <v>10</v>
      </c>
      <c r="S152" s="10" t="s">
        <v>10</v>
      </c>
      <c r="T152" s="10" t="s">
        <v>1021</v>
      </c>
      <c r="U152" s="11">
        <f t="shared" si="3"/>
        <v>1586200</v>
      </c>
      <c r="V152" s="10"/>
    </row>
    <row r="153" spans="1:22" s="2" customFormat="1" ht="75" customHeight="1" x14ac:dyDescent="0.25">
      <c r="A153" s="10">
        <v>150</v>
      </c>
      <c r="B153" s="10">
        <v>821</v>
      </c>
      <c r="C153" s="10" t="s">
        <v>74</v>
      </c>
      <c r="D153" s="10" t="s">
        <v>84</v>
      </c>
      <c r="E153" s="10" t="s">
        <v>85</v>
      </c>
      <c r="F153" s="10" t="s">
        <v>86</v>
      </c>
      <c r="G153" s="10" t="s">
        <v>4</v>
      </c>
      <c r="H153" s="10" t="s">
        <v>150</v>
      </c>
      <c r="I153" s="10" t="s">
        <v>79</v>
      </c>
      <c r="J153" s="10">
        <v>1586200</v>
      </c>
      <c r="K153" s="10" t="s">
        <v>123</v>
      </c>
      <c r="L153" s="16">
        <v>42370</v>
      </c>
      <c r="M153" s="10">
        <v>11</v>
      </c>
      <c r="N153" s="10" t="s">
        <v>8</v>
      </c>
      <c r="O153" s="10" t="s">
        <v>9</v>
      </c>
      <c r="P153" s="13">
        <v>17448200</v>
      </c>
      <c r="Q153" s="13">
        <f t="shared" si="0"/>
        <v>17448200</v>
      </c>
      <c r="R153" s="10" t="s">
        <v>10</v>
      </c>
      <c r="S153" s="10" t="s">
        <v>10</v>
      </c>
      <c r="T153" s="10" t="s">
        <v>1021</v>
      </c>
      <c r="U153" s="11">
        <f t="shared" si="3"/>
        <v>1586200</v>
      </c>
      <c r="V153" s="10"/>
    </row>
    <row r="154" spans="1:22" s="2" customFormat="1" ht="75" customHeight="1" x14ac:dyDescent="0.25">
      <c r="A154" s="10">
        <v>151</v>
      </c>
      <c r="B154" s="10">
        <v>821</v>
      </c>
      <c r="C154" s="10" t="s">
        <v>74</v>
      </c>
      <c r="D154" s="10" t="s">
        <v>84</v>
      </c>
      <c r="E154" s="10" t="s">
        <v>85</v>
      </c>
      <c r="F154" s="10" t="s">
        <v>86</v>
      </c>
      <c r="G154" s="10" t="s">
        <v>4</v>
      </c>
      <c r="H154" s="10" t="s">
        <v>150</v>
      </c>
      <c r="I154" s="10" t="s">
        <v>79</v>
      </c>
      <c r="J154" s="10">
        <v>1586200</v>
      </c>
      <c r="K154" s="10" t="s">
        <v>123</v>
      </c>
      <c r="L154" s="16">
        <v>42370</v>
      </c>
      <c r="M154" s="10">
        <v>11</v>
      </c>
      <c r="N154" s="10" t="s">
        <v>8</v>
      </c>
      <c r="O154" s="10" t="s">
        <v>9</v>
      </c>
      <c r="P154" s="13">
        <v>17448200</v>
      </c>
      <c r="Q154" s="13">
        <f t="shared" si="0"/>
        <v>17448200</v>
      </c>
      <c r="R154" s="10" t="s">
        <v>10</v>
      </c>
      <c r="S154" s="10" t="s">
        <v>10</v>
      </c>
      <c r="T154" s="10" t="s">
        <v>1021</v>
      </c>
      <c r="U154" s="11">
        <f t="shared" si="3"/>
        <v>1586200</v>
      </c>
      <c r="V154" s="10"/>
    </row>
    <row r="155" spans="1:22" s="2" customFormat="1" ht="75" customHeight="1" x14ac:dyDescent="0.25">
      <c r="A155" s="10">
        <v>152</v>
      </c>
      <c r="B155" s="10">
        <v>821</v>
      </c>
      <c r="C155" s="10" t="s">
        <v>74</v>
      </c>
      <c r="D155" s="10" t="s">
        <v>84</v>
      </c>
      <c r="E155" s="10" t="s">
        <v>85</v>
      </c>
      <c r="F155" s="10" t="s">
        <v>86</v>
      </c>
      <c r="G155" s="10" t="s">
        <v>4</v>
      </c>
      <c r="H155" s="10" t="s">
        <v>150</v>
      </c>
      <c r="I155" s="10" t="s">
        <v>79</v>
      </c>
      <c r="J155" s="10">
        <v>1586200</v>
      </c>
      <c r="K155" s="10" t="s">
        <v>123</v>
      </c>
      <c r="L155" s="16">
        <v>42370</v>
      </c>
      <c r="M155" s="10">
        <v>11</v>
      </c>
      <c r="N155" s="10" t="s">
        <v>8</v>
      </c>
      <c r="O155" s="10" t="s">
        <v>9</v>
      </c>
      <c r="P155" s="13">
        <v>17448200</v>
      </c>
      <c r="Q155" s="13">
        <f t="shared" si="0"/>
        <v>17448200</v>
      </c>
      <c r="R155" s="10" t="s">
        <v>10</v>
      </c>
      <c r="S155" s="10" t="s">
        <v>10</v>
      </c>
      <c r="T155" s="10" t="s">
        <v>1021</v>
      </c>
      <c r="U155" s="11">
        <f t="shared" si="3"/>
        <v>1586200</v>
      </c>
      <c r="V155" s="10"/>
    </row>
    <row r="156" spans="1:22" s="2" customFormat="1" ht="75" customHeight="1" x14ac:dyDescent="0.25">
      <c r="A156" s="10">
        <v>153</v>
      </c>
      <c r="B156" s="10">
        <v>821</v>
      </c>
      <c r="C156" s="10" t="s">
        <v>74</v>
      </c>
      <c r="D156" s="10" t="s">
        <v>84</v>
      </c>
      <c r="E156" s="10" t="s">
        <v>85</v>
      </c>
      <c r="F156" s="10" t="s">
        <v>86</v>
      </c>
      <c r="G156" s="10" t="s">
        <v>4</v>
      </c>
      <c r="H156" s="10" t="s">
        <v>150</v>
      </c>
      <c r="I156" s="10" t="s">
        <v>79</v>
      </c>
      <c r="J156" s="10">
        <v>1586200</v>
      </c>
      <c r="K156" s="10" t="s">
        <v>123</v>
      </c>
      <c r="L156" s="16">
        <v>42370</v>
      </c>
      <c r="M156" s="10">
        <v>11</v>
      </c>
      <c r="N156" s="10" t="s">
        <v>8</v>
      </c>
      <c r="O156" s="10" t="s">
        <v>9</v>
      </c>
      <c r="P156" s="13">
        <v>17448200</v>
      </c>
      <c r="Q156" s="13">
        <f t="shared" si="0"/>
        <v>17448200</v>
      </c>
      <c r="R156" s="10" t="s">
        <v>10</v>
      </c>
      <c r="S156" s="10" t="s">
        <v>10</v>
      </c>
      <c r="T156" s="10" t="s">
        <v>1021</v>
      </c>
      <c r="U156" s="11">
        <f t="shared" si="3"/>
        <v>1586200</v>
      </c>
      <c r="V156" s="10"/>
    </row>
    <row r="157" spans="1:22" s="2" customFormat="1" ht="75" customHeight="1" x14ac:dyDescent="0.25">
      <c r="A157" s="10">
        <v>154</v>
      </c>
      <c r="B157" s="10">
        <v>821</v>
      </c>
      <c r="C157" s="10" t="s">
        <v>74</v>
      </c>
      <c r="D157" s="10" t="s">
        <v>84</v>
      </c>
      <c r="E157" s="10" t="s">
        <v>85</v>
      </c>
      <c r="F157" s="10" t="s">
        <v>107</v>
      </c>
      <c r="G157" s="10" t="s">
        <v>82</v>
      </c>
      <c r="H157" s="10" t="s">
        <v>120</v>
      </c>
      <c r="I157" s="10" t="s">
        <v>83</v>
      </c>
      <c r="J157" s="10" t="s">
        <v>1027</v>
      </c>
      <c r="K157" s="10" t="s">
        <v>132</v>
      </c>
      <c r="L157" s="16">
        <v>42370</v>
      </c>
      <c r="M157" s="10">
        <v>12</v>
      </c>
      <c r="N157" s="10" t="s">
        <v>8</v>
      </c>
      <c r="O157" s="10" t="s">
        <v>95</v>
      </c>
      <c r="P157" s="13">
        <v>84000000</v>
      </c>
      <c r="Q157" s="13">
        <f t="shared" si="0"/>
        <v>84000000</v>
      </c>
      <c r="R157" s="10" t="s">
        <v>10</v>
      </c>
      <c r="S157" s="10" t="s">
        <v>10</v>
      </c>
      <c r="T157" s="10" t="s">
        <v>1021</v>
      </c>
      <c r="U157" s="11">
        <f t="shared" ref="U157:U164" si="4">+Q157</f>
        <v>84000000</v>
      </c>
      <c r="V157" s="10"/>
    </row>
    <row r="158" spans="1:22" s="2" customFormat="1" ht="75" customHeight="1" x14ac:dyDescent="0.25">
      <c r="A158" s="10">
        <v>155</v>
      </c>
      <c r="B158" s="10">
        <v>821</v>
      </c>
      <c r="C158" s="10" t="s">
        <v>74</v>
      </c>
      <c r="D158" s="10" t="s">
        <v>84</v>
      </c>
      <c r="E158" s="10" t="s">
        <v>85</v>
      </c>
      <c r="F158" s="10" t="s">
        <v>107</v>
      </c>
      <c r="G158" s="10" t="s">
        <v>82</v>
      </c>
      <c r="H158" s="10" t="s">
        <v>120</v>
      </c>
      <c r="I158" s="10" t="s">
        <v>83</v>
      </c>
      <c r="J158" s="10" t="s">
        <v>1027</v>
      </c>
      <c r="K158" s="10" t="s">
        <v>132</v>
      </c>
      <c r="L158" s="16">
        <v>42370</v>
      </c>
      <c r="M158" s="10">
        <v>12</v>
      </c>
      <c r="N158" s="10" t="s">
        <v>8</v>
      </c>
      <c r="O158" s="10" t="s">
        <v>80</v>
      </c>
      <c r="P158" s="13">
        <v>296818000</v>
      </c>
      <c r="Q158" s="13">
        <f t="shared" si="0"/>
        <v>296818000</v>
      </c>
      <c r="R158" s="10" t="s">
        <v>10</v>
      </c>
      <c r="S158" s="10" t="s">
        <v>10</v>
      </c>
      <c r="T158" s="10" t="s">
        <v>1021</v>
      </c>
      <c r="U158" s="11">
        <f t="shared" si="4"/>
        <v>296818000</v>
      </c>
      <c r="V158" s="10"/>
    </row>
    <row r="159" spans="1:22" s="2" customFormat="1" ht="75" customHeight="1" x14ac:dyDescent="0.25">
      <c r="A159" s="10">
        <v>156</v>
      </c>
      <c r="B159" s="10">
        <v>821</v>
      </c>
      <c r="C159" s="10" t="s">
        <v>74</v>
      </c>
      <c r="D159" s="10" t="s">
        <v>84</v>
      </c>
      <c r="E159" s="10" t="s">
        <v>85</v>
      </c>
      <c r="F159" s="10" t="s">
        <v>107</v>
      </c>
      <c r="G159" s="10" t="s">
        <v>82</v>
      </c>
      <c r="H159" s="10" t="s">
        <v>120</v>
      </c>
      <c r="I159" s="10" t="s">
        <v>83</v>
      </c>
      <c r="J159" s="10" t="s">
        <v>1027</v>
      </c>
      <c r="K159" s="10" t="s">
        <v>132</v>
      </c>
      <c r="L159" s="16">
        <v>42370</v>
      </c>
      <c r="M159" s="10">
        <v>12</v>
      </c>
      <c r="N159" s="10" t="s">
        <v>8</v>
      </c>
      <c r="O159" s="10" t="s">
        <v>96</v>
      </c>
      <c r="P159" s="13">
        <v>27464000</v>
      </c>
      <c r="Q159" s="13">
        <f t="shared" si="0"/>
        <v>27464000</v>
      </c>
      <c r="R159" s="10" t="s">
        <v>10</v>
      </c>
      <c r="S159" s="10" t="s">
        <v>10</v>
      </c>
      <c r="T159" s="10" t="s">
        <v>1021</v>
      </c>
      <c r="U159" s="11">
        <f t="shared" si="4"/>
        <v>27464000</v>
      </c>
      <c r="V159" s="10"/>
    </row>
    <row r="160" spans="1:22" s="2" customFormat="1" ht="75" customHeight="1" x14ac:dyDescent="0.25">
      <c r="A160" s="10">
        <v>157</v>
      </c>
      <c r="B160" s="10">
        <v>821</v>
      </c>
      <c r="C160" s="10" t="s">
        <v>74</v>
      </c>
      <c r="D160" s="10" t="s">
        <v>84</v>
      </c>
      <c r="E160" s="10" t="s">
        <v>85</v>
      </c>
      <c r="F160" s="10" t="s">
        <v>107</v>
      </c>
      <c r="G160" s="10" t="s">
        <v>82</v>
      </c>
      <c r="H160" s="10" t="s">
        <v>120</v>
      </c>
      <c r="I160" s="10" t="s">
        <v>83</v>
      </c>
      <c r="J160" s="10" t="s">
        <v>1027</v>
      </c>
      <c r="K160" s="10" t="s">
        <v>132</v>
      </c>
      <c r="L160" s="16">
        <v>42370</v>
      </c>
      <c r="M160" s="10">
        <v>12</v>
      </c>
      <c r="N160" s="10" t="s">
        <v>8</v>
      </c>
      <c r="O160" s="10" t="s">
        <v>95</v>
      </c>
      <c r="P160" s="13">
        <v>86347000</v>
      </c>
      <c r="Q160" s="13">
        <f t="shared" si="0"/>
        <v>86347000</v>
      </c>
      <c r="R160" s="10" t="s">
        <v>10</v>
      </c>
      <c r="S160" s="10" t="s">
        <v>10</v>
      </c>
      <c r="T160" s="10" t="s">
        <v>1021</v>
      </c>
      <c r="U160" s="11">
        <f t="shared" si="4"/>
        <v>86347000</v>
      </c>
      <c r="V160" s="10"/>
    </row>
    <row r="161" spans="1:22" s="2" customFormat="1" ht="75" customHeight="1" x14ac:dyDescent="0.25">
      <c r="A161" s="10">
        <v>158</v>
      </c>
      <c r="B161" s="10">
        <v>821</v>
      </c>
      <c r="C161" s="10" t="s">
        <v>74</v>
      </c>
      <c r="D161" s="10" t="s">
        <v>84</v>
      </c>
      <c r="E161" s="10" t="s">
        <v>85</v>
      </c>
      <c r="F161" s="10" t="s">
        <v>107</v>
      </c>
      <c r="G161" s="10" t="s">
        <v>82</v>
      </c>
      <c r="H161" s="10" t="s">
        <v>120</v>
      </c>
      <c r="I161" s="10" t="s">
        <v>83</v>
      </c>
      <c r="J161" s="10" t="s">
        <v>1027</v>
      </c>
      <c r="K161" s="10" t="s">
        <v>132</v>
      </c>
      <c r="L161" s="16">
        <v>42370</v>
      </c>
      <c r="M161" s="10">
        <v>12</v>
      </c>
      <c r="N161" s="10" t="s">
        <v>8</v>
      </c>
      <c r="O161" s="10" t="s">
        <v>95</v>
      </c>
      <c r="P161" s="13">
        <v>200000000</v>
      </c>
      <c r="Q161" s="13">
        <f t="shared" si="0"/>
        <v>200000000</v>
      </c>
      <c r="R161" s="10" t="s">
        <v>10</v>
      </c>
      <c r="S161" s="10" t="s">
        <v>10</v>
      </c>
      <c r="T161" s="10" t="s">
        <v>1021</v>
      </c>
      <c r="U161" s="11">
        <f t="shared" si="4"/>
        <v>200000000</v>
      </c>
      <c r="V161" s="10"/>
    </row>
    <row r="162" spans="1:22" s="2" customFormat="1" ht="75" customHeight="1" x14ac:dyDescent="0.25">
      <c r="A162" s="10">
        <v>159</v>
      </c>
      <c r="B162" s="10">
        <v>821</v>
      </c>
      <c r="C162" s="10" t="s">
        <v>74</v>
      </c>
      <c r="D162" s="10" t="s">
        <v>84</v>
      </c>
      <c r="E162" s="10" t="s">
        <v>85</v>
      </c>
      <c r="F162" s="10" t="s">
        <v>107</v>
      </c>
      <c r="G162" s="10" t="s">
        <v>82</v>
      </c>
      <c r="H162" s="10" t="s">
        <v>120</v>
      </c>
      <c r="I162" s="10" t="s">
        <v>83</v>
      </c>
      <c r="J162" s="10" t="s">
        <v>1027</v>
      </c>
      <c r="K162" s="10" t="s">
        <v>132</v>
      </c>
      <c r="L162" s="16">
        <v>42370</v>
      </c>
      <c r="M162" s="10">
        <v>12</v>
      </c>
      <c r="N162" s="10" t="s">
        <v>8</v>
      </c>
      <c r="O162" s="10" t="s">
        <v>95</v>
      </c>
      <c r="P162" s="13">
        <v>200000000</v>
      </c>
      <c r="Q162" s="13">
        <f t="shared" si="0"/>
        <v>200000000</v>
      </c>
      <c r="R162" s="10" t="s">
        <v>10</v>
      </c>
      <c r="S162" s="10" t="s">
        <v>10</v>
      </c>
      <c r="T162" s="10" t="s">
        <v>1021</v>
      </c>
      <c r="U162" s="11">
        <f t="shared" si="4"/>
        <v>200000000</v>
      </c>
      <c r="V162" s="10"/>
    </row>
    <row r="163" spans="1:22" s="2" customFormat="1" ht="75" customHeight="1" x14ac:dyDescent="0.25">
      <c r="A163" s="10">
        <v>160</v>
      </c>
      <c r="B163" s="10">
        <v>821</v>
      </c>
      <c r="C163" s="10" t="s">
        <v>74</v>
      </c>
      <c r="D163" s="10" t="s">
        <v>84</v>
      </c>
      <c r="E163" s="10" t="s">
        <v>85</v>
      </c>
      <c r="F163" s="10" t="s">
        <v>107</v>
      </c>
      <c r="G163" s="10" t="s">
        <v>82</v>
      </c>
      <c r="H163" s="10" t="s">
        <v>120</v>
      </c>
      <c r="I163" s="10" t="s">
        <v>83</v>
      </c>
      <c r="J163" s="10" t="s">
        <v>1027</v>
      </c>
      <c r="K163" s="10" t="s">
        <v>132</v>
      </c>
      <c r="L163" s="16">
        <v>42370</v>
      </c>
      <c r="M163" s="10">
        <v>12</v>
      </c>
      <c r="N163" s="10" t="s">
        <v>8</v>
      </c>
      <c r="O163" s="10" t="s">
        <v>96</v>
      </c>
      <c r="P163" s="13">
        <v>25000000</v>
      </c>
      <c r="Q163" s="13">
        <f t="shared" si="0"/>
        <v>25000000</v>
      </c>
      <c r="R163" s="10" t="s">
        <v>10</v>
      </c>
      <c r="S163" s="10" t="s">
        <v>10</v>
      </c>
      <c r="T163" s="10" t="s">
        <v>1021</v>
      </c>
      <c r="U163" s="11">
        <f t="shared" si="4"/>
        <v>25000000</v>
      </c>
      <c r="V163" s="10"/>
    </row>
    <row r="164" spans="1:22" s="2" customFormat="1" ht="75" customHeight="1" x14ac:dyDescent="0.25">
      <c r="A164" s="10">
        <v>161</v>
      </c>
      <c r="B164" s="10">
        <v>821</v>
      </c>
      <c r="C164" s="10" t="s">
        <v>74</v>
      </c>
      <c r="D164" s="10" t="s">
        <v>84</v>
      </c>
      <c r="E164" s="10" t="s">
        <v>85</v>
      </c>
      <c r="F164" s="10" t="s">
        <v>107</v>
      </c>
      <c r="G164" s="10" t="s">
        <v>82</v>
      </c>
      <c r="H164" s="10" t="s">
        <v>120</v>
      </c>
      <c r="I164" s="10" t="s">
        <v>83</v>
      </c>
      <c r="J164" s="10" t="s">
        <v>1027</v>
      </c>
      <c r="K164" s="10" t="s">
        <v>132</v>
      </c>
      <c r="L164" s="16">
        <v>42370</v>
      </c>
      <c r="M164" s="10">
        <v>12</v>
      </c>
      <c r="N164" s="10" t="s">
        <v>8</v>
      </c>
      <c r="O164" s="10" t="s">
        <v>95</v>
      </c>
      <c r="P164" s="13">
        <v>400000000</v>
      </c>
      <c r="Q164" s="13">
        <f t="shared" si="0"/>
        <v>400000000</v>
      </c>
      <c r="R164" s="10" t="s">
        <v>10</v>
      </c>
      <c r="S164" s="10" t="s">
        <v>10</v>
      </c>
      <c r="T164" s="10" t="s">
        <v>1021</v>
      </c>
      <c r="U164" s="11">
        <f t="shared" si="4"/>
        <v>400000000</v>
      </c>
      <c r="V164" s="10"/>
    </row>
    <row r="165" spans="1:22" s="2" customFormat="1" ht="75" customHeight="1" x14ac:dyDescent="0.25">
      <c r="A165" s="10">
        <v>162</v>
      </c>
      <c r="B165" s="10">
        <v>821</v>
      </c>
      <c r="C165" s="10" t="s">
        <v>74</v>
      </c>
      <c r="D165" s="10" t="s">
        <v>84</v>
      </c>
      <c r="E165" s="10" t="s">
        <v>85</v>
      </c>
      <c r="F165" s="10" t="s">
        <v>107</v>
      </c>
      <c r="G165" s="10" t="s">
        <v>4</v>
      </c>
      <c r="H165" s="10" t="s">
        <v>150</v>
      </c>
      <c r="I165" s="10" t="s">
        <v>79</v>
      </c>
      <c r="J165" s="10">
        <v>3996400</v>
      </c>
      <c r="K165" s="10" t="s">
        <v>132</v>
      </c>
      <c r="L165" s="16">
        <v>42370</v>
      </c>
      <c r="M165" s="10">
        <v>11</v>
      </c>
      <c r="N165" s="10" t="s">
        <v>8</v>
      </c>
      <c r="O165" s="10" t="s">
        <v>80</v>
      </c>
      <c r="P165" s="13">
        <v>35967600</v>
      </c>
      <c r="Q165" s="13">
        <f t="shared" si="0"/>
        <v>35967600</v>
      </c>
      <c r="R165" s="10" t="s">
        <v>10</v>
      </c>
      <c r="S165" s="10" t="s">
        <v>10</v>
      </c>
      <c r="T165" s="10" t="s">
        <v>1021</v>
      </c>
      <c r="U165" s="11">
        <f t="shared" ref="U165:U170" si="5">+Q165/M165</f>
        <v>3269781.8181818184</v>
      </c>
      <c r="V165" s="10"/>
    </row>
    <row r="166" spans="1:22" s="2" customFormat="1" ht="75" customHeight="1" x14ac:dyDescent="0.25">
      <c r="A166" s="10">
        <v>163</v>
      </c>
      <c r="B166" s="10">
        <v>821</v>
      </c>
      <c r="C166" s="10" t="s">
        <v>74</v>
      </c>
      <c r="D166" s="10" t="s">
        <v>84</v>
      </c>
      <c r="E166" s="10" t="s">
        <v>85</v>
      </c>
      <c r="F166" s="10" t="s">
        <v>107</v>
      </c>
      <c r="G166" s="10" t="s">
        <v>4</v>
      </c>
      <c r="H166" s="10" t="s">
        <v>150</v>
      </c>
      <c r="I166" s="10" t="s">
        <v>79</v>
      </c>
      <c r="J166" s="10">
        <v>5572300</v>
      </c>
      <c r="K166" s="10" t="s">
        <v>132</v>
      </c>
      <c r="L166" s="16">
        <v>42370</v>
      </c>
      <c r="M166" s="10">
        <v>11</v>
      </c>
      <c r="N166" s="10" t="s">
        <v>8</v>
      </c>
      <c r="O166" s="10" t="s">
        <v>80</v>
      </c>
      <c r="P166" s="13">
        <v>61295300</v>
      </c>
      <c r="Q166" s="13">
        <f t="shared" si="0"/>
        <v>61295300</v>
      </c>
      <c r="R166" s="10" t="s">
        <v>10</v>
      </c>
      <c r="S166" s="10" t="s">
        <v>10</v>
      </c>
      <c r="T166" s="10" t="s">
        <v>1021</v>
      </c>
      <c r="U166" s="11">
        <f t="shared" si="5"/>
        <v>5572300</v>
      </c>
      <c r="V166" s="10"/>
    </row>
    <row r="167" spans="1:22" s="2" customFormat="1" ht="75" customHeight="1" x14ac:dyDescent="0.25">
      <c r="A167" s="10">
        <v>164</v>
      </c>
      <c r="B167" s="10">
        <v>821</v>
      </c>
      <c r="C167" s="10" t="s">
        <v>74</v>
      </c>
      <c r="D167" s="10" t="s">
        <v>84</v>
      </c>
      <c r="E167" s="10" t="s">
        <v>85</v>
      </c>
      <c r="F167" s="10" t="s">
        <v>107</v>
      </c>
      <c r="G167" s="10" t="s">
        <v>4</v>
      </c>
      <c r="H167" s="10" t="s">
        <v>150</v>
      </c>
      <c r="I167" s="10" t="s">
        <v>79</v>
      </c>
      <c r="J167" s="10">
        <v>6489000</v>
      </c>
      <c r="K167" s="10" t="s">
        <v>132</v>
      </c>
      <c r="L167" s="16">
        <v>42370</v>
      </c>
      <c r="M167" s="10">
        <v>11</v>
      </c>
      <c r="N167" s="10" t="s">
        <v>8</v>
      </c>
      <c r="O167" s="10" t="s">
        <v>80</v>
      </c>
      <c r="P167" s="13">
        <v>71379000</v>
      </c>
      <c r="Q167" s="13">
        <f t="shared" si="0"/>
        <v>71379000</v>
      </c>
      <c r="R167" s="10" t="s">
        <v>10</v>
      </c>
      <c r="S167" s="10" t="s">
        <v>10</v>
      </c>
      <c r="T167" s="10" t="s">
        <v>1021</v>
      </c>
      <c r="U167" s="11">
        <f t="shared" si="5"/>
        <v>6489000</v>
      </c>
      <c r="V167" s="10"/>
    </row>
    <row r="168" spans="1:22" s="2" customFormat="1" ht="75" customHeight="1" x14ac:dyDescent="0.25">
      <c r="A168" s="10">
        <v>165</v>
      </c>
      <c r="B168" s="10">
        <v>821</v>
      </c>
      <c r="C168" s="10" t="s">
        <v>74</v>
      </c>
      <c r="D168" s="10" t="s">
        <v>84</v>
      </c>
      <c r="E168" s="10" t="s">
        <v>85</v>
      </c>
      <c r="F168" s="10" t="s">
        <v>107</v>
      </c>
      <c r="G168" s="10" t="s">
        <v>4</v>
      </c>
      <c r="H168" s="10" t="s">
        <v>150</v>
      </c>
      <c r="I168" s="10" t="s">
        <v>79</v>
      </c>
      <c r="J168" s="10">
        <v>2018800</v>
      </c>
      <c r="K168" s="10" t="s">
        <v>132</v>
      </c>
      <c r="L168" s="16">
        <v>42370</v>
      </c>
      <c r="M168" s="10">
        <v>11</v>
      </c>
      <c r="N168" s="10" t="s">
        <v>8</v>
      </c>
      <c r="O168" s="10" t="s">
        <v>80</v>
      </c>
      <c r="P168" s="13">
        <v>22206800</v>
      </c>
      <c r="Q168" s="13">
        <f t="shared" si="0"/>
        <v>22206800</v>
      </c>
      <c r="R168" s="10" t="s">
        <v>10</v>
      </c>
      <c r="S168" s="10" t="s">
        <v>10</v>
      </c>
      <c r="T168" s="10" t="s">
        <v>1021</v>
      </c>
      <c r="U168" s="11">
        <f t="shared" si="5"/>
        <v>2018800</v>
      </c>
      <c r="V168" s="10"/>
    </row>
    <row r="169" spans="1:22" s="2" customFormat="1" ht="75" customHeight="1" x14ac:dyDescent="0.25">
      <c r="A169" s="10">
        <v>166</v>
      </c>
      <c r="B169" s="10">
        <v>821</v>
      </c>
      <c r="C169" s="10" t="s">
        <v>74</v>
      </c>
      <c r="D169" s="10" t="s">
        <v>84</v>
      </c>
      <c r="E169" s="10" t="s">
        <v>85</v>
      </c>
      <c r="F169" s="10" t="s">
        <v>107</v>
      </c>
      <c r="G169" s="10" t="s">
        <v>4</v>
      </c>
      <c r="H169" s="10" t="s">
        <v>150</v>
      </c>
      <c r="I169" s="10" t="s">
        <v>79</v>
      </c>
      <c r="J169" s="10">
        <v>5974000</v>
      </c>
      <c r="K169" s="10" t="s">
        <v>132</v>
      </c>
      <c r="L169" s="16">
        <v>42370</v>
      </c>
      <c r="M169" s="10">
        <v>11</v>
      </c>
      <c r="N169" s="10" t="s">
        <v>8</v>
      </c>
      <c r="O169" s="10" t="s">
        <v>80</v>
      </c>
      <c r="P169" s="13">
        <v>65714000</v>
      </c>
      <c r="Q169" s="13">
        <f t="shared" ref="Q169:Q232" si="6">+P169</f>
        <v>65714000</v>
      </c>
      <c r="R169" s="10" t="s">
        <v>10</v>
      </c>
      <c r="S169" s="10" t="s">
        <v>10</v>
      </c>
      <c r="T169" s="10" t="s">
        <v>1021</v>
      </c>
      <c r="U169" s="11">
        <f t="shared" si="5"/>
        <v>5974000</v>
      </c>
      <c r="V169" s="10"/>
    </row>
    <row r="170" spans="1:22" s="2" customFormat="1" ht="75" customHeight="1" x14ac:dyDescent="0.25">
      <c r="A170" s="10">
        <v>167</v>
      </c>
      <c r="B170" s="10">
        <v>821</v>
      </c>
      <c r="C170" s="10" t="s">
        <v>74</v>
      </c>
      <c r="D170" s="10" t="s">
        <v>84</v>
      </c>
      <c r="E170" s="10" t="s">
        <v>85</v>
      </c>
      <c r="F170" s="10" t="s">
        <v>107</v>
      </c>
      <c r="G170" s="10" t="s">
        <v>4</v>
      </c>
      <c r="H170" s="10" t="s">
        <v>150</v>
      </c>
      <c r="I170" s="10" t="s">
        <v>79</v>
      </c>
      <c r="J170" s="10">
        <v>3996400</v>
      </c>
      <c r="K170" s="10" t="s">
        <v>132</v>
      </c>
      <c r="L170" s="16">
        <v>42370</v>
      </c>
      <c r="M170" s="10">
        <v>11</v>
      </c>
      <c r="N170" s="10" t="s">
        <v>8</v>
      </c>
      <c r="O170" s="10" t="s">
        <v>80</v>
      </c>
      <c r="P170" s="13">
        <v>43960300</v>
      </c>
      <c r="Q170" s="13">
        <f t="shared" si="6"/>
        <v>43960300</v>
      </c>
      <c r="R170" s="10" t="s">
        <v>10</v>
      </c>
      <c r="S170" s="10" t="s">
        <v>10</v>
      </c>
      <c r="T170" s="10" t="s">
        <v>1021</v>
      </c>
      <c r="U170" s="11">
        <f t="shared" si="5"/>
        <v>3996390.9090909092</v>
      </c>
      <c r="V170" s="10"/>
    </row>
    <row r="171" spans="1:22" s="2" customFormat="1" ht="75" customHeight="1" x14ac:dyDescent="0.25">
      <c r="A171" s="10">
        <v>168</v>
      </c>
      <c r="B171" s="10">
        <v>821</v>
      </c>
      <c r="C171" s="10" t="s">
        <v>74</v>
      </c>
      <c r="D171" s="10" t="s">
        <v>84</v>
      </c>
      <c r="E171" s="10" t="s">
        <v>85</v>
      </c>
      <c r="F171" s="10" t="s">
        <v>92</v>
      </c>
      <c r="G171" s="10" t="s">
        <v>82</v>
      </c>
      <c r="H171" s="10" t="s">
        <v>120</v>
      </c>
      <c r="I171" s="10" t="s">
        <v>83</v>
      </c>
      <c r="J171" s="10" t="s">
        <v>1027</v>
      </c>
      <c r="K171" s="10" t="s">
        <v>133</v>
      </c>
      <c r="L171" s="16">
        <v>42370</v>
      </c>
      <c r="M171" s="10">
        <v>12</v>
      </c>
      <c r="N171" s="10" t="s">
        <v>8</v>
      </c>
      <c r="O171" s="10" t="s">
        <v>9</v>
      </c>
      <c r="P171" s="13">
        <v>300000000</v>
      </c>
      <c r="Q171" s="13">
        <f t="shared" si="6"/>
        <v>300000000</v>
      </c>
      <c r="R171" s="10" t="s">
        <v>10</v>
      </c>
      <c r="S171" s="10" t="s">
        <v>10</v>
      </c>
      <c r="T171" s="10" t="s">
        <v>1021</v>
      </c>
      <c r="U171" s="11">
        <f>+Q171</f>
        <v>300000000</v>
      </c>
      <c r="V171" s="10"/>
    </row>
    <row r="172" spans="1:22" s="2" customFormat="1" ht="75" customHeight="1" x14ac:dyDescent="0.25">
      <c r="A172" s="10">
        <v>169</v>
      </c>
      <c r="B172" s="10">
        <v>821</v>
      </c>
      <c r="C172" s="10" t="s">
        <v>87</v>
      </c>
      <c r="D172" s="10" t="s">
        <v>88</v>
      </c>
      <c r="E172" s="10" t="s">
        <v>85</v>
      </c>
      <c r="F172" s="10" t="s">
        <v>108</v>
      </c>
      <c r="G172" s="10" t="s">
        <v>82</v>
      </c>
      <c r="H172" s="10" t="s">
        <v>120</v>
      </c>
      <c r="I172" s="10" t="s">
        <v>83</v>
      </c>
      <c r="J172" s="10" t="s">
        <v>1027</v>
      </c>
      <c r="K172" s="10" t="s">
        <v>134</v>
      </c>
      <c r="L172" s="16">
        <v>42370</v>
      </c>
      <c r="M172" s="10">
        <v>12</v>
      </c>
      <c r="N172" s="10" t="s">
        <v>8</v>
      </c>
      <c r="O172" s="10" t="s">
        <v>9</v>
      </c>
      <c r="P172" s="13">
        <v>800000000</v>
      </c>
      <c r="Q172" s="13">
        <f t="shared" si="6"/>
        <v>800000000</v>
      </c>
      <c r="R172" s="10" t="s">
        <v>10</v>
      </c>
      <c r="S172" s="10" t="s">
        <v>10</v>
      </c>
      <c r="T172" s="10" t="s">
        <v>1021</v>
      </c>
      <c r="U172" s="11">
        <f>+Q172</f>
        <v>800000000</v>
      </c>
      <c r="V172" s="10"/>
    </row>
    <row r="173" spans="1:22" s="2" customFormat="1" ht="75" customHeight="1" x14ac:dyDescent="0.25">
      <c r="A173" s="10">
        <v>170</v>
      </c>
      <c r="B173" s="10">
        <v>821</v>
      </c>
      <c r="C173" s="10" t="s">
        <v>87</v>
      </c>
      <c r="D173" s="10" t="s">
        <v>88</v>
      </c>
      <c r="E173" s="10" t="s">
        <v>85</v>
      </c>
      <c r="F173" s="10" t="s">
        <v>108</v>
      </c>
      <c r="G173" s="10" t="s">
        <v>82</v>
      </c>
      <c r="H173" s="10" t="s">
        <v>120</v>
      </c>
      <c r="I173" s="10" t="s">
        <v>83</v>
      </c>
      <c r="J173" s="10" t="s">
        <v>1027</v>
      </c>
      <c r="K173" s="10" t="s">
        <v>134</v>
      </c>
      <c r="L173" s="16">
        <v>42370</v>
      </c>
      <c r="M173" s="10">
        <v>12</v>
      </c>
      <c r="N173" s="10" t="s">
        <v>8</v>
      </c>
      <c r="O173" s="10" t="s">
        <v>9</v>
      </c>
      <c r="P173" s="13">
        <v>132835000</v>
      </c>
      <c r="Q173" s="13">
        <f t="shared" si="6"/>
        <v>132835000</v>
      </c>
      <c r="R173" s="10" t="s">
        <v>10</v>
      </c>
      <c r="S173" s="10" t="s">
        <v>10</v>
      </c>
      <c r="T173" s="10" t="s">
        <v>1021</v>
      </c>
      <c r="U173" s="11">
        <f>+Q173</f>
        <v>132835000</v>
      </c>
      <c r="V173" s="10"/>
    </row>
    <row r="174" spans="1:22" s="2" customFormat="1" ht="75" customHeight="1" x14ac:dyDescent="0.25">
      <c r="A174" s="10">
        <v>171</v>
      </c>
      <c r="B174" s="10">
        <v>821</v>
      </c>
      <c r="C174" s="10" t="s">
        <v>87</v>
      </c>
      <c r="D174" s="10" t="s">
        <v>88</v>
      </c>
      <c r="E174" s="10" t="s">
        <v>85</v>
      </c>
      <c r="F174" s="10" t="s">
        <v>108</v>
      </c>
      <c r="G174" s="10" t="s">
        <v>82</v>
      </c>
      <c r="H174" s="10" t="s">
        <v>120</v>
      </c>
      <c r="I174" s="10" t="s">
        <v>83</v>
      </c>
      <c r="J174" s="10" t="s">
        <v>1027</v>
      </c>
      <c r="K174" s="10" t="s">
        <v>134</v>
      </c>
      <c r="L174" s="16">
        <v>42370</v>
      </c>
      <c r="M174" s="10">
        <v>12</v>
      </c>
      <c r="N174" s="10" t="s">
        <v>8</v>
      </c>
      <c r="O174" s="10" t="s">
        <v>9</v>
      </c>
      <c r="P174" s="13">
        <v>50000000</v>
      </c>
      <c r="Q174" s="13">
        <f t="shared" si="6"/>
        <v>50000000</v>
      </c>
      <c r="R174" s="10" t="s">
        <v>10</v>
      </c>
      <c r="S174" s="10" t="s">
        <v>10</v>
      </c>
      <c r="T174" s="10" t="s">
        <v>1021</v>
      </c>
      <c r="U174" s="11">
        <f>+Q174</f>
        <v>50000000</v>
      </c>
      <c r="V174" s="10"/>
    </row>
    <row r="175" spans="1:22" s="2" customFormat="1" ht="75" customHeight="1" x14ac:dyDescent="0.25">
      <c r="A175" s="10">
        <v>172</v>
      </c>
      <c r="B175" s="10">
        <v>821</v>
      </c>
      <c r="C175" s="10" t="s">
        <v>74</v>
      </c>
      <c r="D175" s="10" t="s">
        <v>84</v>
      </c>
      <c r="E175" s="10" t="s">
        <v>85</v>
      </c>
      <c r="F175" s="10" t="s">
        <v>92</v>
      </c>
      <c r="G175" s="10" t="s">
        <v>4</v>
      </c>
      <c r="H175" s="10" t="s">
        <v>150</v>
      </c>
      <c r="I175" s="10" t="s">
        <v>79</v>
      </c>
      <c r="J175" s="10">
        <v>5572300</v>
      </c>
      <c r="K175" s="10" t="s">
        <v>126</v>
      </c>
      <c r="L175" s="16">
        <v>42370</v>
      </c>
      <c r="M175" s="10">
        <v>11</v>
      </c>
      <c r="N175" s="10" t="s">
        <v>8</v>
      </c>
      <c r="O175" s="10" t="s">
        <v>93</v>
      </c>
      <c r="P175" s="13">
        <v>61295100</v>
      </c>
      <c r="Q175" s="13">
        <f t="shared" si="6"/>
        <v>61295100</v>
      </c>
      <c r="R175" s="10" t="s">
        <v>10</v>
      </c>
      <c r="S175" s="10" t="s">
        <v>10</v>
      </c>
      <c r="T175" s="10" t="s">
        <v>1021</v>
      </c>
      <c r="U175" s="11">
        <f t="shared" ref="U175:U182" si="7">+Q175/M175</f>
        <v>5572281.8181818184</v>
      </c>
      <c r="V175" s="10"/>
    </row>
    <row r="176" spans="1:22" s="2" customFormat="1" ht="75" customHeight="1" x14ac:dyDescent="0.25">
      <c r="A176" s="10">
        <v>173</v>
      </c>
      <c r="B176" s="10">
        <v>821</v>
      </c>
      <c r="C176" s="10" t="s">
        <v>74</v>
      </c>
      <c r="D176" s="10" t="s">
        <v>84</v>
      </c>
      <c r="E176" s="10" t="s">
        <v>85</v>
      </c>
      <c r="F176" s="10" t="s">
        <v>92</v>
      </c>
      <c r="G176" s="10" t="s">
        <v>4</v>
      </c>
      <c r="H176" s="10" t="s">
        <v>150</v>
      </c>
      <c r="I176" s="10" t="s">
        <v>79</v>
      </c>
      <c r="J176" s="10">
        <v>5572300</v>
      </c>
      <c r="K176" s="10" t="s">
        <v>126</v>
      </c>
      <c r="L176" s="16">
        <v>42370</v>
      </c>
      <c r="M176" s="10">
        <v>11</v>
      </c>
      <c r="N176" s="10" t="s">
        <v>8</v>
      </c>
      <c r="O176" s="10" t="s">
        <v>93</v>
      </c>
      <c r="P176" s="13">
        <v>61295300</v>
      </c>
      <c r="Q176" s="13">
        <f t="shared" si="6"/>
        <v>61295300</v>
      </c>
      <c r="R176" s="10" t="s">
        <v>10</v>
      </c>
      <c r="S176" s="10" t="s">
        <v>10</v>
      </c>
      <c r="T176" s="10" t="s">
        <v>1021</v>
      </c>
      <c r="U176" s="11">
        <f t="shared" si="7"/>
        <v>5572300</v>
      </c>
      <c r="V176" s="10"/>
    </row>
    <row r="177" spans="1:22" s="2" customFormat="1" ht="75" customHeight="1" x14ac:dyDescent="0.25">
      <c r="A177" s="10">
        <v>174</v>
      </c>
      <c r="B177" s="10">
        <v>821</v>
      </c>
      <c r="C177" s="10" t="s">
        <v>74</v>
      </c>
      <c r="D177" s="10" t="s">
        <v>84</v>
      </c>
      <c r="E177" s="10" t="s">
        <v>85</v>
      </c>
      <c r="F177" s="10" t="s">
        <v>92</v>
      </c>
      <c r="G177" s="10" t="s">
        <v>4</v>
      </c>
      <c r="H177" s="10" t="s">
        <v>150</v>
      </c>
      <c r="I177" s="10" t="s">
        <v>79</v>
      </c>
      <c r="J177" s="10">
        <v>5572300</v>
      </c>
      <c r="K177" s="10" t="s">
        <v>126</v>
      </c>
      <c r="L177" s="16">
        <v>42370</v>
      </c>
      <c r="M177" s="10">
        <v>11</v>
      </c>
      <c r="N177" s="10" t="s">
        <v>8</v>
      </c>
      <c r="O177" s="10" t="s">
        <v>93</v>
      </c>
      <c r="P177" s="13">
        <v>61295300</v>
      </c>
      <c r="Q177" s="13">
        <f t="shared" si="6"/>
        <v>61295300</v>
      </c>
      <c r="R177" s="10" t="s">
        <v>10</v>
      </c>
      <c r="S177" s="10" t="s">
        <v>10</v>
      </c>
      <c r="T177" s="10" t="s">
        <v>1021</v>
      </c>
      <c r="U177" s="11">
        <f t="shared" si="7"/>
        <v>5572300</v>
      </c>
      <c r="V177" s="10"/>
    </row>
    <row r="178" spans="1:22" s="2" customFormat="1" ht="75" customHeight="1" x14ac:dyDescent="0.25">
      <c r="A178" s="10">
        <v>175</v>
      </c>
      <c r="B178" s="10">
        <v>821</v>
      </c>
      <c r="C178" s="10" t="s">
        <v>74</v>
      </c>
      <c r="D178" s="10" t="s">
        <v>84</v>
      </c>
      <c r="E178" s="10" t="s">
        <v>85</v>
      </c>
      <c r="F178" s="10" t="s">
        <v>92</v>
      </c>
      <c r="G178" s="10" t="s">
        <v>4</v>
      </c>
      <c r="H178" s="10" t="s">
        <v>150</v>
      </c>
      <c r="I178" s="10" t="s">
        <v>79</v>
      </c>
      <c r="J178" s="10">
        <v>3996400</v>
      </c>
      <c r="K178" s="10" t="s">
        <v>126</v>
      </c>
      <c r="L178" s="16">
        <v>42370</v>
      </c>
      <c r="M178" s="10">
        <v>11</v>
      </c>
      <c r="N178" s="10" t="s">
        <v>8</v>
      </c>
      <c r="O178" s="10" t="s">
        <v>93</v>
      </c>
      <c r="P178" s="13">
        <v>43960400</v>
      </c>
      <c r="Q178" s="13">
        <f t="shared" si="6"/>
        <v>43960400</v>
      </c>
      <c r="R178" s="10" t="s">
        <v>10</v>
      </c>
      <c r="S178" s="10" t="s">
        <v>10</v>
      </c>
      <c r="T178" s="10" t="s">
        <v>1021</v>
      </c>
      <c r="U178" s="11">
        <f t="shared" si="7"/>
        <v>3996400</v>
      </c>
      <c r="V178" s="10"/>
    </row>
    <row r="179" spans="1:22" s="2" customFormat="1" ht="75" customHeight="1" x14ac:dyDescent="0.25">
      <c r="A179" s="10">
        <v>176</v>
      </c>
      <c r="B179" s="10">
        <v>821</v>
      </c>
      <c r="C179" s="10" t="s">
        <v>74</v>
      </c>
      <c r="D179" s="10" t="s">
        <v>84</v>
      </c>
      <c r="E179" s="10" t="s">
        <v>85</v>
      </c>
      <c r="F179" s="10" t="s">
        <v>92</v>
      </c>
      <c r="G179" s="10" t="s">
        <v>4</v>
      </c>
      <c r="H179" s="10" t="s">
        <v>150</v>
      </c>
      <c r="I179" s="10" t="s">
        <v>79</v>
      </c>
      <c r="J179" s="10">
        <v>3079700</v>
      </c>
      <c r="K179" s="10" t="s">
        <v>126</v>
      </c>
      <c r="L179" s="16">
        <v>42370</v>
      </c>
      <c r="M179" s="10">
        <v>11</v>
      </c>
      <c r="N179" s="10" t="s">
        <v>8</v>
      </c>
      <c r="O179" s="10" t="s">
        <v>93</v>
      </c>
      <c r="P179" s="13">
        <v>33876700</v>
      </c>
      <c r="Q179" s="13">
        <f t="shared" si="6"/>
        <v>33876700</v>
      </c>
      <c r="R179" s="10" t="s">
        <v>10</v>
      </c>
      <c r="S179" s="10" t="s">
        <v>10</v>
      </c>
      <c r="T179" s="10" t="s">
        <v>1021</v>
      </c>
      <c r="U179" s="11">
        <f t="shared" si="7"/>
        <v>3079700</v>
      </c>
      <c r="V179" s="10"/>
    </row>
    <row r="180" spans="1:22" s="2" customFormat="1" ht="75" customHeight="1" x14ac:dyDescent="0.25">
      <c r="A180" s="10">
        <v>177</v>
      </c>
      <c r="B180" s="10">
        <v>821</v>
      </c>
      <c r="C180" s="10" t="s">
        <v>74</v>
      </c>
      <c r="D180" s="10" t="s">
        <v>84</v>
      </c>
      <c r="E180" s="10" t="s">
        <v>85</v>
      </c>
      <c r="F180" s="10" t="s">
        <v>92</v>
      </c>
      <c r="G180" s="10" t="s">
        <v>4</v>
      </c>
      <c r="H180" s="10" t="s">
        <v>150</v>
      </c>
      <c r="I180" s="10" t="s">
        <v>79</v>
      </c>
      <c r="J180" s="10">
        <v>3996400</v>
      </c>
      <c r="K180" s="10" t="s">
        <v>126</v>
      </c>
      <c r="L180" s="16">
        <v>42370</v>
      </c>
      <c r="M180" s="10">
        <v>11</v>
      </c>
      <c r="N180" s="10" t="s">
        <v>8</v>
      </c>
      <c r="O180" s="10" t="s">
        <v>93</v>
      </c>
      <c r="P180" s="13">
        <v>43960400</v>
      </c>
      <c r="Q180" s="13">
        <f t="shared" si="6"/>
        <v>43960400</v>
      </c>
      <c r="R180" s="10" t="s">
        <v>10</v>
      </c>
      <c r="S180" s="10" t="s">
        <v>10</v>
      </c>
      <c r="T180" s="10" t="s">
        <v>1021</v>
      </c>
      <c r="U180" s="11">
        <f t="shared" si="7"/>
        <v>3996400</v>
      </c>
      <c r="V180" s="10"/>
    </row>
    <row r="181" spans="1:22" s="2" customFormat="1" ht="75" customHeight="1" x14ac:dyDescent="0.25">
      <c r="A181" s="10">
        <v>178</v>
      </c>
      <c r="B181" s="10">
        <v>821</v>
      </c>
      <c r="C181" s="10" t="s">
        <v>74</v>
      </c>
      <c r="D181" s="10" t="s">
        <v>84</v>
      </c>
      <c r="E181" s="10" t="s">
        <v>85</v>
      </c>
      <c r="F181" s="10" t="s">
        <v>92</v>
      </c>
      <c r="G181" s="10" t="s">
        <v>4</v>
      </c>
      <c r="H181" s="10" t="s">
        <v>150</v>
      </c>
      <c r="I181" s="10" t="s">
        <v>79</v>
      </c>
      <c r="J181" s="10">
        <v>3996400</v>
      </c>
      <c r="K181" s="10" t="s">
        <v>126</v>
      </c>
      <c r="L181" s="16">
        <v>42370</v>
      </c>
      <c r="M181" s="10">
        <v>11</v>
      </c>
      <c r="N181" s="10" t="s">
        <v>8</v>
      </c>
      <c r="O181" s="10" t="s">
        <v>93</v>
      </c>
      <c r="P181" s="13">
        <v>43960400</v>
      </c>
      <c r="Q181" s="13">
        <f t="shared" si="6"/>
        <v>43960400</v>
      </c>
      <c r="R181" s="10" t="s">
        <v>10</v>
      </c>
      <c r="S181" s="10" t="s">
        <v>10</v>
      </c>
      <c r="T181" s="10" t="s">
        <v>1021</v>
      </c>
      <c r="U181" s="11">
        <f t="shared" si="7"/>
        <v>3996400</v>
      </c>
      <c r="V181" s="10"/>
    </row>
    <row r="182" spans="1:22" s="2" customFormat="1" ht="75" customHeight="1" x14ac:dyDescent="0.25">
      <c r="A182" s="10">
        <v>179</v>
      </c>
      <c r="B182" s="10">
        <v>821</v>
      </c>
      <c r="C182" s="10" t="s">
        <v>74</v>
      </c>
      <c r="D182" s="10" t="s">
        <v>84</v>
      </c>
      <c r="E182" s="10" t="s">
        <v>85</v>
      </c>
      <c r="F182" s="10" t="s">
        <v>92</v>
      </c>
      <c r="G182" s="10" t="s">
        <v>4</v>
      </c>
      <c r="H182" s="10" t="s">
        <v>150</v>
      </c>
      <c r="I182" s="10" t="s">
        <v>79</v>
      </c>
      <c r="J182" s="10">
        <v>3996400</v>
      </c>
      <c r="K182" s="10" t="s">
        <v>126</v>
      </c>
      <c r="L182" s="16">
        <v>42370</v>
      </c>
      <c r="M182" s="10">
        <v>11</v>
      </c>
      <c r="N182" s="10" t="s">
        <v>8</v>
      </c>
      <c r="O182" s="10" t="s">
        <v>93</v>
      </c>
      <c r="P182" s="13">
        <v>43960400</v>
      </c>
      <c r="Q182" s="13">
        <f t="shared" si="6"/>
        <v>43960400</v>
      </c>
      <c r="R182" s="10" t="s">
        <v>10</v>
      </c>
      <c r="S182" s="10" t="s">
        <v>10</v>
      </c>
      <c r="T182" s="10" t="s">
        <v>1021</v>
      </c>
      <c r="U182" s="11">
        <f t="shared" si="7"/>
        <v>3996400</v>
      </c>
      <c r="V182" s="10"/>
    </row>
    <row r="183" spans="1:22" s="2" customFormat="1" ht="75" customHeight="1" x14ac:dyDescent="0.25">
      <c r="A183" s="10">
        <v>180</v>
      </c>
      <c r="B183" s="10">
        <v>821</v>
      </c>
      <c r="C183" s="10" t="s">
        <v>74</v>
      </c>
      <c r="D183" s="10" t="s">
        <v>97</v>
      </c>
      <c r="E183" s="10" t="s">
        <v>98</v>
      </c>
      <c r="F183" s="10" t="s">
        <v>99</v>
      </c>
      <c r="G183" s="10" t="s">
        <v>82</v>
      </c>
      <c r="H183" s="10" t="s">
        <v>120</v>
      </c>
      <c r="I183" s="10" t="s">
        <v>83</v>
      </c>
      <c r="J183" s="10" t="s">
        <v>1027</v>
      </c>
      <c r="K183" s="10" t="s">
        <v>127</v>
      </c>
      <c r="L183" s="16">
        <v>42370</v>
      </c>
      <c r="M183" s="10">
        <v>12</v>
      </c>
      <c r="N183" s="10" t="s">
        <v>8</v>
      </c>
      <c r="O183" s="10" t="s">
        <v>9</v>
      </c>
      <c r="P183" s="13">
        <v>200000000</v>
      </c>
      <c r="Q183" s="13">
        <f t="shared" si="6"/>
        <v>200000000</v>
      </c>
      <c r="R183" s="10" t="s">
        <v>10</v>
      </c>
      <c r="S183" s="10" t="s">
        <v>10</v>
      </c>
      <c r="T183" s="10" t="s">
        <v>1021</v>
      </c>
      <c r="U183" s="11">
        <f>+Q183</f>
        <v>200000000</v>
      </c>
      <c r="V183" s="10"/>
    </row>
    <row r="184" spans="1:22" s="2" customFormat="1" ht="75" customHeight="1" x14ac:dyDescent="0.25">
      <c r="A184" s="10">
        <v>181</v>
      </c>
      <c r="B184" s="10">
        <v>821</v>
      </c>
      <c r="C184" s="10" t="s">
        <v>74</v>
      </c>
      <c r="D184" s="10" t="s">
        <v>97</v>
      </c>
      <c r="E184" s="10" t="s">
        <v>98</v>
      </c>
      <c r="F184" s="10" t="s">
        <v>99</v>
      </c>
      <c r="G184" s="10" t="s">
        <v>4</v>
      </c>
      <c r="H184" s="10" t="s">
        <v>150</v>
      </c>
      <c r="I184" s="10" t="s">
        <v>79</v>
      </c>
      <c r="J184" s="10">
        <v>3996400</v>
      </c>
      <c r="K184" s="10" t="s">
        <v>127</v>
      </c>
      <c r="L184" s="16">
        <v>42370</v>
      </c>
      <c r="M184" s="10">
        <v>11</v>
      </c>
      <c r="N184" s="10" t="s">
        <v>8</v>
      </c>
      <c r="O184" s="10" t="s">
        <v>9</v>
      </c>
      <c r="P184" s="13">
        <v>43960400</v>
      </c>
      <c r="Q184" s="13">
        <f t="shared" si="6"/>
        <v>43960400</v>
      </c>
      <c r="R184" s="10" t="s">
        <v>10</v>
      </c>
      <c r="S184" s="10" t="s">
        <v>10</v>
      </c>
      <c r="T184" s="10" t="s">
        <v>1021</v>
      </c>
      <c r="U184" s="11">
        <f t="shared" ref="U184:U191" si="8">+Q184/M184</f>
        <v>3996400</v>
      </c>
      <c r="V184" s="10"/>
    </row>
    <row r="185" spans="1:22" s="2" customFormat="1" ht="75" customHeight="1" x14ac:dyDescent="0.25">
      <c r="A185" s="10">
        <v>182</v>
      </c>
      <c r="B185" s="10">
        <v>821</v>
      </c>
      <c r="C185" s="10" t="s">
        <v>74</v>
      </c>
      <c r="D185" s="10" t="s">
        <v>97</v>
      </c>
      <c r="E185" s="10" t="s">
        <v>98</v>
      </c>
      <c r="F185" s="10" t="s">
        <v>99</v>
      </c>
      <c r="G185" s="10" t="s">
        <v>4</v>
      </c>
      <c r="H185" s="10" t="s">
        <v>150</v>
      </c>
      <c r="I185" s="10" t="s">
        <v>79</v>
      </c>
      <c r="J185" s="10">
        <v>1586200</v>
      </c>
      <c r="K185" s="10" t="s">
        <v>127</v>
      </c>
      <c r="L185" s="16">
        <v>42370</v>
      </c>
      <c r="M185" s="10">
        <v>11</v>
      </c>
      <c r="N185" s="10" t="s">
        <v>8</v>
      </c>
      <c r="O185" s="10" t="s">
        <v>9</v>
      </c>
      <c r="P185" s="13">
        <v>17448200</v>
      </c>
      <c r="Q185" s="13">
        <f t="shared" si="6"/>
        <v>17448200</v>
      </c>
      <c r="R185" s="10" t="s">
        <v>10</v>
      </c>
      <c r="S185" s="10" t="s">
        <v>10</v>
      </c>
      <c r="T185" s="10" t="s">
        <v>1021</v>
      </c>
      <c r="U185" s="11">
        <f t="shared" si="8"/>
        <v>1586200</v>
      </c>
      <c r="V185" s="10"/>
    </row>
    <row r="186" spans="1:22" s="2" customFormat="1" ht="75" customHeight="1" x14ac:dyDescent="0.25">
      <c r="A186" s="10">
        <v>183</v>
      </c>
      <c r="B186" s="10">
        <v>821</v>
      </c>
      <c r="C186" s="10" t="s">
        <v>74</v>
      </c>
      <c r="D186" s="10" t="s">
        <v>97</v>
      </c>
      <c r="E186" s="10" t="s">
        <v>98</v>
      </c>
      <c r="F186" s="10" t="s">
        <v>99</v>
      </c>
      <c r="G186" s="10" t="s">
        <v>4</v>
      </c>
      <c r="H186" s="10" t="s">
        <v>150</v>
      </c>
      <c r="I186" s="10" t="s">
        <v>79</v>
      </c>
      <c r="J186" s="10">
        <v>2358700</v>
      </c>
      <c r="K186" s="10" t="s">
        <v>127</v>
      </c>
      <c r="L186" s="16">
        <v>42370</v>
      </c>
      <c r="M186" s="10">
        <v>11</v>
      </c>
      <c r="N186" s="10" t="s">
        <v>8</v>
      </c>
      <c r="O186" s="10" t="s">
        <v>9</v>
      </c>
      <c r="P186" s="13">
        <v>25945700</v>
      </c>
      <c r="Q186" s="13">
        <f t="shared" si="6"/>
        <v>25945700</v>
      </c>
      <c r="R186" s="10" t="s">
        <v>10</v>
      </c>
      <c r="S186" s="10" t="s">
        <v>10</v>
      </c>
      <c r="T186" s="10" t="s">
        <v>1021</v>
      </c>
      <c r="U186" s="11">
        <f t="shared" si="8"/>
        <v>2358700</v>
      </c>
      <c r="V186" s="10"/>
    </row>
    <row r="187" spans="1:22" s="2" customFormat="1" ht="75" customHeight="1" x14ac:dyDescent="0.25">
      <c r="A187" s="10">
        <v>184</v>
      </c>
      <c r="B187" s="10">
        <v>821</v>
      </c>
      <c r="C187" s="10" t="s">
        <v>74</v>
      </c>
      <c r="D187" s="10" t="s">
        <v>97</v>
      </c>
      <c r="E187" s="10" t="s">
        <v>98</v>
      </c>
      <c r="F187" s="10" t="s">
        <v>99</v>
      </c>
      <c r="G187" s="10" t="s">
        <v>4</v>
      </c>
      <c r="H187" s="10" t="s">
        <v>150</v>
      </c>
      <c r="I187" s="10" t="s">
        <v>79</v>
      </c>
      <c r="J187" s="10">
        <v>2358700</v>
      </c>
      <c r="K187" s="10" t="s">
        <v>127</v>
      </c>
      <c r="L187" s="16">
        <v>42370</v>
      </c>
      <c r="M187" s="10">
        <v>11</v>
      </c>
      <c r="N187" s="10" t="s">
        <v>8</v>
      </c>
      <c r="O187" s="10" t="s">
        <v>9</v>
      </c>
      <c r="P187" s="13">
        <v>25945700</v>
      </c>
      <c r="Q187" s="13">
        <f t="shared" si="6"/>
        <v>25945700</v>
      </c>
      <c r="R187" s="10" t="s">
        <v>10</v>
      </c>
      <c r="S187" s="10" t="s">
        <v>10</v>
      </c>
      <c r="T187" s="10" t="s">
        <v>1021</v>
      </c>
      <c r="U187" s="11">
        <f t="shared" si="8"/>
        <v>2358700</v>
      </c>
      <c r="V187" s="10"/>
    </row>
    <row r="188" spans="1:22" s="2" customFormat="1" ht="75" customHeight="1" x14ac:dyDescent="0.25">
      <c r="A188" s="10">
        <v>185</v>
      </c>
      <c r="B188" s="10">
        <v>821</v>
      </c>
      <c r="C188" s="10" t="s">
        <v>74</v>
      </c>
      <c r="D188" s="10" t="s">
        <v>97</v>
      </c>
      <c r="E188" s="10" t="s">
        <v>98</v>
      </c>
      <c r="F188" s="10" t="s">
        <v>99</v>
      </c>
      <c r="G188" s="10" t="s">
        <v>4</v>
      </c>
      <c r="H188" s="10" t="s">
        <v>150</v>
      </c>
      <c r="I188" s="10" t="s">
        <v>79</v>
      </c>
      <c r="J188" s="10">
        <v>5047000</v>
      </c>
      <c r="K188" s="10" t="s">
        <v>127</v>
      </c>
      <c r="L188" s="16">
        <v>42370</v>
      </c>
      <c r="M188" s="10">
        <v>11</v>
      </c>
      <c r="N188" s="10" t="s">
        <v>8</v>
      </c>
      <c r="O188" s="10" t="s">
        <v>9</v>
      </c>
      <c r="P188" s="13">
        <v>55517000</v>
      </c>
      <c r="Q188" s="13">
        <f t="shared" si="6"/>
        <v>55517000</v>
      </c>
      <c r="R188" s="10" t="s">
        <v>10</v>
      </c>
      <c r="S188" s="10" t="s">
        <v>10</v>
      </c>
      <c r="T188" s="10" t="s">
        <v>1021</v>
      </c>
      <c r="U188" s="11">
        <f t="shared" si="8"/>
        <v>5047000</v>
      </c>
      <c r="V188" s="10"/>
    </row>
    <row r="189" spans="1:22" s="2" customFormat="1" ht="75" customHeight="1" x14ac:dyDescent="0.25">
      <c r="A189" s="10">
        <v>186</v>
      </c>
      <c r="B189" s="10">
        <v>821</v>
      </c>
      <c r="C189" s="10" t="s">
        <v>109</v>
      </c>
      <c r="D189" s="10" t="s">
        <v>110</v>
      </c>
      <c r="E189" s="10" t="s">
        <v>85</v>
      </c>
      <c r="F189" s="10" t="s">
        <v>111</v>
      </c>
      <c r="G189" s="10" t="s">
        <v>4</v>
      </c>
      <c r="H189" s="10" t="s">
        <v>150</v>
      </c>
      <c r="I189" s="10" t="s">
        <v>79</v>
      </c>
      <c r="J189" s="10">
        <v>3996400</v>
      </c>
      <c r="K189" s="10" t="s">
        <v>135</v>
      </c>
      <c r="L189" s="16">
        <v>42370</v>
      </c>
      <c r="M189" s="10">
        <v>11</v>
      </c>
      <c r="N189" s="10" t="s">
        <v>8</v>
      </c>
      <c r="O189" s="10" t="s">
        <v>9</v>
      </c>
      <c r="P189" s="13">
        <v>43960000</v>
      </c>
      <c r="Q189" s="13">
        <f t="shared" si="6"/>
        <v>43960000</v>
      </c>
      <c r="R189" s="10" t="s">
        <v>10</v>
      </c>
      <c r="S189" s="10" t="s">
        <v>10</v>
      </c>
      <c r="T189" s="10" t="s">
        <v>1021</v>
      </c>
      <c r="U189" s="11">
        <f t="shared" si="8"/>
        <v>3996363.6363636362</v>
      </c>
      <c r="V189" s="10"/>
    </row>
    <row r="190" spans="1:22" s="2" customFormat="1" ht="75" customHeight="1" x14ac:dyDescent="0.25">
      <c r="A190" s="10">
        <v>187</v>
      </c>
      <c r="B190" s="10">
        <v>821</v>
      </c>
      <c r="C190" s="10" t="s">
        <v>109</v>
      </c>
      <c r="D190" s="10" t="s">
        <v>112</v>
      </c>
      <c r="E190" s="10" t="s">
        <v>85</v>
      </c>
      <c r="F190" s="10" t="s">
        <v>113</v>
      </c>
      <c r="G190" s="10" t="s">
        <v>4</v>
      </c>
      <c r="H190" s="10" t="s">
        <v>150</v>
      </c>
      <c r="I190" s="10" t="s">
        <v>79</v>
      </c>
      <c r="J190" s="10">
        <v>2358700</v>
      </c>
      <c r="K190" s="10" t="s">
        <v>136</v>
      </c>
      <c r="L190" s="16">
        <v>42370</v>
      </c>
      <c r="M190" s="10">
        <v>11</v>
      </c>
      <c r="N190" s="10" t="s">
        <v>8</v>
      </c>
      <c r="O190" s="10" t="s">
        <v>9</v>
      </c>
      <c r="P190" s="13">
        <v>25945700</v>
      </c>
      <c r="Q190" s="13">
        <f t="shared" si="6"/>
        <v>25945700</v>
      </c>
      <c r="R190" s="10" t="s">
        <v>10</v>
      </c>
      <c r="S190" s="10" t="s">
        <v>10</v>
      </c>
      <c r="T190" s="10" t="s">
        <v>1021</v>
      </c>
      <c r="U190" s="11">
        <f t="shared" si="8"/>
        <v>2358700</v>
      </c>
      <c r="V190" s="10"/>
    </row>
    <row r="191" spans="1:22" s="2" customFormat="1" ht="75" customHeight="1" x14ac:dyDescent="0.25">
      <c r="A191" s="10">
        <v>188</v>
      </c>
      <c r="B191" s="10">
        <v>821</v>
      </c>
      <c r="C191" s="10" t="s">
        <v>109</v>
      </c>
      <c r="D191" s="10" t="s">
        <v>112</v>
      </c>
      <c r="E191" s="10" t="s">
        <v>85</v>
      </c>
      <c r="F191" s="10" t="s">
        <v>113</v>
      </c>
      <c r="G191" s="10" t="s">
        <v>4</v>
      </c>
      <c r="H191" s="10" t="s">
        <v>150</v>
      </c>
      <c r="I191" s="10" t="s">
        <v>79</v>
      </c>
      <c r="J191" s="10">
        <v>2173300</v>
      </c>
      <c r="K191" s="10" t="s">
        <v>136</v>
      </c>
      <c r="L191" s="16">
        <v>42370</v>
      </c>
      <c r="M191" s="10">
        <v>11</v>
      </c>
      <c r="N191" s="10" t="s">
        <v>8</v>
      </c>
      <c r="O191" s="10" t="s">
        <v>9</v>
      </c>
      <c r="P191" s="13">
        <v>23906300</v>
      </c>
      <c r="Q191" s="13">
        <f t="shared" si="6"/>
        <v>23906300</v>
      </c>
      <c r="R191" s="10" t="s">
        <v>10</v>
      </c>
      <c r="S191" s="10" t="s">
        <v>10</v>
      </c>
      <c r="T191" s="10" t="s">
        <v>1021</v>
      </c>
      <c r="U191" s="11">
        <f t="shared" si="8"/>
        <v>2173300</v>
      </c>
      <c r="V191" s="10"/>
    </row>
    <row r="192" spans="1:22" s="2" customFormat="1" ht="75" customHeight="1" x14ac:dyDescent="0.25">
      <c r="A192" s="10">
        <v>189</v>
      </c>
      <c r="B192" s="10">
        <v>821</v>
      </c>
      <c r="C192" s="10" t="s">
        <v>87</v>
      </c>
      <c r="D192" s="10" t="s">
        <v>88</v>
      </c>
      <c r="E192" s="10" t="s">
        <v>76</v>
      </c>
      <c r="F192" s="10" t="s">
        <v>89</v>
      </c>
      <c r="G192" s="10" t="s">
        <v>28</v>
      </c>
      <c r="H192" s="10" t="s">
        <v>29</v>
      </c>
      <c r="I192" s="10" t="s">
        <v>106</v>
      </c>
      <c r="J192" s="10" t="s">
        <v>1027</v>
      </c>
      <c r="K192" s="10" t="s">
        <v>124</v>
      </c>
      <c r="L192" s="16">
        <v>42370</v>
      </c>
      <c r="M192" s="10">
        <v>12</v>
      </c>
      <c r="N192" s="10" t="s">
        <v>8</v>
      </c>
      <c r="O192" s="10" t="s">
        <v>9</v>
      </c>
      <c r="P192" s="13">
        <v>450000000</v>
      </c>
      <c r="Q192" s="13">
        <f t="shared" si="6"/>
        <v>450000000</v>
      </c>
      <c r="R192" s="10" t="s">
        <v>10</v>
      </c>
      <c r="S192" s="10" t="s">
        <v>10</v>
      </c>
      <c r="T192" s="10" t="s">
        <v>1021</v>
      </c>
      <c r="U192" s="11">
        <f t="shared" ref="U192:U197" si="9">+Q192</f>
        <v>450000000</v>
      </c>
      <c r="V192" s="10"/>
    </row>
    <row r="193" spans="1:22" s="2" customFormat="1" ht="75" customHeight="1" x14ac:dyDescent="0.25">
      <c r="A193" s="10">
        <v>190</v>
      </c>
      <c r="B193" s="10">
        <v>821</v>
      </c>
      <c r="C193" s="10" t="s">
        <v>87</v>
      </c>
      <c r="D193" s="10" t="s">
        <v>88</v>
      </c>
      <c r="E193" s="10" t="s">
        <v>76</v>
      </c>
      <c r="F193" s="10" t="s">
        <v>89</v>
      </c>
      <c r="G193" s="10" t="s">
        <v>28</v>
      </c>
      <c r="H193" s="10" t="s">
        <v>29</v>
      </c>
      <c r="I193" s="10" t="s">
        <v>106</v>
      </c>
      <c r="J193" s="10" t="s">
        <v>1027</v>
      </c>
      <c r="K193" s="10" t="s">
        <v>137</v>
      </c>
      <c r="L193" s="16">
        <v>42370</v>
      </c>
      <c r="M193" s="10">
        <v>12</v>
      </c>
      <c r="N193" s="10" t="s">
        <v>8</v>
      </c>
      <c r="O193" s="10" t="s">
        <v>91</v>
      </c>
      <c r="P193" s="13">
        <v>201089000</v>
      </c>
      <c r="Q193" s="13">
        <f t="shared" si="6"/>
        <v>201089000</v>
      </c>
      <c r="R193" s="10" t="s">
        <v>10</v>
      </c>
      <c r="S193" s="10" t="s">
        <v>10</v>
      </c>
      <c r="T193" s="10" t="s">
        <v>1021</v>
      </c>
      <c r="U193" s="11">
        <f t="shared" si="9"/>
        <v>201089000</v>
      </c>
      <c r="V193" s="10"/>
    </row>
    <row r="194" spans="1:22" s="2" customFormat="1" ht="75" customHeight="1" x14ac:dyDescent="0.25">
      <c r="A194" s="10">
        <v>191</v>
      </c>
      <c r="B194" s="10">
        <v>821</v>
      </c>
      <c r="C194" s="10" t="s">
        <v>87</v>
      </c>
      <c r="D194" s="10" t="s">
        <v>88</v>
      </c>
      <c r="E194" s="10" t="s">
        <v>85</v>
      </c>
      <c r="F194" s="10" t="s">
        <v>108</v>
      </c>
      <c r="G194" s="10" t="s">
        <v>28</v>
      </c>
      <c r="H194" s="10" t="s">
        <v>29</v>
      </c>
      <c r="I194" s="10" t="s">
        <v>106</v>
      </c>
      <c r="J194" s="10" t="s">
        <v>1027</v>
      </c>
      <c r="K194" s="10" t="s">
        <v>134</v>
      </c>
      <c r="L194" s="16">
        <v>42370</v>
      </c>
      <c r="M194" s="10">
        <v>12</v>
      </c>
      <c r="N194" s="10" t="s">
        <v>8</v>
      </c>
      <c r="O194" s="10" t="s">
        <v>93</v>
      </c>
      <c r="P194" s="13">
        <v>328571000</v>
      </c>
      <c r="Q194" s="13">
        <f t="shared" si="6"/>
        <v>328571000</v>
      </c>
      <c r="R194" s="10" t="s">
        <v>10</v>
      </c>
      <c r="S194" s="10" t="s">
        <v>10</v>
      </c>
      <c r="T194" s="10" t="s">
        <v>1021</v>
      </c>
      <c r="U194" s="11">
        <f t="shared" si="9"/>
        <v>328571000</v>
      </c>
      <c r="V194" s="10"/>
    </row>
    <row r="195" spans="1:22" s="2" customFormat="1" ht="75" customHeight="1" x14ac:dyDescent="0.25">
      <c r="A195" s="10">
        <v>192</v>
      </c>
      <c r="B195" s="10">
        <v>821</v>
      </c>
      <c r="C195" s="10" t="s">
        <v>87</v>
      </c>
      <c r="D195" s="10" t="s">
        <v>88</v>
      </c>
      <c r="E195" s="10" t="s">
        <v>85</v>
      </c>
      <c r="F195" s="10" t="s">
        <v>108</v>
      </c>
      <c r="G195" s="10" t="s">
        <v>28</v>
      </c>
      <c r="H195" s="10" t="s">
        <v>29</v>
      </c>
      <c r="I195" s="10" t="s">
        <v>106</v>
      </c>
      <c r="J195" s="10" t="s">
        <v>1027</v>
      </c>
      <c r="K195" s="10" t="s">
        <v>134</v>
      </c>
      <c r="L195" s="16">
        <v>42370</v>
      </c>
      <c r="M195" s="10">
        <v>12</v>
      </c>
      <c r="N195" s="10" t="s">
        <v>8</v>
      </c>
      <c r="O195" s="10" t="s">
        <v>114</v>
      </c>
      <c r="P195" s="13">
        <v>353000</v>
      </c>
      <c r="Q195" s="13">
        <f t="shared" si="6"/>
        <v>353000</v>
      </c>
      <c r="R195" s="10" t="s">
        <v>10</v>
      </c>
      <c r="S195" s="10" t="s">
        <v>10</v>
      </c>
      <c r="T195" s="10" t="s">
        <v>1021</v>
      </c>
      <c r="U195" s="11">
        <f t="shared" si="9"/>
        <v>353000</v>
      </c>
      <c r="V195" s="10"/>
    </row>
    <row r="196" spans="1:22" s="2" customFormat="1" ht="75" customHeight="1" x14ac:dyDescent="0.25">
      <c r="A196" s="10">
        <v>193</v>
      </c>
      <c r="B196" s="10">
        <v>821</v>
      </c>
      <c r="C196" s="10" t="s">
        <v>87</v>
      </c>
      <c r="D196" s="10" t="s">
        <v>88</v>
      </c>
      <c r="E196" s="10" t="s">
        <v>85</v>
      </c>
      <c r="F196" s="10" t="s">
        <v>108</v>
      </c>
      <c r="G196" s="10" t="s">
        <v>28</v>
      </c>
      <c r="H196" s="10" t="s">
        <v>29</v>
      </c>
      <c r="I196" s="10" t="s">
        <v>106</v>
      </c>
      <c r="J196" s="10" t="s">
        <v>1027</v>
      </c>
      <c r="K196" s="10" t="s">
        <v>134</v>
      </c>
      <c r="L196" s="16">
        <v>42370</v>
      </c>
      <c r="M196" s="10">
        <v>12</v>
      </c>
      <c r="N196" s="10" t="s">
        <v>8</v>
      </c>
      <c r="O196" s="10" t="s">
        <v>9</v>
      </c>
      <c r="P196" s="13">
        <v>802940000</v>
      </c>
      <c r="Q196" s="13">
        <f t="shared" si="6"/>
        <v>802940000</v>
      </c>
      <c r="R196" s="10" t="s">
        <v>10</v>
      </c>
      <c r="S196" s="10" t="s">
        <v>10</v>
      </c>
      <c r="T196" s="10" t="s">
        <v>1021</v>
      </c>
      <c r="U196" s="11">
        <f t="shared" si="9"/>
        <v>802940000</v>
      </c>
      <c r="V196" s="10"/>
    </row>
    <row r="197" spans="1:22" s="2" customFormat="1" ht="75" customHeight="1" x14ac:dyDescent="0.25">
      <c r="A197" s="10">
        <v>194</v>
      </c>
      <c r="B197" s="10">
        <v>821</v>
      </c>
      <c r="C197" s="10" t="s">
        <v>87</v>
      </c>
      <c r="D197" s="10" t="s">
        <v>88</v>
      </c>
      <c r="E197" s="10" t="s">
        <v>85</v>
      </c>
      <c r="F197" s="10" t="s">
        <v>100</v>
      </c>
      <c r="G197" s="10" t="s">
        <v>28</v>
      </c>
      <c r="H197" s="10" t="s">
        <v>29</v>
      </c>
      <c r="I197" s="10" t="s">
        <v>106</v>
      </c>
      <c r="J197" s="10" t="s">
        <v>1027</v>
      </c>
      <c r="K197" s="10" t="s">
        <v>128</v>
      </c>
      <c r="L197" s="16">
        <v>42370</v>
      </c>
      <c r="M197" s="10">
        <v>12</v>
      </c>
      <c r="N197" s="10" t="s">
        <v>8</v>
      </c>
      <c r="O197" s="10" t="s">
        <v>9</v>
      </c>
      <c r="P197" s="13">
        <v>10000000</v>
      </c>
      <c r="Q197" s="13">
        <f t="shared" si="6"/>
        <v>10000000</v>
      </c>
      <c r="R197" s="10" t="s">
        <v>10</v>
      </c>
      <c r="S197" s="10" t="s">
        <v>10</v>
      </c>
      <c r="T197" s="10" t="s">
        <v>1021</v>
      </c>
      <c r="U197" s="11">
        <f t="shared" si="9"/>
        <v>10000000</v>
      </c>
      <c r="V197" s="10"/>
    </row>
    <row r="198" spans="1:22" s="2" customFormat="1" ht="75" customHeight="1" x14ac:dyDescent="0.25">
      <c r="A198" s="10">
        <v>195</v>
      </c>
      <c r="B198" s="10">
        <v>821</v>
      </c>
      <c r="C198" s="10" t="s">
        <v>87</v>
      </c>
      <c r="D198" s="10" t="s">
        <v>88</v>
      </c>
      <c r="E198" s="10" t="s">
        <v>76</v>
      </c>
      <c r="F198" s="10" t="s">
        <v>89</v>
      </c>
      <c r="G198" s="10" t="s">
        <v>4</v>
      </c>
      <c r="H198" s="10" t="s">
        <v>150</v>
      </c>
      <c r="I198" s="10" t="s">
        <v>79</v>
      </c>
      <c r="J198" s="10">
        <v>3996400</v>
      </c>
      <c r="K198" s="10" t="s">
        <v>124</v>
      </c>
      <c r="L198" s="16">
        <v>42370</v>
      </c>
      <c r="M198" s="10">
        <v>11</v>
      </c>
      <c r="N198" s="10" t="s">
        <v>8</v>
      </c>
      <c r="O198" s="10" t="s">
        <v>91</v>
      </c>
      <c r="P198" s="13">
        <v>43960600</v>
      </c>
      <c r="Q198" s="13">
        <f t="shared" si="6"/>
        <v>43960600</v>
      </c>
      <c r="R198" s="10" t="s">
        <v>10</v>
      </c>
      <c r="S198" s="10" t="s">
        <v>10</v>
      </c>
      <c r="T198" s="10" t="s">
        <v>1021</v>
      </c>
      <c r="U198" s="11">
        <f t="shared" ref="U198:U261" si="10">+Q198/M198</f>
        <v>3996418.1818181816</v>
      </c>
      <c r="V198" s="10"/>
    </row>
    <row r="199" spans="1:22" s="2" customFormat="1" ht="75" customHeight="1" x14ac:dyDescent="0.25">
      <c r="A199" s="10">
        <v>196</v>
      </c>
      <c r="B199" s="10">
        <v>821</v>
      </c>
      <c r="C199" s="10" t="s">
        <v>87</v>
      </c>
      <c r="D199" s="10" t="s">
        <v>88</v>
      </c>
      <c r="E199" s="10" t="s">
        <v>85</v>
      </c>
      <c r="F199" s="10" t="s">
        <v>108</v>
      </c>
      <c r="G199" s="10" t="s">
        <v>4</v>
      </c>
      <c r="H199" s="10" t="s">
        <v>150</v>
      </c>
      <c r="I199" s="10" t="s">
        <v>79</v>
      </c>
      <c r="J199" s="10">
        <v>3471100</v>
      </c>
      <c r="K199" s="10" t="s">
        <v>134</v>
      </c>
      <c r="L199" s="16">
        <v>42370</v>
      </c>
      <c r="M199" s="10">
        <v>11</v>
      </c>
      <c r="N199" s="10" t="s">
        <v>8</v>
      </c>
      <c r="O199" s="10" t="s">
        <v>9</v>
      </c>
      <c r="P199" s="13">
        <v>38182100</v>
      </c>
      <c r="Q199" s="13">
        <f t="shared" si="6"/>
        <v>38182100</v>
      </c>
      <c r="R199" s="10" t="s">
        <v>10</v>
      </c>
      <c r="S199" s="10" t="s">
        <v>10</v>
      </c>
      <c r="T199" s="10" t="s">
        <v>1021</v>
      </c>
      <c r="U199" s="11">
        <f t="shared" si="10"/>
        <v>3471100</v>
      </c>
      <c r="V199" s="10"/>
    </row>
    <row r="200" spans="1:22" s="2" customFormat="1" ht="75" customHeight="1" x14ac:dyDescent="0.25">
      <c r="A200" s="10">
        <v>197</v>
      </c>
      <c r="B200" s="10">
        <v>821</v>
      </c>
      <c r="C200" s="10" t="s">
        <v>74</v>
      </c>
      <c r="D200" s="10" t="s">
        <v>104</v>
      </c>
      <c r="E200" s="10" t="s">
        <v>76</v>
      </c>
      <c r="F200" s="10" t="s">
        <v>105</v>
      </c>
      <c r="G200" s="10" t="s">
        <v>4</v>
      </c>
      <c r="H200" s="10" t="s">
        <v>150</v>
      </c>
      <c r="I200" s="10" t="s">
        <v>79</v>
      </c>
      <c r="J200" s="10">
        <v>3996400</v>
      </c>
      <c r="K200" s="10" t="s">
        <v>130</v>
      </c>
      <c r="L200" s="16">
        <v>42370</v>
      </c>
      <c r="M200" s="10">
        <v>11</v>
      </c>
      <c r="N200" s="10" t="s">
        <v>8</v>
      </c>
      <c r="O200" s="10" t="s">
        <v>91</v>
      </c>
      <c r="P200" s="13">
        <v>43960400</v>
      </c>
      <c r="Q200" s="13">
        <f t="shared" si="6"/>
        <v>43960400</v>
      </c>
      <c r="R200" s="10" t="s">
        <v>10</v>
      </c>
      <c r="S200" s="10" t="s">
        <v>10</v>
      </c>
      <c r="T200" s="10" t="s">
        <v>1021</v>
      </c>
      <c r="U200" s="11">
        <f t="shared" si="10"/>
        <v>3996400</v>
      </c>
      <c r="V200" s="10"/>
    </row>
    <row r="201" spans="1:22" s="2" customFormat="1" ht="75" customHeight="1" x14ac:dyDescent="0.25">
      <c r="A201" s="10">
        <v>198</v>
      </c>
      <c r="B201" s="10">
        <v>821</v>
      </c>
      <c r="C201" s="10" t="s">
        <v>87</v>
      </c>
      <c r="D201" s="10" t="s">
        <v>88</v>
      </c>
      <c r="E201" s="10" t="s">
        <v>85</v>
      </c>
      <c r="F201" s="10" t="s">
        <v>108</v>
      </c>
      <c r="G201" s="10" t="s">
        <v>4</v>
      </c>
      <c r="H201" s="10" t="s">
        <v>150</v>
      </c>
      <c r="I201" s="10" t="s">
        <v>79</v>
      </c>
      <c r="J201" s="10">
        <v>1586200</v>
      </c>
      <c r="K201" s="10" t="s">
        <v>134</v>
      </c>
      <c r="L201" s="16">
        <v>42370</v>
      </c>
      <c r="M201" s="10">
        <v>11</v>
      </c>
      <c r="N201" s="10" t="s">
        <v>8</v>
      </c>
      <c r="O201" s="10" t="s">
        <v>9</v>
      </c>
      <c r="P201" s="13">
        <v>17448200</v>
      </c>
      <c r="Q201" s="13">
        <f t="shared" si="6"/>
        <v>17448200</v>
      </c>
      <c r="R201" s="10" t="s">
        <v>10</v>
      </c>
      <c r="S201" s="10" t="s">
        <v>10</v>
      </c>
      <c r="T201" s="10" t="s">
        <v>1021</v>
      </c>
      <c r="U201" s="11">
        <f t="shared" si="10"/>
        <v>1586200</v>
      </c>
      <c r="V201" s="10"/>
    </row>
    <row r="202" spans="1:22" s="2" customFormat="1" ht="75" customHeight="1" x14ac:dyDescent="0.25">
      <c r="A202" s="10">
        <v>199</v>
      </c>
      <c r="B202" s="10">
        <v>821</v>
      </c>
      <c r="C202" s="10" t="s">
        <v>87</v>
      </c>
      <c r="D202" s="10" t="s">
        <v>88</v>
      </c>
      <c r="E202" s="10" t="s">
        <v>76</v>
      </c>
      <c r="F202" s="10" t="s">
        <v>89</v>
      </c>
      <c r="G202" s="10" t="s">
        <v>4</v>
      </c>
      <c r="H202" s="10" t="s">
        <v>150</v>
      </c>
      <c r="I202" s="10" t="s">
        <v>79</v>
      </c>
      <c r="J202" s="10">
        <v>4521700</v>
      </c>
      <c r="K202" s="10" t="s">
        <v>124</v>
      </c>
      <c r="L202" s="16">
        <v>42370</v>
      </c>
      <c r="M202" s="10">
        <v>11</v>
      </c>
      <c r="N202" s="10" t="s">
        <v>8</v>
      </c>
      <c r="O202" s="10" t="s">
        <v>90</v>
      </c>
      <c r="P202" s="13">
        <v>49738700</v>
      </c>
      <c r="Q202" s="13">
        <f t="shared" si="6"/>
        <v>49738700</v>
      </c>
      <c r="R202" s="10" t="s">
        <v>10</v>
      </c>
      <c r="S202" s="10" t="s">
        <v>10</v>
      </c>
      <c r="T202" s="10" t="s">
        <v>1021</v>
      </c>
      <c r="U202" s="11">
        <f t="shared" si="10"/>
        <v>4521700</v>
      </c>
      <c r="V202" s="10"/>
    </row>
    <row r="203" spans="1:22" s="2" customFormat="1" ht="75" customHeight="1" x14ac:dyDescent="0.25">
      <c r="A203" s="10">
        <v>200</v>
      </c>
      <c r="B203" s="10">
        <v>821</v>
      </c>
      <c r="C203" s="10" t="s">
        <v>87</v>
      </c>
      <c r="D203" s="10" t="s">
        <v>88</v>
      </c>
      <c r="E203" s="10" t="s">
        <v>85</v>
      </c>
      <c r="F203" s="10" t="s">
        <v>108</v>
      </c>
      <c r="G203" s="10" t="s">
        <v>4</v>
      </c>
      <c r="H203" s="10" t="s">
        <v>150</v>
      </c>
      <c r="I203" s="10" t="s">
        <v>79</v>
      </c>
      <c r="J203" s="10">
        <v>3471100</v>
      </c>
      <c r="K203" s="10" t="s">
        <v>134</v>
      </c>
      <c r="L203" s="16">
        <v>42370</v>
      </c>
      <c r="M203" s="10">
        <v>11</v>
      </c>
      <c r="N203" s="10" t="s">
        <v>8</v>
      </c>
      <c r="O203" s="10" t="s">
        <v>9</v>
      </c>
      <c r="P203" s="13">
        <v>38182100</v>
      </c>
      <c r="Q203" s="13">
        <f t="shared" si="6"/>
        <v>38182100</v>
      </c>
      <c r="R203" s="10" t="s">
        <v>10</v>
      </c>
      <c r="S203" s="10" t="s">
        <v>10</v>
      </c>
      <c r="T203" s="10" t="s">
        <v>1021</v>
      </c>
      <c r="U203" s="11">
        <f t="shared" si="10"/>
        <v>3471100</v>
      </c>
      <c r="V203" s="10"/>
    </row>
    <row r="204" spans="1:22" s="2" customFormat="1" ht="75" customHeight="1" x14ac:dyDescent="0.25">
      <c r="A204" s="10">
        <v>201</v>
      </c>
      <c r="B204" s="10">
        <v>821</v>
      </c>
      <c r="C204" s="10" t="s">
        <v>87</v>
      </c>
      <c r="D204" s="10" t="s">
        <v>88</v>
      </c>
      <c r="E204" s="10" t="s">
        <v>76</v>
      </c>
      <c r="F204" s="10" t="s">
        <v>89</v>
      </c>
      <c r="G204" s="10" t="s">
        <v>4</v>
      </c>
      <c r="H204" s="10" t="s">
        <v>150</v>
      </c>
      <c r="I204" s="10" t="s">
        <v>79</v>
      </c>
      <c r="J204" s="10">
        <v>3996400</v>
      </c>
      <c r="K204" s="10" t="s">
        <v>124</v>
      </c>
      <c r="L204" s="16">
        <v>42370</v>
      </c>
      <c r="M204" s="10">
        <v>11</v>
      </c>
      <c r="N204" s="10" t="s">
        <v>8</v>
      </c>
      <c r="O204" s="10" t="s">
        <v>9</v>
      </c>
      <c r="P204" s="13">
        <v>43959400</v>
      </c>
      <c r="Q204" s="13">
        <f t="shared" si="6"/>
        <v>43959400</v>
      </c>
      <c r="R204" s="10" t="s">
        <v>10</v>
      </c>
      <c r="S204" s="10" t="s">
        <v>10</v>
      </c>
      <c r="T204" s="10" t="s">
        <v>1021</v>
      </c>
      <c r="U204" s="11">
        <f t="shared" si="10"/>
        <v>3996309.0909090908</v>
      </c>
      <c r="V204" s="10"/>
    </row>
    <row r="205" spans="1:22" s="2" customFormat="1" ht="75" customHeight="1" x14ac:dyDescent="0.25">
      <c r="A205" s="10">
        <v>202</v>
      </c>
      <c r="B205" s="10">
        <v>821</v>
      </c>
      <c r="C205" s="10" t="s">
        <v>87</v>
      </c>
      <c r="D205" s="10" t="s">
        <v>88</v>
      </c>
      <c r="E205" s="10" t="s">
        <v>76</v>
      </c>
      <c r="F205" s="10" t="s">
        <v>89</v>
      </c>
      <c r="G205" s="10" t="s">
        <v>4</v>
      </c>
      <c r="H205" s="10" t="s">
        <v>150</v>
      </c>
      <c r="I205" s="10" t="s">
        <v>79</v>
      </c>
      <c r="J205" s="10">
        <v>3996400</v>
      </c>
      <c r="K205" s="10" t="s">
        <v>124</v>
      </c>
      <c r="L205" s="16">
        <v>42370</v>
      </c>
      <c r="M205" s="10">
        <v>11</v>
      </c>
      <c r="N205" s="10" t="s">
        <v>8</v>
      </c>
      <c r="O205" s="10" t="s">
        <v>9</v>
      </c>
      <c r="P205" s="13">
        <v>43960400</v>
      </c>
      <c r="Q205" s="13">
        <f t="shared" si="6"/>
        <v>43960400</v>
      </c>
      <c r="R205" s="10" t="s">
        <v>10</v>
      </c>
      <c r="S205" s="10" t="s">
        <v>10</v>
      </c>
      <c r="T205" s="10" t="s">
        <v>1021</v>
      </c>
      <c r="U205" s="11">
        <f t="shared" si="10"/>
        <v>3996400</v>
      </c>
      <c r="V205" s="10"/>
    </row>
    <row r="206" spans="1:22" s="2" customFormat="1" ht="75" customHeight="1" x14ac:dyDescent="0.25">
      <c r="A206" s="10">
        <v>203</v>
      </c>
      <c r="B206" s="10">
        <v>821</v>
      </c>
      <c r="C206" s="10" t="s">
        <v>87</v>
      </c>
      <c r="D206" s="10" t="s">
        <v>88</v>
      </c>
      <c r="E206" s="10" t="s">
        <v>76</v>
      </c>
      <c r="F206" s="10" t="s">
        <v>89</v>
      </c>
      <c r="G206" s="10" t="s">
        <v>4</v>
      </c>
      <c r="H206" s="10" t="s">
        <v>150</v>
      </c>
      <c r="I206" s="10" t="s">
        <v>79</v>
      </c>
      <c r="J206" s="10">
        <v>2358700</v>
      </c>
      <c r="K206" s="10" t="s">
        <v>124</v>
      </c>
      <c r="L206" s="16">
        <v>42370</v>
      </c>
      <c r="M206" s="10">
        <v>11</v>
      </c>
      <c r="N206" s="10" t="s">
        <v>8</v>
      </c>
      <c r="O206" s="10" t="s">
        <v>9</v>
      </c>
      <c r="P206" s="13">
        <v>25945700</v>
      </c>
      <c r="Q206" s="13">
        <f t="shared" si="6"/>
        <v>25945700</v>
      </c>
      <c r="R206" s="10" t="s">
        <v>10</v>
      </c>
      <c r="S206" s="10" t="s">
        <v>10</v>
      </c>
      <c r="T206" s="10" t="s">
        <v>1021</v>
      </c>
      <c r="U206" s="11">
        <f t="shared" si="10"/>
        <v>2358700</v>
      </c>
      <c r="V206" s="10"/>
    </row>
    <row r="207" spans="1:22" s="2" customFormat="1" ht="75" customHeight="1" x14ac:dyDescent="0.25">
      <c r="A207" s="10">
        <v>204</v>
      </c>
      <c r="B207" s="10">
        <v>821</v>
      </c>
      <c r="C207" s="10" t="s">
        <v>87</v>
      </c>
      <c r="D207" s="10" t="s">
        <v>88</v>
      </c>
      <c r="E207" s="10" t="s">
        <v>76</v>
      </c>
      <c r="F207" s="10" t="s">
        <v>89</v>
      </c>
      <c r="G207" s="10" t="s">
        <v>4</v>
      </c>
      <c r="H207" s="10" t="s">
        <v>150</v>
      </c>
      <c r="I207" s="10" t="s">
        <v>79</v>
      </c>
      <c r="J207" s="10">
        <v>3996400</v>
      </c>
      <c r="K207" s="10" t="s">
        <v>124</v>
      </c>
      <c r="L207" s="16">
        <v>42370</v>
      </c>
      <c r="M207" s="10">
        <v>11</v>
      </c>
      <c r="N207" s="10" t="s">
        <v>8</v>
      </c>
      <c r="O207" s="10" t="s">
        <v>9</v>
      </c>
      <c r="P207" s="13">
        <v>43960400</v>
      </c>
      <c r="Q207" s="13">
        <f t="shared" si="6"/>
        <v>43960400</v>
      </c>
      <c r="R207" s="10" t="s">
        <v>10</v>
      </c>
      <c r="S207" s="10" t="s">
        <v>10</v>
      </c>
      <c r="T207" s="10" t="s">
        <v>1021</v>
      </c>
      <c r="U207" s="11">
        <f t="shared" si="10"/>
        <v>3996400</v>
      </c>
      <c r="V207" s="10"/>
    </row>
    <row r="208" spans="1:22" s="2" customFormat="1" ht="75" customHeight="1" x14ac:dyDescent="0.25">
      <c r="A208" s="10">
        <v>205</v>
      </c>
      <c r="B208" s="10">
        <v>821</v>
      </c>
      <c r="C208" s="10" t="s">
        <v>87</v>
      </c>
      <c r="D208" s="10" t="s">
        <v>88</v>
      </c>
      <c r="E208" s="10" t="s">
        <v>76</v>
      </c>
      <c r="F208" s="10" t="s">
        <v>89</v>
      </c>
      <c r="G208" s="10" t="s">
        <v>4</v>
      </c>
      <c r="H208" s="10" t="s">
        <v>150</v>
      </c>
      <c r="I208" s="10" t="s">
        <v>79</v>
      </c>
      <c r="J208" s="10">
        <v>2760400</v>
      </c>
      <c r="K208" s="10" t="s">
        <v>124</v>
      </c>
      <c r="L208" s="16">
        <v>42370</v>
      </c>
      <c r="M208" s="10">
        <v>11</v>
      </c>
      <c r="N208" s="10" t="s">
        <v>8</v>
      </c>
      <c r="O208" s="10" t="s">
        <v>9</v>
      </c>
      <c r="P208" s="13">
        <v>30364400</v>
      </c>
      <c r="Q208" s="13">
        <f t="shared" si="6"/>
        <v>30364400</v>
      </c>
      <c r="R208" s="10" t="s">
        <v>10</v>
      </c>
      <c r="S208" s="10" t="s">
        <v>10</v>
      </c>
      <c r="T208" s="10" t="s">
        <v>1021</v>
      </c>
      <c r="U208" s="11">
        <f t="shared" si="10"/>
        <v>2760400</v>
      </c>
      <c r="V208" s="10"/>
    </row>
    <row r="209" spans="1:22" s="2" customFormat="1" ht="75" customHeight="1" x14ac:dyDescent="0.25">
      <c r="A209" s="10">
        <v>206</v>
      </c>
      <c r="B209" s="10">
        <v>821</v>
      </c>
      <c r="C209" s="10" t="s">
        <v>87</v>
      </c>
      <c r="D209" s="10" t="s">
        <v>88</v>
      </c>
      <c r="E209" s="10" t="s">
        <v>76</v>
      </c>
      <c r="F209" s="10" t="s">
        <v>89</v>
      </c>
      <c r="G209" s="10" t="s">
        <v>4</v>
      </c>
      <c r="H209" s="10" t="s">
        <v>150</v>
      </c>
      <c r="I209" s="10" t="s">
        <v>79</v>
      </c>
      <c r="J209" s="10">
        <v>2760400</v>
      </c>
      <c r="K209" s="10" t="s">
        <v>124</v>
      </c>
      <c r="L209" s="16">
        <v>42370</v>
      </c>
      <c r="M209" s="10">
        <v>11</v>
      </c>
      <c r="N209" s="10" t="s">
        <v>8</v>
      </c>
      <c r="O209" s="10" t="s">
        <v>9</v>
      </c>
      <c r="P209" s="13">
        <v>30364400</v>
      </c>
      <c r="Q209" s="13">
        <f t="shared" si="6"/>
        <v>30364400</v>
      </c>
      <c r="R209" s="10" t="s">
        <v>10</v>
      </c>
      <c r="S209" s="10" t="s">
        <v>10</v>
      </c>
      <c r="T209" s="10" t="s">
        <v>1021</v>
      </c>
      <c r="U209" s="11">
        <f t="shared" si="10"/>
        <v>2760400</v>
      </c>
      <c r="V209" s="10"/>
    </row>
    <row r="210" spans="1:22" s="2" customFormat="1" ht="75" customHeight="1" x14ac:dyDescent="0.25">
      <c r="A210" s="10">
        <v>207</v>
      </c>
      <c r="B210" s="10">
        <v>821</v>
      </c>
      <c r="C210" s="10" t="s">
        <v>87</v>
      </c>
      <c r="D210" s="10" t="s">
        <v>88</v>
      </c>
      <c r="E210" s="10" t="s">
        <v>76</v>
      </c>
      <c r="F210" s="10" t="s">
        <v>89</v>
      </c>
      <c r="G210" s="10" t="s">
        <v>4</v>
      </c>
      <c r="H210" s="10" t="s">
        <v>150</v>
      </c>
      <c r="I210" s="10" t="s">
        <v>79</v>
      </c>
      <c r="J210" s="10">
        <v>2760400</v>
      </c>
      <c r="K210" s="10" t="s">
        <v>124</v>
      </c>
      <c r="L210" s="16">
        <v>42370</v>
      </c>
      <c r="M210" s="10">
        <v>11</v>
      </c>
      <c r="N210" s="10" t="s">
        <v>8</v>
      </c>
      <c r="O210" s="10" t="s">
        <v>9</v>
      </c>
      <c r="P210" s="13">
        <v>30364400</v>
      </c>
      <c r="Q210" s="13">
        <f t="shared" si="6"/>
        <v>30364400</v>
      </c>
      <c r="R210" s="10" t="s">
        <v>10</v>
      </c>
      <c r="S210" s="10" t="s">
        <v>10</v>
      </c>
      <c r="T210" s="10" t="s">
        <v>1021</v>
      </c>
      <c r="U210" s="11">
        <f t="shared" si="10"/>
        <v>2760400</v>
      </c>
      <c r="V210" s="10"/>
    </row>
    <row r="211" spans="1:22" s="2" customFormat="1" ht="75" customHeight="1" x14ac:dyDescent="0.25">
      <c r="A211" s="10">
        <v>208</v>
      </c>
      <c r="B211" s="10">
        <v>821</v>
      </c>
      <c r="C211" s="10" t="s">
        <v>87</v>
      </c>
      <c r="D211" s="10" t="s">
        <v>88</v>
      </c>
      <c r="E211" s="10" t="s">
        <v>76</v>
      </c>
      <c r="F211" s="10" t="s">
        <v>89</v>
      </c>
      <c r="G211" s="10" t="s">
        <v>4</v>
      </c>
      <c r="H211" s="10" t="s">
        <v>150</v>
      </c>
      <c r="I211" s="10" t="s">
        <v>79</v>
      </c>
      <c r="J211" s="10">
        <v>2760400</v>
      </c>
      <c r="K211" s="10" t="s">
        <v>124</v>
      </c>
      <c r="L211" s="16">
        <v>42370</v>
      </c>
      <c r="M211" s="10">
        <v>11</v>
      </c>
      <c r="N211" s="10" t="s">
        <v>8</v>
      </c>
      <c r="O211" s="10" t="s">
        <v>9</v>
      </c>
      <c r="P211" s="13">
        <v>30364400</v>
      </c>
      <c r="Q211" s="13">
        <f t="shared" si="6"/>
        <v>30364400</v>
      </c>
      <c r="R211" s="10" t="s">
        <v>10</v>
      </c>
      <c r="S211" s="10" t="s">
        <v>10</v>
      </c>
      <c r="T211" s="10" t="s">
        <v>1021</v>
      </c>
      <c r="U211" s="11">
        <f t="shared" si="10"/>
        <v>2760400</v>
      </c>
      <c r="V211" s="10"/>
    </row>
    <row r="212" spans="1:22" s="2" customFormat="1" ht="75" customHeight="1" x14ac:dyDescent="0.25">
      <c r="A212" s="10">
        <v>209</v>
      </c>
      <c r="B212" s="10">
        <v>821</v>
      </c>
      <c r="C212" s="10" t="s">
        <v>87</v>
      </c>
      <c r="D212" s="10" t="s">
        <v>88</v>
      </c>
      <c r="E212" s="10" t="s">
        <v>76</v>
      </c>
      <c r="F212" s="10" t="s">
        <v>89</v>
      </c>
      <c r="G212" s="10" t="s">
        <v>4</v>
      </c>
      <c r="H212" s="10" t="s">
        <v>150</v>
      </c>
      <c r="I212" s="10" t="s">
        <v>79</v>
      </c>
      <c r="J212" s="10">
        <v>2760400</v>
      </c>
      <c r="K212" s="10" t="s">
        <v>124</v>
      </c>
      <c r="L212" s="16">
        <v>42370</v>
      </c>
      <c r="M212" s="10">
        <v>11</v>
      </c>
      <c r="N212" s="10" t="s">
        <v>8</v>
      </c>
      <c r="O212" s="10" t="s">
        <v>9</v>
      </c>
      <c r="P212" s="13">
        <v>30364400</v>
      </c>
      <c r="Q212" s="13">
        <f t="shared" si="6"/>
        <v>30364400</v>
      </c>
      <c r="R212" s="10" t="s">
        <v>10</v>
      </c>
      <c r="S212" s="10" t="s">
        <v>10</v>
      </c>
      <c r="T212" s="10" t="s">
        <v>1021</v>
      </c>
      <c r="U212" s="11">
        <f t="shared" si="10"/>
        <v>2760400</v>
      </c>
      <c r="V212" s="10"/>
    </row>
    <row r="213" spans="1:22" s="2" customFormat="1" ht="75" customHeight="1" x14ac:dyDescent="0.25">
      <c r="A213" s="10">
        <v>210</v>
      </c>
      <c r="B213" s="10">
        <v>821</v>
      </c>
      <c r="C213" s="10" t="s">
        <v>87</v>
      </c>
      <c r="D213" s="10" t="s">
        <v>88</v>
      </c>
      <c r="E213" s="10" t="s">
        <v>76</v>
      </c>
      <c r="F213" s="10" t="s">
        <v>89</v>
      </c>
      <c r="G213" s="10" t="s">
        <v>4</v>
      </c>
      <c r="H213" s="10" t="s">
        <v>150</v>
      </c>
      <c r="I213" s="10" t="s">
        <v>79</v>
      </c>
      <c r="J213" s="10">
        <v>2760400</v>
      </c>
      <c r="K213" s="10" t="s">
        <v>124</v>
      </c>
      <c r="L213" s="16">
        <v>42370</v>
      </c>
      <c r="M213" s="10">
        <v>11</v>
      </c>
      <c r="N213" s="10" t="s">
        <v>8</v>
      </c>
      <c r="O213" s="10" t="s">
        <v>9</v>
      </c>
      <c r="P213" s="13">
        <v>30364400</v>
      </c>
      <c r="Q213" s="13">
        <f t="shared" si="6"/>
        <v>30364400</v>
      </c>
      <c r="R213" s="10" t="s">
        <v>10</v>
      </c>
      <c r="S213" s="10" t="s">
        <v>10</v>
      </c>
      <c r="T213" s="10" t="s">
        <v>1021</v>
      </c>
      <c r="U213" s="11">
        <f t="shared" si="10"/>
        <v>2760400</v>
      </c>
      <c r="V213" s="10"/>
    </row>
    <row r="214" spans="1:22" s="2" customFormat="1" ht="75" customHeight="1" x14ac:dyDescent="0.25">
      <c r="A214" s="10">
        <v>211</v>
      </c>
      <c r="B214" s="10">
        <v>821</v>
      </c>
      <c r="C214" s="10" t="s">
        <v>74</v>
      </c>
      <c r="D214" s="10" t="s">
        <v>104</v>
      </c>
      <c r="E214" s="10" t="s">
        <v>76</v>
      </c>
      <c r="F214" s="10" t="s">
        <v>105</v>
      </c>
      <c r="G214" s="10" t="s">
        <v>4</v>
      </c>
      <c r="H214" s="10" t="s">
        <v>150</v>
      </c>
      <c r="I214" s="10" t="s">
        <v>79</v>
      </c>
      <c r="J214" s="10">
        <v>2760400</v>
      </c>
      <c r="K214" s="10" t="s">
        <v>130</v>
      </c>
      <c r="L214" s="16">
        <v>42370</v>
      </c>
      <c r="M214" s="10">
        <v>11</v>
      </c>
      <c r="N214" s="10" t="s">
        <v>8</v>
      </c>
      <c r="O214" s="10" t="s">
        <v>9</v>
      </c>
      <c r="P214" s="13">
        <v>30364600</v>
      </c>
      <c r="Q214" s="13">
        <f t="shared" si="6"/>
        <v>30364600</v>
      </c>
      <c r="R214" s="10" t="s">
        <v>10</v>
      </c>
      <c r="S214" s="10" t="s">
        <v>10</v>
      </c>
      <c r="T214" s="10" t="s">
        <v>1021</v>
      </c>
      <c r="U214" s="11">
        <f t="shared" si="10"/>
        <v>2760418.1818181816</v>
      </c>
      <c r="V214" s="10"/>
    </row>
    <row r="215" spans="1:22" s="2" customFormat="1" ht="75" customHeight="1" x14ac:dyDescent="0.25">
      <c r="A215" s="10">
        <v>212</v>
      </c>
      <c r="B215" s="10">
        <v>821</v>
      </c>
      <c r="C215" s="10" t="s">
        <v>87</v>
      </c>
      <c r="D215" s="10" t="s">
        <v>88</v>
      </c>
      <c r="E215" s="10" t="s">
        <v>76</v>
      </c>
      <c r="F215" s="10" t="s">
        <v>89</v>
      </c>
      <c r="G215" s="10" t="s">
        <v>4</v>
      </c>
      <c r="H215" s="10" t="s">
        <v>150</v>
      </c>
      <c r="I215" s="10" t="s">
        <v>79</v>
      </c>
      <c r="J215" s="10">
        <v>2760400</v>
      </c>
      <c r="K215" s="10" t="s">
        <v>124</v>
      </c>
      <c r="L215" s="16">
        <v>42370</v>
      </c>
      <c r="M215" s="10">
        <v>11</v>
      </c>
      <c r="N215" s="10" t="s">
        <v>8</v>
      </c>
      <c r="O215" s="10" t="s">
        <v>9</v>
      </c>
      <c r="P215" s="13">
        <v>30364400</v>
      </c>
      <c r="Q215" s="13">
        <f t="shared" si="6"/>
        <v>30364400</v>
      </c>
      <c r="R215" s="10" t="s">
        <v>10</v>
      </c>
      <c r="S215" s="10" t="s">
        <v>10</v>
      </c>
      <c r="T215" s="10" t="s">
        <v>1021</v>
      </c>
      <c r="U215" s="11">
        <f t="shared" si="10"/>
        <v>2760400</v>
      </c>
      <c r="V215" s="10"/>
    </row>
    <row r="216" spans="1:22" s="2" customFormat="1" ht="75" customHeight="1" x14ac:dyDescent="0.25">
      <c r="A216" s="10">
        <v>213</v>
      </c>
      <c r="B216" s="10">
        <v>821</v>
      </c>
      <c r="C216" s="10" t="s">
        <v>87</v>
      </c>
      <c r="D216" s="10" t="s">
        <v>88</v>
      </c>
      <c r="E216" s="10" t="s">
        <v>76</v>
      </c>
      <c r="F216" s="10" t="s">
        <v>89</v>
      </c>
      <c r="G216" s="10" t="s">
        <v>4</v>
      </c>
      <c r="H216" s="10" t="s">
        <v>150</v>
      </c>
      <c r="I216" s="10" t="s">
        <v>79</v>
      </c>
      <c r="J216" s="10">
        <v>2760400</v>
      </c>
      <c r="K216" s="10" t="s">
        <v>124</v>
      </c>
      <c r="L216" s="16">
        <v>42370</v>
      </c>
      <c r="M216" s="10">
        <v>11</v>
      </c>
      <c r="N216" s="10" t="s">
        <v>8</v>
      </c>
      <c r="O216" s="10" t="s">
        <v>9</v>
      </c>
      <c r="P216" s="13">
        <v>30364400</v>
      </c>
      <c r="Q216" s="13">
        <f t="shared" si="6"/>
        <v>30364400</v>
      </c>
      <c r="R216" s="10" t="s">
        <v>10</v>
      </c>
      <c r="S216" s="10" t="s">
        <v>10</v>
      </c>
      <c r="T216" s="10" t="s">
        <v>1021</v>
      </c>
      <c r="U216" s="11">
        <f t="shared" si="10"/>
        <v>2760400</v>
      </c>
      <c r="V216" s="10"/>
    </row>
    <row r="217" spans="1:22" s="2" customFormat="1" ht="75" customHeight="1" x14ac:dyDescent="0.25">
      <c r="A217" s="10">
        <v>214</v>
      </c>
      <c r="B217" s="10">
        <v>821</v>
      </c>
      <c r="C217" s="10" t="s">
        <v>87</v>
      </c>
      <c r="D217" s="10" t="s">
        <v>88</v>
      </c>
      <c r="E217" s="10" t="s">
        <v>76</v>
      </c>
      <c r="F217" s="10" t="s">
        <v>89</v>
      </c>
      <c r="G217" s="10" t="s">
        <v>4</v>
      </c>
      <c r="H217" s="10" t="s">
        <v>150</v>
      </c>
      <c r="I217" s="10" t="s">
        <v>79</v>
      </c>
      <c r="J217" s="10">
        <v>2760400</v>
      </c>
      <c r="K217" s="10" t="s">
        <v>124</v>
      </c>
      <c r="L217" s="16">
        <v>42370</v>
      </c>
      <c r="M217" s="10">
        <v>11</v>
      </c>
      <c r="N217" s="10" t="s">
        <v>8</v>
      </c>
      <c r="O217" s="10" t="s">
        <v>9</v>
      </c>
      <c r="P217" s="13">
        <v>30364400</v>
      </c>
      <c r="Q217" s="13">
        <f t="shared" si="6"/>
        <v>30364400</v>
      </c>
      <c r="R217" s="10" t="s">
        <v>10</v>
      </c>
      <c r="S217" s="10" t="s">
        <v>10</v>
      </c>
      <c r="T217" s="10" t="s">
        <v>1021</v>
      </c>
      <c r="U217" s="11">
        <f t="shared" si="10"/>
        <v>2760400</v>
      </c>
      <c r="V217" s="10"/>
    </row>
    <row r="218" spans="1:22" s="2" customFormat="1" ht="75" customHeight="1" x14ac:dyDescent="0.25">
      <c r="A218" s="10">
        <v>215</v>
      </c>
      <c r="B218" s="10">
        <v>821</v>
      </c>
      <c r="C218" s="10" t="s">
        <v>87</v>
      </c>
      <c r="D218" s="10" t="s">
        <v>88</v>
      </c>
      <c r="E218" s="10" t="s">
        <v>76</v>
      </c>
      <c r="F218" s="10" t="s">
        <v>89</v>
      </c>
      <c r="G218" s="10" t="s">
        <v>4</v>
      </c>
      <c r="H218" s="10" t="s">
        <v>150</v>
      </c>
      <c r="I218" s="10" t="s">
        <v>79</v>
      </c>
      <c r="J218" s="10">
        <v>2760400</v>
      </c>
      <c r="K218" s="10" t="s">
        <v>124</v>
      </c>
      <c r="L218" s="16">
        <v>42370</v>
      </c>
      <c r="M218" s="10">
        <v>11</v>
      </c>
      <c r="N218" s="10" t="s">
        <v>8</v>
      </c>
      <c r="O218" s="10" t="s">
        <v>9</v>
      </c>
      <c r="P218" s="13">
        <v>30364400</v>
      </c>
      <c r="Q218" s="13">
        <f t="shared" si="6"/>
        <v>30364400</v>
      </c>
      <c r="R218" s="10" t="s">
        <v>10</v>
      </c>
      <c r="S218" s="10" t="s">
        <v>10</v>
      </c>
      <c r="T218" s="10" t="s">
        <v>1021</v>
      </c>
      <c r="U218" s="11">
        <f t="shared" si="10"/>
        <v>2760400</v>
      </c>
      <c r="V218" s="10"/>
    </row>
    <row r="219" spans="1:22" s="2" customFormat="1" ht="75" customHeight="1" x14ac:dyDescent="0.25">
      <c r="A219" s="10">
        <v>216</v>
      </c>
      <c r="B219" s="10">
        <v>821</v>
      </c>
      <c r="C219" s="10" t="s">
        <v>87</v>
      </c>
      <c r="D219" s="10" t="s">
        <v>88</v>
      </c>
      <c r="E219" s="10" t="s">
        <v>76</v>
      </c>
      <c r="F219" s="10" t="s">
        <v>89</v>
      </c>
      <c r="G219" s="10" t="s">
        <v>4</v>
      </c>
      <c r="H219" s="10" t="s">
        <v>150</v>
      </c>
      <c r="I219" s="10" t="s">
        <v>79</v>
      </c>
      <c r="J219" s="10">
        <v>2760400</v>
      </c>
      <c r="K219" s="10" t="s">
        <v>124</v>
      </c>
      <c r="L219" s="16">
        <v>42370</v>
      </c>
      <c r="M219" s="10">
        <v>11</v>
      </c>
      <c r="N219" s="10" t="s">
        <v>8</v>
      </c>
      <c r="O219" s="10" t="s">
        <v>9</v>
      </c>
      <c r="P219" s="13">
        <v>30364400</v>
      </c>
      <c r="Q219" s="13">
        <f t="shared" si="6"/>
        <v>30364400</v>
      </c>
      <c r="R219" s="10" t="s">
        <v>10</v>
      </c>
      <c r="S219" s="10" t="s">
        <v>10</v>
      </c>
      <c r="T219" s="10" t="s">
        <v>1021</v>
      </c>
      <c r="U219" s="11">
        <f t="shared" si="10"/>
        <v>2760400</v>
      </c>
      <c r="V219" s="10"/>
    </row>
    <row r="220" spans="1:22" s="2" customFormat="1" ht="75" customHeight="1" x14ac:dyDescent="0.25">
      <c r="A220" s="10">
        <v>217</v>
      </c>
      <c r="B220" s="10">
        <v>821</v>
      </c>
      <c r="C220" s="10" t="s">
        <v>87</v>
      </c>
      <c r="D220" s="10" t="s">
        <v>88</v>
      </c>
      <c r="E220" s="10" t="s">
        <v>76</v>
      </c>
      <c r="F220" s="10" t="s">
        <v>89</v>
      </c>
      <c r="G220" s="10" t="s">
        <v>4</v>
      </c>
      <c r="H220" s="10" t="s">
        <v>150</v>
      </c>
      <c r="I220" s="10" t="s">
        <v>79</v>
      </c>
      <c r="J220" s="10">
        <v>2760400</v>
      </c>
      <c r="K220" s="10" t="s">
        <v>124</v>
      </c>
      <c r="L220" s="16">
        <v>42370</v>
      </c>
      <c r="M220" s="10">
        <v>11</v>
      </c>
      <c r="N220" s="10" t="s">
        <v>8</v>
      </c>
      <c r="O220" s="10" t="s">
        <v>9</v>
      </c>
      <c r="P220" s="13">
        <v>30364400</v>
      </c>
      <c r="Q220" s="13">
        <f t="shared" si="6"/>
        <v>30364400</v>
      </c>
      <c r="R220" s="10" t="s">
        <v>10</v>
      </c>
      <c r="S220" s="10" t="s">
        <v>10</v>
      </c>
      <c r="T220" s="10" t="s">
        <v>1021</v>
      </c>
      <c r="U220" s="11">
        <f t="shared" si="10"/>
        <v>2760400</v>
      </c>
      <c r="V220" s="10"/>
    </row>
    <row r="221" spans="1:22" s="2" customFormat="1" ht="75" customHeight="1" x14ac:dyDescent="0.25">
      <c r="A221" s="10">
        <v>218</v>
      </c>
      <c r="B221" s="10">
        <v>821</v>
      </c>
      <c r="C221" s="10" t="s">
        <v>87</v>
      </c>
      <c r="D221" s="10" t="s">
        <v>88</v>
      </c>
      <c r="E221" s="10" t="s">
        <v>76</v>
      </c>
      <c r="F221" s="10" t="s">
        <v>89</v>
      </c>
      <c r="G221" s="10" t="s">
        <v>4</v>
      </c>
      <c r="H221" s="10" t="s">
        <v>150</v>
      </c>
      <c r="I221" s="10" t="s">
        <v>79</v>
      </c>
      <c r="J221" s="10">
        <v>2760400</v>
      </c>
      <c r="K221" s="10" t="s">
        <v>124</v>
      </c>
      <c r="L221" s="16">
        <v>42370</v>
      </c>
      <c r="M221" s="10">
        <v>11</v>
      </c>
      <c r="N221" s="10" t="s">
        <v>8</v>
      </c>
      <c r="O221" s="10" t="s">
        <v>9</v>
      </c>
      <c r="P221" s="13">
        <v>30364400</v>
      </c>
      <c r="Q221" s="13">
        <f t="shared" si="6"/>
        <v>30364400</v>
      </c>
      <c r="R221" s="10" t="s">
        <v>10</v>
      </c>
      <c r="S221" s="10" t="s">
        <v>10</v>
      </c>
      <c r="T221" s="10" t="s">
        <v>1021</v>
      </c>
      <c r="U221" s="11">
        <f t="shared" si="10"/>
        <v>2760400</v>
      </c>
      <c r="V221" s="10"/>
    </row>
    <row r="222" spans="1:22" s="2" customFormat="1" ht="75" customHeight="1" x14ac:dyDescent="0.25">
      <c r="A222" s="10">
        <v>219</v>
      </c>
      <c r="B222" s="10">
        <v>821</v>
      </c>
      <c r="C222" s="10" t="s">
        <v>87</v>
      </c>
      <c r="D222" s="10" t="s">
        <v>88</v>
      </c>
      <c r="E222" s="10" t="s">
        <v>76</v>
      </c>
      <c r="F222" s="10" t="s">
        <v>89</v>
      </c>
      <c r="G222" s="10" t="s">
        <v>4</v>
      </c>
      <c r="H222" s="10" t="s">
        <v>150</v>
      </c>
      <c r="I222" s="10" t="s">
        <v>79</v>
      </c>
      <c r="J222" s="10">
        <v>2760400</v>
      </c>
      <c r="K222" s="10" t="s">
        <v>124</v>
      </c>
      <c r="L222" s="16">
        <v>42370</v>
      </c>
      <c r="M222" s="10">
        <v>11</v>
      </c>
      <c r="N222" s="10" t="s">
        <v>8</v>
      </c>
      <c r="O222" s="10" t="s">
        <v>9</v>
      </c>
      <c r="P222" s="13">
        <v>30364400</v>
      </c>
      <c r="Q222" s="13">
        <f t="shared" si="6"/>
        <v>30364400</v>
      </c>
      <c r="R222" s="10" t="s">
        <v>10</v>
      </c>
      <c r="S222" s="10" t="s">
        <v>10</v>
      </c>
      <c r="T222" s="10" t="s">
        <v>1021</v>
      </c>
      <c r="U222" s="11">
        <f t="shared" si="10"/>
        <v>2760400</v>
      </c>
      <c r="V222" s="10"/>
    </row>
    <row r="223" spans="1:22" s="2" customFormat="1" ht="75" customHeight="1" x14ac:dyDescent="0.25">
      <c r="A223" s="10">
        <v>220</v>
      </c>
      <c r="B223" s="10">
        <v>821</v>
      </c>
      <c r="C223" s="10" t="s">
        <v>87</v>
      </c>
      <c r="D223" s="10" t="s">
        <v>88</v>
      </c>
      <c r="E223" s="10" t="s">
        <v>76</v>
      </c>
      <c r="F223" s="10" t="s">
        <v>89</v>
      </c>
      <c r="G223" s="10" t="s">
        <v>4</v>
      </c>
      <c r="H223" s="10" t="s">
        <v>150</v>
      </c>
      <c r="I223" s="10" t="s">
        <v>79</v>
      </c>
      <c r="J223" s="10">
        <v>2760400</v>
      </c>
      <c r="K223" s="10" t="s">
        <v>124</v>
      </c>
      <c r="L223" s="16">
        <v>42370</v>
      </c>
      <c r="M223" s="10">
        <v>11</v>
      </c>
      <c r="N223" s="10" t="s">
        <v>8</v>
      </c>
      <c r="O223" s="10" t="s">
        <v>9</v>
      </c>
      <c r="P223" s="13">
        <v>30364400</v>
      </c>
      <c r="Q223" s="13">
        <f t="shared" si="6"/>
        <v>30364400</v>
      </c>
      <c r="R223" s="10" t="s">
        <v>10</v>
      </c>
      <c r="S223" s="10" t="s">
        <v>10</v>
      </c>
      <c r="T223" s="10" t="s">
        <v>1021</v>
      </c>
      <c r="U223" s="11">
        <f t="shared" si="10"/>
        <v>2760400</v>
      </c>
      <c r="V223" s="10"/>
    </row>
    <row r="224" spans="1:22" s="2" customFormat="1" ht="75" customHeight="1" x14ac:dyDescent="0.25">
      <c r="A224" s="10">
        <v>221</v>
      </c>
      <c r="B224" s="10">
        <v>821</v>
      </c>
      <c r="C224" s="10" t="s">
        <v>87</v>
      </c>
      <c r="D224" s="10" t="s">
        <v>88</v>
      </c>
      <c r="E224" s="10" t="s">
        <v>76</v>
      </c>
      <c r="F224" s="10" t="s">
        <v>89</v>
      </c>
      <c r="G224" s="10" t="s">
        <v>4</v>
      </c>
      <c r="H224" s="10" t="s">
        <v>150</v>
      </c>
      <c r="I224" s="10" t="s">
        <v>79</v>
      </c>
      <c r="J224" s="10">
        <v>2760400</v>
      </c>
      <c r="K224" s="10" t="s">
        <v>124</v>
      </c>
      <c r="L224" s="16">
        <v>42370</v>
      </c>
      <c r="M224" s="10">
        <v>11</v>
      </c>
      <c r="N224" s="10" t="s">
        <v>8</v>
      </c>
      <c r="O224" s="10" t="s">
        <v>9</v>
      </c>
      <c r="P224" s="13">
        <v>30364400</v>
      </c>
      <c r="Q224" s="13">
        <f t="shared" si="6"/>
        <v>30364400</v>
      </c>
      <c r="R224" s="10" t="s">
        <v>10</v>
      </c>
      <c r="S224" s="10" t="s">
        <v>10</v>
      </c>
      <c r="T224" s="10" t="s">
        <v>1021</v>
      </c>
      <c r="U224" s="11">
        <f t="shared" si="10"/>
        <v>2760400</v>
      </c>
      <c r="V224" s="10"/>
    </row>
    <row r="225" spans="1:22" s="2" customFormat="1" ht="75" customHeight="1" x14ac:dyDescent="0.25">
      <c r="A225" s="10">
        <v>222</v>
      </c>
      <c r="B225" s="10">
        <v>821</v>
      </c>
      <c r="C225" s="10" t="s">
        <v>87</v>
      </c>
      <c r="D225" s="10" t="s">
        <v>88</v>
      </c>
      <c r="E225" s="10" t="s">
        <v>76</v>
      </c>
      <c r="F225" s="10" t="s">
        <v>89</v>
      </c>
      <c r="G225" s="10" t="s">
        <v>4</v>
      </c>
      <c r="H225" s="10" t="s">
        <v>150</v>
      </c>
      <c r="I225" s="10" t="s">
        <v>79</v>
      </c>
      <c r="J225" s="10">
        <v>2760400</v>
      </c>
      <c r="K225" s="10" t="s">
        <v>124</v>
      </c>
      <c r="L225" s="16">
        <v>42370</v>
      </c>
      <c r="M225" s="10">
        <v>11</v>
      </c>
      <c r="N225" s="10" t="s">
        <v>8</v>
      </c>
      <c r="O225" s="10" t="s">
        <v>9</v>
      </c>
      <c r="P225" s="13">
        <v>30364400</v>
      </c>
      <c r="Q225" s="13">
        <f t="shared" si="6"/>
        <v>30364400</v>
      </c>
      <c r="R225" s="10" t="s">
        <v>10</v>
      </c>
      <c r="S225" s="10" t="s">
        <v>10</v>
      </c>
      <c r="T225" s="10" t="s">
        <v>1021</v>
      </c>
      <c r="U225" s="11">
        <f t="shared" si="10"/>
        <v>2760400</v>
      </c>
      <c r="V225" s="10"/>
    </row>
    <row r="226" spans="1:22" s="2" customFormat="1" ht="75" customHeight="1" x14ac:dyDescent="0.25">
      <c r="A226" s="10">
        <v>223</v>
      </c>
      <c r="B226" s="10">
        <v>821</v>
      </c>
      <c r="C226" s="10" t="s">
        <v>87</v>
      </c>
      <c r="D226" s="10" t="s">
        <v>88</v>
      </c>
      <c r="E226" s="10" t="s">
        <v>76</v>
      </c>
      <c r="F226" s="10" t="s">
        <v>89</v>
      </c>
      <c r="G226" s="10" t="s">
        <v>4</v>
      </c>
      <c r="H226" s="10" t="s">
        <v>150</v>
      </c>
      <c r="I226" s="10" t="s">
        <v>79</v>
      </c>
      <c r="J226" s="10">
        <v>2760400</v>
      </c>
      <c r="K226" s="10" t="s">
        <v>124</v>
      </c>
      <c r="L226" s="16">
        <v>42370</v>
      </c>
      <c r="M226" s="10">
        <v>11</v>
      </c>
      <c r="N226" s="10" t="s">
        <v>8</v>
      </c>
      <c r="O226" s="10" t="s">
        <v>9</v>
      </c>
      <c r="P226" s="13">
        <v>30364400</v>
      </c>
      <c r="Q226" s="13">
        <f t="shared" si="6"/>
        <v>30364400</v>
      </c>
      <c r="R226" s="10" t="s">
        <v>10</v>
      </c>
      <c r="S226" s="10" t="s">
        <v>10</v>
      </c>
      <c r="T226" s="10" t="s">
        <v>1021</v>
      </c>
      <c r="U226" s="11">
        <f t="shared" si="10"/>
        <v>2760400</v>
      </c>
      <c r="V226" s="10"/>
    </row>
    <row r="227" spans="1:22" s="2" customFormat="1" ht="75" customHeight="1" x14ac:dyDescent="0.25">
      <c r="A227" s="10">
        <v>224</v>
      </c>
      <c r="B227" s="10">
        <v>821</v>
      </c>
      <c r="C227" s="10" t="s">
        <v>74</v>
      </c>
      <c r="D227" s="10" t="s">
        <v>104</v>
      </c>
      <c r="E227" s="10" t="s">
        <v>76</v>
      </c>
      <c r="F227" s="10" t="s">
        <v>105</v>
      </c>
      <c r="G227" s="10" t="s">
        <v>4</v>
      </c>
      <c r="H227" s="10" t="s">
        <v>150</v>
      </c>
      <c r="I227" s="10" t="s">
        <v>79</v>
      </c>
      <c r="J227" s="10">
        <v>2760400</v>
      </c>
      <c r="K227" s="10" t="s">
        <v>130</v>
      </c>
      <c r="L227" s="16">
        <v>42370</v>
      </c>
      <c r="M227" s="10">
        <v>11</v>
      </c>
      <c r="N227" s="10" t="s">
        <v>8</v>
      </c>
      <c r="O227" s="10" t="s">
        <v>9</v>
      </c>
      <c r="P227" s="13">
        <v>30364400</v>
      </c>
      <c r="Q227" s="13">
        <f t="shared" si="6"/>
        <v>30364400</v>
      </c>
      <c r="R227" s="10" t="s">
        <v>10</v>
      </c>
      <c r="S227" s="10" t="s">
        <v>10</v>
      </c>
      <c r="T227" s="10" t="s">
        <v>1021</v>
      </c>
      <c r="U227" s="11">
        <f t="shared" si="10"/>
        <v>2760400</v>
      </c>
      <c r="V227" s="10"/>
    </row>
    <row r="228" spans="1:22" s="2" customFormat="1" ht="75" customHeight="1" x14ac:dyDescent="0.25">
      <c r="A228" s="10">
        <v>225</v>
      </c>
      <c r="B228" s="10">
        <v>821</v>
      </c>
      <c r="C228" s="10" t="s">
        <v>87</v>
      </c>
      <c r="D228" s="10" t="s">
        <v>88</v>
      </c>
      <c r="E228" s="10" t="s">
        <v>76</v>
      </c>
      <c r="F228" s="10" t="s">
        <v>89</v>
      </c>
      <c r="G228" s="10" t="s">
        <v>4</v>
      </c>
      <c r="H228" s="10" t="s">
        <v>150</v>
      </c>
      <c r="I228" s="10" t="s">
        <v>79</v>
      </c>
      <c r="J228" s="10">
        <v>2760400</v>
      </c>
      <c r="K228" s="10" t="s">
        <v>124</v>
      </c>
      <c r="L228" s="16">
        <v>42370</v>
      </c>
      <c r="M228" s="10">
        <v>11</v>
      </c>
      <c r="N228" s="10" t="s">
        <v>8</v>
      </c>
      <c r="O228" s="10" t="s">
        <v>9</v>
      </c>
      <c r="P228" s="13">
        <v>30364400</v>
      </c>
      <c r="Q228" s="13">
        <f t="shared" si="6"/>
        <v>30364400</v>
      </c>
      <c r="R228" s="10" t="s">
        <v>10</v>
      </c>
      <c r="S228" s="10" t="s">
        <v>10</v>
      </c>
      <c r="T228" s="10" t="s">
        <v>1021</v>
      </c>
      <c r="U228" s="11">
        <f t="shared" si="10"/>
        <v>2760400</v>
      </c>
      <c r="V228" s="10"/>
    </row>
    <row r="229" spans="1:22" s="2" customFormat="1" ht="75" customHeight="1" x14ac:dyDescent="0.25">
      <c r="A229" s="10">
        <v>226</v>
      </c>
      <c r="B229" s="10">
        <v>821</v>
      </c>
      <c r="C229" s="10" t="s">
        <v>87</v>
      </c>
      <c r="D229" s="10" t="s">
        <v>88</v>
      </c>
      <c r="E229" s="10" t="s">
        <v>85</v>
      </c>
      <c r="F229" s="10" t="s">
        <v>108</v>
      </c>
      <c r="G229" s="10" t="s">
        <v>4</v>
      </c>
      <c r="H229" s="10" t="s">
        <v>150</v>
      </c>
      <c r="I229" s="10" t="s">
        <v>79</v>
      </c>
      <c r="J229" s="10">
        <v>2760400</v>
      </c>
      <c r="K229" s="10" t="s">
        <v>138</v>
      </c>
      <c r="L229" s="16">
        <v>42370</v>
      </c>
      <c r="M229" s="10">
        <v>11</v>
      </c>
      <c r="N229" s="10" t="s">
        <v>8</v>
      </c>
      <c r="O229" s="10" t="s">
        <v>9</v>
      </c>
      <c r="P229" s="13">
        <v>30364400</v>
      </c>
      <c r="Q229" s="13">
        <f t="shared" si="6"/>
        <v>30364400</v>
      </c>
      <c r="R229" s="10" t="s">
        <v>10</v>
      </c>
      <c r="S229" s="10" t="s">
        <v>10</v>
      </c>
      <c r="T229" s="10" t="s">
        <v>1021</v>
      </c>
      <c r="U229" s="11">
        <f t="shared" si="10"/>
        <v>2760400</v>
      </c>
      <c r="V229" s="10"/>
    </row>
    <row r="230" spans="1:22" s="2" customFormat="1" ht="75" customHeight="1" x14ac:dyDescent="0.25">
      <c r="A230" s="10">
        <v>227</v>
      </c>
      <c r="B230" s="10">
        <v>821</v>
      </c>
      <c r="C230" s="10" t="s">
        <v>87</v>
      </c>
      <c r="D230" s="10" t="s">
        <v>88</v>
      </c>
      <c r="E230" s="10" t="s">
        <v>76</v>
      </c>
      <c r="F230" s="10" t="s">
        <v>89</v>
      </c>
      <c r="G230" s="10" t="s">
        <v>4</v>
      </c>
      <c r="H230" s="10" t="s">
        <v>150</v>
      </c>
      <c r="I230" s="10" t="s">
        <v>79</v>
      </c>
      <c r="J230" s="10">
        <v>2760400</v>
      </c>
      <c r="K230" s="10" t="s">
        <v>124</v>
      </c>
      <c r="L230" s="16">
        <v>42370</v>
      </c>
      <c r="M230" s="10">
        <v>11</v>
      </c>
      <c r="N230" s="10" t="s">
        <v>8</v>
      </c>
      <c r="O230" s="10" t="s">
        <v>9</v>
      </c>
      <c r="P230" s="13">
        <v>30364400</v>
      </c>
      <c r="Q230" s="13">
        <f t="shared" si="6"/>
        <v>30364400</v>
      </c>
      <c r="R230" s="10" t="s">
        <v>10</v>
      </c>
      <c r="S230" s="10" t="s">
        <v>10</v>
      </c>
      <c r="T230" s="10" t="s">
        <v>1021</v>
      </c>
      <c r="U230" s="11">
        <f t="shared" si="10"/>
        <v>2760400</v>
      </c>
      <c r="V230" s="10"/>
    </row>
    <row r="231" spans="1:22" s="2" customFormat="1" ht="75" customHeight="1" x14ac:dyDescent="0.25">
      <c r="A231" s="10">
        <v>228</v>
      </c>
      <c r="B231" s="10">
        <v>821</v>
      </c>
      <c r="C231" s="10" t="s">
        <v>87</v>
      </c>
      <c r="D231" s="10" t="s">
        <v>88</v>
      </c>
      <c r="E231" s="10" t="s">
        <v>76</v>
      </c>
      <c r="F231" s="10" t="s">
        <v>89</v>
      </c>
      <c r="G231" s="10" t="s">
        <v>4</v>
      </c>
      <c r="H231" s="10" t="s">
        <v>150</v>
      </c>
      <c r="I231" s="10" t="s">
        <v>79</v>
      </c>
      <c r="J231" s="10">
        <v>2760400</v>
      </c>
      <c r="K231" s="10" t="s">
        <v>124</v>
      </c>
      <c r="L231" s="16">
        <v>42370</v>
      </c>
      <c r="M231" s="10">
        <v>11</v>
      </c>
      <c r="N231" s="10" t="s">
        <v>8</v>
      </c>
      <c r="O231" s="10" t="s">
        <v>9</v>
      </c>
      <c r="P231" s="13">
        <v>30364400</v>
      </c>
      <c r="Q231" s="13">
        <f t="shared" si="6"/>
        <v>30364400</v>
      </c>
      <c r="R231" s="10" t="s">
        <v>10</v>
      </c>
      <c r="S231" s="10" t="s">
        <v>10</v>
      </c>
      <c r="T231" s="10" t="s">
        <v>1021</v>
      </c>
      <c r="U231" s="11">
        <f t="shared" si="10"/>
        <v>2760400</v>
      </c>
      <c r="V231" s="10"/>
    </row>
    <row r="232" spans="1:22" s="2" customFormat="1" ht="75" customHeight="1" x14ac:dyDescent="0.25">
      <c r="A232" s="10">
        <v>229</v>
      </c>
      <c r="B232" s="10">
        <v>821</v>
      </c>
      <c r="C232" s="10" t="s">
        <v>87</v>
      </c>
      <c r="D232" s="10" t="s">
        <v>88</v>
      </c>
      <c r="E232" s="10" t="s">
        <v>76</v>
      </c>
      <c r="F232" s="10" t="s">
        <v>89</v>
      </c>
      <c r="G232" s="10" t="s">
        <v>4</v>
      </c>
      <c r="H232" s="10" t="s">
        <v>150</v>
      </c>
      <c r="I232" s="10" t="s">
        <v>79</v>
      </c>
      <c r="J232" s="10">
        <v>2760400</v>
      </c>
      <c r="K232" s="10" t="s">
        <v>124</v>
      </c>
      <c r="L232" s="16">
        <v>42370</v>
      </c>
      <c r="M232" s="10">
        <v>11</v>
      </c>
      <c r="N232" s="10" t="s">
        <v>8</v>
      </c>
      <c r="O232" s="10" t="s">
        <v>9</v>
      </c>
      <c r="P232" s="13">
        <v>30364400</v>
      </c>
      <c r="Q232" s="13">
        <f t="shared" si="6"/>
        <v>30364400</v>
      </c>
      <c r="R232" s="10" t="s">
        <v>10</v>
      </c>
      <c r="S232" s="10" t="s">
        <v>10</v>
      </c>
      <c r="T232" s="10" t="s">
        <v>1021</v>
      </c>
      <c r="U232" s="11">
        <f t="shared" si="10"/>
        <v>2760400</v>
      </c>
      <c r="V232" s="10"/>
    </row>
    <row r="233" spans="1:22" s="2" customFormat="1" ht="75" customHeight="1" x14ac:dyDescent="0.25">
      <c r="A233" s="10">
        <v>230</v>
      </c>
      <c r="B233" s="10">
        <v>821</v>
      </c>
      <c r="C233" s="10" t="s">
        <v>87</v>
      </c>
      <c r="D233" s="10" t="s">
        <v>88</v>
      </c>
      <c r="E233" s="10" t="s">
        <v>76</v>
      </c>
      <c r="F233" s="10" t="s">
        <v>89</v>
      </c>
      <c r="G233" s="10" t="s">
        <v>4</v>
      </c>
      <c r="H233" s="10" t="s">
        <v>150</v>
      </c>
      <c r="I233" s="10" t="s">
        <v>79</v>
      </c>
      <c r="J233" s="10">
        <v>2760400</v>
      </c>
      <c r="K233" s="10" t="s">
        <v>124</v>
      </c>
      <c r="L233" s="16">
        <v>42370</v>
      </c>
      <c r="M233" s="10">
        <v>11</v>
      </c>
      <c r="N233" s="10" t="s">
        <v>8</v>
      </c>
      <c r="O233" s="10" t="s">
        <v>9</v>
      </c>
      <c r="P233" s="13">
        <v>30364400</v>
      </c>
      <c r="Q233" s="13">
        <f t="shared" ref="Q233:Q296" si="11">+P233</f>
        <v>30364400</v>
      </c>
      <c r="R233" s="10" t="s">
        <v>10</v>
      </c>
      <c r="S233" s="10" t="s">
        <v>10</v>
      </c>
      <c r="T233" s="10" t="s">
        <v>1021</v>
      </c>
      <c r="U233" s="11">
        <f t="shared" si="10"/>
        <v>2760400</v>
      </c>
      <c r="V233" s="10"/>
    </row>
    <row r="234" spans="1:22" s="2" customFormat="1" ht="75" customHeight="1" x14ac:dyDescent="0.25">
      <c r="A234" s="10">
        <v>231</v>
      </c>
      <c r="B234" s="10">
        <v>821</v>
      </c>
      <c r="C234" s="10" t="s">
        <v>87</v>
      </c>
      <c r="D234" s="10" t="s">
        <v>88</v>
      </c>
      <c r="E234" s="10" t="s">
        <v>76</v>
      </c>
      <c r="F234" s="10" t="s">
        <v>89</v>
      </c>
      <c r="G234" s="10" t="s">
        <v>4</v>
      </c>
      <c r="H234" s="10" t="s">
        <v>150</v>
      </c>
      <c r="I234" s="10" t="s">
        <v>79</v>
      </c>
      <c r="J234" s="10">
        <v>2760400</v>
      </c>
      <c r="K234" s="10" t="s">
        <v>124</v>
      </c>
      <c r="L234" s="16">
        <v>42370</v>
      </c>
      <c r="M234" s="10">
        <v>11</v>
      </c>
      <c r="N234" s="10" t="s">
        <v>8</v>
      </c>
      <c r="O234" s="10" t="s">
        <v>9</v>
      </c>
      <c r="P234" s="13">
        <v>30364400</v>
      </c>
      <c r="Q234" s="13">
        <f t="shared" si="11"/>
        <v>30364400</v>
      </c>
      <c r="R234" s="10" t="s">
        <v>10</v>
      </c>
      <c r="S234" s="10" t="s">
        <v>10</v>
      </c>
      <c r="T234" s="10" t="s">
        <v>1021</v>
      </c>
      <c r="U234" s="11">
        <f t="shared" si="10"/>
        <v>2760400</v>
      </c>
      <c r="V234" s="10"/>
    </row>
    <row r="235" spans="1:22" s="2" customFormat="1" ht="75" customHeight="1" x14ac:dyDescent="0.25">
      <c r="A235" s="10">
        <v>232</v>
      </c>
      <c r="B235" s="10">
        <v>821</v>
      </c>
      <c r="C235" s="10" t="s">
        <v>74</v>
      </c>
      <c r="D235" s="10" t="s">
        <v>75</v>
      </c>
      <c r="E235" s="10" t="s">
        <v>76</v>
      </c>
      <c r="F235" s="10" t="s">
        <v>81</v>
      </c>
      <c r="G235" s="10" t="s">
        <v>4</v>
      </c>
      <c r="H235" s="10" t="s">
        <v>150</v>
      </c>
      <c r="I235" s="10" t="s">
        <v>79</v>
      </c>
      <c r="J235" s="10">
        <v>2760400</v>
      </c>
      <c r="K235" s="10" t="s">
        <v>125</v>
      </c>
      <c r="L235" s="16">
        <v>42370</v>
      </c>
      <c r="M235" s="10">
        <v>11</v>
      </c>
      <c r="N235" s="10" t="s">
        <v>8</v>
      </c>
      <c r="O235" s="10" t="s">
        <v>9</v>
      </c>
      <c r="P235" s="13">
        <v>30364400</v>
      </c>
      <c r="Q235" s="13">
        <f t="shared" si="11"/>
        <v>30364400</v>
      </c>
      <c r="R235" s="10" t="s">
        <v>10</v>
      </c>
      <c r="S235" s="10" t="s">
        <v>10</v>
      </c>
      <c r="T235" s="10" t="s">
        <v>1021</v>
      </c>
      <c r="U235" s="11">
        <f t="shared" si="10"/>
        <v>2760400</v>
      </c>
      <c r="V235" s="10"/>
    </row>
    <row r="236" spans="1:22" s="2" customFormat="1" ht="75" customHeight="1" x14ac:dyDescent="0.25">
      <c r="A236" s="10">
        <v>233</v>
      </c>
      <c r="B236" s="10">
        <v>821</v>
      </c>
      <c r="C236" s="10" t="s">
        <v>87</v>
      </c>
      <c r="D236" s="10" t="s">
        <v>88</v>
      </c>
      <c r="E236" s="10" t="s">
        <v>85</v>
      </c>
      <c r="F236" s="10" t="s">
        <v>108</v>
      </c>
      <c r="G236" s="10" t="s">
        <v>4</v>
      </c>
      <c r="H236" s="10" t="s">
        <v>150</v>
      </c>
      <c r="I236" s="10" t="s">
        <v>79</v>
      </c>
      <c r="J236" s="10">
        <v>5572300</v>
      </c>
      <c r="K236" s="10" t="s">
        <v>138</v>
      </c>
      <c r="L236" s="16">
        <v>42370</v>
      </c>
      <c r="M236" s="10">
        <v>11</v>
      </c>
      <c r="N236" s="10" t="s">
        <v>8</v>
      </c>
      <c r="O236" s="10" t="s">
        <v>93</v>
      </c>
      <c r="P236" s="13">
        <v>61295700</v>
      </c>
      <c r="Q236" s="13">
        <f t="shared" si="11"/>
        <v>61295700</v>
      </c>
      <c r="R236" s="10" t="s">
        <v>10</v>
      </c>
      <c r="S236" s="10" t="s">
        <v>10</v>
      </c>
      <c r="T236" s="10" t="s">
        <v>1021</v>
      </c>
      <c r="U236" s="11">
        <f t="shared" si="10"/>
        <v>5572336.3636363633</v>
      </c>
      <c r="V236" s="10"/>
    </row>
    <row r="237" spans="1:22" s="2" customFormat="1" ht="75" customHeight="1" x14ac:dyDescent="0.25">
      <c r="A237" s="10">
        <v>234</v>
      </c>
      <c r="B237" s="10">
        <v>821</v>
      </c>
      <c r="C237" s="10" t="s">
        <v>87</v>
      </c>
      <c r="D237" s="10" t="s">
        <v>88</v>
      </c>
      <c r="E237" s="10" t="s">
        <v>85</v>
      </c>
      <c r="F237" s="10" t="s">
        <v>108</v>
      </c>
      <c r="G237" s="10" t="s">
        <v>4</v>
      </c>
      <c r="H237" s="10" t="s">
        <v>150</v>
      </c>
      <c r="I237" s="10" t="s">
        <v>79</v>
      </c>
      <c r="J237" s="10">
        <v>3996400</v>
      </c>
      <c r="K237" s="10" t="s">
        <v>138</v>
      </c>
      <c r="L237" s="16">
        <v>42370</v>
      </c>
      <c r="M237" s="10">
        <v>11</v>
      </c>
      <c r="N237" s="10" t="s">
        <v>8</v>
      </c>
      <c r="O237" s="10" t="s">
        <v>9</v>
      </c>
      <c r="P237" s="13">
        <v>43960400</v>
      </c>
      <c r="Q237" s="13">
        <f t="shared" si="11"/>
        <v>43960400</v>
      </c>
      <c r="R237" s="10" t="s">
        <v>10</v>
      </c>
      <c r="S237" s="10" t="s">
        <v>10</v>
      </c>
      <c r="T237" s="10" t="s">
        <v>1021</v>
      </c>
      <c r="U237" s="11">
        <f t="shared" si="10"/>
        <v>3996400</v>
      </c>
      <c r="V237" s="10"/>
    </row>
    <row r="238" spans="1:22" s="2" customFormat="1" ht="75" customHeight="1" x14ac:dyDescent="0.25">
      <c r="A238" s="10">
        <v>235</v>
      </c>
      <c r="B238" s="10">
        <v>821</v>
      </c>
      <c r="C238" s="10" t="s">
        <v>87</v>
      </c>
      <c r="D238" s="10" t="s">
        <v>88</v>
      </c>
      <c r="E238" s="10" t="s">
        <v>85</v>
      </c>
      <c r="F238" s="10" t="s">
        <v>108</v>
      </c>
      <c r="G238" s="10" t="s">
        <v>4</v>
      </c>
      <c r="H238" s="10" t="s">
        <v>150</v>
      </c>
      <c r="I238" s="10" t="s">
        <v>79</v>
      </c>
      <c r="J238" s="10">
        <v>5572300</v>
      </c>
      <c r="K238" s="10" t="s">
        <v>138</v>
      </c>
      <c r="L238" s="16">
        <v>42370</v>
      </c>
      <c r="M238" s="10">
        <v>11</v>
      </c>
      <c r="N238" s="10" t="s">
        <v>8</v>
      </c>
      <c r="O238" s="10" t="s">
        <v>9</v>
      </c>
      <c r="P238" s="13">
        <v>61295300</v>
      </c>
      <c r="Q238" s="13">
        <f t="shared" si="11"/>
        <v>61295300</v>
      </c>
      <c r="R238" s="10" t="s">
        <v>10</v>
      </c>
      <c r="S238" s="10" t="s">
        <v>10</v>
      </c>
      <c r="T238" s="10" t="s">
        <v>1021</v>
      </c>
      <c r="U238" s="11">
        <f t="shared" si="10"/>
        <v>5572300</v>
      </c>
      <c r="V238" s="10"/>
    </row>
    <row r="239" spans="1:22" s="2" customFormat="1" ht="75" customHeight="1" x14ac:dyDescent="0.25">
      <c r="A239" s="10">
        <v>236</v>
      </c>
      <c r="B239" s="10">
        <v>821</v>
      </c>
      <c r="C239" s="10" t="s">
        <v>87</v>
      </c>
      <c r="D239" s="10" t="s">
        <v>88</v>
      </c>
      <c r="E239" s="10" t="s">
        <v>85</v>
      </c>
      <c r="F239" s="10" t="s">
        <v>108</v>
      </c>
      <c r="G239" s="10" t="s">
        <v>4</v>
      </c>
      <c r="H239" s="10" t="s">
        <v>150</v>
      </c>
      <c r="I239" s="10" t="s">
        <v>79</v>
      </c>
      <c r="J239" s="10">
        <v>7004000</v>
      </c>
      <c r="K239" s="10" t="s">
        <v>138</v>
      </c>
      <c r="L239" s="16">
        <v>42370</v>
      </c>
      <c r="M239" s="10">
        <v>11</v>
      </c>
      <c r="N239" s="10" t="s">
        <v>8</v>
      </c>
      <c r="O239" s="10" t="s">
        <v>9</v>
      </c>
      <c r="P239" s="13">
        <v>77044000</v>
      </c>
      <c r="Q239" s="13">
        <f t="shared" si="11"/>
        <v>77044000</v>
      </c>
      <c r="R239" s="10" t="s">
        <v>10</v>
      </c>
      <c r="S239" s="10" t="s">
        <v>10</v>
      </c>
      <c r="T239" s="10" t="s">
        <v>1021</v>
      </c>
      <c r="U239" s="11">
        <f t="shared" si="10"/>
        <v>7004000</v>
      </c>
      <c r="V239" s="10"/>
    </row>
    <row r="240" spans="1:22" s="2" customFormat="1" ht="75" customHeight="1" x14ac:dyDescent="0.25">
      <c r="A240" s="10">
        <v>237</v>
      </c>
      <c r="B240" s="10">
        <v>821</v>
      </c>
      <c r="C240" s="10" t="s">
        <v>74</v>
      </c>
      <c r="D240" s="10" t="s">
        <v>75</v>
      </c>
      <c r="E240" s="10" t="s">
        <v>76</v>
      </c>
      <c r="F240" s="10" t="s">
        <v>81</v>
      </c>
      <c r="G240" s="10" t="s">
        <v>4</v>
      </c>
      <c r="H240" s="10" t="s">
        <v>150</v>
      </c>
      <c r="I240" s="10" t="s">
        <v>79</v>
      </c>
      <c r="J240" s="10">
        <v>5047000</v>
      </c>
      <c r="K240" s="10" t="s">
        <v>125</v>
      </c>
      <c r="L240" s="16">
        <v>42370</v>
      </c>
      <c r="M240" s="10">
        <v>11</v>
      </c>
      <c r="N240" s="10" t="s">
        <v>8</v>
      </c>
      <c r="O240" s="10" t="s">
        <v>91</v>
      </c>
      <c r="P240" s="13">
        <v>55517000</v>
      </c>
      <c r="Q240" s="13">
        <f t="shared" si="11"/>
        <v>55517000</v>
      </c>
      <c r="R240" s="10" t="s">
        <v>10</v>
      </c>
      <c r="S240" s="10" t="s">
        <v>10</v>
      </c>
      <c r="T240" s="10" t="s">
        <v>1021</v>
      </c>
      <c r="U240" s="11">
        <f t="shared" si="10"/>
        <v>5047000</v>
      </c>
      <c r="V240" s="10"/>
    </row>
    <row r="241" spans="1:22" s="2" customFormat="1" ht="75" customHeight="1" x14ac:dyDescent="0.25">
      <c r="A241" s="10">
        <v>238</v>
      </c>
      <c r="B241" s="10">
        <v>821</v>
      </c>
      <c r="C241" s="10" t="s">
        <v>74</v>
      </c>
      <c r="D241" s="10" t="s">
        <v>104</v>
      </c>
      <c r="E241" s="10" t="s">
        <v>76</v>
      </c>
      <c r="F241" s="10" t="s">
        <v>105</v>
      </c>
      <c r="G241" s="10" t="s">
        <v>4</v>
      </c>
      <c r="H241" s="10" t="s">
        <v>150</v>
      </c>
      <c r="I241" s="10" t="s">
        <v>79</v>
      </c>
      <c r="J241" s="10">
        <v>3996400</v>
      </c>
      <c r="K241" s="10" t="s">
        <v>130</v>
      </c>
      <c r="L241" s="16">
        <v>42370</v>
      </c>
      <c r="M241" s="10">
        <v>11</v>
      </c>
      <c r="N241" s="10" t="s">
        <v>8</v>
      </c>
      <c r="O241" s="10" t="s">
        <v>91</v>
      </c>
      <c r="P241" s="13">
        <v>43960400</v>
      </c>
      <c r="Q241" s="13">
        <f t="shared" si="11"/>
        <v>43960400</v>
      </c>
      <c r="R241" s="10" t="s">
        <v>10</v>
      </c>
      <c r="S241" s="10" t="s">
        <v>10</v>
      </c>
      <c r="T241" s="10" t="s">
        <v>1021</v>
      </c>
      <c r="U241" s="11">
        <f t="shared" si="10"/>
        <v>3996400</v>
      </c>
      <c r="V241" s="10"/>
    </row>
    <row r="242" spans="1:22" s="2" customFormat="1" ht="75" customHeight="1" x14ac:dyDescent="0.25">
      <c r="A242" s="10">
        <v>239</v>
      </c>
      <c r="B242" s="10">
        <v>821</v>
      </c>
      <c r="C242" s="10" t="s">
        <v>87</v>
      </c>
      <c r="D242" s="10" t="s">
        <v>88</v>
      </c>
      <c r="E242" s="10" t="s">
        <v>85</v>
      </c>
      <c r="F242" s="10" t="s">
        <v>108</v>
      </c>
      <c r="G242" s="10" t="s">
        <v>4</v>
      </c>
      <c r="H242" s="10" t="s">
        <v>150</v>
      </c>
      <c r="I242" s="10" t="s">
        <v>79</v>
      </c>
      <c r="J242" s="10">
        <v>3471100</v>
      </c>
      <c r="K242" s="10" t="s">
        <v>134</v>
      </c>
      <c r="L242" s="16">
        <v>42370</v>
      </c>
      <c r="M242" s="10">
        <v>11</v>
      </c>
      <c r="N242" s="10" t="s">
        <v>8</v>
      </c>
      <c r="O242" s="10" t="s">
        <v>91</v>
      </c>
      <c r="P242" s="13">
        <v>36461100</v>
      </c>
      <c r="Q242" s="13">
        <f t="shared" si="11"/>
        <v>36461100</v>
      </c>
      <c r="R242" s="10" t="s">
        <v>10</v>
      </c>
      <c r="S242" s="10" t="s">
        <v>10</v>
      </c>
      <c r="T242" s="10" t="s">
        <v>1021</v>
      </c>
      <c r="U242" s="11">
        <f t="shared" si="10"/>
        <v>3314645.4545454546</v>
      </c>
      <c r="V242" s="10"/>
    </row>
    <row r="243" spans="1:22" s="2" customFormat="1" ht="75" customHeight="1" x14ac:dyDescent="0.25">
      <c r="A243" s="10">
        <v>240</v>
      </c>
      <c r="B243" s="10">
        <v>821</v>
      </c>
      <c r="C243" s="10" t="s">
        <v>87</v>
      </c>
      <c r="D243" s="10" t="s">
        <v>88</v>
      </c>
      <c r="E243" s="10" t="s">
        <v>85</v>
      </c>
      <c r="F243" s="10" t="s">
        <v>108</v>
      </c>
      <c r="G243" s="10" t="s">
        <v>4</v>
      </c>
      <c r="H243" s="10" t="s">
        <v>150</v>
      </c>
      <c r="I243" s="10" t="s">
        <v>79</v>
      </c>
      <c r="J243" s="10">
        <v>3471100</v>
      </c>
      <c r="K243" s="10" t="s">
        <v>134</v>
      </c>
      <c r="L243" s="16">
        <v>42370</v>
      </c>
      <c r="M243" s="10">
        <v>11</v>
      </c>
      <c r="N243" s="10" t="s">
        <v>8</v>
      </c>
      <c r="O243" s="10" t="s">
        <v>9</v>
      </c>
      <c r="P243" s="13">
        <v>38182100</v>
      </c>
      <c r="Q243" s="13">
        <f t="shared" si="11"/>
        <v>38182100</v>
      </c>
      <c r="R243" s="10" t="s">
        <v>10</v>
      </c>
      <c r="S243" s="10" t="s">
        <v>10</v>
      </c>
      <c r="T243" s="10" t="s">
        <v>1021</v>
      </c>
      <c r="U243" s="11">
        <f t="shared" si="10"/>
        <v>3471100</v>
      </c>
      <c r="V243" s="10"/>
    </row>
    <row r="244" spans="1:22" s="2" customFormat="1" ht="75" customHeight="1" x14ac:dyDescent="0.25">
      <c r="A244" s="10">
        <v>241</v>
      </c>
      <c r="B244" s="10">
        <v>821</v>
      </c>
      <c r="C244" s="10" t="s">
        <v>87</v>
      </c>
      <c r="D244" s="10" t="s">
        <v>88</v>
      </c>
      <c r="E244" s="10" t="s">
        <v>76</v>
      </c>
      <c r="F244" s="10" t="s">
        <v>89</v>
      </c>
      <c r="G244" s="10" t="s">
        <v>4</v>
      </c>
      <c r="H244" s="10" t="s">
        <v>150</v>
      </c>
      <c r="I244" s="10" t="s">
        <v>79</v>
      </c>
      <c r="J244" s="10">
        <v>3471100</v>
      </c>
      <c r="K244" s="10" t="s">
        <v>124</v>
      </c>
      <c r="L244" s="16">
        <v>42370</v>
      </c>
      <c r="M244" s="10">
        <v>11</v>
      </c>
      <c r="N244" s="10" t="s">
        <v>8</v>
      </c>
      <c r="O244" s="10" t="s">
        <v>9</v>
      </c>
      <c r="P244" s="13">
        <v>38182100</v>
      </c>
      <c r="Q244" s="13">
        <f t="shared" si="11"/>
        <v>38182100</v>
      </c>
      <c r="R244" s="10" t="s">
        <v>10</v>
      </c>
      <c r="S244" s="10" t="s">
        <v>10</v>
      </c>
      <c r="T244" s="10" t="s">
        <v>1021</v>
      </c>
      <c r="U244" s="11">
        <f t="shared" si="10"/>
        <v>3471100</v>
      </c>
      <c r="V244" s="10"/>
    </row>
    <row r="245" spans="1:22" s="2" customFormat="1" ht="75" customHeight="1" x14ac:dyDescent="0.25">
      <c r="A245" s="10">
        <v>242</v>
      </c>
      <c r="B245" s="10">
        <v>821</v>
      </c>
      <c r="C245" s="10" t="s">
        <v>87</v>
      </c>
      <c r="D245" s="10" t="s">
        <v>88</v>
      </c>
      <c r="E245" s="10" t="s">
        <v>76</v>
      </c>
      <c r="F245" s="10" t="s">
        <v>89</v>
      </c>
      <c r="G245" s="10" t="s">
        <v>4</v>
      </c>
      <c r="H245" s="10" t="s">
        <v>150</v>
      </c>
      <c r="I245" s="10" t="s">
        <v>79</v>
      </c>
      <c r="J245" s="10">
        <v>3471100</v>
      </c>
      <c r="K245" s="10" t="s">
        <v>124</v>
      </c>
      <c r="L245" s="16">
        <v>42370</v>
      </c>
      <c r="M245" s="10">
        <v>11</v>
      </c>
      <c r="N245" s="10" t="s">
        <v>8</v>
      </c>
      <c r="O245" s="10" t="s">
        <v>9</v>
      </c>
      <c r="P245" s="13">
        <v>38182100</v>
      </c>
      <c r="Q245" s="13">
        <f t="shared" si="11"/>
        <v>38182100</v>
      </c>
      <c r="R245" s="10" t="s">
        <v>10</v>
      </c>
      <c r="S245" s="10" t="s">
        <v>10</v>
      </c>
      <c r="T245" s="10" t="s">
        <v>1021</v>
      </c>
      <c r="U245" s="11">
        <f t="shared" si="10"/>
        <v>3471100</v>
      </c>
      <c r="V245" s="10"/>
    </row>
    <row r="246" spans="1:22" s="2" customFormat="1" ht="75" customHeight="1" x14ac:dyDescent="0.25">
      <c r="A246" s="10">
        <v>243</v>
      </c>
      <c r="B246" s="10">
        <v>821</v>
      </c>
      <c r="C246" s="10" t="s">
        <v>87</v>
      </c>
      <c r="D246" s="10" t="s">
        <v>88</v>
      </c>
      <c r="E246" s="10" t="s">
        <v>76</v>
      </c>
      <c r="F246" s="10" t="s">
        <v>89</v>
      </c>
      <c r="G246" s="10" t="s">
        <v>4</v>
      </c>
      <c r="H246" s="10" t="s">
        <v>150</v>
      </c>
      <c r="I246" s="10" t="s">
        <v>79</v>
      </c>
      <c r="J246" s="10">
        <v>3471100</v>
      </c>
      <c r="K246" s="10" t="s">
        <v>124</v>
      </c>
      <c r="L246" s="16">
        <v>42370</v>
      </c>
      <c r="M246" s="10">
        <v>11</v>
      </c>
      <c r="N246" s="10" t="s">
        <v>8</v>
      </c>
      <c r="O246" s="10" t="s">
        <v>9</v>
      </c>
      <c r="P246" s="13">
        <v>38182100</v>
      </c>
      <c r="Q246" s="13">
        <f t="shared" si="11"/>
        <v>38182100</v>
      </c>
      <c r="R246" s="10" t="s">
        <v>10</v>
      </c>
      <c r="S246" s="10" t="s">
        <v>10</v>
      </c>
      <c r="T246" s="10" t="s">
        <v>1021</v>
      </c>
      <c r="U246" s="11">
        <f t="shared" si="10"/>
        <v>3471100</v>
      </c>
      <c r="V246" s="10"/>
    </row>
    <row r="247" spans="1:22" s="2" customFormat="1" ht="75" customHeight="1" x14ac:dyDescent="0.25">
      <c r="A247" s="10">
        <v>244</v>
      </c>
      <c r="B247" s="10">
        <v>821</v>
      </c>
      <c r="C247" s="10" t="s">
        <v>87</v>
      </c>
      <c r="D247" s="10" t="s">
        <v>88</v>
      </c>
      <c r="E247" s="10" t="s">
        <v>76</v>
      </c>
      <c r="F247" s="10" t="s">
        <v>89</v>
      </c>
      <c r="G247" s="10" t="s">
        <v>4</v>
      </c>
      <c r="H247" s="10" t="s">
        <v>150</v>
      </c>
      <c r="I247" s="10" t="s">
        <v>79</v>
      </c>
      <c r="J247" s="10">
        <v>3471100</v>
      </c>
      <c r="K247" s="10" t="s">
        <v>124</v>
      </c>
      <c r="L247" s="16">
        <v>42370</v>
      </c>
      <c r="M247" s="10">
        <v>11</v>
      </c>
      <c r="N247" s="10" t="s">
        <v>8</v>
      </c>
      <c r="O247" s="10" t="s">
        <v>9</v>
      </c>
      <c r="P247" s="13">
        <v>38182100</v>
      </c>
      <c r="Q247" s="13">
        <f t="shared" si="11"/>
        <v>38182100</v>
      </c>
      <c r="R247" s="10" t="s">
        <v>10</v>
      </c>
      <c r="S247" s="10" t="s">
        <v>10</v>
      </c>
      <c r="T247" s="10" t="s">
        <v>1021</v>
      </c>
      <c r="U247" s="11">
        <f t="shared" si="10"/>
        <v>3471100</v>
      </c>
      <c r="V247" s="10"/>
    </row>
    <row r="248" spans="1:22" s="2" customFormat="1" ht="75" customHeight="1" x14ac:dyDescent="0.25">
      <c r="A248" s="10">
        <v>245</v>
      </c>
      <c r="B248" s="10">
        <v>821</v>
      </c>
      <c r="C248" s="10" t="s">
        <v>87</v>
      </c>
      <c r="D248" s="10" t="s">
        <v>88</v>
      </c>
      <c r="E248" s="10" t="s">
        <v>76</v>
      </c>
      <c r="F248" s="10" t="s">
        <v>89</v>
      </c>
      <c r="G248" s="10" t="s">
        <v>4</v>
      </c>
      <c r="H248" s="10" t="s">
        <v>150</v>
      </c>
      <c r="I248" s="10" t="s">
        <v>79</v>
      </c>
      <c r="J248" s="10">
        <v>3471100</v>
      </c>
      <c r="K248" s="10" t="s">
        <v>124</v>
      </c>
      <c r="L248" s="16">
        <v>42370</v>
      </c>
      <c r="M248" s="10">
        <v>11</v>
      </c>
      <c r="N248" s="10" t="s">
        <v>8</v>
      </c>
      <c r="O248" s="10" t="s">
        <v>9</v>
      </c>
      <c r="P248" s="13">
        <v>38182100</v>
      </c>
      <c r="Q248" s="13">
        <f t="shared" si="11"/>
        <v>38182100</v>
      </c>
      <c r="R248" s="10" t="s">
        <v>10</v>
      </c>
      <c r="S248" s="10" t="s">
        <v>10</v>
      </c>
      <c r="T248" s="10" t="s">
        <v>1021</v>
      </c>
      <c r="U248" s="11">
        <f t="shared" si="10"/>
        <v>3471100</v>
      </c>
      <c r="V248" s="10"/>
    </row>
    <row r="249" spans="1:22" s="2" customFormat="1" ht="75" customHeight="1" x14ac:dyDescent="0.25">
      <c r="A249" s="10">
        <v>246</v>
      </c>
      <c r="B249" s="10">
        <v>821</v>
      </c>
      <c r="C249" s="10" t="s">
        <v>87</v>
      </c>
      <c r="D249" s="10" t="s">
        <v>88</v>
      </c>
      <c r="E249" s="10" t="s">
        <v>76</v>
      </c>
      <c r="F249" s="10" t="s">
        <v>89</v>
      </c>
      <c r="G249" s="10" t="s">
        <v>4</v>
      </c>
      <c r="H249" s="10" t="s">
        <v>150</v>
      </c>
      <c r="I249" s="10" t="s">
        <v>79</v>
      </c>
      <c r="J249" s="10">
        <v>3471100</v>
      </c>
      <c r="K249" s="10" t="s">
        <v>124</v>
      </c>
      <c r="L249" s="16">
        <v>42370</v>
      </c>
      <c r="M249" s="10">
        <v>11</v>
      </c>
      <c r="N249" s="10" t="s">
        <v>8</v>
      </c>
      <c r="O249" s="10" t="s">
        <v>9</v>
      </c>
      <c r="P249" s="13">
        <v>38182100</v>
      </c>
      <c r="Q249" s="13">
        <f t="shared" si="11"/>
        <v>38182100</v>
      </c>
      <c r="R249" s="10" t="s">
        <v>10</v>
      </c>
      <c r="S249" s="10" t="s">
        <v>10</v>
      </c>
      <c r="T249" s="10" t="s">
        <v>1021</v>
      </c>
      <c r="U249" s="11">
        <f t="shared" si="10"/>
        <v>3471100</v>
      </c>
      <c r="V249" s="10"/>
    </row>
    <row r="250" spans="1:22" s="2" customFormat="1" ht="75" customHeight="1" x14ac:dyDescent="0.25">
      <c r="A250" s="10">
        <v>247</v>
      </c>
      <c r="B250" s="10">
        <v>821</v>
      </c>
      <c r="C250" s="10" t="s">
        <v>87</v>
      </c>
      <c r="D250" s="10" t="s">
        <v>88</v>
      </c>
      <c r="E250" s="10" t="s">
        <v>76</v>
      </c>
      <c r="F250" s="10" t="s">
        <v>89</v>
      </c>
      <c r="G250" s="10" t="s">
        <v>4</v>
      </c>
      <c r="H250" s="10" t="s">
        <v>150</v>
      </c>
      <c r="I250" s="10" t="s">
        <v>79</v>
      </c>
      <c r="J250" s="10">
        <v>3471100</v>
      </c>
      <c r="K250" s="10" t="s">
        <v>124</v>
      </c>
      <c r="L250" s="16">
        <v>42370</v>
      </c>
      <c r="M250" s="10">
        <v>11</v>
      </c>
      <c r="N250" s="10" t="s">
        <v>8</v>
      </c>
      <c r="O250" s="10" t="s">
        <v>9</v>
      </c>
      <c r="P250" s="13">
        <v>38182100</v>
      </c>
      <c r="Q250" s="13">
        <f t="shared" si="11"/>
        <v>38182100</v>
      </c>
      <c r="R250" s="10" t="s">
        <v>10</v>
      </c>
      <c r="S250" s="10" t="s">
        <v>10</v>
      </c>
      <c r="T250" s="10" t="s">
        <v>1021</v>
      </c>
      <c r="U250" s="11">
        <f t="shared" si="10"/>
        <v>3471100</v>
      </c>
      <c r="V250" s="10"/>
    </row>
    <row r="251" spans="1:22" s="2" customFormat="1" ht="75" customHeight="1" x14ac:dyDescent="0.25">
      <c r="A251" s="10">
        <v>248</v>
      </c>
      <c r="B251" s="10">
        <v>821</v>
      </c>
      <c r="C251" s="10" t="s">
        <v>74</v>
      </c>
      <c r="D251" s="10" t="s">
        <v>84</v>
      </c>
      <c r="E251" s="10" t="s">
        <v>85</v>
      </c>
      <c r="F251" s="10" t="s">
        <v>92</v>
      </c>
      <c r="G251" s="10" t="s">
        <v>4</v>
      </c>
      <c r="H251" s="10" t="s">
        <v>150</v>
      </c>
      <c r="I251" s="10" t="s">
        <v>79</v>
      </c>
      <c r="J251" s="10">
        <v>3471100</v>
      </c>
      <c r="K251" s="10" t="s">
        <v>126</v>
      </c>
      <c r="L251" s="16">
        <v>42370</v>
      </c>
      <c r="M251" s="10">
        <v>11</v>
      </c>
      <c r="N251" s="10" t="s">
        <v>8</v>
      </c>
      <c r="O251" s="10" t="s">
        <v>9</v>
      </c>
      <c r="P251" s="13">
        <v>38182000</v>
      </c>
      <c r="Q251" s="13">
        <f t="shared" si="11"/>
        <v>38182000</v>
      </c>
      <c r="R251" s="10" t="s">
        <v>10</v>
      </c>
      <c r="S251" s="10" t="s">
        <v>10</v>
      </c>
      <c r="T251" s="10" t="s">
        <v>1021</v>
      </c>
      <c r="U251" s="11">
        <f t="shared" si="10"/>
        <v>3471090.9090909092</v>
      </c>
      <c r="V251" s="10"/>
    </row>
    <row r="252" spans="1:22" s="2" customFormat="1" ht="75" customHeight="1" x14ac:dyDescent="0.25">
      <c r="A252" s="10">
        <v>249</v>
      </c>
      <c r="B252" s="10">
        <v>821</v>
      </c>
      <c r="C252" s="10" t="s">
        <v>87</v>
      </c>
      <c r="D252" s="10" t="s">
        <v>88</v>
      </c>
      <c r="E252" s="10" t="s">
        <v>76</v>
      </c>
      <c r="F252" s="10" t="s">
        <v>89</v>
      </c>
      <c r="G252" s="10" t="s">
        <v>4</v>
      </c>
      <c r="H252" s="10" t="s">
        <v>150</v>
      </c>
      <c r="I252" s="10" t="s">
        <v>79</v>
      </c>
      <c r="J252" s="10">
        <v>3471100</v>
      </c>
      <c r="K252" s="10" t="s">
        <v>124</v>
      </c>
      <c r="L252" s="16">
        <v>42370</v>
      </c>
      <c r="M252" s="10">
        <v>11</v>
      </c>
      <c r="N252" s="10" t="s">
        <v>8</v>
      </c>
      <c r="O252" s="10" t="s">
        <v>9</v>
      </c>
      <c r="P252" s="13">
        <v>38182100</v>
      </c>
      <c r="Q252" s="13">
        <f t="shared" si="11"/>
        <v>38182100</v>
      </c>
      <c r="R252" s="10" t="s">
        <v>10</v>
      </c>
      <c r="S252" s="10" t="s">
        <v>10</v>
      </c>
      <c r="T252" s="10" t="s">
        <v>1021</v>
      </c>
      <c r="U252" s="11">
        <f t="shared" si="10"/>
        <v>3471100</v>
      </c>
      <c r="V252" s="10"/>
    </row>
    <row r="253" spans="1:22" s="2" customFormat="1" ht="75" customHeight="1" x14ac:dyDescent="0.25">
      <c r="A253" s="10">
        <v>250</v>
      </c>
      <c r="B253" s="10">
        <v>821</v>
      </c>
      <c r="C253" s="10" t="s">
        <v>87</v>
      </c>
      <c r="D253" s="10" t="s">
        <v>88</v>
      </c>
      <c r="E253" s="10" t="s">
        <v>76</v>
      </c>
      <c r="F253" s="10" t="s">
        <v>89</v>
      </c>
      <c r="G253" s="10" t="s">
        <v>4</v>
      </c>
      <c r="H253" s="10" t="s">
        <v>150</v>
      </c>
      <c r="I253" s="10" t="s">
        <v>79</v>
      </c>
      <c r="J253" s="10">
        <v>3471100</v>
      </c>
      <c r="K253" s="10" t="s">
        <v>124</v>
      </c>
      <c r="L253" s="16">
        <v>42370</v>
      </c>
      <c r="M253" s="10">
        <v>11</v>
      </c>
      <c r="N253" s="10" t="s">
        <v>8</v>
      </c>
      <c r="O253" s="10" t="s">
        <v>9</v>
      </c>
      <c r="P253" s="13">
        <v>38182100</v>
      </c>
      <c r="Q253" s="13">
        <f t="shared" si="11"/>
        <v>38182100</v>
      </c>
      <c r="R253" s="10" t="s">
        <v>10</v>
      </c>
      <c r="S253" s="10" t="s">
        <v>10</v>
      </c>
      <c r="T253" s="10" t="s">
        <v>1021</v>
      </c>
      <c r="U253" s="11">
        <f t="shared" si="10"/>
        <v>3471100</v>
      </c>
      <c r="V253" s="10"/>
    </row>
    <row r="254" spans="1:22" s="2" customFormat="1" ht="75" customHeight="1" x14ac:dyDescent="0.25">
      <c r="A254" s="10">
        <v>251</v>
      </c>
      <c r="B254" s="10">
        <v>821</v>
      </c>
      <c r="C254" s="10" t="s">
        <v>87</v>
      </c>
      <c r="D254" s="10" t="s">
        <v>88</v>
      </c>
      <c r="E254" s="10" t="s">
        <v>76</v>
      </c>
      <c r="F254" s="10" t="s">
        <v>89</v>
      </c>
      <c r="G254" s="10" t="s">
        <v>4</v>
      </c>
      <c r="H254" s="10" t="s">
        <v>150</v>
      </c>
      <c r="I254" s="10" t="s">
        <v>79</v>
      </c>
      <c r="J254" s="10">
        <v>3471100</v>
      </c>
      <c r="K254" s="10" t="s">
        <v>124</v>
      </c>
      <c r="L254" s="16">
        <v>42370</v>
      </c>
      <c r="M254" s="10">
        <v>11</v>
      </c>
      <c r="N254" s="10" t="s">
        <v>8</v>
      </c>
      <c r="O254" s="10" t="s">
        <v>9</v>
      </c>
      <c r="P254" s="13">
        <v>38182100</v>
      </c>
      <c r="Q254" s="13">
        <f t="shared" si="11"/>
        <v>38182100</v>
      </c>
      <c r="R254" s="10" t="s">
        <v>10</v>
      </c>
      <c r="S254" s="10" t="s">
        <v>10</v>
      </c>
      <c r="T254" s="10" t="s">
        <v>1021</v>
      </c>
      <c r="U254" s="11">
        <f t="shared" si="10"/>
        <v>3471100</v>
      </c>
      <c r="V254" s="10"/>
    </row>
    <row r="255" spans="1:22" s="2" customFormat="1" ht="75" customHeight="1" x14ac:dyDescent="0.25">
      <c r="A255" s="10">
        <v>252</v>
      </c>
      <c r="B255" s="10">
        <v>821</v>
      </c>
      <c r="C255" s="10" t="s">
        <v>87</v>
      </c>
      <c r="D255" s="10" t="s">
        <v>88</v>
      </c>
      <c r="E255" s="10" t="s">
        <v>76</v>
      </c>
      <c r="F255" s="10" t="s">
        <v>89</v>
      </c>
      <c r="G255" s="10" t="s">
        <v>4</v>
      </c>
      <c r="H255" s="10" t="s">
        <v>150</v>
      </c>
      <c r="I255" s="10" t="s">
        <v>79</v>
      </c>
      <c r="J255" s="10">
        <v>3471100</v>
      </c>
      <c r="K255" s="10" t="s">
        <v>124</v>
      </c>
      <c r="L255" s="16">
        <v>42370</v>
      </c>
      <c r="M255" s="10">
        <v>11</v>
      </c>
      <c r="N255" s="10" t="s">
        <v>8</v>
      </c>
      <c r="O255" s="10" t="s">
        <v>9</v>
      </c>
      <c r="P255" s="13">
        <v>38182100</v>
      </c>
      <c r="Q255" s="13">
        <f t="shared" si="11"/>
        <v>38182100</v>
      </c>
      <c r="R255" s="10" t="s">
        <v>10</v>
      </c>
      <c r="S255" s="10" t="s">
        <v>10</v>
      </c>
      <c r="T255" s="10" t="s">
        <v>1021</v>
      </c>
      <c r="U255" s="11">
        <f t="shared" si="10"/>
        <v>3471100</v>
      </c>
      <c r="V255" s="10"/>
    </row>
    <row r="256" spans="1:22" s="2" customFormat="1" ht="75" customHeight="1" x14ac:dyDescent="0.25">
      <c r="A256" s="10">
        <v>253</v>
      </c>
      <c r="B256" s="10">
        <v>821</v>
      </c>
      <c r="C256" s="10" t="s">
        <v>87</v>
      </c>
      <c r="D256" s="10" t="s">
        <v>88</v>
      </c>
      <c r="E256" s="10" t="s">
        <v>76</v>
      </c>
      <c r="F256" s="10" t="s">
        <v>89</v>
      </c>
      <c r="G256" s="10" t="s">
        <v>4</v>
      </c>
      <c r="H256" s="10" t="s">
        <v>150</v>
      </c>
      <c r="I256" s="10" t="s">
        <v>79</v>
      </c>
      <c r="J256" s="10">
        <v>3471100</v>
      </c>
      <c r="K256" s="10" t="s">
        <v>124</v>
      </c>
      <c r="L256" s="16">
        <v>42370</v>
      </c>
      <c r="M256" s="10">
        <v>11</v>
      </c>
      <c r="N256" s="10" t="s">
        <v>8</v>
      </c>
      <c r="O256" s="10" t="s">
        <v>9</v>
      </c>
      <c r="P256" s="13">
        <v>38182100</v>
      </c>
      <c r="Q256" s="13">
        <f t="shared" si="11"/>
        <v>38182100</v>
      </c>
      <c r="R256" s="10" t="s">
        <v>10</v>
      </c>
      <c r="S256" s="10" t="s">
        <v>10</v>
      </c>
      <c r="T256" s="10" t="s">
        <v>1021</v>
      </c>
      <c r="U256" s="11">
        <f t="shared" si="10"/>
        <v>3471100</v>
      </c>
      <c r="V256" s="10"/>
    </row>
    <row r="257" spans="1:22" s="2" customFormat="1" ht="75" customHeight="1" x14ac:dyDescent="0.25">
      <c r="A257" s="10">
        <v>254</v>
      </c>
      <c r="B257" s="10">
        <v>821</v>
      </c>
      <c r="C257" s="10" t="s">
        <v>87</v>
      </c>
      <c r="D257" s="10" t="s">
        <v>88</v>
      </c>
      <c r="E257" s="10" t="s">
        <v>76</v>
      </c>
      <c r="F257" s="10" t="s">
        <v>89</v>
      </c>
      <c r="G257" s="10" t="s">
        <v>4</v>
      </c>
      <c r="H257" s="10" t="s">
        <v>150</v>
      </c>
      <c r="I257" s="10" t="s">
        <v>79</v>
      </c>
      <c r="J257" s="10">
        <v>3471100</v>
      </c>
      <c r="K257" s="10" t="s">
        <v>124</v>
      </c>
      <c r="L257" s="16">
        <v>42370</v>
      </c>
      <c r="M257" s="10">
        <v>11</v>
      </c>
      <c r="N257" s="10" t="s">
        <v>8</v>
      </c>
      <c r="O257" s="10" t="s">
        <v>9</v>
      </c>
      <c r="P257" s="13">
        <v>38182100</v>
      </c>
      <c r="Q257" s="13">
        <f t="shared" si="11"/>
        <v>38182100</v>
      </c>
      <c r="R257" s="10" t="s">
        <v>10</v>
      </c>
      <c r="S257" s="10" t="s">
        <v>10</v>
      </c>
      <c r="T257" s="10" t="s">
        <v>1021</v>
      </c>
      <c r="U257" s="11">
        <f t="shared" si="10"/>
        <v>3471100</v>
      </c>
      <c r="V257" s="10"/>
    </row>
    <row r="258" spans="1:22" s="2" customFormat="1" ht="75" customHeight="1" x14ac:dyDescent="0.25">
      <c r="A258" s="10">
        <v>255</v>
      </c>
      <c r="B258" s="10">
        <v>821</v>
      </c>
      <c r="C258" s="10" t="s">
        <v>87</v>
      </c>
      <c r="D258" s="10" t="s">
        <v>88</v>
      </c>
      <c r="E258" s="10" t="s">
        <v>85</v>
      </c>
      <c r="F258" s="10" t="s">
        <v>108</v>
      </c>
      <c r="G258" s="10" t="s">
        <v>4</v>
      </c>
      <c r="H258" s="10" t="s">
        <v>150</v>
      </c>
      <c r="I258" s="10" t="s">
        <v>79</v>
      </c>
      <c r="J258" s="10">
        <v>2760400</v>
      </c>
      <c r="K258" s="10" t="s">
        <v>134</v>
      </c>
      <c r="L258" s="16">
        <v>42370</v>
      </c>
      <c r="M258" s="10">
        <v>11</v>
      </c>
      <c r="N258" s="10" t="s">
        <v>8</v>
      </c>
      <c r="O258" s="10" t="s">
        <v>9</v>
      </c>
      <c r="P258" s="13">
        <v>30364400</v>
      </c>
      <c r="Q258" s="13">
        <f t="shared" si="11"/>
        <v>30364400</v>
      </c>
      <c r="R258" s="10" t="s">
        <v>10</v>
      </c>
      <c r="S258" s="10" t="s">
        <v>10</v>
      </c>
      <c r="T258" s="10" t="s">
        <v>1021</v>
      </c>
      <c r="U258" s="11">
        <f t="shared" si="10"/>
        <v>2760400</v>
      </c>
      <c r="V258" s="10"/>
    </row>
    <row r="259" spans="1:22" s="2" customFormat="1" ht="75" customHeight="1" x14ac:dyDescent="0.25">
      <c r="A259" s="10">
        <v>256</v>
      </c>
      <c r="B259" s="10">
        <v>821</v>
      </c>
      <c r="C259" s="10" t="s">
        <v>87</v>
      </c>
      <c r="D259" s="10" t="s">
        <v>88</v>
      </c>
      <c r="E259" s="10" t="s">
        <v>85</v>
      </c>
      <c r="F259" s="10" t="s">
        <v>108</v>
      </c>
      <c r="G259" s="10" t="s">
        <v>4</v>
      </c>
      <c r="H259" s="10" t="s">
        <v>150</v>
      </c>
      <c r="I259" s="10" t="s">
        <v>79</v>
      </c>
      <c r="J259" s="10">
        <v>2173300</v>
      </c>
      <c r="K259" s="10" t="s">
        <v>134</v>
      </c>
      <c r="L259" s="16">
        <v>42370</v>
      </c>
      <c r="M259" s="10">
        <v>11</v>
      </c>
      <c r="N259" s="10" t="s">
        <v>8</v>
      </c>
      <c r="O259" s="10" t="s">
        <v>9</v>
      </c>
      <c r="P259" s="13">
        <v>23906300</v>
      </c>
      <c r="Q259" s="13">
        <f t="shared" si="11"/>
        <v>23906300</v>
      </c>
      <c r="R259" s="10" t="s">
        <v>10</v>
      </c>
      <c r="S259" s="10" t="s">
        <v>10</v>
      </c>
      <c r="T259" s="10" t="s">
        <v>1021</v>
      </c>
      <c r="U259" s="11">
        <f t="shared" si="10"/>
        <v>2173300</v>
      </c>
      <c r="V259" s="10"/>
    </row>
    <row r="260" spans="1:22" s="2" customFormat="1" ht="75" customHeight="1" x14ac:dyDescent="0.25">
      <c r="A260" s="10">
        <v>257</v>
      </c>
      <c r="B260" s="10">
        <v>821</v>
      </c>
      <c r="C260" s="10" t="s">
        <v>87</v>
      </c>
      <c r="D260" s="10" t="s">
        <v>88</v>
      </c>
      <c r="E260" s="10" t="s">
        <v>85</v>
      </c>
      <c r="F260" s="10" t="s">
        <v>108</v>
      </c>
      <c r="G260" s="10" t="s">
        <v>4</v>
      </c>
      <c r="H260" s="10" t="s">
        <v>150</v>
      </c>
      <c r="I260" s="10" t="s">
        <v>79</v>
      </c>
      <c r="J260" s="10">
        <v>5572300</v>
      </c>
      <c r="K260" s="10" t="s">
        <v>138</v>
      </c>
      <c r="L260" s="16">
        <v>42370</v>
      </c>
      <c r="M260" s="10">
        <v>11</v>
      </c>
      <c r="N260" s="10" t="s">
        <v>8</v>
      </c>
      <c r="O260" s="10" t="s">
        <v>93</v>
      </c>
      <c r="P260" s="13">
        <v>61295300</v>
      </c>
      <c r="Q260" s="13">
        <f t="shared" si="11"/>
        <v>61295300</v>
      </c>
      <c r="R260" s="10" t="s">
        <v>10</v>
      </c>
      <c r="S260" s="10" t="s">
        <v>10</v>
      </c>
      <c r="T260" s="10" t="s">
        <v>1021</v>
      </c>
      <c r="U260" s="11">
        <f t="shared" si="10"/>
        <v>5572300</v>
      </c>
      <c r="V260" s="10"/>
    </row>
    <row r="261" spans="1:22" s="2" customFormat="1" ht="75" customHeight="1" x14ac:dyDescent="0.25">
      <c r="A261" s="10">
        <v>258</v>
      </c>
      <c r="B261" s="10">
        <v>821</v>
      </c>
      <c r="C261" s="10" t="s">
        <v>87</v>
      </c>
      <c r="D261" s="10" t="s">
        <v>88</v>
      </c>
      <c r="E261" s="10" t="s">
        <v>76</v>
      </c>
      <c r="F261" s="10" t="s">
        <v>89</v>
      </c>
      <c r="G261" s="10" t="s">
        <v>4</v>
      </c>
      <c r="H261" s="10" t="s">
        <v>150</v>
      </c>
      <c r="I261" s="10" t="s">
        <v>79</v>
      </c>
      <c r="J261" s="10">
        <v>5572300</v>
      </c>
      <c r="K261" s="10" t="s">
        <v>124</v>
      </c>
      <c r="L261" s="16">
        <v>42370</v>
      </c>
      <c r="M261" s="10">
        <v>11</v>
      </c>
      <c r="N261" s="10" t="s">
        <v>8</v>
      </c>
      <c r="O261" s="10" t="s">
        <v>9</v>
      </c>
      <c r="P261" s="13">
        <v>61295200</v>
      </c>
      <c r="Q261" s="13">
        <f t="shared" si="11"/>
        <v>61295200</v>
      </c>
      <c r="R261" s="10" t="s">
        <v>10</v>
      </c>
      <c r="S261" s="10" t="s">
        <v>10</v>
      </c>
      <c r="T261" s="10" t="s">
        <v>1021</v>
      </c>
      <c r="U261" s="11">
        <f t="shared" si="10"/>
        <v>5572290.9090909092</v>
      </c>
      <c r="V261" s="10"/>
    </row>
    <row r="262" spans="1:22" s="2" customFormat="1" ht="75" customHeight="1" x14ac:dyDescent="0.25">
      <c r="A262" s="10">
        <v>259</v>
      </c>
      <c r="B262" s="10">
        <v>821</v>
      </c>
      <c r="C262" s="10" t="s">
        <v>87</v>
      </c>
      <c r="D262" s="10" t="s">
        <v>88</v>
      </c>
      <c r="E262" s="10" t="s">
        <v>85</v>
      </c>
      <c r="F262" s="10" t="s">
        <v>139</v>
      </c>
      <c r="G262" s="10" t="s">
        <v>82</v>
      </c>
      <c r="H262" s="10" t="s">
        <v>120</v>
      </c>
      <c r="I262" s="10" t="s">
        <v>83</v>
      </c>
      <c r="J262" s="10" t="s">
        <v>1027</v>
      </c>
      <c r="K262" s="10" t="s">
        <v>140</v>
      </c>
      <c r="L262" s="16">
        <v>42370</v>
      </c>
      <c r="M262" s="10">
        <v>12</v>
      </c>
      <c r="N262" s="10" t="s">
        <v>8</v>
      </c>
      <c r="O262" s="10" t="s">
        <v>93</v>
      </c>
      <c r="P262" s="13">
        <v>800000000</v>
      </c>
      <c r="Q262" s="13">
        <f t="shared" si="11"/>
        <v>800000000</v>
      </c>
      <c r="R262" s="10" t="s">
        <v>10</v>
      </c>
      <c r="S262" s="10" t="s">
        <v>10</v>
      </c>
      <c r="T262" s="10" t="s">
        <v>1021</v>
      </c>
      <c r="U262" s="11">
        <f>+Q262</f>
        <v>800000000</v>
      </c>
      <c r="V262" s="10"/>
    </row>
    <row r="263" spans="1:22" s="2" customFormat="1" ht="75" customHeight="1" x14ac:dyDescent="0.25">
      <c r="A263" s="10">
        <v>260</v>
      </c>
      <c r="B263" s="10">
        <v>821</v>
      </c>
      <c r="C263" s="10" t="s">
        <v>87</v>
      </c>
      <c r="D263" s="10" t="s">
        <v>88</v>
      </c>
      <c r="E263" s="10" t="s">
        <v>85</v>
      </c>
      <c r="F263" s="10" t="s">
        <v>139</v>
      </c>
      <c r="G263" s="10" t="s">
        <v>4</v>
      </c>
      <c r="H263" s="10" t="s">
        <v>150</v>
      </c>
      <c r="I263" s="10" t="s">
        <v>79</v>
      </c>
      <c r="J263" s="10">
        <v>3079700</v>
      </c>
      <c r="K263" s="10" t="s">
        <v>140</v>
      </c>
      <c r="L263" s="16">
        <v>42370</v>
      </c>
      <c r="M263" s="10">
        <v>11</v>
      </c>
      <c r="N263" s="10" t="s">
        <v>8</v>
      </c>
      <c r="O263" s="10" t="s">
        <v>93</v>
      </c>
      <c r="P263" s="13">
        <v>33877000</v>
      </c>
      <c r="Q263" s="13">
        <f t="shared" si="11"/>
        <v>33877000</v>
      </c>
      <c r="R263" s="10" t="s">
        <v>10</v>
      </c>
      <c r="S263" s="10" t="s">
        <v>10</v>
      </c>
      <c r="T263" s="10" t="s">
        <v>1021</v>
      </c>
      <c r="U263" s="11">
        <f t="shared" ref="U263:U269" si="12">+Q263/M263</f>
        <v>3079727.2727272729</v>
      </c>
      <c r="V263" s="10"/>
    </row>
    <row r="264" spans="1:22" s="2" customFormat="1" ht="75" customHeight="1" x14ac:dyDescent="0.25">
      <c r="A264" s="10">
        <v>261</v>
      </c>
      <c r="B264" s="10">
        <v>821</v>
      </c>
      <c r="C264" s="10" t="s">
        <v>87</v>
      </c>
      <c r="D264" s="10" t="s">
        <v>88</v>
      </c>
      <c r="E264" s="10" t="s">
        <v>85</v>
      </c>
      <c r="F264" s="10" t="s">
        <v>139</v>
      </c>
      <c r="G264" s="10" t="s">
        <v>4</v>
      </c>
      <c r="H264" s="10" t="s">
        <v>150</v>
      </c>
      <c r="I264" s="10" t="s">
        <v>79</v>
      </c>
      <c r="J264" s="10">
        <v>4521700</v>
      </c>
      <c r="K264" s="10" t="s">
        <v>140</v>
      </c>
      <c r="L264" s="16">
        <v>42370</v>
      </c>
      <c r="M264" s="10">
        <v>11</v>
      </c>
      <c r="N264" s="10" t="s">
        <v>8</v>
      </c>
      <c r="O264" s="10" t="s">
        <v>93</v>
      </c>
      <c r="P264" s="13">
        <v>49738700</v>
      </c>
      <c r="Q264" s="13">
        <f t="shared" si="11"/>
        <v>49738700</v>
      </c>
      <c r="R264" s="10" t="s">
        <v>10</v>
      </c>
      <c r="S264" s="10" t="s">
        <v>10</v>
      </c>
      <c r="T264" s="10" t="s">
        <v>1021</v>
      </c>
      <c r="U264" s="11">
        <f t="shared" si="12"/>
        <v>4521700</v>
      </c>
      <c r="V264" s="10"/>
    </row>
    <row r="265" spans="1:22" s="2" customFormat="1" ht="75" customHeight="1" x14ac:dyDescent="0.25">
      <c r="A265" s="10">
        <v>262</v>
      </c>
      <c r="B265" s="10">
        <v>821</v>
      </c>
      <c r="C265" s="10" t="s">
        <v>87</v>
      </c>
      <c r="D265" s="10" t="s">
        <v>88</v>
      </c>
      <c r="E265" s="10" t="s">
        <v>85</v>
      </c>
      <c r="F265" s="10" t="s">
        <v>139</v>
      </c>
      <c r="G265" s="10" t="s">
        <v>4</v>
      </c>
      <c r="H265" s="10" t="s">
        <v>150</v>
      </c>
      <c r="I265" s="10" t="s">
        <v>79</v>
      </c>
      <c r="J265" s="10">
        <v>3471100</v>
      </c>
      <c r="K265" s="10" t="s">
        <v>140</v>
      </c>
      <c r="L265" s="16">
        <v>42370</v>
      </c>
      <c r="M265" s="10">
        <v>11</v>
      </c>
      <c r="N265" s="10" t="s">
        <v>8</v>
      </c>
      <c r="O265" s="10" t="s">
        <v>93</v>
      </c>
      <c r="P265" s="13">
        <v>38182100</v>
      </c>
      <c r="Q265" s="13">
        <f t="shared" si="11"/>
        <v>38182100</v>
      </c>
      <c r="R265" s="10" t="s">
        <v>10</v>
      </c>
      <c r="S265" s="10" t="s">
        <v>10</v>
      </c>
      <c r="T265" s="10" t="s">
        <v>1021</v>
      </c>
      <c r="U265" s="11">
        <f t="shared" si="12"/>
        <v>3471100</v>
      </c>
      <c r="V265" s="10"/>
    </row>
    <row r="266" spans="1:22" s="2" customFormat="1" ht="75" customHeight="1" x14ac:dyDescent="0.25">
      <c r="A266" s="10">
        <v>263</v>
      </c>
      <c r="B266" s="10">
        <v>821</v>
      </c>
      <c r="C266" s="10" t="s">
        <v>87</v>
      </c>
      <c r="D266" s="10" t="s">
        <v>88</v>
      </c>
      <c r="E266" s="10" t="s">
        <v>85</v>
      </c>
      <c r="F266" s="10" t="s">
        <v>139</v>
      </c>
      <c r="G266" s="10" t="s">
        <v>4</v>
      </c>
      <c r="H266" s="10" t="s">
        <v>150</v>
      </c>
      <c r="I266" s="10" t="s">
        <v>79</v>
      </c>
      <c r="J266" s="10">
        <v>6489000</v>
      </c>
      <c r="K266" s="10" t="s">
        <v>140</v>
      </c>
      <c r="L266" s="16">
        <v>42370</v>
      </c>
      <c r="M266" s="10">
        <v>11</v>
      </c>
      <c r="N266" s="10" t="s">
        <v>8</v>
      </c>
      <c r="O266" s="10" t="s">
        <v>93</v>
      </c>
      <c r="P266" s="13">
        <v>71379000</v>
      </c>
      <c r="Q266" s="13">
        <f t="shared" si="11"/>
        <v>71379000</v>
      </c>
      <c r="R266" s="10" t="s">
        <v>10</v>
      </c>
      <c r="S266" s="10" t="s">
        <v>10</v>
      </c>
      <c r="T266" s="10" t="s">
        <v>1021</v>
      </c>
      <c r="U266" s="11">
        <f t="shared" si="12"/>
        <v>6489000</v>
      </c>
      <c r="V266" s="10"/>
    </row>
    <row r="267" spans="1:22" s="2" customFormat="1" ht="75" customHeight="1" x14ac:dyDescent="0.25">
      <c r="A267" s="10">
        <v>264</v>
      </c>
      <c r="B267" s="10">
        <v>821</v>
      </c>
      <c r="C267" s="10" t="s">
        <v>87</v>
      </c>
      <c r="D267" s="10" t="s">
        <v>88</v>
      </c>
      <c r="E267" s="10" t="s">
        <v>85</v>
      </c>
      <c r="F267" s="10" t="s">
        <v>139</v>
      </c>
      <c r="G267" s="10" t="s">
        <v>4</v>
      </c>
      <c r="H267" s="10" t="s">
        <v>150</v>
      </c>
      <c r="I267" s="10" t="s">
        <v>79</v>
      </c>
      <c r="J267" s="10">
        <v>3471100</v>
      </c>
      <c r="K267" s="10" t="s">
        <v>140</v>
      </c>
      <c r="L267" s="16">
        <v>42370</v>
      </c>
      <c r="M267" s="10">
        <v>11</v>
      </c>
      <c r="N267" s="10" t="s">
        <v>8</v>
      </c>
      <c r="O267" s="10" t="s">
        <v>93</v>
      </c>
      <c r="P267" s="13">
        <v>38182100</v>
      </c>
      <c r="Q267" s="13">
        <f t="shared" si="11"/>
        <v>38182100</v>
      </c>
      <c r="R267" s="10" t="s">
        <v>10</v>
      </c>
      <c r="S267" s="10" t="s">
        <v>10</v>
      </c>
      <c r="T267" s="10" t="s">
        <v>1021</v>
      </c>
      <c r="U267" s="11">
        <f t="shared" si="12"/>
        <v>3471100</v>
      </c>
      <c r="V267" s="10"/>
    </row>
    <row r="268" spans="1:22" s="2" customFormat="1" ht="75" customHeight="1" x14ac:dyDescent="0.25">
      <c r="A268" s="10">
        <v>265</v>
      </c>
      <c r="B268" s="10">
        <v>821</v>
      </c>
      <c r="C268" s="10" t="s">
        <v>87</v>
      </c>
      <c r="D268" s="10" t="s">
        <v>88</v>
      </c>
      <c r="E268" s="10" t="s">
        <v>85</v>
      </c>
      <c r="F268" s="10" t="s">
        <v>115</v>
      </c>
      <c r="G268" s="10" t="s">
        <v>4</v>
      </c>
      <c r="H268" s="10" t="s">
        <v>150</v>
      </c>
      <c r="I268" s="10" t="s">
        <v>79</v>
      </c>
      <c r="J268" s="10">
        <v>4521700</v>
      </c>
      <c r="K268" s="10" t="s">
        <v>141</v>
      </c>
      <c r="L268" s="16">
        <v>42370</v>
      </c>
      <c r="M268" s="10">
        <v>11</v>
      </c>
      <c r="N268" s="10" t="s">
        <v>8</v>
      </c>
      <c r="O268" s="10" t="s">
        <v>93</v>
      </c>
      <c r="P268" s="13">
        <v>49738700</v>
      </c>
      <c r="Q268" s="13">
        <f t="shared" si="11"/>
        <v>49738700</v>
      </c>
      <c r="R268" s="10" t="s">
        <v>10</v>
      </c>
      <c r="S268" s="10" t="s">
        <v>10</v>
      </c>
      <c r="T268" s="10" t="s">
        <v>1021</v>
      </c>
      <c r="U268" s="11">
        <f t="shared" si="12"/>
        <v>4521700</v>
      </c>
      <c r="V268" s="10"/>
    </row>
    <row r="269" spans="1:22" s="2" customFormat="1" ht="75" customHeight="1" x14ac:dyDescent="0.25">
      <c r="A269" s="10">
        <v>266</v>
      </c>
      <c r="B269" s="10">
        <v>821</v>
      </c>
      <c r="C269" s="10" t="s">
        <v>87</v>
      </c>
      <c r="D269" s="10" t="s">
        <v>88</v>
      </c>
      <c r="E269" s="10" t="s">
        <v>85</v>
      </c>
      <c r="F269" s="10" t="s">
        <v>115</v>
      </c>
      <c r="G269" s="10" t="s">
        <v>4</v>
      </c>
      <c r="H269" s="10" t="s">
        <v>150</v>
      </c>
      <c r="I269" s="10" t="s">
        <v>79</v>
      </c>
      <c r="J269" s="10">
        <v>3471100</v>
      </c>
      <c r="K269" s="10" t="s">
        <v>141</v>
      </c>
      <c r="L269" s="16">
        <v>42370</v>
      </c>
      <c r="M269" s="10">
        <v>11</v>
      </c>
      <c r="N269" s="10" t="s">
        <v>8</v>
      </c>
      <c r="O269" s="10" t="s">
        <v>93</v>
      </c>
      <c r="P269" s="13">
        <v>38182300</v>
      </c>
      <c r="Q269" s="13">
        <f t="shared" si="11"/>
        <v>38182300</v>
      </c>
      <c r="R269" s="10" t="s">
        <v>10</v>
      </c>
      <c r="S269" s="10" t="s">
        <v>10</v>
      </c>
      <c r="T269" s="10" t="s">
        <v>1021</v>
      </c>
      <c r="U269" s="11">
        <f t="shared" si="12"/>
        <v>3471118.1818181816</v>
      </c>
      <c r="V269" s="10"/>
    </row>
    <row r="270" spans="1:22" s="2" customFormat="1" ht="75" customHeight="1" x14ac:dyDescent="0.25">
      <c r="A270" s="10">
        <v>267</v>
      </c>
      <c r="B270" s="10">
        <v>821</v>
      </c>
      <c r="C270" s="10" t="s">
        <v>87</v>
      </c>
      <c r="D270" s="10" t="s">
        <v>88</v>
      </c>
      <c r="E270" s="10" t="s">
        <v>85</v>
      </c>
      <c r="F270" s="10" t="s">
        <v>100</v>
      </c>
      <c r="G270" s="10" t="s">
        <v>28</v>
      </c>
      <c r="H270" s="10" t="s">
        <v>29</v>
      </c>
      <c r="I270" s="10" t="s">
        <v>106</v>
      </c>
      <c r="J270" s="10" t="s">
        <v>1027</v>
      </c>
      <c r="K270" s="10" t="s">
        <v>128</v>
      </c>
      <c r="L270" s="16">
        <v>42370</v>
      </c>
      <c r="M270" s="10">
        <v>12</v>
      </c>
      <c r="N270" s="10" t="s">
        <v>8</v>
      </c>
      <c r="O270" s="10" t="s">
        <v>9</v>
      </c>
      <c r="P270" s="13">
        <v>80000000</v>
      </c>
      <c r="Q270" s="13">
        <f t="shared" si="11"/>
        <v>80000000</v>
      </c>
      <c r="R270" s="10" t="s">
        <v>10</v>
      </c>
      <c r="S270" s="10" t="s">
        <v>10</v>
      </c>
      <c r="T270" s="10" t="s">
        <v>1021</v>
      </c>
      <c r="U270" s="11">
        <f>+Q270</f>
        <v>80000000</v>
      </c>
      <c r="V270" s="10"/>
    </row>
    <row r="271" spans="1:22" s="2" customFormat="1" ht="75" customHeight="1" x14ac:dyDescent="0.25">
      <c r="A271" s="10">
        <v>268</v>
      </c>
      <c r="B271" s="10">
        <v>821</v>
      </c>
      <c r="C271" s="10" t="s">
        <v>87</v>
      </c>
      <c r="D271" s="10" t="s">
        <v>88</v>
      </c>
      <c r="E271" s="10" t="s">
        <v>85</v>
      </c>
      <c r="F271" s="10" t="s">
        <v>100</v>
      </c>
      <c r="G271" s="10" t="s">
        <v>28</v>
      </c>
      <c r="H271" s="10" t="s">
        <v>29</v>
      </c>
      <c r="I271" s="10" t="s">
        <v>106</v>
      </c>
      <c r="J271" s="10" t="s">
        <v>1027</v>
      </c>
      <c r="K271" s="10" t="s">
        <v>128</v>
      </c>
      <c r="L271" s="16">
        <v>42370</v>
      </c>
      <c r="M271" s="10">
        <v>12</v>
      </c>
      <c r="N271" s="10" t="s">
        <v>8</v>
      </c>
      <c r="O271" s="10" t="s">
        <v>9</v>
      </c>
      <c r="P271" s="13">
        <v>11040000</v>
      </c>
      <c r="Q271" s="13">
        <f t="shared" si="11"/>
        <v>11040000</v>
      </c>
      <c r="R271" s="10" t="s">
        <v>10</v>
      </c>
      <c r="S271" s="10" t="s">
        <v>10</v>
      </c>
      <c r="T271" s="10" t="s">
        <v>1021</v>
      </c>
      <c r="U271" s="11">
        <f>+Q271</f>
        <v>11040000</v>
      </c>
      <c r="V271" s="10"/>
    </row>
    <row r="272" spans="1:22" s="2" customFormat="1" ht="75" customHeight="1" x14ac:dyDescent="0.25">
      <c r="A272" s="10">
        <v>269</v>
      </c>
      <c r="B272" s="10">
        <v>821</v>
      </c>
      <c r="C272" s="10" t="s">
        <v>87</v>
      </c>
      <c r="D272" s="10" t="s">
        <v>88</v>
      </c>
      <c r="E272" s="10" t="s">
        <v>85</v>
      </c>
      <c r="F272" s="10" t="s">
        <v>100</v>
      </c>
      <c r="G272" s="10" t="s">
        <v>4</v>
      </c>
      <c r="H272" s="10" t="s">
        <v>150</v>
      </c>
      <c r="I272" s="10" t="s">
        <v>79</v>
      </c>
      <c r="J272" s="10">
        <v>3471100</v>
      </c>
      <c r="K272" s="10" t="s">
        <v>128</v>
      </c>
      <c r="L272" s="16">
        <v>42370</v>
      </c>
      <c r="M272" s="10">
        <v>11</v>
      </c>
      <c r="N272" s="10" t="s">
        <v>8</v>
      </c>
      <c r="O272" s="10" t="s">
        <v>93</v>
      </c>
      <c r="P272" s="13">
        <v>38182400</v>
      </c>
      <c r="Q272" s="13">
        <f t="shared" si="11"/>
        <v>38182400</v>
      </c>
      <c r="R272" s="10" t="s">
        <v>10</v>
      </c>
      <c r="S272" s="10" t="s">
        <v>10</v>
      </c>
      <c r="T272" s="10" t="s">
        <v>1021</v>
      </c>
      <c r="U272" s="11">
        <f t="shared" ref="U272:U275" si="13">+Q272/M272</f>
        <v>3471127.2727272729</v>
      </c>
      <c r="V272" s="10"/>
    </row>
    <row r="273" spans="1:22" s="2" customFormat="1" ht="75" customHeight="1" x14ac:dyDescent="0.25">
      <c r="A273" s="10">
        <v>270</v>
      </c>
      <c r="B273" s="10">
        <v>821</v>
      </c>
      <c r="C273" s="10" t="s">
        <v>87</v>
      </c>
      <c r="D273" s="10" t="s">
        <v>88</v>
      </c>
      <c r="E273" s="10" t="s">
        <v>85</v>
      </c>
      <c r="F273" s="10" t="s">
        <v>100</v>
      </c>
      <c r="G273" s="10" t="s">
        <v>4</v>
      </c>
      <c r="H273" s="10" t="s">
        <v>150</v>
      </c>
      <c r="I273" s="10" t="s">
        <v>79</v>
      </c>
      <c r="J273" s="10">
        <v>1586200</v>
      </c>
      <c r="K273" s="10" t="s">
        <v>128</v>
      </c>
      <c r="L273" s="16">
        <v>42370</v>
      </c>
      <c r="M273" s="10">
        <v>11</v>
      </c>
      <c r="N273" s="10" t="s">
        <v>8</v>
      </c>
      <c r="O273" s="10" t="s">
        <v>93</v>
      </c>
      <c r="P273" s="13">
        <v>17448200</v>
      </c>
      <c r="Q273" s="13">
        <f t="shared" si="11"/>
        <v>17448200</v>
      </c>
      <c r="R273" s="10" t="s">
        <v>10</v>
      </c>
      <c r="S273" s="10" t="s">
        <v>10</v>
      </c>
      <c r="T273" s="10" t="s">
        <v>1021</v>
      </c>
      <c r="U273" s="11">
        <f t="shared" si="13"/>
        <v>1586200</v>
      </c>
      <c r="V273" s="10"/>
    </row>
    <row r="274" spans="1:22" s="2" customFormat="1" ht="75" customHeight="1" x14ac:dyDescent="0.25">
      <c r="A274" s="10">
        <v>271</v>
      </c>
      <c r="B274" s="10">
        <v>821</v>
      </c>
      <c r="C274" s="10" t="s">
        <v>87</v>
      </c>
      <c r="D274" s="10" t="s">
        <v>88</v>
      </c>
      <c r="E274" s="10" t="s">
        <v>85</v>
      </c>
      <c r="F274" s="10" t="s">
        <v>100</v>
      </c>
      <c r="G274" s="10" t="s">
        <v>4</v>
      </c>
      <c r="H274" s="10" t="s">
        <v>150</v>
      </c>
      <c r="I274" s="10" t="s">
        <v>79</v>
      </c>
      <c r="J274" s="10">
        <v>1586200</v>
      </c>
      <c r="K274" s="10" t="s">
        <v>128</v>
      </c>
      <c r="L274" s="16">
        <v>42370</v>
      </c>
      <c r="M274" s="10">
        <v>11</v>
      </c>
      <c r="N274" s="10" t="s">
        <v>8</v>
      </c>
      <c r="O274" s="10" t="s">
        <v>93</v>
      </c>
      <c r="P274" s="13">
        <v>17448200</v>
      </c>
      <c r="Q274" s="13">
        <f t="shared" si="11"/>
        <v>17448200</v>
      </c>
      <c r="R274" s="10" t="s">
        <v>10</v>
      </c>
      <c r="S274" s="10" t="s">
        <v>10</v>
      </c>
      <c r="T274" s="10" t="s">
        <v>1021</v>
      </c>
      <c r="U274" s="11">
        <f t="shared" si="13"/>
        <v>1586200</v>
      </c>
      <c r="V274" s="10"/>
    </row>
    <row r="275" spans="1:22" s="2" customFormat="1" ht="75" customHeight="1" x14ac:dyDescent="0.25">
      <c r="A275" s="10">
        <v>272</v>
      </c>
      <c r="B275" s="10">
        <v>821</v>
      </c>
      <c r="C275" s="10" t="s">
        <v>87</v>
      </c>
      <c r="D275" s="10" t="s">
        <v>88</v>
      </c>
      <c r="E275" s="10" t="s">
        <v>85</v>
      </c>
      <c r="F275" s="10" t="s">
        <v>100</v>
      </c>
      <c r="G275" s="10" t="s">
        <v>4</v>
      </c>
      <c r="H275" s="10" t="s">
        <v>150</v>
      </c>
      <c r="I275" s="10" t="s">
        <v>79</v>
      </c>
      <c r="J275" s="10">
        <v>1586200</v>
      </c>
      <c r="K275" s="10" t="s">
        <v>128</v>
      </c>
      <c r="L275" s="16">
        <v>42370</v>
      </c>
      <c r="M275" s="10">
        <v>11</v>
      </c>
      <c r="N275" s="10" t="s">
        <v>8</v>
      </c>
      <c r="O275" s="10" t="s">
        <v>93</v>
      </c>
      <c r="P275" s="13">
        <v>17448200</v>
      </c>
      <c r="Q275" s="13">
        <f t="shared" si="11"/>
        <v>17448200</v>
      </c>
      <c r="R275" s="10" t="s">
        <v>10</v>
      </c>
      <c r="S275" s="10" t="s">
        <v>10</v>
      </c>
      <c r="T275" s="10" t="s">
        <v>1021</v>
      </c>
      <c r="U275" s="11">
        <f t="shared" si="13"/>
        <v>1586200</v>
      </c>
      <c r="V275" s="10"/>
    </row>
    <row r="276" spans="1:22" s="2" customFormat="1" ht="75" customHeight="1" x14ac:dyDescent="0.25">
      <c r="A276" s="10">
        <v>273</v>
      </c>
      <c r="B276" s="10">
        <v>821</v>
      </c>
      <c r="C276" s="10" t="s">
        <v>87</v>
      </c>
      <c r="D276" s="10" t="s">
        <v>88</v>
      </c>
      <c r="E276" s="10" t="s">
        <v>76</v>
      </c>
      <c r="F276" s="10" t="s">
        <v>89</v>
      </c>
      <c r="G276" s="10" t="s">
        <v>28</v>
      </c>
      <c r="H276" s="10" t="s">
        <v>29</v>
      </c>
      <c r="I276" s="10" t="s">
        <v>106</v>
      </c>
      <c r="J276" s="10" t="s">
        <v>1027</v>
      </c>
      <c r="K276" s="10" t="s">
        <v>137</v>
      </c>
      <c r="L276" s="16">
        <v>42370</v>
      </c>
      <c r="M276" s="10">
        <v>12</v>
      </c>
      <c r="N276" s="10" t="s">
        <v>8</v>
      </c>
      <c r="O276" s="10" t="s">
        <v>9</v>
      </c>
      <c r="P276" s="13">
        <v>72945000</v>
      </c>
      <c r="Q276" s="13">
        <f t="shared" si="11"/>
        <v>72945000</v>
      </c>
      <c r="R276" s="10" t="s">
        <v>10</v>
      </c>
      <c r="S276" s="10" t="s">
        <v>10</v>
      </c>
      <c r="T276" s="10" t="s">
        <v>1021</v>
      </c>
      <c r="U276" s="11">
        <f>+Q276</f>
        <v>72945000</v>
      </c>
      <c r="V276" s="10"/>
    </row>
    <row r="277" spans="1:22" s="2" customFormat="1" ht="75" customHeight="1" x14ac:dyDescent="0.25">
      <c r="A277" s="10">
        <v>274</v>
      </c>
      <c r="B277" s="10">
        <v>821</v>
      </c>
      <c r="C277" s="10" t="s">
        <v>87</v>
      </c>
      <c r="D277" s="10" t="s">
        <v>88</v>
      </c>
      <c r="E277" s="10" t="s">
        <v>76</v>
      </c>
      <c r="F277" s="10" t="s">
        <v>89</v>
      </c>
      <c r="G277" s="10" t="s">
        <v>28</v>
      </c>
      <c r="H277" s="10" t="s">
        <v>29</v>
      </c>
      <c r="I277" s="10" t="s">
        <v>106</v>
      </c>
      <c r="J277" s="10" t="s">
        <v>1027</v>
      </c>
      <c r="K277" s="10" t="s">
        <v>124</v>
      </c>
      <c r="L277" s="16">
        <v>42370</v>
      </c>
      <c r="M277" s="10">
        <v>12</v>
      </c>
      <c r="N277" s="10" t="s">
        <v>8</v>
      </c>
      <c r="O277" s="10" t="s">
        <v>90</v>
      </c>
      <c r="P277" s="13">
        <v>10720000</v>
      </c>
      <c r="Q277" s="13">
        <f t="shared" si="11"/>
        <v>10720000</v>
      </c>
      <c r="R277" s="10" t="s">
        <v>10</v>
      </c>
      <c r="S277" s="10" t="s">
        <v>10</v>
      </c>
      <c r="T277" s="10" t="s">
        <v>1021</v>
      </c>
      <c r="U277" s="11">
        <f>+Q277</f>
        <v>10720000</v>
      </c>
      <c r="V277" s="10"/>
    </row>
    <row r="278" spans="1:22" s="2" customFormat="1" ht="75" customHeight="1" x14ac:dyDescent="0.25">
      <c r="A278" s="10">
        <v>275</v>
      </c>
      <c r="B278" s="10">
        <v>821</v>
      </c>
      <c r="C278" s="10" t="s">
        <v>87</v>
      </c>
      <c r="D278" s="10" t="s">
        <v>88</v>
      </c>
      <c r="E278" s="10" t="s">
        <v>76</v>
      </c>
      <c r="F278" s="10" t="s">
        <v>89</v>
      </c>
      <c r="G278" s="10" t="s">
        <v>28</v>
      </c>
      <c r="H278" s="10" t="s">
        <v>29</v>
      </c>
      <c r="I278" s="10" t="s">
        <v>106</v>
      </c>
      <c r="J278" s="10" t="s">
        <v>1027</v>
      </c>
      <c r="K278" s="10" t="s">
        <v>124</v>
      </c>
      <c r="L278" s="16">
        <v>42370</v>
      </c>
      <c r="M278" s="10">
        <v>12</v>
      </c>
      <c r="N278" s="10" t="s">
        <v>8</v>
      </c>
      <c r="O278" s="10" t="s">
        <v>90</v>
      </c>
      <c r="P278" s="13">
        <v>10000000</v>
      </c>
      <c r="Q278" s="13">
        <f t="shared" si="11"/>
        <v>10000000</v>
      </c>
      <c r="R278" s="10" t="s">
        <v>10</v>
      </c>
      <c r="S278" s="10" t="s">
        <v>10</v>
      </c>
      <c r="T278" s="10" t="s">
        <v>1021</v>
      </c>
      <c r="U278" s="11">
        <f>+Q278</f>
        <v>10000000</v>
      </c>
      <c r="V278" s="10"/>
    </row>
    <row r="279" spans="1:22" s="2" customFormat="1" ht="75" customHeight="1" x14ac:dyDescent="0.25">
      <c r="A279" s="10">
        <v>276</v>
      </c>
      <c r="B279" s="10">
        <v>821</v>
      </c>
      <c r="C279" s="10" t="s">
        <v>87</v>
      </c>
      <c r="D279" s="10" t="s">
        <v>88</v>
      </c>
      <c r="E279" s="10" t="s">
        <v>76</v>
      </c>
      <c r="F279" s="10" t="s">
        <v>89</v>
      </c>
      <c r="G279" s="10" t="s">
        <v>28</v>
      </c>
      <c r="H279" s="10" t="s">
        <v>29</v>
      </c>
      <c r="I279" s="10" t="s">
        <v>106</v>
      </c>
      <c r="J279" s="10" t="s">
        <v>1027</v>
      </c>
      <c r="K279" s="10" t="s">
        <v>137</v>
      </c>
      <c r="L279" s="16">
        <v>42370</v>
      </c>
      <c r="M279" s="10">
        <v>12</v>
      </c>
      <c r="N279" s="10" t="s">
        <v>8</v>
      </c>
      <c r="O279" s="10" t="s">
        <v>9</v>
      </c>
      <c r="P279" s="13">
        <v>50000000</v>
      </c>
      <c r="Q279" s="13">
        <f t="shared" si="11"/>
        <v>50000000</v>
      </c>
      <c r="R279" s="10" t="s">
        <v>10</v>
      </c>
      <c r="S279" s="10" t="s">
        <v>10</v>
      </c>
      <c r="T279" s="10" t="s">
        <v>1021</v>
      </c>
      <c r="U279" s="11">
        <f>+Q279</f>
        <v>50000000</v>
      </c>
      <c r="V279" s="10"/>
    </row>
    <row r="280" spans="1:22" s="2" customFormat="1" ht="75" customHeight="1" x14ac:dyDescent="0.25">
      <c r="A280" s="10">
        <v>277</v>
      </c>
      <c r="B280" s="10">
        <v>821</v>
      </c>
      <c r="C280" s="10" t="s">
        <v>87</v>
      </c>
      <c r="D280" s="10" t="s">
        <v>88</v>
      </c>
      <c r="E280" s="10" t="s">
        <v>116</v>
      </c>
      <c r="F280" s="10" t="s">
        <v>117</v>
      </c>
      <c r="G280" s="10" t="s">
        <v>4</v>
      </c>
      <c r="H280" s="10" t="s">
        <v>150</v>
      </c>
      <c r="I280" s="10" t="s">
        <v>79</v>
      </c>
      <c r="J280" s="10">
        <v>5572300</v>
      </c>
      <c r="K280" s="10" t="s">
        <v>142</v>
      </c>
      <c r="L280" s="16">
        <v>42370</v>
      </c>
      <c r="M280" s="10">
        <v>11</v>
      </c>
      <c r="N280" s="10" t="s">
        <v>8</v>
      </c>
      <c r="O280" s="10" t="s">
        <v>93</v>
      </c>
      <c r="P280" s="13">
        <v>61295300</v>
      </c>
      <c r="Q280" s="13">
        <f t="shared" si="11"/>
        <v>61295300</v>
      </c>
      <c r="R280" s="10" t="s">
        <v>10</v>
      </c>
      <c r="S280" s="10" t="s">
        <v>10</v>
      </c>
      <c r="T280" s="10" t="s">
        <v>1021</v>
      </c>
      <c r="U280" s="11">
        <f t="shared" ref="U280:U281" si="14">+Q280/M280</f>
        <v>5572300</v>
      </c>
      <c r="V280" s="10"/>
    </row>
    <row r="281" spans="1:22" s="2" customFormat="1" ht="75" customHeight="1" x14ac:dyDescent="0.25">
      <c r="A281" s="10">
        <v>278</v>
      </c>
      <c r="B281" s="10">
        <v>821</v>
      </c>
      <c r="C281" s="10" t="s">
        <v>87</v>
      </c>
      <c r="D281" s="10" t="s">
        <v>88</v>
      </c>
      <c r="E281" s="10" t="s">
        <v>116</v>
      </c>
      <c r="F281" s="10" t="s">
        <v>117</v>
      </c>
      <c r="G281" s="10" t="s">
        <v>4</v>
      </c>
      <c r="H281" s="10" t="s">
        <v>150</v>
      </c>
      <c r="I281" s="10" t="s">
        <v>79</v>
      </c>
      <c r="J281" s="10">
        <v>3079700</v>
      </c>
      <c r="K281" s="10" t="s">
        <v>143</v>
      </c>
      <c r="L281" s="16">
        <v>42370</v>
      </c>
      <c r="M281" s="10">
        <v>11</v>
      </c>
      <c r="N281" s="10" t="s">
        <v>8</v>
      </c>
      <c r="O281" s="10" t="s">
        <v>93</v>
      </c>
      <c r="P281" s="13">
        <v>33876700</v>
      </c>
      <c r="Q281" s="13">
        <f t="shared" si="11"/>
        <v>33876700</v>
      </c>
      <c r="R281" s="10" t="s">
        <v>10</v>
      </c>
      <c r="S281" s="10" t="s">
        <v>10</v>
      </c>
      <c r="T281" s="10" t="s">
        <v>1021</v>
      </c>
      <c r="U281" s="11">
        <f t="shared" si="14"/>
        <v>3079700</v>
      </c>
      <c r="V281" s="10"/>
    </row>
    <row r="282" spans="1:22" s="2" customFormat="1" ht="75" customHeight="1" x14ac:dyDescent="0.25">
      <c r="A282" s="10">
        <v>279</v>
      </c>
      <c r="B282" s="10">
        <v>821</v>
      </c>
      <c r="C282" s="10" t="s">
        <v>87</v>
      </c>
      <c r="D282" s="10" t="s">
        <v>88</v>
      </c>
      <c r="E282" s="10" t="s">
        <v>116</v>
      </c>
      <c r="F282" s="10" t="s">
        <v>118</v>
      </c>
      <c r="G282" s="10" t="s">
        <v>28</v>
      </c>
      <c r="H282" s="10" t="s">
        <v>29</v>
      </c>
      <c r="I282" s="10" t="s">
        <v>106</v>
      </c>
      <c r="J282" s="10" t="s">
        <v>1027</v>
      </c>
      <c r="K282" s="10" t="s">
        <v>144</v>
      </c>
      <c r="L282" s="16">
        <v>42370</v>
      </c>
      <c r="M282" s="10">
        <v>12</v>
      </c>
      <c r="N282" s="10" t="s">
        <v>8</v>
      </c>
      <c r="O282" s="10" t="s">
        <v>9</v>
      </c>
      <c r="P282" s="13">
        <v>20000000</v>
      </c>
      <c r="Q282" s="13">
        <f t="shared" si="11"/>
        <v>20000000</v>
      </c>
      <c r="R282" s="10" t="s">
        <v>10</v>
      </c>
      <c r="S282" s="10" t="s">
        <v>10</v>
      </c>
      <c r="T282" s="10" t="s">
        <v>1021</v>
      </c>
      <c r="U282" s="11">
        <f>+Q282</f>
        <v>20000000</v>
      </c>
      <c r="V282" s="10"/>
    </row>
    <row r="283" spans="1:22" s="2" customFormat="1" ht="75" customHeight="1" x14ac:dyDescent="0.25">
      <c r="A283" s="10">
        <v>280</v>
      </c>
      <c r="B283" s="10">
        <v>821</v>
      </c>
      <c r="C283" s="10" t="s">
        <v>87</v>
      </c>
      <c r="D283" s="10" t="s">
        <v>88</v>
      </c>
      <c r="E283" s="10" t="s">
        <v>116</v>
      </c>
      <c r="F283" s="10" t="s">
        <v>118</v>
      </c>
      <c r="G283" s="10" t="s">
        <v>4</v>
      </c>
      <c r="H283" s="10" t="s">
        <v>150</v>
      </c>
      <c r="I283" s="10" t="s">
        <v>79</v>
      </c>
      <c r="J283" s="10">
        <v>4521700</v>
      </c>
      <c r="K283" s="10" t="s">
        <v>144</v>
      </c>
      <c r="L283" s="16">
        <v>42370</v>
      </c>
      <c r="M283" s="10">
        <v>11</v>
      </c>
      <c r="N283" s="10" t="s">
        <v>8</v>
      </c>
      <c r="O283" s="10" t="s">
        <v>93</v>
      </c>
      <c r="P283" s="13">
        <v>49738300</v>
      </c>
      <c r="Q283" s="13">
        <f t="shared" si="11"/>
        <v>49738300</v>
      </c>
      <c r="R283" s="10" t="s">
        <v>10</v>
      </c>
      <c r="S283" s="10" t="s">
        <v>10</v>
      </c>
      <c r="T283" s="10" t="s">
        <v>1021</v>
      </c>
      <c r="U283" s="11">
        <f t="shared" ref="U283:U301" si="15">+Q283/M283</f>
        <v>4521663.6363636367</v>
      </c>
      <c r="V283" s="10"/>
    </row>
    <row r="284" spans="1:22" s="2" customFormat="1" ht="75" customHeight="1" x14ac:dyDescent="0.25">
      <c r="A284" s="10">
        <v>281</v>
      </c>
      <c r="B284" s="10">
        <v>821</v>
      </c>
      <c r="C284" s="10" t="s">
        <v>87</v>
      </c>
      <c r="D284" s="10" t="s">
        <v>88</v>
      </c>
      <c r="E284" s="10" t="s">
        <v>116</v>
      </c>
      <c r="F284" s="10" t="s">
        <v>118</v>
      </c>
      <c r="G284" s="10" t="s">
        <v>4</v>
      </c>
      <c r="H284" s="10" t="s">
        <v>150</v>
      </c>
      <c r="I284" s="10" t="s">
        <v>79</v>
      </c>
      <c r="J284" s="10">
        <v>4521700</v>
      </c>
      <c r="K284" s="10" t="s">
        <v>144</v>
      </c>
      <c r="L284" s="16">
        <v>42370</v>
      </c>
      <c r="M284" s="10">
        <v>11</v>
      </c>
      <c r="N284" s="10" t="s">
        <v>8</v>
      </c>
      <c r="O284" s="10" t="s">
        <v>93</v>
      </c>
      <c r="P284" s="13">
        <v>49738700</v>
      </c>
      <c r="Q284" s="13">
        <f t="shared" si="11"/>
        <v>49738700</v>
      </c>
      <c r="R284" s="10" t="s">
        <v>10</v>
      </c>
      <c r="S284" s="10" t="s">
        <v>10</v>
      </c>
      <c r="T284" s="10" t="s">
        <v>1021</v>
      </c>
      <c r="U284" s="11">
        <f t="shared" si="15"/>
        <v>4521700</v>
      </c>
      <c r="V284" s="10"/>
    </row>
    <row r="285" spans="1:22" s="2" customFormat="1" ht="75" customHeight="1" x14ac:dyDescent="0.25">
      <c r="A285" s="10">
        <v>282</v>
      </c>
      <c r="B285" s="10">
        <v>821</v>
      </c>
      <c r="C285" s="10" t="s">
        <v>87</v>
      </c>
      <c r="D285" s="10" t="s">
        <v>88</v>
      </c>
      <c r="E285" s="10" t="s">
        <v>116</v>
      </c>
      <c r="F285" s="10" t="s">
        <v>118</v>
      </c>
      <c r="G285" s="10" t="s">
        <v>4</v>
      </c>
      <c r="H285" s="10" t="s">
        <v>150</v>
      </c>
      <c r="I285" s="10" t="s">
        <v>79</v>
      </c>
      <c r="J285" s="10">
        <v>3996400</v>
      </c>
      <c r="K285" s="10" t="s">
        <v>144</v>
      </c>
      <c r="L285" s="16">
        <v>42370</v>
      </c>
      <c r="M285" s="10">
        <v>11</v>
      </c>
      <c r="N285" s="10" t="s">
        <v>8</v>
      </c>
      <c r="O285" s="10" t="s">
        <v>93</v>
      </c>
      <c r="P285" s="13">
        <v>43960400</v>
      </c>
      <c r="Q285" s="13">
        <f t="shared" si="11"/>
        <v>43960400</v>
      </c>
      <c r="R285" s="10" t="s">
        <v>10</v>
      </c>
      <c r="S285" s="10" t="s">
        <v>10</v>
      </c>
      <c r="T285" s="10" t="s">
        <v>1021</v>
      </c>
      <c r="U285" s="11">
        <f t="shared" si="15"/>
        <v>3996400</v>
      </c>
      <c r="V285" s="10"/>
    </row>
    <row r="286" spans="1:22" s="2" customFormat="1" ht="75" customHeight="1" x14ac:dyDescent="0.25">
      <c r="A286" s="10">
        <v>283</v>
      </c>
      <c r="B286" s="10">
        <v>821</v>
      </c>
      <c r="C286" s="10" t="s">
        <v>87</v>
      </c>
      <c r="D286" s="10" t="s">
        <v>88</v>
      </c>
      <c r="E286" s="10" t="s">
        <v>116</v>
      </c>
      <c r="F286" s="10" t="s">
        <v>118</v>
      </c>
      <c r="G286" s="10" t="s">
        <v>4</v>
      </c>
      <c r="H286" s="10" t="s">
        <v>150</v>
      </c>
      <c r="I286" s="10" t="s">
        <v>79</v>
      </c>
      <c r="J286" s="10">
        <v>2358700</v>
      </c>
      <c r="K286" s="10" t="s">
        <v>144</v>
      </c>
      <c r="L286" s="16">
        <v>42370</v>
      </c>
      <c r="M286" s="10">
        <v>11</v>
      </c>
      <c r="N286" s="10" t="s">
        <v>8</v>
      </c>
      <c r="O286" s="10" t="s">
        <v>93</v>
      </c>
      <c r="P286" s="13">
        <v>25945700</v>
      </c>
      <c r="Q286" s="13">
        <f t="shared" si="11"/>
        <v>25945700</v>
      </c>
      <c r="R286" s="10" t="s">
        <v>10</v>
      </c>
      <c r="S286" s="10" t="s">
        <v>10</v>
      </c>
      <c r="T286" s="10" t="s">
        <v>1021</v>
      </c>
      <c r="U286" s="11">
        <f t="shared" si="15"/>
        <v>2358700</v>
      </c>
      <c r="V286" s="10"/>
    </row>
    <row r="287" spans="1:22" s="2" customFormat="1" ht="75" customHeight="1" x14ac:dyDescent="0.25">
      <c r="A287" s="10">
        <v>284</v>
      </c>
      <c r="B287" s="10">
        <v>821</v>
      </c>
      <c r="C287" s="10" t="s">
        <v>87</v>
      </c>
      <c r="D287" s="10" t="s">
        <v>88</v>
      </c>
      <c r="E287" s="10" t="s">
        <v>116</v>
      </c>
      <c r="F287" s="10" t="s">
        <v>118</v>
      </c>
      <c r="G287" s="10" t="s">
        <v>4</v>
      </c>
      <c r="H287" s="10" t="s">
        <v>150</v>
      </c>
      <c r="I287" s="10" t="s">
        <v>79</v>
      </c>
      <c r="J287" s="10">
        <v>3996400</v>
      </c>
      <c r="K287" s="10" t="s">
        <v>144</v>
      </c>
      <c r="L287" s="16">
        <v>42370</v>
      </c>
      <c r="M287" s="10">
        <v>11</v>
      </c>
      <c r="N287" s="10" t="s">
        <v>8</v>
      </c>
      <c r="O287" s="10" t="s">
        <v>93</v>
      </c>
      <c r="P287" s="13">
        <v>43960400</v>
      </c>
      <c r="Q287" s="13">
        <f t="shared" si="11"/>
        <v>43960400</v>
      </c>
      <c r="R287" s="10" t="s">
        <v>10</v>
      </c>
      <c r="S287" s="10" t="s">
        <v>10</v>
      </c>
      <c r="T287" s="10" t="s">
        <v>1021</v>
      </c>
      <c r="U287" s="11">
        <f t="shared" si="15"/>
        <v>3996400</v>
      </c>
      <c r="V287" s="10"/>
    </row>
    <row r="288" spans="1:22" s="2" customFormat="1" ht="75" customHeight="1" x14ac:dyDescent="0.25">
      <c r="A288" s="10">
        <v>285</v>
      </c>
      <c r="B288" s="10">
        <v>821</v>
      </c>
      <c r="C288" s="10" t="s">
        <v>87</v>
      </c>
      <c r="D288" s="10" t="s">
        <v>88</v>
      </c>
      <c r="E288" s="10" t="s">
        <v>116</v>
      </c>
      <c r="F288" s="10" t="s">
        <v>118</v>
      </c>
      <c r="G288" s="10" t="s">
        <v>4</v>
      </c>
      <c r="H288" s="10" t="s">
        <v>150</v>
      </c>
      <c r="I288" s="10" t="s">
        <v>79</v>
      </c>
      <c r="J288" s="10">
        <v>5572300</v>
      </c>
      <c r="K288" s="10" t="s">
        <v>144</v>
      </c>
      <c r="L288" s="16">
        <v>42370</v>
      </c>
      <c r="M288" s="10">
        <v>11</v>
      </c>
      <c r="N288" s="10" t="s">
        <v>8</v>
      </c>
      <c r="O288" s="10" t="s">
        <v>93</v>
      </c>
      <c r="P288" s="13">
        <v>61295300</v>
      </c>
      <c r="Q288" s="13">
        <f t="shared" si="11"/>
        <v>61295300</v>
      </c>
      <c r="R288" s="10" t="s">
        <v>10</v>
      </c>
      <c r="S288" s="10" t="s">
        <v>10</v>
      </c>
      <c r="T288" s="10" t="s">
        <v>1021</v>
      </c>
      <c r="U288" s="11">
        <f t="shared" si="15"/>
        <v>5572300</v>
      </c>
      <c r="V288" s="10"/>
    </row>
    <row r="289" spans="1:22" s="2" customFormat="1" ht="75" customHeight="1" x14ac:dyDescent="0.25">
      <c r="A289" s="10">
        <v>286</v>
      </c>
      <c r="B289" s="10">
        <v>821</v>
      </c>
      <c r="C289" s="10" t="s">
        <v>87</v>
      </c>
      <c r="D289" s="10" t="s">
        <v>88</v>
      </c>
      <c r="E289" s="10" t="s">
        <v>116</v>
      </c>
      <c r="F289" s="10" t="s">
        <v>118</v>
      </c>
      <c r="G289" s="10" t="s">
        <v>4</v>
      </c>
      <c r="H289" s="10" t="s">
        <v>150</v>
      </c>
      <c r="I289" s="10" t="s">
        <v>79</v>
      </c>
      <c r="J289" s="10">
        <v>3471100</v>
      </c>
      <c r="K289" s="10" t="s">
        <v>144</v>
      </c>
      <c r="L289" s="16">
        <v>42370</v>
      </c>
      <c r="M289" s="10">
        <v>11</v>
      </c>
      <c r="N289" s="10" t="s">
        <v>8</v>
      </c>
      <c r="O289" s="10" t="s">
        <v>93</v>
      </c>
      <c r="P289" s="13">
        <v>38182100</v>
      </c>
      <c r="Q289" s="13">
        <f t="shared" si="11"/>
        <v>38182100</v>
      </c>
      <c r="R289" s="10" t="s">
        <v>10</v>
      </c>
      <c r="S289" s="10" t="s">
        <v>10</v>
      </c>
      <c r="T289" s="10" t="s">
        <v>1021</v>
      </c>
      <c r="U289" s="11">
        <f t="shared" si="15"/>
        <v>3471100</v>
      </c>
      <c r="V289" s="10"/>
    </row>
    <row r="290" spans="1:22" s="2" customFormat="1" ht="75" customHeight="1" x14ac:dyDescent="0.25">
      <c r="A290" s="10">
        <v>287</v>
      </c>
      <c r="B290" s="10">
        <v>821</v>
      </c>
      <c r="C290" s="10" t="s">
        <v>87</v>
      </c>
      <c r="D290" s="10" t="s">
        <v>88</v>
      </c>
      <c r="E290" s="10" t="s">
        <v>116</v>
      </c>
      <c r="F290" s="10" t="s">
        <v>118</v>
      </c>
      <c r="G290" s="10" t="s">
        <v>4</v>
      </c>
      <c r="H290" s="10" t="s">
        <v>150</v>
      </c>
      <c r="I290" s="10" t="s">
        <v>79</v>
      </c>
      <c r="J290" s="10">
        <v>3471100</v>
      </c>
      <c r="K290" s="10" t="s">
        <v>144</v>
      </c>
      <c r="L290" s="16">
        <v>42370</v>
      </c>
      <c r="M290" s="10">
        <v>11</v>
      </c>
      <c r="N290" s="10" t="s">
        <v>8</v>
      </c>
      <c r="O290" s="10" t="s">
        <v>93</v>
      </c>
      <c r="P290" s="13">
        <v>38182100</v>
      </c>
      <c r="Q290" s="13">
        <f t="shared" si="11"/>
        <v>38182100</v>
      </c>
      <c r="R290" s="10" t="s">
        <v>10</v>
      </c>
      <c r="S290" s="10" t="s">
        <v>10</v>
      </c>
      <c r="T290" s="10" t="s">
        <v>1021</v>
      </c>
      <c r="U290" s="11">
        <f t="shared" si="15"/>
        <v>3471100</v>
      </c>
      <c r="V290" s="10"/>
    </row>
    <row r="291" spans="1:22" s="2" customFormat="1" ht="75" customHeight="1" x14ac:dyDescent="0.25">
      <c r="A291" s="10">
        <v>288</v>
      </c>
      <c r="B291" s="10">
        <v>821</v>
      </c>
      <c r="C291" s="10" t="s">
        <v>101</v>
      </c>
      <c r="D291" s="10" t="s">
        <v>102</v>
      </c>
      <c r="E291" s="10" t="s">
        <v>98</v>
      </c>
      <c r="F291" s="10" t="s">
        <v>103</v>
      </c>
      <c r="G291" s="10" t="s">
        <v>4</v>
      </c>
      <c r="H291" s="10" t="s">
        <v>150</v>
      </c>
      <c r="I291" s="10" t="s">
        <v>79</v>
      </c>
      <c r="J291" s="10">
        <v>5572300</v>
      </c>
      <c r="K291" s="10" t="s">
        <v>129</v>
      </c>
      <c r="L291" s="16">
        <v>42370</v>
      </c>
      <c r="M291" s="10">
        <v>11</v>
      </c>
      <c r="N291" s="10" t="s">
        <v>8</v>
      </c>
      <c r="O291" s="10" t="s">
        <v>9</v>
      </c>
      <c r="P291" s="13">
        <v>61295700</v>
      </c>
      <c r="Q291" s="13">
        <f t="shared" si="11"/>
        <v>61295700</v>
      </c>
      <c r="R291" s="10" t="s">
        <v>10</v>
      </c>
      <c r="S291" s="10" t="s">
        <v>10</v>
      </c>
      <c r="T291" s="10" t="s">
        <v>1021</v>
      </c>
      <c r="U291" s="11">
        <f t="shared" si="15"/>
        <v>5572336.3636363633</v>
      </c>
      <c r="V291" s="10"/>
    </row>
    <row r="292" spans="1:22" s="2" customFormat="1" ht="75" customHeight="1" x14ac:dyDescent="0.25">
      <c r="A292" s="10">
        <v>289</v>
      </c>
      <c r="B292" s="10">
        <v>821</v>
      </c>
      <c r="C292" s="10" t="s">
        <v>101</v>
      </c>
      <c r="D292" s="10" t="s">
        <v>102</v>
      </c>
      <c r="E292" s="10" t="s">
        <v>98</v>
      </c>
      <c r="F292" s="10" t="s">
        <v>103</v>
      </c>
      <c r="G292" s="10" t="s">
        <v>4</v>
      </c>
      <c r="H292" s="10" t="s">
        <v>150</v>
      </c>
      <c r="I292" s="10" t="s">
        <v>79</v>
      </c>
      <c r="J292" s="10">
        <v>5047000</v>
      </c>
      <c r="K292" s="10" t="s">
        <v>129</v>
      </c>
      <c r="L292" s="16">
        <v>42370</v>
      </c>
      <c r="M292" s="10">
        <v>11</v>
      </c>
      <c r="N292" s="10" t="s">
        <v>8</v>
      </c>
      <c r="O292" s="10" t="s">
        <v>9</v>
      </c>
      <c r="P292" s="13">
        <v>55517000</v>
      </c>
      <c r="Q292" s="13">
        <f t="shared" si="11"/>
        <v>55517000</v>
      </c>
      <c r="R292" s="10" t="s">
        <v>10</v>
      </c>
      <c r="S292" s="10" t="s">
        <v>10</v>
      </c>
      <c r="T292" s="10" t="s">
        <v>1021</v>
      </c>
      <c r="U292" s="11">
        <f t="shared" si="15"/>
        <v>5047000</v>
      </c>
      <c r="V292" s="10"/>
    </row>
    <row r="293" spans="1:22" s="2" customFormat="1" ht="75" customHeight="1" x14ac:dyDescent="0.25">
      <c r="A293" s="10">
        <v>290</v>
      </c>
      <c r="B293" s="10">
        <v>821</v>
      </c>
      <c r="C293" s="10" t="s">
        <v>101</v>
      </c>
      <c r="D293" s="10" t="s">
        <v>102</v>
      </c>
      <c r="E293" s="10" t="s">
        <v>98</v>
      </c>
      <c r="F293" s="10" t="s">
        <v>103</v>
      </c>
      <c r="G293" s="10" t="s">
        <v>4</v>
      </c>
      <c r="H293" s="10" t="s">
        <v>150</v>
      </c>
      <c r="I293" s="10" t="s">
        <v>79</v>
      </c>
      <c r="J293" s="10">
        <v>3996400</v>
      </c>
      <c r="K293" s="10" t="s">
        <v>129</v>
      </c>
      <c r="L293" s="16">
        <v>42370</v>
      </c>
      <c r="M293" s="10">
        <v>11</v>
      </c>
      <c r="N293" s="10" t="s">
        <v>8</v>
      </c>
      <c r="O293" s="10" t="s">
        <v>9</v>
      </c>
      <c r="P293" s="13">
        <v>43960400</v>
      </c>
      <c r="Q293" s="13">
        <f t="shared" si="11"/>
        <v>43960400</v>
      </c>
      <c r="R293" s="10" t="s">
        <v>10</v>
      </c>
      <c r="S293" s="10" t="s">
        <v>10</v>
      </c>
      <c r="T293" s="10" t="s">
        <v>1021</v>
      </c>
      <c r="U293" s="11">
        <f t="shared" si="15"/>
        <v>3996400</v>
      </c>
      <c r="V293" s="10"/>
    </row>
    <row r="294" spans="1:22" s="2" customFormat="1" ht="75" customHeight="1" x14ac:dyDescent="0.25">
      <c r="A294" s="10">
        <v>291</v>
      </c>
      <c r="B294" s="10">
        <v>821</v>
      </c>
      <c r="C294" s="10" t="s">
        <v>101</v>
      </c>
      <c r="D294" s="10" t="s">
        <v>102</v>
      </c>
      <c r="E294" s="10" t="s">
        <v>98</v>
      </c>
      <c r="F294" s="10" t="s">
        <v>103</v>
      </c>
      <c r="G294" s="10" t="s">
        <v>4</v>
      </c>
      <c r="H294" s="10" t="s">
        <v>150</v>
      </c>
      <c r="I294" s="10" t="s">
        <v>79</v>
      </c>
      <c r="J294" s="10">
        <v>3996400</v>
      </c>
      <c r="K294" s="10" t="s">
        <v>129</v>
      </c>
      <c r="L294" s="16">
        <v>42370</v>
      </c>
      <c r="M294" s="10">
        <v>11</v>
      </c>
      <c r="N294" s="10" t="s">
        <v>8</v>
      </c>
      <c r="O294" s="10" t="s">
        <v>9</v>
      </c>
      <c r="P294" s="13">
        <v>43960400</v>
      </c>
      <c r="Q294" s="13">
        <f t="shared" si="11"/>
        <v>43960400</v>
      </c>
      <c r="R294" s="10" t="s">
        <v>10</v>
      </c>
      <c r="S294" s="10" t="s">
        <v>10</v>
      </c>
      <c r="T294" s="10" t="s">
        <v>1021</v>
      </c>
      <c r="U294" s="11">
        <f t="shared" si="15"/>
        <v>3996400</v>
      </c>
      <c r="V294" s="10"/>
    </row>
    <row r="295" spans="1:22" s="2" customFormat="1" ht="75" customHeight="1" x14ac:dyDescent="0.25">
      <c r="A295" s="10">
        <v>292</v>
      </c>
      <c r="B295" s="10">
        <v>821</v>
      </c>
      <c r="C295" s="10" t="s">
        <v>101</v>
      </c>
      <c r="D295" s="10" t="s">
        <v>102</v>
      </c>
      <c r="E295" s="10" t="s">
        <v>98</v>
      </c>
      <c r="F295" s="10" t="s">
        <v>103</v>
      </c>
      <c r="G295" s="10" t="s">
        <v>4</v>
      </c>
      <c r="H295" s="10" t="s">
        <v>150</v>
      </c>
      <c r="I295" s="10" t="s">
        <v>79</v>
      </c>
      <c r="J295" s="10">
        <v>3996400</v>
      </c>
      <c r="K295" s="10" t="s">
        <v>129</v>
      </c>
      <c r="L295" s="16">
        <v>42370</v>
      </c>
      <c r="M295" s="10">
        <v>11</v>
      </c>
      <c r="N295" s="10" t="s">
        <v>8</v>
      </c>
      <c r="O295" s="10" t="s">
        <v>9</v>
      </c>
      <c r="P295" s="13">
        <v>43960400</v>
      </c>
      <c r="Q295" s="13">
        <f t="shared" si="11"/>
        <v>43960400</v>
      </c>
      <c r="R295" s="10" t="s">
        <v>10</v>
      </c>
      <c r="S295" s="10" t="s">
        <v>10</v>
      </c>
      <c r="T295" s="10" t="s">
        <v>1021</v>
      </c>
      <c r="U295" s="11">
        <f t="shared" si="15"/>
        <v>3996400</v>
      </c>
      <c r="V295" s="10"/>
    </row>
    <row r="296" spans="1:22" s="2" customFormat="1" ht="75" customHeight="1" x14ac:dyDescent="0.25">
      <c r="A296" s="10">
        <v>293</v>
      </c>
      <c r="B296" s="10">
        <v>821</v>
      </c>
      <c r="C296" s="10" t="s">
        <v>101</v>
      </c>
      <c r="D296" s="10" t="s">
        <v>102</v>
      </c>
      <c r="E296" s="10" t="s">
        <v>98</v>
      </c>
      <c r="F296" s="10" t="s">
        <v>103</v>
      </c>
      <c r="G296" s="10" t="s">
        <v>4</v>
      </c>
      <c r="H296" s="10" t="s">
        <v>150</v>
      </c>
      <c r="I296" s="10" t="s">
        <v>79</v>
      </c>
      <c r="J296" s="10">
        <v>3996400</v>
      </c>
      <c r="K296" s="10" t="s">
        <v>129</v>
      </c>
      <c r="L296" s="16">
        <v>42370</v>
      </c>
      <c r="M296" s="10">
        <v>11</v>
      </c>
      <c r="N296" s="10" t="s">
        <v>8</v>
      </c>
      <c r="O296" s="10" t="s">
        <v>9</v>
      </c>
      <c r="P296" s="13">
        <v>43960400</v>
      </c>
      <c r="Q296" s="13">
        <f t="shared" si="11"/>
        <v>43960400</v>
      </c>
      <c r="R296" s="10" t="s">
        <v>10</v>
      </c>
      <c r="S296" s="10" t="s">
        <v>10</v>
      </c>
      <c r="T296" s="10" t="s">
        <v>1021</v>
      </c>
      <c r="U296" s="11">
        <f t="shared" si="15"/>
        <v>3996400</v>
      </c>
      <c r="V296" s="10"/>
    </row>
    <row r="297" spans="1:22" s="2" customFormat="1" ht="75" customHeight="1" x14ac:dyDescent="0.25">
      <c r="A297" s="10">
        <v>294</v>
      </c>
      <c r="B297" s="10">
        <v>821</v>
      </c>
      <c r="C297" s="10" t="s">
        <v>101</v>
      </c>
      <c r="D297" s="10" t="s">
        <v>102</v>
      </c>
      <c r="E297" s="10" t="s">
        <v>98</v>
      </c>
      <c r="F297" s="10" t="s">
        <v>103</v>
      </c>
      <c r="G297" s="10" t="s">
        <v>4</v>
      </c>
      <c r="H297" s="10" t="s">
        <v>150</v>
      </c>
      <c r="I297" s="10" t="s">
        <v>79</v>
      </c>
      <c r="J297" s="10">
        <v>2358700</v>
      </c>
      <c r="K297" s="10" t="s">
        <v>129</v>
      </c>
      <c r="L297" s="16">
        <v>42370</v>
      </c>
      <c r="M297" s="10">
        <v>11</v>
      </c>
      <c r="N297" s="10" t="s">
        <v>8</v>
      </c>
      <c r="O297" s="10" t="s">
        <v>9</v>
      </c>
      <c r="P297" s="13">
        <v>25945700</v>
      </c>
      <c r="Q297" s="13">
        <f t="shared" ref="Q297:Q311" si="16">+P297</f>
        <v>25945700</v>
      </c>
      <c r="R297" s="10" t="s">
        <v>10</v>
      </c>
      <c r="S297" s="10" t="s">
        <v>10</v>
      </c>
      <c r="T297" s="10" t="s">
        <v>1021</v>
      </c>
      <c r="U297" s="11">
        <f t="shared" si="15"/>
        <v>2358700</v>
      </c>
      <c r="V297" s="10"/>
    </row>
    <row r="298" spans="1:22" s="2" customFormat="1" ht="75" customHeight="1" x14ac:dyDescent="0.25">
      <c r="A298" s="10">
        <v>295</v>
      </c>
      <c r="B298" s="10">
        <v>821</v>
      </c>
      <c r="C298" s="10" t="s">
        <v>87</v>
      </c>
      <c r="D298" s="10" t="s">
        <v>88</v>
      </c>
      <c r="E298" s="10" t="s">
        <v>116</v>
      </c>
      <c r="F298" s="10" t="s">
        <v>117</v>
      </c>
      <c r="G298" s="10" t="s">
        <v>4</v>
      </c>
      <c r="H298" s="10" t="s">
        <v>150</v>
      </c>
      <c r="I298" s="10" t="s">
        <v>79</v>
      </c>
      <c r="J298" s="10">
        <v>6489000</v>
      </c>
      <c r="K298" s="10" t="s">
        <v>142</v>
      </c>
      <c r="L298" s="16">
        <v>42370</v>
      </c>
      <c r="M298" s="10">
        <v>11</v>
      </c>
      <c r="N298" s="10" t="s">
        <v>8</v>
      </c>
      <c r="O298" s="10" t="s">
        <v>93</v>
      </c>
      <c r="P298" s="13">
        <v>71379000</v>
      </c>
      <c r="Q298" s="13">
        <f t="shared" si="16"/>
        <v>71379000</v>
      </c>
      <c r="R298" s="10" t="s">
        <v>10</v>
      </c>
      <c r="S298" s="10" t="s">
        <v>10</v>
      </c>
      <c r="T298" s="10" t="s">
        <v>1021</v>
      </c>
      <c r="U298" s="11">
        <f t="shared" si="15"/>
        <v>6489000</v>
      </c>
      <c r="V298" s="10"/>
    </row>
    <row r="299" spans="1:22" s="2" customFormat="1" ht="75" customHeight="1" x14ac:dyDescent="0.25">
      <c r="A299" s="10">
        <v>296</v>
      </c>
      <c r="B299" s="10">
        <v>821</v>
      </c>
      <c r="C299" s="10" t="s">
        <v>87</v>
      </c>
      <c r="D299" s="10" t="s">
        <v>88</v>
      </c>
      <c r="E299" s="10" t="s">
        <v>85</v>
      </c>
      <c r="F299" s="10" t="s">
        <v>108</v>
      </c>
      <c r="G299" s="10" t="s">
        <v>4</v>
      </c>
      <c r="H299" s="10" t="s">
        <v>150</v>
      </c>
      <c r="I299" s="10" t="s">
        <v>79</v>
      </c>
      <c r="J299" s="10">
        <v>2173300</v>
      </c>
      <c r="K299" s="10" t="s">
        <v>138</v>
      </c>
      <c r="L299" s="16">
        <v>42370</v>
      </c>
      <c r="M299" s="10">
        <v>11</v>
      </c>
      <c r="N299" s="10" t="s">
        <v>8</v>
      </c>
      <c r="O299" s="10" t="s">
        <v>91</v>
      </c>
      <c r="P299" s="13">
        <v>23906300</v>
      </c>
      <c r="Q299" s="13">
        <f t="shared" si="16"/>
        <v>23906300</v>
      </c>
      <c r="R299" s="10" t="s">
        <v>10</v>
      </c>
      <c r="S299" s="10" t="s">
        <v>10</v>
      </c>
      <c r="T299" s="10" t="s">
        <v>1021</v>
      </c>
      <c r="U299" s="11">
        <f t="shared" si="15"/>
        <v>2173300</v>
      </c>
      <c r="V299" s="10"/>
    </row>
    <row r="300" spans="1:22" s="2" customFormat="1" ht="75" customHeight="1" x14ac:dyDescent="0.25">
      <c r="A300" s="10">
        <v>297</v>
      </c>
      <c r="B300" s="10">
        <v>821</v>
      </c>
      <c r="C300" s="10" t="s">
        <v>87</v>
      </c>
      <c r="D300" s="10" t="s">
        <v>88</v>
      </c>
      <c r="E300" s="10" t="s">
        <v>85</v>
      </c>
      <c r="F300" s="10" t="s">
        <v>108</v>
      </c>
      <c r="G300" s="10" t="s">
        <v>4</v>
      </c>
      <c r="H300" s="10" t="s">
        <v>150</v>
      </c>
      <c r="I300" s="10" t="s">
        <v>79</v>
      </c>
      <c r="J300" s="10">
        <v>1709800</v>
      </c>
      <c r="K300" s="10" t="s">
        <v>138</v>
      </c>
      <c r="L300" s="16">
        <v>42370</v>
      </c>
      <c r="M300" s="10">
        <v>11</v>
      </c>
      <c r="N300" s="10" t="s">
        <v>8</v>
      </c>
      <c r="O300" s="10" t="s">
        <v>91</v>
      </c>
      <c r="P300" s="13">
        <v>18807800</v>
      </c>
      <c r="Q300" s="13">
        <f t="shared" si="16"/>
        <v>18807800</v>
      </c>
      <c r="R300" s="10" t="s">
        <v>10</v>
      </c>
      <c r="S300" s="10" t="s">
        <v>10</v>
      </c>
      <c r="T300" s="10" t="s">
        <v>1021</v>
      </c>
      <c r="U300" s="11">
        <f t="shared" si="15"/>
        <v>1709800</v>
      </c>
      <c r="V300" s="10"/>
    </row>
    <row r="301" spans="1:22" s="2" customFormat="1" ht="75" customHeight="1" x14ac:dyDescent="0.25">
      <c r="A301" s="10">
        <v>298</v>
      </c>
      <c r="B301" s="10">
        <v>821</v>
      </c>
      <c r="C301" s="10" t="s">
        <v>87</v>
      </c>
      <c r="D301" s="10" t="s">
        <v>88</v>
      </c>
      <c r="E301" s="10" t="s">
        <v>85</v>
      </c>
      <c r="F301" s="10" t="s">
        <v>108</v>
      </c>
      <c r="G301" s="10" t="s">
        <v>4</v>
      </c>
      <c r="H301" s="10" t="s">
        <v>150</v>
      </c>
      <c r="I301" s="10" t="s">
        <v>79</v>
      </c>
      <c r="J301" s="10">
        <v>1709800</v>
      </c>
      <c r="K301" s="10" t="s">
        <v>138</v>
      </c>
      <c r="L301" s="16">
        <v>42370</v>
      </c>
      <c r="M301" s="10">
        <v>11</v>
      </c>
      <c r="N301" s="10" t="s">
        <v>8</v>
      </c>
      <c r="O301" s="10" t="s">
        <v>91</v>
      </c>
      <c r="P301" s="13">
        <v>18807800</v>
      </c>
      <c r="Q301" s="13">
        <f t="shared" si="16"/>
        <v>18807800</v>
      </c>
      <c r="R301" s="10" t="s">
        <v>10</v>
      </c>
      <c r="S301" s="10" t="s">
        <v>10</v>
      </c>
      <c r="T301" s="10" t="s">
        <v>1021</v>
      </c>
      <c r="U301" s="11">
        <f t="shared" si="15"/>
        <v>1709800</v>
      </c>
      <c r="V301" s="10"/>
    </row>
    <row r="302" spans="1:22" s="2" customFormat="1" ht="75" customHeight="1" x14ac:dyDescent="0.25">
      <c r="A302" s="10">
        <v>299</v>
      </c>
      <c r="B302" s="10">
        <v>821</v>
      </c>
      <c r="C302" s="10" t="s">
        <v>87</v>
      </c>
      <c r="D302" s="10" t="s">
        <v>88</v>
      </c>
      <c r="E302" s="10" t="s">
        <v>76</v>
      </c>
      <c r="F302" s="10" t="s">
        <v>89</v>
      </c>
      <c r="G302" s="10" t="s">
        <v>28</v>
      </c>
      <c r="H302" s="10" t="s">
        <v>29</v>
      </c>
      <c r="I302" s="10" t="s">
        <v>106</v>
      </c>
      <c r="J302" s="10" t="s">
        <v>1027</v>
      </c>
      <c r="K302" s="10" t="s">
        <v>137</v>
      </c>
      <c r="L302" s="16">
        <v>42370</v>
      </c>
      <c r="M302" s="10">
        <v>12</v>
      </c>
      <c r="N302" s="10" t="s">
        <v>8</v>
      </c>
      <c r="O302" s="10" t="s">
        <v>9</v>
      </c>
      <c r="P302" s="13">
        <v>100000000</v>
      </c>
      <c r="Q302" s="13">
        <f t="shared" si="16"/>
        <v>100000000</v>
      </c>
      <c r="R302" s="10" t="s">
        <v>10</v>
      </c>
      <c r="S302" s="10" t="s">
        <v>10</v>
      </c>
      <c r="T302" s="10" t="s">
        <v>1021</v>
      </c>
      <c r="U302" s="11">
        <f t="shared" ref="U302:U307" si="17">+Q302</f>
        <v>100000000</v>
      </c>
      <c r="V302" s="10"/>
    </row>
    <row r="303" spans="1:22" s="2" customFormat="1" ht="75" customHeight="1" x14ac:dyDescent="0.25">
      <c r="A303" s="10">
        <v>300</v>
      </c>
      <c r="B303" s="10">
        <v>821</v>
      </c>
      <c r="C303" s="10" t="s">
        <v>87</v>
      </c>
      <c r="D303" s="10" t="s">
        <v>88</v>
      </c>
      <c r="E303" s="10" t="s">
        <v>85</v>
      </c>
      <c r="F303" s="10" t="s">
        <v>115</v>
      </c>
      <c r="G303" s="10" t="s">
        <v>82</v>
      </c>
      <c r="H303" s="10" t="s">
        <v>120</v>
      </c>
      <c r="I303" s="10" t="s">
        <v>83</v>
      </c>
      <c r="J303" s="10" t="s">
        <v>1027</v>
      </c>
      <c r="K303" s="10" t="s">
        <v>141</v>
      </c>
      <c r="L303" s="16">
        <v>42370</v>
      </c>
      <c r="M303" s="10">
        <v>12</v>
      </c>
      <c r="N303" s="10" t="s">
        <v>8</v>
      </c>
      <c r="O303" s="10" t="s">
        <v>93</v>
      </c>
      <c r="P303" s="13">
        <v>281680000</v>
      </c>
      <c r="Q303" s="13">
        <f t="shared" si="16"/>
        <v>281680000</v>
      </c>
      <c r="R303" s="10" t="s">
        <v>10</v>
      </c>
      <c r="S303" s="10" t="s">
        <v>10</v>
      </c>
      <c r="T303" s="10" t="s">
        <v>1021</v>
      </c>
      <c r="U303" s="11">
        <f t="shared" si="17"/>
        <v>281680000</v>
      </c>
      <c r="V303" s="10"/>
    </row>
    <row r="304" spans="1:22" s="2" customFormat="1" ht="75" customHeight="1" x14ac:dyDescent="0.25">
      <c r="A304" s="10">
        <v>301</v>
      </c>
      <c r="B304" s="10">
        <v>821</v>
      </c>
      <c r="C304" s="10" t="s">
        <v>87</v>
      </c>
      <c r="D304" s="10" t="s">
        <v>88</v>
      </c>
      <c r="E304" s="10" t="s">
        <v>116</v>
      </c>
      <c r="F304" s="10" t="s">
        <v>118</v>
      </c>
      <c r="G304" s="10" t="s">
        <v>28</v>
      </c>
      <c r="H304" s="10" t="s">
        <v>29</v>
      </c>
      <c r="I304" s="10" t="s">
        <v>106</v>
      </c>
      <c r="J304" s="10" t="s">
        <v>1027</v>
      </c>
      <c r="K304" s="10" t="s">
        <v>144</v>
      </c>
      <c r="L304" s="16">
        <v>42370</v>
      </c>
      <c r="M304" s="10">
        <v>12</v>
      </c>
      <c r="N304" s="10" t="s">
        <v>8</v>
      </c>
      <c r="O304" s="10" t="s">
        <v>93</v>
      </c>
      <c r="P304" s="13">
        <v>8000000</v>
      </c>
      <c r="Q304" s="13">
        <f t="shared" si="16"/>
        <v>8000000</v>
      </c>
      <c r="R304" s="10" t="s">
        <v>10</v>
      </c>
      <c r="S304" s="10" t="s">
        <v>10</v>
      </c>
      <c r="T304" s="10" t="s">
        <v>1021</v>
      </c>
      <c r="U304" s="11">
        <f t="shared" si="17"/>
        <v>8000000</v>
      </c>
      <c r="V304" s="10"/>
    </row>
    <row r="305" spans="1:22" s="2" customFormat="1" ht="75" customHeight="1" x14ac:dyDescent="0.25">
      <c r="A305" s="10">
        <v>302</v>
      </c>
      <c r="B305" s="10">
        <v>821</v>
      </c>
      <c r="C305" s="10" t="s">
        <v>87</v>
      </c>
      <c r="D305" s="10" t="s">
        <v>88</v>
      </c>
      <c r="E305" s="10" t="s">
        <v>85</v>
      </c>
      <c r="F305" s="10" t="s">
        <v>108</v>
      </c>
      <c r="G305" s="10" t="s">
        <v>28</v>
      </c>
      <c r="H305" s="10" t="s">
        <v>52</v>
      </c>
      <c r="I305" s="10" t="s">
        <v>53</v>
      </c>
      <c r="J305" s="10" t="s">
        <v>1027</v>
      </c>
      <c r="K305" s="10" t="s">
        <v>134</v>
      </c>
      <c r="L305" s="16">
        <v>42370</v>
      </c>
      <c r="M305" s="10">
        <v>12</v>
      </c>
      <c r="N305" s="10" t="s">
        <v>8</v>
      </c>
      <c r="O305" s="10" t="s">
        <v>9</v>
      </c>
      <c r="P305" s="13">
        <v>72000000</v>
      </c>
      <c r="Q305" s="13">
        <f t="shared" si="16"/>
        <v>72000000</v>
      </c>
      <c r="R305" s="10" t="s">
        <v>10</v>
      </c>
      <c r="S305" s="10" t="s">
        <v>10</v>
      </c>
      <c r="T305" s="10" t="s">
        <v>1021</v>
      </c>
      <c r="U305" s="11">
        <f t="shared" si="17"/>
        <v>72000000</v>
      </c>
      <c r="V305" s="10"/>
    </row>
    <row r="306" spans="1:22" s="2" customFormat="1" ht="75" customHeight="1" x14ac:dyDescent="0.25">
      <c r="A306" s="10">
        <v>303</v>
      </c>
      <c r="B306" s="10">
        <v>821</v>
      </c>
      <c r="C306" s="10" t="s">
        <v>74</v>
      </c>
      <c r="D306" s="10" t="s">
        <v>97</v>
      </c>
      <c r="E306" s="10" t="s">
        <v>98</v>
      </c>
      <c r="F306" s="10" t="s">
        <v>99</v>
      </c>
      <c r="G306" s="10" t="s">
        <v>82</v>
      </c>
      <c r="H306" s="10" t="s">
        <v>120</v>
      </c>
      <c r="I306" s="10" t="s">
        <v>83</v>
      </c>
      <c r="J306" s="10" t="s">
        <v>1027</v>
      </c>
      <c r="K306" s="10" t="s">
        <v>127</v>
      </c>
      <c r="L306" s="16">
        <v>42370</v>
      </c>
      <c r="M306" s="10">
        <v>12</v>
      </c>
      <c r="N306" s="10" t="s">
        <v>8</v>
      </c>
      <c r="O306" s="10" t="s">
        <v>9</v>
      </c>
      <c r="P306" s="13">
        <v>100000000</v>
      </c>
      <c r="Q306" s="13">
        <f t="shared" si="16"/>
        <v>100000000</v>
      </c>
      <c r="R306" s="10" t="s">
        <v>10</v>
      </c>
      <c r="S306" s="10" t="s">
        <v>10</v>
      </c>
      <c r="T306" s="10" t="s">
        <v>1021</v>
      </c>
      <c r="U306" s="11">
        <f t="shared" si="17"/>
        <v>100000000</v>
      </c>
      <c r="V306" s="10"/>
    </row>
    <row r="307" spans="1:22" s="2" customFormat="1" ht="75" customHeight="1" x14ac:dyDescent="0.25">
      <c r="A307" s="10">
        <v>304</v>
      </c>
      <c r="B307" s="10">
        <v>821</v>
      </c>
      <c r="C307" s="10" t="s">
        <v>87</v>
      </c>
      <c r="D307" s="10" t="s">
        <v>88</v>
      </c>
      <c r="E307" s="10" t="s">
        <v>76</v>
      </c>
      <c r="F307" s="10" t="s">
        <v>89</v>
      </c>
      <c r="G307" s="10" t="s">
        <v>28</v>
      </c>
      <c r="H307" s="10" t="s">
        <v>52</v>
      </c>
      <c r="I307" s="10" t="s">
        <v>53</v>
      </c>
      <c r="J307" s="10" t="s">
        <v>1027</v>
      </c>
      <c r="K307" s="10" t="s">
        <v>145</v>
      </c>
      <c r="L307" s="16">
        <v>42370</v>
      </c>
      <c r="M307" s="10">
        <v>12</v>
      </c>
      <c r="N307" s="10" t="s">
        <v>8</v>
      </c>
      <c r="O307" s="10" t="s">
        <v>9</v>
      </c>
      <c r="P307" s="13">
        <v>144000000</v>
      </c>
      <c r="Q307" s="13">
        <f t="shared" si="16"/>
        <v>144000000</v>
      </c>
      <c r="R307" s="10" t="s">
        <v>10</v>
      </c>
      <c r="S307" s="10" t="s">
        <v>10</v>
      </c>
      <c r="T307" s="10" t="s">
        <v>1021</v>
      </c>
      <c r="U307" s="11">
        <f t="shared" si="17"/>
        <v>144000000</v>
      </c>
      <c r="V307" s="10"/>
    </row>
    <row r="308" spans="1:22" s="2" customFormat="1" ht="75" customHeight="1" x14ac:dyDescent="0.25">
      <c r="A308" s="10">
        <v>305</v>
      </c>
      <c r="B308" s="10">
        <v>821</v>
      </c>
      <c r="C308" s="10" t="s">
        <v>87</v>
      </c>
      <c r="D308" s="10" t="s">
        <v>88</v>
      </c>
      <c r="E308" s="10" t="s">
        <v>85</v>
      </c>
      <c r="F308" s="10" t="s">
        <v>139</v>
      </c>
      <c r="G308" s="10" t="s">
        <v>4</v>
      </c>
      <c r="H308" s="10" t="s">
        <v>150</v>
      </c>
      <c r="I308" s="10" t="s">
        <v>79</v>
      </c>
      <c r="J308" s="10">
        <v>3996400</v>
      </c>
      <c r="K308" s="10" t="s">
        <v>140</v>
      </c>
      <c r="L308" s="16">
        <v>42370</v>
      </c>
      <c r="M308" s="10">
        <v>11</v>
      </c>
      <c r="N308" s="10" t="s">
        <v>8</v>
      </c>
      <c r="O308" s="10" t="s">
        <v>93</v>
      </c>
      <c r="P308" s="13">
        <v>43960400</v>
      </c>
      <c r="Q308" s="13">
        <f t="shared" si="16"/>
        <v>43960400</v>
      </c>
      <c r="R308" s="10" t="s">
        <v>10</v>
      </c>
      <c r="S308" s="10" t="s">
        <v>10</v>
      </c>
      <c r="T308" s="10" t="s">
        <v>1021</v>
      </c>
      <c r="U308" s="11">
        <f t="shared" ref="U308:U310" si="18">+Q308/M308</f>
        <v>3996400</v>
      </c>
      <c r="V308" s="10"/>
    </row>
    <row r="309" spans="1:22" s="2" customFormat="1" ht="75" customHeight="1" x14ac:dyDescent="0.25">
      <c r="A309" s="10">
        <v>306</v>
      </c>
      <c r="B309" s="10">
        <v>821</v>
      </c>
      <c r="C309" s="10" t="s">
        <v>87</v>
      </c>
      <c r="D309" s="10" t="s">
        <v>88</v>
      </c>
      <c r="E309" s="10" t="s">
        <v>85</v>
      </c>
      <c r="F309" s="10" t="s">
        <v>139</v>
      </c>
      <c r="G309" s="10" t="s">
        <v>4</v>
      </c>
      <c r="H309" s="10" t="s">
        <v>150</v>
      </c>
      <c r="I309" s="10" t="s">
        <v>79</v>
      </c>
      <c r="J309" s="10">
        <v>2358700</v>
      </c>
      <c r="K309" s="10" t="s">
        <v>140</v>
      </c>
      <c r="L309" s="16">
        <v>42370</v>
      </c>
      <c r="M309" s="17">
        <v>11</v>
      </c>
      <c r="N309" s="10" t="s">
        <v>8</v>
      </c>
      <c r="O309" s="10" t="s">
        <v>93</v>
      </c>
      <c r="P309" s="13">
        <v>25945700</v>
      </c>
      <c r="Q309" s="13">
        <f t="shared" si="16"/>
        <v>25945700</v>
      </c>
      <c r="R309" s="10" t="s">
        <v>10</v>
      </c>
      <c r="S309" s="10" t="s">
        <v>10</v>
      </c>
      <c r="T309" s="10" t="s">
        <v>1021</v>
      </c>
      <c r="U309" s="11">
        <f t="shared" si="18"/>
        <v>2358700</v>
      </c>
      <c r="V309" s="10"/>
    </row>
    <row r="310" spans="1:22" s="2" customFormat="1" ht="75" customHeight="1" x14ac:dyDescent="0.25">
      <c r="A310" s="10">
        <v>307</v>
      </c>
      <c r="B310" s="10">
        <v>821</v>
      </c>
      <c r="C310" s="10" t="s">
        <v>87</v>
      </c>
      <c r="D310" s="10" t="s">
        <v>88</v>
      </c>
      <c r="E310" s="10" t="s">
        <v>108</v>
      </c>
      <c r="F310" s="10" t="s">
        <v>108</v>
      </c>
      <c r="G310" s="10" t="s">
        <v>4</v>
      </c>
      <c r="H310" s="10" t="s">
        <v>150</v>
      </c>
      <c r="I310" s="10" t="s">
        <v>79</v>
      </c>
      <c r="J310" s="10">
        <v>3079700</v>
      </c>
      <c r="K310" s="10" t="s">
        <v>138</v>
      </c>
      <c r="L310" s="16">
        <v>42370</v>
      </c>
      <c r="M310" s="10">
        <v>11</v>
      </c>
      <c r="N310" s="10" t="s">
        <v>8</v>
      </c>
      <c r="O310" s="10" t="s">
        <v>9</v>
      </c>
      <c r="P310" s="13">
        <v>33876700</v>
      </c>
      <c r="Q310" s="13">
        <f t="shared" si="16"/>
        <v>33876700</v>
      </c>
      <c r="R310" s="10" t="s">
        <v>10</v>
      </c>
      <c r="S310" s="10" t="s">
        <v>10</v>
      </c>
      <c r="T310" s="10" t="s">
        <v>1021</v>
      </c>
      <c r="U310" s="11">
        <f t="shared" si="18"/>
        <v>3079700</v>
      </c>
      <c r="V310" s="10"/>
    </row>
    <row r="311" spans="1:22" s="2" customFormat="1" ht="75" customHeight="1" x14ac:dyDescent="0.25">
      <c r="A311" s="10">
        <v>308</v>
      </c>
      <c r="B311" s="10">
        <v>821</v>
      </c>
      <c r="C311" s="10" t="s">
        <v>101</v>
      </c>
      <c r="D311" s="10" t="s">
        <v>102</v>
      </c>
      <c r="E311" s="10" t="s">
        <v>103</v>
      </c>
      <c r="F311" s="10" t="s">
        <v>103</v>
      </c>
      <c r="G311" s="10" t="s">
        <v>28</v>
      </c>
      <c r="H311" s="10" t="s">
        <v>29</v>
      </c>
      <c r="I311" s="10" t="s">
        <v>106</v>
      </c>
      <c r="J311" s="10" t="s">
        <v>1027</v>
      </c>
      <c r="K311" s="10" t="s">
        <v>129</v>
      </c>
      <c r="L311" s="16">
        <v>42370</v>
      </c>
      <c r="M311" s="10">
        <v>12</v>
      </c>
      <c r="N311" s="10" t="s">
        <v>8</v>
      </c>
      <c r="O311" s="10" t="s">
        <v>9</v>
      </c>
      <c r="P311" s="13">
        <v>100000000</v>
      </c>
      <c r="Q311" s="13">
        <f t="shared" si="16"/>
        <v>100000000</v>
      </c>
      <c r="R311" s="10" t="s">
        <v>10</v>
      </c>
      <c r="S311" s="10" t="s">
        <v>10</v>
      </c>
      <c r="T311" s="10" t="s">
        <v>1021</v>
      </c>
      <c r="U311" s="11">
        <f>+Q311</f>
        <v>100000000</v>
      </c>
      <c r="V311" s="10"/>
    </row>
    <row r="312" spans="1:22" s="2" customFormat="1" ht="75" customHeight="1" x14ac:dyDescent="0.25">
      <c r="A312" s="10">
        <v>309</v>
      </c>
      <c r="B312" s="10">
        <v>811</v>
      </c>
      <c r="C312" s="10" t="s">
        <v>146</v>
      </c>
      <c r="D312" s="10" t="s">
        <v>147</v>
      </c>
      <c r="E312" s="10" t="s">
        <v>148</v>
      </c>
      <c r="F312" s="10" t="s">
        <v>149</v>
      </c>
      <c r="G312" s="10" t="s">
        <v>4</v>
      </c>
      <c r="H312" s="10" t="s">
        <v>150</v>
      </c>
      <c r="I312" s="10" t="s">
        <v>151</v>
      </c>
      <c r="J312" s="10">
        <v>80101505</v>
      </c>
      <c r="K312" s="10" t="s">
        <v>152</v>
      </c>
      <c r="L312" s="16">
        <v>42401</v>
      </c>
      <c r="M312" s="10">
        <v>12</v>
      </c>
      <c r="N312" s="10" t="s">
        <v>8</v>
      </c>
      <c r="O312" s="10" t="s">
        <v>9</v>
      </c>
      <c r="P312" s="13">
        <v>47956800</v>
      </c>
      <c r="Q312" s="13">
        <v>47956800</v>
      </c>
      <c r="R312" s="10" t="s">
        <v>10</v>
      </c>
      <c r="S312" s="10" t="s">
        <v>10</v>
      </c>
      <c r="T312" s="10" t="s">
        <v>153</v>
      </c>
      <c r="U312" s="11">
        <v>3996400</v>
      </c>
      <c r="V312" s="10"/>
    </row>
    <row r="313" spans="1:22" s="2" customFormat="1" ht="75" customHeight="1" x14ac:dyDescent="0.25">
      <c r="A313" s="10">
        <v>310</v>
      </c>
      <c r="B313" s="10">
        <v>811</v>
      </c>
      <c r="C313" s="10" t="s">
        <v>146</v>
      </c>
      <c r="D313" s="10" t="s">
        <v>147</v>
      </c>
      <c r="E313" s="10" t="s">
        <v>148</v>
      </c>
      <c r="F313" s="10" t="s">
        <v>149</v>
      </c>
      <c r="G313" s="10" t="s">
        <v>4</v>
      </c>
      <c r="H313" s="10" t="s">
        <v>150</v>
      </c>
      <c r="I313" s="10" t="s">
        <v>151</v>
      </c>
      <c r="J313" s="10">
        <v>80111601</v>
      </c>
      <c r="K313" s="10" t="s">
        <v>154</v>
      </c>
      <c r="L313" s="16">
        <v>42370</v>
      </c>
      <c r="M313" s="10">
        <v>12</v>
      </c>
      <c r="N313" s="10" t="s">
        <v>8</v>
      </c>
      <c r="O313" s="10" t="s">
        <v>9</v>
      </c>
      <c r="P313" s="13">
        <v>26079200</v>
      </c>
      <c r="Q313" s="13">
        <v>26079200</v>
      </c>
      <c r="R313" s="10" t="s">
        <v>10</v>
      </c>
      <c r="S313" s="10" t="s">
        <v>10</v>
      </c>
      <c r="T313" s="10" t="s">
        <v>153</v>
      </c>
      <c r="U313" s="11">
        <v>2173300</v>
      </c>
      <c r="V313" s="10"/>
    </row>
    <row r="314" spans="1:22" s="2" customFormat="1" ht="75" customHeight="1" x14ac:dyDescent="0.25">
      <c r="A314" s="10">
        <v>311</v>
      </c>
      <c r="B314" s="10">
        <v>811</v>
      </c>
      <c r="C314" s="10" t="s">
        <v>146</v>
      </c>
      <c r="D314" s="10" t="s">
        <v>147</v>
      </c>
      <c r="E314" s="10" t="s">
        <v>148</v>
      </c>
      <c r="F314" s="10" t="s">
        <v>155</v>
      </c>
      <c r="G314" s="10" t="s">
        <v>4</v>
      </c>
      <c r="H314" s="10" t="s">
        <v>150</v>
      </c>
      <c r="I314" s="10" t="s">
        <v>151</v>
      </c>
      <c r="J314" s="10">
        <v>80101602</v>
      </c>
      <c r="K314" s="10" t="s">
        <v>156</v>
      </c>
      <c r="L314" s="16">
        <v>42370</v>
      </c>
      <c r="M314" s="10">
        <v>12</v>
      </c>
      <c r="N314" s="10" t="s">
        <v>8</v>
      </c>
      <c r="O314" s="10" t="s">
        <v>9</v>
      </c>
      <c r="P314" s="13">
        <v>84048000</v>
      </c>
      <c r="Q314" s="13">
        <v>84048000</v>
      </c>
      <c r="R314" s="10" t="s">
        <v>10</v>
      </c>
      <c r="S314" s="10" t="s">
        <v>10</v>
      </c>
      <c r="T314" s="10" t="s">
        <v>153</v>
      </c>
      <c r="U314" s="11">
        <v>7004000</v>
      </c>
      <c r="V314" s="10"/>
    </row>
    <row r="315" spans="1:22" s="2" customFormat="1" ht="75" customHeight="1" x14ac:dyDescent="0.25">
      <c r="A315" s="10">
        <v>312</v>
      </c>
      <c r="B315" s="10">
        <v>811</v>
      </c>
      <c r="C315" s="10" t="s">
        <v>146</v>
      </c>
      <c r="D315" s="10" t="s">
        <v>147</v>
      </c>
      <c r="E315" s="10" t="s">
        <v>148</v>
      </c>
      <c r="F315" s="10" t="s">
        <v>155</v>
      </c>
      <c r="G315" s="10" t="s">
        <v>4</v>
      </c>
      <c r="H315" s="10" t="s">
        <v>150</v>
      </c>
      <c r="I315" s="10" t="s">
        <v>151</v>
      </c>
      <c r="J315" s="10">
        <v>77101706</v>
      </c>
      <c r="K315" s="10" t="s">
        <v>157</v>
      </c>
      <c r="L315" s="16">
        <v>42370</v>
      </c>
      <c r="M315" s="10">
        <v>12</v>
      </c>
      <c r="N315" s="10" t="s">
        <v>8</v>
      </c>
      <c r="O315" s="10" t="s">
        <v>9</v>
      </c>
      <c r="P315" s="13">
        <v>90228000</v>
      </c>
      <c r="Q315" s="13">
        <v>90228000</v>
      </c>
      <c r="R315" s="10" t="s">
        <v>10</v>
      </c>
      <c r="S315" s="10" t="s">
        <v>10</v>
      </c>
      <c r="T315" s="10" t="s">
        <v>153</v>
      </c>
      <c r="U315" s="11">
        <v>7519000</v>
      </c>
      <c r="V315" s="10"/>
    </row>
    <row r="316" spans="1:22" s="2" customFormat="1" ht="75" customHeight="1" x14ac:dyDescent="0.25">
      <c r="A316" s="10">
        <v>313</v>
      </c>
      <c r="B316" s="10">
        <v>811</v>
      </c>
      <c r="C316" s="10" t="s">
        <v>146</v>
      </c>
      <c r="D316" s="10" t="s">
        <v>147</v>
      </c>
      <c r="E316" s="10" t="s">
        <v>148</v>
      </c>
      <c r="F316" s="10" t="s">
        <v>155</v>
      </c>
      <c r="G316" s="10" t="s">
        <v>4</v>
      </c>
      <c r="H316" s="10" t="s">
        <v>150</v>
      </c>
      <c r="I316" s="10" t="s">
        <v>151</v>
      </c>
      <c r="J316" s="10">
        <v>77101600</v>
      </c>
      <c r="K316" s="10" t="s">
        <v>158</v>
      </c>
      <c r="L316" s="16">
        <v>42370</v>
      </c>
      <c r="M316" s="10">
        <v>12</v>
      </c>
      <c r="N316" s="10" t="s">
        <v>8</v>
      </c>
      <c r="O316" s="10" t="s">
        <v>9</v>
      </c>
      <c r="P316" s="13">
        <v>28304400</v>
      </c>
      <c r="Q316" s="13">
        <v>28304400</v>
      </c>
      <c r="R316" s="10" t="s">
        <v>10</v>
      </c>
      <c r="S316" s="10" t="s">
        <v>10</v>
      </c>
      <c r="T316" s="10" t="s">
        <v>153</v>
      </c>
      <c r="U316" s="11">
        <v>2358700</v>
      </c>
      <c r="V316" s="10"/>
    </row>
    <row r="317" spans="1:22" s="2" customFormat="1" ht="75" customHeight="1" x14ac:dyDescent="0.25">
      <c r="A317" s="10">
        <v>314</v>
      </c>
      <c r="B317" s="10">
        <v>811</v>
      </c>
      <c r="C317" s="10" t="s">
        <v>146</v>
      </c>
      <c r="D317" s="10" t="s">
        <v>147</v>
      </c>
      <c r="E317" s="10" t="s">
        <v>148</v>
      </c>
      <c r="F317" s="10" t="s">
        <v>155</v>
      </c>
      <c r="G317" s="10" t="s">
        <v>4</v>
      </c>
      <c r="H317" s="10" t="s">
        <v>150</v>
      </c>
      <c r="I317" s="10" t="s">
        <v>151</v>
      </c>
      <c r="J317" s="10">
        <v>80111715</v>
      </c>
      <c r="K317" s="10" t="s">
        <v>159</v>
      </c>
      <c r="L317" s="16">
        <v>42401</v>
      </c>
      <c r="M317" s="10">
        <v>12</v>
      </c>
      <c r="N317" s="10" t="s">
        <v>8</v>
      </c>
      <c r="O317" s="10" t="s">
        <v>9</v>
      </c>
      <c r="P317" s="13">
        <v>60564000</v>
      </c>
      <c r="Q317" s="13">
        <v>60564000</v>
      </c>
      <c r="R317" s="10" t="s">
        <v>10</v>
      </c>
      <c r="S317" s="10" t="s">
        <v>10</v>
      </c>
      <c r="T317" s="10" t="s">
        <v>153</v>
      </c>
      <c r="U317" s="11">
        <v>5047000</v>
      </c>
      <c r="V317" s="10"/>
    </row>
    <row r="318" spans="1:22" s="2" customFormat="1" ht="75" customHeight="1" x14ac:dyDescent="0.25">
      <c r="A318" s="10">
        <v>315</v>
      </c>
      <c r="B318" s="10">
        <v>811</v>
      </c>
      <c r="C318" s="10" t="s">
        <v>146</v>
      </c>
      <c r="D318" s="10" t="s">
        <v>147</v>
      </c>
      <c r="E318" s="10" t="s">
        <v>148</v>
      </c>
      <c r="F318" s="10" t="s">
        <v>155</v>
      </c>
      <c r="G318" s="10" t="s">
        <v>4</v>
      </c>
      <c r="H318" s="10" t="s">
        <v>150</v>
      </c>
      <c r="I318" s="10" t="s">
        <v>151</v>
      </c>
      <c r="J318" s="10">
        <v>77101600</v>
      </c>
      <c r="K318" s="10" t="s">
        <v>160</v>
      </c>
      <c r="L318" s="16">
        <v>42370</v>
      </c>
      <c r="M318" s="10">
        <v>12</v>
      </c>
      <c r="N318" s="10" t="s">
        <v>8</v>
      </c>
      <c r="O318" s="10" t="s">
        <v>9</v>
      </c>
      <c r="P318" s="13">
        <v>19034400</v>
      </c>
      <c r="Q318" s="13">
        <v>19034400</v>
      </c>
      <c r="R318" s="10" t="s">
        <v>10</v>
      </c>
      <c r="S318" s="10" t="s">
        <v>10</v>
      </c>
      <c r="T318" s="10" t="s">
        <v>153</v>
      </c>
      <c r="U318" s="11">
        <v>1586200</v>
      </c>
      <c r="V318" s="10"/>
    </row>
    <row r="319" spans="1:22" s="2" customFormat="1" ht="75" customHeight="1" x14ac:dyDescent="0.25">
      <c r="A319" s="10">
        <v>316</v>
      </c>
      <c r="B319" s="10">
        <v>811</v>
      </c>
      <c r="C319" s="10" t="s">
        <v>146</v>
      </c>
      <c r="D319" s="10" t="s">
        <v>147</v>
      </c>
      <c r="E319" s="10" t="s">
        <v>148</v>
      </c>
      <c r="F319" s="10" t="s">
        <v>155</v>
      </c>
      <c r="G319" s="10" t="s">
        <v>4</v>
      </c>
      <c r="H319" s="10" t="s">
        <v>150</v>
      </c>
      <c r="I319" s="10" t="s">
        <v>151</v>
      </c>
      <c r="J319" s="10">
        <v>77101600</v>
      </c>
      <c r="K319" s="10" t="s">
        <v>161</v>
      </c>
      <c r="L319" s="16">
        <v>42370</v>
      </c>
      <c r="M319" s="10">
        <v>12</v>
      </c>
      <c r="N319" s="10" t="s">
        <v>8</v>
      </c>
      <c r="O319" s="10" t="s">
        <v>9</v>
      </c>
      <c r="P319" s="13">
        <v>30528800</v>
      </c>
      <c r="Q319" s="13">
        <v>30528800</v>
      </c>
      <c r="R319" s="10" t="s">
        <v>10</v>
      </c>
      <c r="S319" s="10" t="s">
        <v>10</v>
      </c>
      <c r="T319" s="10" t="s">
        <v>153</v>
      </c>
      <c r="U319" s="11">
        <v>2544100</v>
      </c>
      <c r="V319" s="10"/>
    </row>
    <row r="320" spans="1:22" s="2" customFormat="1" ht="75" customHeight="1" x14ac:dyDescent="0.25">
      <c r="A320" s="10">
        <v>317</v>
      </c>
      <c r="B320" s="10">
        <v>811</v>
      </c>
      <c r="C320" s="10" t="s">
        <v>146</v>
      </c>
      <c r="D320" s="10" t="s">
        <v>147</v>
      </c>
      <c r="E320" s="10" t="s">
        <v>148</v>
      </c>
      <c r="F320" s="10" t="s">
        <v>155</v>
      </c>
      <c r="G320" s="10" t="s">
        <v>28</v>
      </c>
      <c r="H320" s="10" t="s">
        <v>29</v>
      </c>
      <c r="I320" s="10" t="s">
        <v>162</v>
      </c>
      <c r="J320" s="10">
        <v>90111601</v>
      </c>
      <c r="K320" s="10" t="s">
        <v>163</v>
      </c>
      <c r="L320" s="16">
        <v>42370</v>
      </c>
      <c r="M320" s="10">
        <v>11</v>
      </c>
      <c r="N320" s="10" t="s">
        <v>8</v>
      </c>
      <c r="O320" s="10" t="s">
        <v>9</v>
      </c>
      <c r="P320" s="13">
        <v>40000000</v>
      </c>
      <c r="Q320" s="13">
        <v>40000000</v>
      </c>
      <c r="R320" s="10" t="s">
        <v>10</v>
      </c>
      <c r="S320" s="10" t="s">
        <v>10</v>
      </c>
      <c r="T320" s="10" t="s">
        <v>153</v>
      </c>
      <c r="U320" s="11">
        <f>+Q320</f>
        <v>40000000</v>
      </c>
      <c r="V320" s="10"/>
    </row>
    <row r="321" spans="1:22" s="2" customFormat="1" ht="75" customHeight="1" x14ac:dyDescent="0.25">
      <c r="A321" s="10">
        <v>318</v>
      </c>
      <c r="B321" s="10">
        <v>811</v>
      </c>
      <c r="C321" s="10" t="s">
        <v>146</v>
      </c>
      <c r="D321" s="10" t="s">
        <v>147</v>
      </c>
      <c r="E321" s="10" t="s">
        <v>148</v>
      </c>
      <c r="F321" s="10" t="s">
        <v>155</v>
      </c>
      <c r="G321" s="10" t="s">
        <v>4</v>
      </c>
      <c r="H321" s="10" t="s">
        <v>150</v>
      </c>
      <c r="I321" s="10" t="s">
        <v>151</v>
      </c>
      <c r="J321" s="10">
        <v>77101601</v>
      </c>
      <c r="K321" s="10" t="s">
        <v>164</v>
      </c>
      <c r="L321" s="16">
        <v>42370</v>
      </c>
      <c r="M321" s="10">
        <v>12</v>
      </c>
      <c r="N321" s="10" t="s">
        <v>8</v>
      </c>
      <c r="O321" s="10" t="s">
        <v>9</v>
      </c>
      <c r="P321" s="13">
        <v>54260400</v>
      </c>
      <c r="Q321" s="13">
        <v>54260400</v>
      </c>
      <c r="R321" s="10" t="s">
        <v>10</v>
      </c>
      <c r="S321" s="10" t="s">
        <v>10</v>
      </c>
      <c r="T321" s="10" t="s">
        <v>153</v>
      </c>
      <c r="U321" s="11">
        <v>4521700</v>
      </c>
      <c r="V321" s="10"/>
    </row>
    <row r="322" spans="1:22" s="2" customFormat="1" ht="75" customHeight="1" x14ac:dyDescent="0.25">
      <c r="A322" s="10">
        <v>319</v>
      </c>
      <c r="B322" s="10">
        <v>811</v>
      </c>
      <c r="C322" s="10" t="s">
        <v>146</v>
      </c>
      <c r="D322" s="10" t="s">
        <v>147</v>
      </c>
      <c r="E322" s="10" t="s">
        <v>165</v>
      </c>
      <c r="F322" s="10" t="s">
        <v>166</v>
      </c>
      <c r="G322" s="10" t="s">
        <v>4</v>
      </c>
      <c r="H322" s="10" t="s">
        <v>150</v>
      </c>
      <c r="I322" s="10" t="s">
        <v>151</v>
      </c>
      <c r="J322" s="10">
        <v>80161501</v>
      </c>
      <c r="K322" s="10" t="s">
        <v>167</v>
      </c>
      <c r="L322" s="16">
        <v>42370</v>
      </c>
      <c r="M322" s="10">
        <v>12</v>
      </c>
      <c r="N322" s="10" t="s">
        <v>8</v>
      </c>
      <c r="O322" s="10" t="s">
        <v>9</v>
      </c>
      <c r="P322" s="13">
        <v>24225600</v>
      </c>
      <c r="Q322" s="13">
        <v>24225600</v>
      </c>
      <c r="R322" s="10" t="s">
        <v>10</v>
      </c>
      <c r="S322" s="10" t="s">
        <v>10</v>
      </c>
      <c r="T322" s="10" t="s">
        <v>153</v>
      </c>
      <c r="U322" s="11">
        <v>2018800</v>
      </c>
      <c r="V322" s="10"/>
    </row>
    <row r="323" spans="1:22" s="2" customFormat="1" ht="75" customHeight="1" x14ac:dyDescent="0.25">
      <c r="A323" s="10">
        <v>320</v>
      </c>
      <c r="B323" s="10">
        <v>811</v>
      </c>
      <c r="C323" s="10" t="s">
        <v>146</v>
      </c>
      <c r="D323" s="10" t="s">
        <v>147</v>
      </c>
      <c r="E323" s="10" t="s">
        <v>165</v>
      </c>
      <c r="F323" s="10" t="s">
        <v>166</v>
      </c>
      <c r="G323" s="10" t="s">
        <v>4</v>
      </c>
      <c r="H323" s="10" t="s">
        <v>150</v>
      </c>
      <c r="I323" s="10" t="s">
        <v>151</v>
      </c>
      <c r="J323" s="10">
        <v>77101601</v>
      </c>
      <c r="K323" s="10" t="s">
        <v>168</v>
      </c>
      <c r="L323" s="16">
        <v>42370</v>
      </c>
      <c r="M323" s="10">
        <v>7.4110653012368664</v>
      </c>
      <c r="N323" s="10" t="s">
        <v>8</v>
      </c>
      <c r="O323" s="10" t="s">
        <v>9</v>
      </c>
      <c r="P323" s="13">
        <v>55723800</v>
      </c>
      <c r="Q323" s="13">
        <v>55723800</v>
      </c>
      <c r="R323" s="10" t="s">
        <v>10</v>
      </c>
      <c r="S323" s="10" t="s">
        <v>10</v>
      </c>
      <c r="T323" s="10" t="s">
        <v>153</v>
      </c>
      <c r="U323" s="11">
        <v>7519000</v>
      </c>
      <c r="V323" s="10"/>
    </row>
    <row r="324" spans="1:22" s="2" customFormat="1" ht="75" customHeight="1" x14ac:dyDescent="0.25">
      <c r="A324" s="10">
        <v>321</v>
      </c>
      <c r="B324" s="10">
        <v>811</v>
      </c>
      <c r="C324" s="10" t="s">
        <v>146</v>
      </c>
      <c r="D324" s="10" t="s">
        <v>147</v>
      </c>
      <c r="E324" s="10" t="s">
        <v>165</v>
      </c>
      <c r="F324" s="10" t="s">
        <v>166</v>
      </c>
      <c r="G324" s="10" t="s">
        <v>4</v>
      </c>
      <c r="H324" s="10" t="s">
        <v>150</v>
      </c>
      <c r="I324" s="10" t="s">
        <v>151</v>
      </c>
      <c r="J324" s="10">
        <v>77101600</v>
      </c>
      <c r="K324" s="10" t="s">
        <v>169</v>
      </c>
      <c r="L324" s="16">
        <v>42370</v>
      </c>
      <c r="M324" s="10">
        <v>12</v>
      </c>
      <c r="N324" s="10" t="s">
        <v>8</v>
      </c>
      <c r="O324" s="10" t="s">
        <v>9</v>
      </c>
      <c r="P324" s="13">
        <v>66867600</v>
      </c>
      <c r="Q324" s="13">
        <v>66867600</v>
      </c>
      <c r="R324" s="10" t="s">
        <v>10</v>
      </c>
      <c r="S324" s="10" t="s">
        <v>10</v>
      </c>
      <c r="T324" s="10" t="s">
        <v>153</v>
      </c>
      <c r="U324" s="11">
        <v>5572300</v>
      </c>
      <c r="V324" s="10"/>
    </row>
    <row r="325" spans="1:22" s="2" customFormat="1" ht="75" customHeight="1" x14ac:dyDescent="0.25">
      <c r="A325" s="10">
        <v>322</v>
      </c>
      <c r="B325" s="10">
        <v>811</v>
      </c>
      <c r="C325" s="10" t="s">
        <v>146</v>
      </c>
      <c r="D325" s="10" t="s">
        <v>147</v>
      </c>
      <c r="E325" s="10" t="s">
        <v>165</v>
      </c>
      <c r="F325" s="10" t="s">
        <v>166</v>
      </c>
      <c r="G325" s="10" t="s">
        <v>4</v>
      </c>
      <c r="H325" s="10" t="s">
        <v>150</v>
      </c>
      <c r="I325" s="10" t="s">
        <v>151</v>
      </c>
      <c r="J325" s="10">
        <v>77101600</v>
      </c>
      <c r="K325" s="10" t="s">
        <v>170</v>
      </c>
      <c r="L325" s="16">
        <v>42370</v>
      </c>
      <c r="M325" s="10">
        <v>12</v>
      </c>
      <c r="N325" s="10" t="s">
        <v>8</v>
      </c>
      <c r="O325" s="10" t="s">
        <v>9</v>
      </c>
      <c r="P325" s="13">
        <v>54260400</v>
      </c>
      <c r="Q325" s="13">
        <v>54260400</v>
      </c>
      <c r="R325" s="10" t="s">
        <v>10</v>
      </c>
      <c r="S325" s="10" t="s">
        <v>10</v>
      </c>
      <c r="T325" s="10" t="s">
        <v>153</v>
      </c>
      <c r="U325" s="11">
        <v>4521700</v>
      </c>
      <c r="V325" s="10"/>
    </row>
    <row r="326" spans="1:22" s="2" customFormat="1" ht="75" customHeight="1" x14ac:dyDescent="0.25">
      <c r="A326" s="10">
        <v>323</v>
      </c>
      <c r="B326" s="10">
        <v>811</v>
      </c>
      <c r="C326" s="10" t="s">
        <v>146</v>
      </c>
      <c r="D326" s="10" t="s">
        <v>147</v>
      </c>
      <c r="E326" s="10" t="s">
        <v>165</v>
      </c>
      <c r="F326" s="10" t="s">
        <v>166</v>
      </c>
      <c r="G326" s="10" t="s">
        <v>4</v>
      </c>
      <c r="H326" s="10" t="s">
        <v>150</v>
      </c>
      <c r="I326" s="10" t="s">
        <v>151</v>
      </c>
      <c r="J326" s="10">
        <v>77101501</v>
      </c>
      <c r="K326" s="10" t="s">
        <v>171</v>
      </c>
      <c r="L326" s="16">
        <v>42370</v>
      </c>
      <c r="M326" s="10">
        <v>12</v>
      </c>
      <c r="N326" s="10" t="s">
        <v>8</v>
      </c>
      <c r="O326" s="10" t="s">
        <v>9</v>
      </c>
      <c r="P326" s="13">
        <v>90228000</v>
      </c>
      <c r="Q326" s="13">
        <v>90228000</v>
      </c>
      <c r="R326" s="10" t="s">
        <v>10</v>
      </c>
      <c r="S326" s="10" t="s">
        <v>10</v>
      </c>
      <c r="T326" s="10" t="s">
        <v>153</v>
      </c>
      <c r="U326" s="11">
        <v>7519000</v>
      </c>
      <c r="V326" s="10"/>
    </row>
    <row r="327" spans="1:22" s="2" customFormat="1" ht="75" customHeight="1" x14ac:dyDescent="0.25">
      <c r="A327" s="10">
        <v>324</v>
      </c>
      <c r="B327" s="10">
        <v>811</v>
      </c>
      <c r="C327" s="10" t="s">
        <v>146</v>
      </c>
      <c r="D327" s="10" t="s">
        <v>147</v>
      </c>
      <c r="E327" s="10" t="s">
        <v>165</v>
      </c>
      <c r="F327" s="10" t="s">
        <v>166</v>
      </c>
      <c r="G327" s="10" t="s">
        <v>4</v>
      </c>
      <c r="H327" s="10" t="s">
        <v>150</v>
      </c>
      <c r="I327" s="10" t="s">
        <v>151</v>
      </c>
      <c r="J327" s="10">
        <v>77101501</v>
      </c>
      <c r="K327" s="10" t="s">
        <v>172</v>
      </c>
      <c r="L327" s="16">
        <v>42370</v>
      </c>
      <c r="M327" s="10">
        <v>12</v>
      </c>
      <c r="N327" s="10" t="s">
        <v>8</v>
      </c>
      <c r="O327" s="10" t="s">
        <v>9</v>
      </c>
      <c r="P327" s="13">
        <v>60564000</v>
      </c>
      <c r="Q327" s="13">
        <v>60564000</v>
      </c>
      <c r="R327" s="10" t="s">
        <v>10</v>
      </c>
      <c r="S327" s="10" t="s">
        <v>10</v>
      </c>
      <c r="T327" s="10" t="s">
        <v>153</v>
      </c>
      <c r="U327" s="11">
        <v>5047000</v>
      </c>
      <c r="V327" s="10"/>
    </row>
    <row r="328" spans="1:22" s="2" customFormat="1" ht="75" customHeight="1" x14ac:dyDescent="0.25">
      <c r="A328" s="10">
        <v>325</v>
      </c>
      <c r="B328" s="10">
        <v>811</v>
      </c>
      <c r="C328" s="10" t="s">
        <v>146</v>
      </c>
      <c r="D328" s="10" t="s">
        <v>147</v>
      </c>
      <c r="E328" s="10" t="s">
        <v>165</v>
      </c>
      <c r="F328" s="10" t="s">
        <v>166</v>
      </c>
      <c r="G328" s="10" t="s">
        <v>4</v>
      </c>
      <c r="H328" s="10" t="s">
        <v>150</v>
      </c>
      <c r="I328" s="10" t="s">
        <v>151</v>
      </c>
      <c r="J328" s="10">
        <v>77101601</v>
      </c>
      <c r="K328" s="10" t="s">
        <v>173</v>
      </c>
      <c r="L328" s="16">
        <v>42370</v>
      </c>
      <c r="M328" s="10">
        <v>12</v>
      </c>
      <c r="N328" s="10" t="s">
        <v>8</v>
      </c>
      <c r="O328" s="10" t="s">
        <v>9</v>
      </c>
      <c r="P328" s="13">
        <v>47956800</v>
      </c>
      <c r="Q328" s="13">
        <v>47956800</v>
      </c>
      <c r="R328" s="10" t="s">
        <v>10</v>
      </c>
      <c r="S328" s="10" t="s">
        <v>10</v>
      </c>
      <c r="T328" s="10" t="s">
        <v>153</v>
      </c>
      <c r="U328" s="11">
        <v>3996400</v>
      </c>
      <c r="V328" s="10"/>
    </row>
    <row r="329" spans="1:22" s="2" customFormat="1" ht="75" customHeight="1" x14ac:dyDescent="0.25">
      <c r="A329" s="10">
        <v>326</v>
      </c>
      <c r="B329" s="10">
        <v>811</v>
      </c>
      <c r="C329" s="10" t="s">
        <v>146</v>
      </c>
      <c r="D329" s="10" t="s">
        <v>147</v>
      </c>
      <c r="E329" s="10" t="s">
        <v>165</v>
      </c>
      <c r="F329" s="10" t="s">
        <v>166</v>
      </c>
      <c r="G329" s="10" t="s">
        <v>4</v>
      </c>
      <c r="H329" s="10" t="s">
        <v>150</v>
      </c>
      <c r="I329" s="10" t="s">
        <v>151</v>
      </c>
      <c r="J329" s="10">
        <v>80101604</v>
      </c>
      <c r="K329" s="10" t="s">
        <v>174</v>
      </c>
      <c r="L329" s="16">
        <v>42370</v>
      </c>
      <c r="M329" s="10">
        <v>12</v>
      </c>
      <c r="N329" s="10" t="s">
        <v>8</v>
      </c>
      <c r="O329" s="10" t="s">
        <v>9</v>
      </c>
      <c r="P329" s="13">
        <v>28304400</v>
      </c>
      <c r="Q329" s="13">
        <v>28304400</v>
      </c>
      <c r="R329" s="10" t="s">
        <v>10</v>
      </c>
      <c r="S329" s="10" t="s">
        <v>10</v>
      </c>
      <c r="T329" s="10" t="s">
        <v>153</v>
      </c>
      <c r="U329" s="11">
        <v>2358700</v>
      </c>
      <c r="V329" s="10"/>
    </row>
    <row r="330" spans="1:22" s="2" customFormat="1" ht="75" customHeight="1" x14ac:dyDescent="0.25">
      <c r="A330" s="10">
        <v>327</v>
      </c>
      <c r="B330" s="10">
        <v>811</v>
      </c>
      <c r="C330" s="10" t="s">
        <v>146</v>
      </c>
      <c r="D330" s="10" t="s">
        <v>147</v>
      </c>
      <c r="E330" s="10" t="s">
        <v>165</v>
      </c>
      <c r="F330" s="10" t="s">
        <v>166</v>
      </c>
      <c r="G330" s="10" t="s">
        <v>4</v>
      </c>
      <c r="H330" s="10" t="s">
        <v>150</v>
      </c>
      <c r="I330" s="10" t="s">
        <v>151</v>
      </c>
      <c r="J330" s="10">
        <v>77101600</v>
      </c>
      <c r="K330" s="10" t="s">
        <v>175</v>
      </c>
      <c r="L330" s="16">
        <v>42370</v>
      </c>
      <c r="M330" s="10">
        <v>12</v>
      </c>
      <c r="N330" s="10" t="s">
        <v>8</v>
      </c>
      <c r="O330" s="10" t="s">
        <v>9</v>
      </c>
      <c r="P330" s="13">
        <v>36956400</v>
      </c>
      <c r="Q330" s="13">
        <v>36956400</v>
      </c>
      <c r="R330" s="10" t="s">
        <v>10</v>
      </c>
      <c r="S330" s="10" t="s">
        <v>10</v>
      </c>
      <c r="T330" s="10" t="s">
        <v>153</v>
      </c>
      <c r="U330" s="11">
        <v>3079700</v>
      </c>
      <c r="V330" s="10"/>
    </row>
    <row r="331" spans="1:22" s="2" customFormat="1" ht="75" customHeight="1" x14ac:dyDescent="0.25">
      <c r="A331" s="10">
        <v>328</v>
      </c>
      <c r="B331" s="10">
        <v>811</v>
      </c>
      <c r="C331" s="10" t="s">
        <v>146</v>
      </c>
      <c r="D331" s="10" t="s">
        <v>147</v>
      </c>
      <c r="E331" s="10" t="s">
        <v>165</v>
      </c>
      <c r="F331" s="10" t="s">
        <v>166</v>
      </c>
      <c r="G331" s="10" t="s">
        <v>4</v>
      </c>
      <c r="H331" s="10" t="s">
        <v>150</v>
      </c>
      <c r="I331" s="10" t="s">
        <v>151</v>
      </c>
      <c r="J331" s="10">
        <v>77101600</v>
      </c>
      <c r="K331" s="10" t="s">
        <v>176</v>
      </c>
      <c r="L331" s="16">
        <v>42370</v>
      </c>
      <c r="M331" s="10">
        <v>12</v>
      </c>
      <c r="N331" s="10" t="s">
        <v>8</v>
      </c>
      <c r="O331" s="10" t="s">
        <v>9</v>
      </c>
      <c r="P331" s="13">
        <v>47956800</v>
      </c>
      <c r="Q331" s="13">
        <v>47956800</v>
      </c>
      <c r="R331" s="10" t="s">
        <v>10</v>
      </c>
      <c r="S331" s="10" t="s">
        <v>10</v>
      </c>
      <c r="T331" s="10" t="s">
        <v>153</v>
      </c>
      <c r="U331" s="11">
        <v>3996400</v>
      </c>
      <c r="V331" s="10"/>
    </row>
    <row r="332" spans="1:22" s="2" customFormat="1" ht="75" customHeight="1" x14ac:dyDescent="0.25">
      <c r="A332" s="10">
        <v>329</v>
      </c>
      <c r="B332" s="10">
        <v>811</v>
      </c>
      <c r="C332" s="10" t="s">
        <v>146</v>
      </c>
      <c r="D332" s="10" t="s">
        <v>147</v>
      </c>
      <c r="E332" s="10" t="s">
        <v>165</v>
      </c>
      <c r="F332" s="10" t="s">
        <v>166</v>
      </c>
      <c r="G332" s="10" t="s">
        <v>4</v>
      </c>
      <c r="H332" s="10" t="s">
        <v>150</v>
      </c>
      <c r="I332" s="10" t="s">
        <v>151</v>
      </c>
      <c r="J332" s="10">
        <v>77102004</v>
      </c>
      <c r="K332" s="10" t="s">
        <v>177</v>
      </c>
      <c r="L332" s="16">
        <v>42370</v>
      </c>
      <c r="M332" s="10">
        <v>12</v>
      </c>
      <c r="N332" s="10" t="s">
        <v>8</v>
      </c>
      <c r="O332" s="10" t="s">
        <v>9</v>
      </c>
      <c r="P332" s="13">
        <v>36956400</v>
      </c>
      <c r="Q332" s="13">
        <v>36956400</v>
      </c>
      <c r="R332" s="10" t="s">
        <v>10</v>
      </c>
      <c r="S332" s="10" t="s">
        <v>10</v>
      </c>
      <c r="T332" s="10" t="s">
        <v>153</v>
      </c>
      <c r="U332" s="11">
        <v>3079700</v>
      </c>
      <c r="V332" s="10"/>
    </row>
    <row r="333" spans="1:22" s="2" customFormat="1" ht="75" customHeight="1" x14ac:dyDescent="0.25">
      <c r="A333" s="10">
        <v>330</v>
      </c>
      <c r="B333" s="10">
        <v>811</v>
      </c>
      <c r="C333" s="10" t="s">
        <v>146</v>
      </c>
      <c r="D333" s="10" t="s">
        <v>147</v>
      </c>
      <c r="E333" s="10" t="s">
        <v>165</v>
      </c>
      <c r="F333" s="10" t="s">
        <v>166</v>
      </c>
      <c r="G333" s="10" t="s">
        <v>4</v>
      </c>
      <c r="H333" s="10" t="s">
        <v>150</v>
      </c>
      <c r="I333" s="10" t="s">
        <v>151</v>
      </c>
      <c r="J333" s="10">
        <v>77102000</v>
      </c>
      <c r="K333" s="10" t="s">
        <v>178</v>
      </c>
      <c r="L333" s="16">
        <v>42370</v>
      </c>
      <c r="M333" s="10">
        <v>12</v>
      </c>
      <c r="N333" s="10" t="s">
        <v>8</v>
      </c>
      <c r="O333" s="10" t="s">
        <v>9</v>
      </c>
      <c r="P333" s="13">
        <v>36956400</v>
      </c>
      <c r="Q333" s="13">
        <v>36956400</v>
      </c>
      <c r="R333" s="10" t="s">
        <v>10</v>
      </c>
      <c r="S333" s="10" t="s">
        <v>10</v>
      </c>
      <c r="T333" s="10" t="s">
        <v>153</v>
      </c>
      <c r="U333" s="11">
        <v>3079700</v>
      </c>
      <c r="V333" s="10"/>
    </row>
    <row r="334" spans="1:22" s="2" customFormat="1" ht="75" customHeight="1" x14ac:dyDescent="0.25">
      <c r="A334" s="10">
        <v>331</v>
      </c>
      <c r="B334" s="10">
        <v>811</v>
      </c>
      <c r="C334" s="10" t="s">
        <v>146</v>
      </c>
      <c r="D334" s="10" t="s">
        <v>147</v>
      </c>
      <c r="E334" s="10" t="s">
        <v>165</v>
      </c>
      <c r="F334" s="10" t="s">
        <v>166</v>
      </c>
      <c r="G334" s="10" t="s">
        <v>4</v>
      </c>
      <c r="H334" s="10" t="s">
        <v>150</v>
      </c>
      <c r="I334" s="10" t="s">
        <v>151</v>
      </c>
      <c r="J334" s="10">
        <v>77101600</v>
      </c>
      <c r="K334" s="10" t="s">
        <v>179</v>
      </c>
      <c r="L334" s="16">
        <v>42370</v>
      </c>
      <c r="M334" s="10">
        <v>12</v>
      </c>
      <c r="N334" s="10" t="s">
        <v>8</v>
      </c>
      <c r="O334" s="10" t="s">
        <v>9</v>
      </c>
      <c r="P334" s="13">
        <v>36956400</v>
      </c>
      <c r="Q334" s="13">
        <v>36956400</v>
      </c>
      <c r="R334" s="10" t="s">
        <v>10</v>
      </c>
      <c r="S334" s="10" t="s">
        <v>10</v>
      </c>
      <c r="T334" s="10" t="s">
        <v>153</v>
      </c>
      <c r="U334" s="11">
        <v>3079700</v>
      </c>
      <c r="V334" s="10"/>
    </row>
    <row r="335" spans="1:22" s="2" customFormat="1" ht="75" customHeight="1" x14ac:dyDescent="0.25">
      <c r="A335" s="10">
        <v>332</v>
      </c>
      <c r="B335" s="10">
        <v>811</v>
      </c>
      <c r="C335" s="10" t="s">
        <v>146</v>
      </c>
      <c r="D335" s="10" t="s">
        <v>147</v>
      </c>
      <c r="E335" s="10" t="s">
        <v>165</v>
      </c>
      <c r="F335" s="10" t="s">
        <v>166</v>
      </c>
      <c r="G335" s="10" t="s">
        <v>4</v>
      </c>
      <c r="H335" s="10" t="s">
        <v>150</v>
      </c>
      <c r="I335" s="10" t="s">
        <v>151</v>
      </c>
      <c r="J335" s="10">
        <v>77101600</v>
      </c>
      <c r="K335" s="10" t="s">
        <v>180</v>
      </c>
      <c r="L335" s="16">
        <v>42370</v>
      </c>
      <c r="M335" s="10">
        <v>12</v>
      </c>
      <c r="N335" s="10" t="s">
        <v>8</v>
      </c>
      <c r="O335" s="10" t="s">
        <v>9</v>
      </c>
      <c r="P335" s="13">
        <v>33124800</v>
      </c>
      <c r="Q335" s="13">
        <v>33124800</v>
      </c>
      <c r="R335" s="10" t="s">
        <v>10</v>
      </c>
      <c r="S335" s="10" t="s">
        <v>10</v>
      </c>
      <c r="T335" s="10" t="s">
        <v>153</v>
      </c>
      <c r="U335" s="11">
        <v>2760400</v>
      </c>
      <c r="V335" s="10"/>
    </row>
    <row r="336" spans="1:22" s="2" customFormat="1" ht="75" customHeight="1" x14ac:dyDescent="0.25">
      <c r="A336" s="10">
        <v>333</v>
      </c>
      <c r="B336" s="10">
        <v>811</v>
      </c>
      <c r="C336" s="10" t="s">
        <v>146</v>
      </c>
      <c r="D336" s="10" t="s">
        <v>147</v>
      </c>
      <c r="E336" s="10" t="s">
        <v>165</v>
      </c>
      <c r="F336" s="10" t="s">
        <v>166</v>
      </c>
      <c r="G336" s="10" t="s">
        <v>4</v>
      </c>
      <c r="H336" s="10" t="s">
        <v>150</v>
      </c>
      <c r="I336" s="10" t="s">
        <v>151</v>
      </c>
      <c r="J336" s="10">
        <v>77101600</v>
      </c>
      <c r="K336" s="10" t="s">
        <v>181</v>
      </c>
      <c r="L336" s="16">
        <v>42370</v>
      </c>
      <c r="M336" s="10">
        <v>12</v>
      </c>
      <c r="N336" s="10" t="s">
        <v>8</v>
      </c>
      <c r="O336" s="10" t="s">
        <v>9</v>
      </c>
      <c r="P336" s="13">
        <v>41653200</v>
      </c>
      <c r="Q336" s="13">
        <v>41653200</v>
      </c>
      <c r="R336" s="10" t="s">
        <v>10</v>
      </c>
      <c r="S336" s="10" t="s">
        <v>10</v>
      </c>
      <c r="T336" s="10" t="s">
        <v>153</v>
      </c>
      <c r="U336" s="11">
        <v>3471100</v>
      </c>
      <c r="V336" s="10"/>
    </row>
    <row r="337" spans="1:22" s="2" customFormat="1" ht="75" customHeight="1" x14ac:dyDescent="0.25">
      <c r="A337" s="10">
        <v>334</v>
      </c>
      <c r="B337" s="10">
        <v>811</v>
      </c>
      <c r="C337" s="10" t="s">
        <v>146</v>
      </c>
      <c r="D337" s="10" t="s">
        <v>147</v>
      </c>
      <c r="E337" s="10" t="s">
        <v>165</v>
      </c>
      <c r="F337" s="10" t="s">
        <v>166</v>
      </c>
      <c r="G337" s="10" t="s">
        <v>4</v>
      </c>
      <c r="H337" s="10" t="s">
        <v>150</v>
      </c>
      <c r="I337" s="10" t="s">
        <v>151</v>
      </c>
      <c r="J337" s="10">
        <v>77101600</v>
      </c>
      <c r="K337" s="10" t="s">
        <v>182</v>
      </c>
      <c r="L337" s="16">
        <v>42370</v>
      </c>
      <c r="M337" s="10">
        <v>12</v>
      </c>
      <c r="N337" s="10" t="s">
        <v>8</v>
      </c>
      <c r="O337" s="10" t="s">
        <v>9</v>
      </c>
      <c r="P337" s="13">
        <v>77868000</v>
      </c>
      <c r="Q337" s="13">
        <v>77868000</v>
      </c>
      <c r="R337" s="10" t="s">
        <v>10</v>
      </c>
      <c r="S337" s="10" t="s">
        <v>10</v>
      </c>
      <c r="T337" s="10" t="s">
        <v>153</v>
      </c>
      <c r="U337" s="11">
        <v>6489000</v>
      </c>
      <c r="V337" s="10"/>
    </row>
    <row r="338" spans="1:22" s="2" customFormat="1" ht="75" customHeight="1" x14ac:dyDescent="0.25">
      <c r="A338" s="10">
        <v>335</v>
      </c>
      <c r="B338" s="10">
        <v>811</v>
      </c>
      <c r="C338" s="10" t="s">
        <v>146</v>
      </c>
      <c r="D338" s="10" t="s">
        <v>147</v>
      </c>
      <c r="E338" s="10" t="s">
        <v>165</v>
      </c>
      <c r="F338" s="10" t="s">
        <v>166</v>
      </c>
      <c r="G338" s="10" t="s">
        <v>183</v>
      </c>
      <c r="H338" s="10" t="s">
        <v>184</v>
      </c>
      <c r="I338" s="10" t="s">
        <v>185</v>
      </c>
      <c r="J338" s="10">
        <v>77101604</v>
      </c>
      <c r="K338" s="10" t="s">
        <v>186</v>
      </c>
      <c r="L338" s="16">
        <v>42370</v>
      </c>
      <c r="M338" s="10">
        <v>8</v>
      </c>
      <c r="N338" s="10" t="s">
        <v>187</v>
      </c>
      <c r="O338" s="10" t="s">
        <v>9</v>
      </c>
      <c r="P338" s="13">
        <v>100000000</v>
      </c>
      <c r="Q338" s="13">
        <v>100000000</v>
      </c>
      <c r="R338" s="10" t="s">
        <v>10</v>
      </c>
      <c r="S338" s="10" t="s">
        <v>10</v>
      </c>
      <c r="T338" s="10" t="s">
        <v>153</v>
      </c>
      <c r="U338" s="11">
        <f>+Q338</f>
        <v>100000000</v>
      </c>
      <c r="V338" s="10"/>
    </row>
    <row r="339" spans="1:22" s="2" customFormat="1" ht="75" customHeight="1" x14ac:dyDescent="0.25">
      <c r="A339" s="10">
        <v>336</v>
      </c>
      <c r="B339" s="10">
        <v>811</v>
      </c>
      <c r="C339" s="10" t="s">
        <v>146</v>
      </c>
      <c r="D339" s="10" t="s">
        <v>147</v>
      </c>
      <c r="E339" s="10" t="s">
        <v>188</v>
      </c>
      <c r="F339" s="10" t="s">
        <v>189</v>
      </c>
      <c r="G339" s="10" t="s">
        <v>4</v>
      </c>
      <c r="H339" s="10" t="s">
        <v>150</v>
      </c>
      <c r="I339" s="10" t="s">
        <v>151</v>
      </c>
      <c r="J339" s="10">
        <v>77101600</v>
      </c>
      <c r="K339" s="10" t="s">
        <v>190</v>
      </c>
      <c r="L339" s="16">
        <v>42370</v>
      </c>
      <c r="M339" s="10">
        <v>12</v>
      </c>
      <c r="N339" s="10" t="s">
        <v>8</v>
      </c>
      <c r="O339" s="10" t="s">
        <v>9</v>
      </c>
      <c r="P339" s="13">
        <v>71688000</v>
      </c>
      <c r="Q339" s="13">
        <v>71688000</v>
      </c>
      <c r="R339" s="10" t="s">
        <v>10</v>
      </c>
      <c r="S339" s="10" t="s">
        <v>10</v>
      </c>
      <c r="T339" s="10" t="s">
        <v>153</v>
      </c>
      <c r="U339" s="11">
        <v>5974000</v>
      </c>
      <c r="V339" s="10"/>
    </row>
    <row r="340" spans="1:22" s="2" customFormat="1" ht="75" customHeight="1" x14ac:dyDescent="0.25">
      <c r="A340" s="10">
        <v>337</v>
      </c>
      <c r="B340" s="10">
        <v>811</v>
      </c>
      <c r="C340" s="10" t="s">
        <v>146</v>
      </c>
      <c r="D340" s="10" t="s">
        <v>147</v>
      </c>
      <c r="E340" s="10" t="s">
        <v>188</v>
      </c>
      <c r="F340" s="10" t="s">
        <v>189</v>
      </c>
      <c r="G340" s="10" t="s">
        <v>4</v>
      </c>
      <c r="H340" s="10" t="s">
        <v>150</v>
      </c>
      <c r="I340" s="10" t="s">
        <v>151</v>
      </c>
      <c r="J340" s="10">
        <v>77101600</v>
      </c>
      <c r="K340" s="10" t="s">
        <v>191</v>
      </c>
      <c r="L340" s="16">
        <v>42370</v>
      </c>
      <c r="M340" s="10">
        <v>12</v>
      </c>
      <c r="N340" s="10" t="s">
        <v>8</v>
      </c>
      <c r="O340" s="10" t="s">
        <v>9</v>
      </c>
      <c r="P340" s="13">
        <v>41653200</v>
      </c>
      <c r="Q340" s="13">
        <v>41653200</v>
      </c>
      <c r="R340" s="10" t="s">
        <v>10</v>
      </c>
      <c r="S340" s="10" t="s">
        <v>10</v>
      </c>
      <c r="T340" s="10" t="s">
        <v>153</v>
      </c>
      <c r="U340" s="11">
        <v>3471100</v>
      </c>
      <c r="V340" s="10"/>
    </row>
    <row r="341" spans="1:22" s="2" customFormat="1" ht="75" customHeight="1" x14ac:dyDescent="0.25">
      <c r="A341" s="10">
        <v>338</v>
      </c>
      <c r="B341" s="10">
        <v>811</v>
      </c>
      <c r="C341" s="10" t="s">
        <v>146</v>
      </c>
      <c r="D341" s="10" t="s">
        <v>147</v>
      </c>
      <c r="E341" s="10" t="s">
        <v>188</v>
      </c>
      <c r="F341" s="10" t="s">
        <v>189</v>
      </c>
      <c r="G341" s="10" t="s">
        <v>4</v>
      </c>
      <c r="H341" s="10" t="s">
        <v>150</v>
      </c>
      <c r="I341" s="10" t="s">
        <v>151</v>
      </c>
      <c r="J341" s="10">
        <v>77101600</v>
      </c>
      <c r="K341" s="10" t="s">
        <v>192</v>
      </c>
      <c r="L341" s="16">
        <v>42370</v>
      </c>
      <c r="M341" s="10">
        <v>12</v>
      </c>
      <c r="N341" s="10" t="s">
        <v>8</v>
      </c>
      <c r="O341" s="10" t="s">
        <v>9</v>
      </c>
      <c r="P341" s="13">
        <v>77868000</v>
      </c>
      <c r="Q341" s="13">
        <v>77868000</v>
      </c>
      <c r="R341" s="10" t="s">
        <v>10</v>
      </c>
      <c r="S341" s="10" t="s">
        <v>10</v>
      </c>
      <c r="T341" s="10" t="s">
        <v>153</v>
      </c>
      <c r="U341" s="11">
        <v>6489000</v>
      </c>
      <c r="V341" s="10"/>
    </row>
    <row r="342" spans="1:22" s="2" customFormat="1" ht="75" customHeight="1" x14ac:dyDescent="0.25">
      <c r="A342" s="10">
        <v>339</v>
      </c>
      <c r="B342" s="10">
        <v>811</v>
      </c>
      <c r="C342" s="10" t="s">
        <v>146</v>
      </c>
      <c r="D342" s="10" t="s">
        <v>147</v>
      </c>
      <c r="E342" s="10" t="s">
        <v>188</v>
      </c>
      <c r="F342" s="10" t="s">
        <v>189</v>
      </c>
      <c r="G342" s="10" t="s">
        <v>4</v>
      </c>
      <c r="H342" s="10" t="s">
        <v>150</v>
      </c>
      <c r="I342" s="10" t="s">
        <v>151</v>
      </c>
      <c r="J342" s="10">
        <v>77101600</v>
      </c>
      <c r="K342" s="10" t="s">
        <v>193</v>
      </c>
      <c r="L342" s="16">
        <v>42370</v>
      </c>
      <c r="M342" s="10">
        <v>12</v>
      </c>
      <c r="N342" s="10" t="s">
        <v>8</v>
      </c>
      <c r="O342" s="10" t="s">
        <v>9</v>
      </c>
      <c r="P342" s="13">
        <v>77868000</v>
      </c>
      <c r="Q342" s="13">
        <v>77868000</v>
      </c>
      <c r="R342" s="10" t="s">
        <v>10</v>
      </c>
      <c r="S342" s="10" t="s">
        <v>10</v>
      </c>
      <c r="T342" s="10" t="s">
        <v>153</v>
      </c>
      <c r="U342" s="11">
        <v>6489000</v>
      </c>
      <c r="V342" s="10"/>
    </row>
    <row r="343" spans="1:22" s="2" customFormat="1" ht="75" customHeight="1" x14ac:dyDescent="0.25">
      <c r="A343" s="10">
        <v>340</v>
      </c>
      <c r="B343" s="10">
        <v>811</v>
      </c>
      <c r="C343" s="10" t="s">
        <v>146</v>
      </c>
      <c r="D343" s="10" t="s">
        <v>147</v>
      </c>
      <c r="E343" s="10" t="s">
        <v>188</v>
      </c>
      <c r="F343" s="10" t="s">
        <v>189</v>
      </c>
      <c r="G343" s="10" t="s">
        <v>4</v>
      </c>
      <c r="H343" s="10" t="s">
        <v>150</v>
      </c>
      <c r="I343" s="10" t="s">
        <v>151</v>
      </c>
      <c r="J343" s="10">
        <v>80111601</v>
      </c>
      <c r="K343" s="10" t="s">
        <v>194</v>
      </c>
      <c r="L343" s="16">
        <v>42370</v>
      </c>
      <c r="M343" s="10">
        <v>12</v>
      </c>
      <c r="N343" s="10" t="s">
        <v>8</v>
      </c>
      <c r="O343" s="10" t="s">
        <v>9</v>
      </c>
      <c r="P343" s="13">
        <v>24225800</v>
      </c>
      <c r="Q343" s="13">
        <v>24225800</v>
      </c>
      <c r="R343" s="10" t="s">
        <v>10</v>
      </c>
      <c r="S343" s="10" t="s">
        <v>10</v>
      </c>
      <c r="T343" s="10" t="s">
        <v>153</v>
      </c>
      <c r="U343" s="11">
        <v>2018800</v>
      </c>
      <c r="V343" s="10"/>
    </row>
    <row r="344" spans="1:22" s="2" customFormat="1" ht="75" customHeight="1" x14ac:dyDescent="0.25">
      <c r="A344" s="10">
        <v>341</v>
      </c>
      <c r="B344" s="10">
        <v>811</v>
      </c>
      <c r="C344" s="10" t="s">
        <v>146</v>
      </c>
      <c r="D344" s="10" t="s">
        <v>147</v>
      </c>
      <c r="E344" s="10" t="s">
        <v>165</v>
      </c>
      <c r="F344" s="10" t="s">
        <v>195</v>
      </c>
      <c r="G344" s="10" t="s">
        <v>4</v>
      </c>
      <c r="H344" s="10" t="s">
        <v>150</v>
      </c>
      <c r="I344" s="10" t="s">
        <v>151</v>
      </c>
      <c r="J344" s="10">
        <v>80101603</v>
      </c>
      <c r="K344" s="10" t="s">
        <v>196</v>
      </c>
      <c r="L344" s="16">
        <v>42370</v>
      </c>
      <c r="M344" s="10">
        <v>12</v>
      </c>
      <c r="N344" s="10" t="s">
        <v>8</v>
      </c>
      <c r="O344" s="10" t="s">
        <v>9</v>
      </c>
      <c r="P344" s="13">
        <v>66868000</v>
      </c>
      <c r="Q344" s="13">
        <v>66868000</v>
      </c>
      <c r="R344" s="10" t="s">
        <v>10</v>
      </c>
      <c r="S344" s="10" t="s">
        <v>10</v>
      </c>
      <c r="T344" s="10" t="s">
        <v>153</v>
      </c>
      <c r="U344" s="11">
        <v>5572300</v>
      </c>
      <c r="V344" s="10"/>
    </row>
    <row r="345" spans="1:22" s="2" customFormat="1" ht="75" customHeight="1" x14ac:dyDescent="0.25">
      <c r="A345" s="10">
        <v>342</v>
      </c>
      <c r="B345" s="10">
        <v>811</v>
      </c>
      <c r="C345" s="10" t="s">
        <v>146</v>
      </c>
      <c r="D345" s="10" t="s">
        <v>147</v>
      </c>
      <c r="E345" s="10" t="s">
        <v>197</v>
      </c>
      <c r="F345" s="10" t="s">
        <v>198</v>
      </c>
      <c r="G345" s="10" t="s">
        <v>28</v>
      </c>
      <c r="H345" s="10" t="s">
        <v>29</v>
      </c>
      <c r="I345" s="10" t="s">
        <v>162</v>
      </c>
      <c r="J345" s="10">
        <v>77101701</v>
      </c>
      <c r="K345" s="10" t="s">
        <v>199</v>
      </c>
      <c r="L345" s="16">
        <v>42370</v>
      </c>
      <c r="M345" s="10">
        <v>11</v>
      </c>
      <c r="N345" s="10" t="s">
        <v>8</v>
      </c>
      <c r="O345" s="10" t="s">
        <v>9</v>
      </c>
      <c r="P345" s="13">
        <v>400000000</v>
      </c>
      <c r="Q345" s="13">
        <v>400000000</v>
      </c>
      <c r="R345" s="10" t="s">
        <v>10</v>
      </c>
      <c r="S345" s="10" t="s">
        <v>10</v>
      </c>
      <c r="T345" s="10" t="s">
        <v>153</v>
      </c>
      <c r="U345" s="11">
        <v>38628000</v>
      </c>
      <c r="V345" s="10"/>
    </row>
    <row r="346" spans="1:22" s="2" customFormat="1" ht="75" customHeight="1" x14ac:dyDescent="0.25">
      <c r="A346" s="10">
        <v>343</v>
      </c>
      <c r="B346" s="10">
        <v>811</v>
      </c>
      <c r="C346" s="10" t="s">
        <v>146</v>
      </c>
      <c r="D346" s="10" t="s">
        <v>147</v>
      </c>
      <c r="E346" s="10" t="s">
        <v>197</v>
      </c>
      <c r="F346" s="10" t="s">
        <v>198</v>
      </c>
      <c r="G346" s="10" t="s">
        <v>28</v>
      </c>
      <c r="H346" s="10" t="s">
        <v>29</v>
      </c>
      <c r="I346" s="10" t="s">
        <v>162</v>
      </c>
      <c r="J346" s="10">
        <v>77101701</v>
      </c>
      <c r="K346" s="10" t="s">
        <v>199</v>
      </c>
      <c r="L346" s="16">
        <v>42370</v>
      </c>
      <c r="M346" s="10">
        <v>11</v>
      </c>
      <c r="N346" s="10" t="s">
        <v>8</v>
      </c>
      <c r="O346" s="10" t="s">
        <v>9</v>
      </c>
      <c r="P346" s="13">
        <v>213150000</v>
      </c>
      <c r="Q346" s="13">
        <v>213150000</v>
      </c>
      <c r="R346" s="10" t="s">
        <v>10</v>
      </c>
      <c r="S346" s="10" t="s">
        <v>10</v>
      </c>
      <c r="T346" s="10" t="s">
        <v>153</v>
      </c>
      <c r="U346" s="11">
        <v>36758000</v>
      </c>
      <c r="V346" s="10"/>
    </row>
    <row r="347" spans="1:22" s="2" customFormat="1" ht="75" customHeight="1" x14ac:dyDescent="0.25">
      <c r="A347" s="10">
        <v>344</v>
      </c>
      <c r="B347" s="10">
        <v>811</v>
      </c>
      <c r="C347" s="10" t="s">
        <v>146</v>
      </c>
      <c r="D347" s="10" t="s">
        <v>147</v>
      </c>
      <c r="E347" s="10" t="s">
        <v>197</v>
      </c>
      <c r="F347" s="10" t="s">
        <v>198</v>
      </c>
      <c r="G347" s="10" t="s">
        <v>4</v>
      </c>
      <c r="H347" s="10" t="s">
        <v>150</v>
      </c>
      <c r="I347" s="10" t="s">
        <v>151</v>
      </c>
      <c r="J347" s="10">
        <v>77101701</v>
      </c>
      <c r="K347" s="10" t="s">
        <v>200</v>
      </c>
      <c r="L347" s="16">
        <v>42370</v>
      </c>
      <c r="M347" s="10">
        <v>12</v>
      </c>
      <c r="N347" s="10" t="s">
        <v>8</v>
      </c>
      <c r="O347" s="10" t="s">
        <v>9</v>
      </c>
      <c r="P347" s="13">
        <v>98880000</v>
      </c>
      <c r="Q347" s="13">
        <v>98880000</v>
      </c>
      <c r="R347" s="10" t="s">
        <v>10</v>
      </c>
      <c r="S347" s="10" t="s">
        <v>10</v>
      </c>
      <c r="T347" s="10" t="s">
        <v>153</v>
      </c>
      <c r="U347" s="11">
        <v>8240000</v>
      </c>
      <c r="V347" s="10"/>
    </row>
    <row r="348" spans="1:22" s="2" customFormat="1" ht="75" customHeight="1" x14ac:dyDescent="0.25">
      <c r="A348" s="10">
        <v>345</v>
      </c>
      <c r="B348" s="10">
        <v>811</v>
      </c>
      <c r="C348" s="10" t="s">
        <v>146</v>
      </c>
      <c r="D348" s="10" t="s">
        <v>147</v>
      </c>
      <c r="E348" s="10" t="s">
        <v>197</v>
      </c>
      <c r="F348" s="10" t="s">
        <v>198</v>
      </c>
      <c r="G348" s="10" t="s">
        <v>4</v>
      </c>
      <c r="H348" s="10" t="s">
        <v>150</v>
      </c>
      <c r="I348" s="10" t="s">
        <v>151</v>
      </c>
      <c r="J348" s="10">
        <v>77101701</v>
      </c>
      <c r="K348" s="10" t="s">
        <v>201</v>
      </c>
      <c r="L348" s="16">
        <v>42370</v>
      </c>
      <c r="M348" s="10">
        <v>12</v>
      </c>
      <c r="N348" s="10" t="s">
        <v>8</v>
      </c>
      <c r="O348" s="10" t="s">
        <v>9</v>
      </c>
      <c r="P348" s="13">
        <v>60564000</v>
      </c>
      <c r="Q348" s="13">
        <v>60564000</v>
      </c>
      <c r="R348" s="10" t="s">
        <v>10</v>
      </c>
      <c r="S348" s="10" t="s">
        <v>10</v>
      </c>
      <c r="T348" s="10" t="s">
        <v>153</v>
      </c>
      <c r="U348" s="11">
        <v>5047000</v>
      </c>
      <c r="V348" s="10"/>
    </row>
    <row r="349" spans="1:22" s="2" customFormat="1" ht="75" customHeight="1" x14ac:dyDescent="0.25">
      <c r="A349" s="10">
        <v>346</v>
      </c>
      <c r="B349" s="10">
        <v>811</v>
      </c>
      <c r="C349" s="10" t="s">
        <v>146</v>
      </c>
      <c r="D349" s="10" t="s">
        <v>147</v>
      </c>
      <c r="E349" s="10" t="s">
        <v>197</v>
      </c>
      <c r="F349" s="10" t="s">
        <v>202</v>
      </c>
      <c r="G349" s="10" t="s">
        <v>4</v>
      </c>
      <c r="H349" s="10" t="s">
        <v>150</v>
      </c>
      <c r="I349" s="10" t="s">
        <v>151</v>
      </c>
      <c r="J349" s="10">
        <v>80111621</v>
      </c>
      <c r="K349" s="10" t="s">
        <v>203</v>
      </c>
      <c r="L349" s="16">
        <v>42370</v>
      </c>
      <c r="M349" s="10">
        <v>12</v>
      </c>
      <c r="N349" s="10" t="s">
        <v>8</v>
      </c>
      <c r="O349" s="10" t="s">
        <v>9</v>
      </c>
      <c r="P349" s="13">
        <v>26080000</v>
      </c>
      <c r="Q349" s="13">
        <v>26080000</v>
      </c>
      <c r="R349" s="10" t="s">
        <v>10</v>
      </c>
      <c r="S349" s="10" t="s">
        <v>10</v>
      </c>
      <c r="T349" s="10" t="s">
        <v>153</v>
      </c>
      <c r="U349" s="11">
        <v>2173300</v>
      </c>
      <c r="V349" s="10"/>
    </row>
    <row r="350" spans="1:22" s="2" customFormat="1" ht="75" customHeight="1" x14ac:dyDescent="0.25">
      <c r="A350" s="10">
        <v>347</v>
      </c>
      <c r="B350" s="10">
        <v>811</v>
      </c>
      <c r="C350" s="10" t="s">
        <v>146</v>
      </c>
      <c r="D350" s="10" t="s">
        <v>204</v>
      </c>
      <c r="E350" s="10" t="s">
        <v>205</v>
      </c>
      <c r="F350" s="10" t="s">
        <v>206</v>
      </c>
      <c r="G350" s="10" t="s">
        <v>4</v>
      </c>
      <c r="H350" s="10" t="s">
        <v>150</v>
      </c>
      <c r="I350" s="10" t="s">
        <v>151</v>
      </c>
      <c r="J350" s="10">
        <v>80111601</v>
      </c>
      <c r="K350" s="10" t="s">
        <v>207</v>
      </c>
      <c r="L350" s="16">
        <v>42380</v>
      </c>
      <c r="M350" s="10">
        <v>11</v>
      </c>
      <c r="N350" s="10" t="s">
        <v>8</v>
      </c>
      <c r="O350" s="10" t="s">
        <v>9</v>
      </c>
      <c r="P350" s="13">
        <v>17448200</v>
      </c>
      <c r="Q350" s="13">
        <v>17448200</v>
      </c>
      <c r="R350" s="10" t="s">
        <v>10</v>
      </c>
      <c r="S350" s="10" t="s">
        <v>10</v>
      </c>
      <c r="T350" s="10" t="s">
        <v>153</v>
      </c>
      <c r="U350" s="11">
        <v>1586200</v>
      </c>
      <c r="V350" s="10"/>
    </row>
    <row r="351" spans="1:22" s="2" customFormat="1" ht="75" customHeight="1" x14ac:dyDescent="0.25">
      <c r="A351" s="10">
        <v>348</v>
      </c>
      <c r="B351" s="10">
        <v>811</v>
      </c>
      <c r="C351" s="10" t="s">
        <v>146</v>
      </c>
      <c r="D351" s="10" t="s">
        <v>204</v>
      </c>
      <c r="E351" s="10" t="s">
        <v>205</v>
      </c>
      <c r="F351" s="10" t="s">
        <v>206</v>
      </c>
      <c r="G351" s="10" t="s">
        <v>4</v>
      </c>
      <c r="H351" s="10" t="s">
        <v>150</v>
      </c>
      <c r="I351" s="10" t="s">
        <v>151</v>
      </c>
      <c r="J351" s="10">
        <v>77101700</v>
      </c>
      <c r="K351" s="10" t="s">
        <v>208</v>
      </c>
      <c r="L351" s="16">
        <v>42380</v>
      </c>
      <c r="M351" s="10">
        <v>11</v>
      </c>
      <c r="N351" s="10" t="s">
        <v>8</v>
      </c>
      <c r="O351" s="10" t="s">
        <v>9</v>
      </c>
      <c r="P351" s="13">
        <v>61295300</v>
      </c>
      <c r="Q351" s="13">
        <v>61295300</v>
      </c>
      <c r="R351" s="10" t="s">
        <v>10</v>
      </c>
      <c r="S351" s="10" t="s">
        <v>10</v>
      </c>
      <c r="T351" s="10" t="s">
        <v>153</v>
      </c>
      <c r="U351" s="11">
        <v>5572300</v>
      </c>
      <c r="V351" s="10"/>
    </row>
    <row r="352" spans="1:22" s="2" customFormat="1" ht="75" customHeight="1" x14ac:dyDescent="0.25">
      <c r="A352" s="10">
        <v>349</v>
      </c>
      <c r="B352" s="10">
        <v>811</v>
      </c>
      <c r="C352" s="10" t="s">
        <v>146</v>
      </c>
      <c r="D352" s="10" t="s">
        <v>204</v>
      </c>
      <c r="E352" s="10" t="s">
        <v>205</v>
      </c>
      <c r="F352" s="10" t="s">
        <v>206</v>
      </c>
      <c r="G352" s="10" t="s">
        <v>28</v>
      </c>
      <c r="H352" s="10" t="s">
        <v>52</v>
      </c>
      <c r="I352" s="10" t="s">
        <v>53</v>
      </c>
      <c r="J352" s="10">
        <v>78111800</v>
      </c>
      <c r="K352" s="10" t="s">
        <v>209</v>
      </c>
      <c r="L352" s="16">
        <v>42370</v>
      </c>
      <c r="M352" s="10">
        <v>1</v>
      </c>
      <c r="N352" s="10" t="s">
        <v>32</v>
      </c>
      <c r="O352" s="10" t="s">
        <v>9</v>
      </c>
      <c r="P352" s="13">
        <v>150000000</v>
      </c>
      <c r="Q352" s="13">
        <v>150000000</v>
      </c>
      <c r="R352" s="10" t="s">
        <v>10</v>
      </c>
      <c r="S352" s="10" t="s">
        <v>10</v>
      </c>
      <c r="T352" s="10" t="s">
        <v>153</v>
      </c>
      <c r="U352" s="11">
        <v>150000000</v>
      </c>
      <c r="V352" s="10"/>
    </row>
    <row r="353" spans="1:22" s="2" customFormat="1" ht="75" customHeight="1" x14ac:dyDescent="0.25">
      <c r="A353" s="10">
        <v>350</v>
      </c>
      <c r="B353" s="10">
        <v>811</v>
      </c>
      <c r="C353" s="10" t="s">
        <v>146</v>
      </c>
      <c r="D353" s="10" t="s">
        <v>204</v>
      </c>
      <c r="E353" s="10" t="s">
        <v>205</v>
      </c>
      <c r="F353" s="10" t="s">
        <v>206</v>
      </c>
      <c r="G353" s="10" t="s">
        <v>4</v>
      </c>
      <c r="H353" s="10" t="s">
        <v>150</v>
      </c>
      <c r="I353" s="10" t="s">
        <v>151</v>
      </c>
      <c r="J353" s="10" t="s">
        <v>210</v>
      </c>
      <c r="K353" s="10" t="s">
        <v>211</v>
      </c>
      <c r="L353" s="16">
        <v>42380</v>
      </c>
      <c r="M353" s="10">
        <v>11</v>
      </c>
      <c r="N353" s="10" t="s">
        <v>8</v>
      </c>
      <c r="O353" s="10" t="s">
        <v>9</v>
      </c>
      <c r="P353" s="13">
        <v>61295300</v>
      </c>
      <c r="Q353" s="13">
        <v>61295300</v>
      </c>
      <c r="R353" s="10" t="s">
        <v>10</v>
      </c>
      <c r="S353" s="10" t="s">
        <v>10</v>
      </c>
      <c r="T353" s="10" t="s">
        <v>153</v>
      </c>
      <c r="U353" s="11">
        <v>5572300</v>
      </c>
      <c r="V353" s="10"/>
    </row>
    <row r="354" spans="1:22" s="2" customFormat="1" ht="75" customHeight="1" x14ac:dyDescent="0.25">
      <c r="A354" s="10">
        <v>351</v>
      </c>
      <c r="B354" s="10">
        <v>811</v>
      </c>
      <c r="C354" s="10" t="s">
        <v>146</v>
      </c>
      <c r="D354" s="10" t="s">
        <v>204</v>
      </c>
      <c r="E354" s="10" t="s">
        <v>205</v>
      </c>
      <c r="F354" s="10" t="s">
        <v>206</v>
      </c>
      <c r="G354" s="10" t="s">
        <v>4</v>
      </c>
      <c r="H354" s="10" t="s">
        <v>150</v>
      </c>
      <c r="I354" s="10" t="s">
        <v>151</v>
      </c>
      <c r="J354" s="10" t="s">
        <v>210</v>
      </c>
      <c r="K354" s="10" t="s">
        <v>212</v>
      </c>
      <c r="L354" s="16">
        <v>42380</v>
      </c>
      <c r="M354" s="10">
        <v>11</v>
      </c>
      <c r="N354" s="10" t="s">
        <v>8</v>
      </c>
      <c r="O354" s="10" t="s">
        <v>9</v>
      </c>
      <c r="P354" s="13">
        <v>61295300</v>
      </c>
      <c r="Q354" s="13">
        <v>61295300</v>
      </c>
      <c r="R354" s="10" t="s">
        <v>10</v>
      </c>
      <c r="S354" s="10" t="s">
        <v>10</v>
      </c>
      <c r="T354" s="10" t="s">
        <v>153</v>
      </c>
      <c r="U354" s="11">
        <v>5572300</v>
      </c>
      <c r="V354" s="10"/>
    </row>
    <row r="355" spans="1:22" s="2" customFormat="1" ht="75" customHeight="1" x14ac:dyDescent="0.25">
      <c r="A355" s="10">
        <v>352</v>
      </c>
      <c r="B355" s="10">
        <v>811</v>
      </c>
      <c r="C355" s="10" t="s">
        <v>146</v>
      </c>
      <c r="D355" s="10" t="s">
        <v>204</v>
      </c>
      <c r="E355" s="10" t="s">
        <v>205</v>
      </c>
      <c r="F355" s="10" t="s">
        <v>206</v>
      </c>
      <c r="G355" s="10" t="s">
        <v>4</v>
      </c>
      <c r="H355" s="10" t="s">
        <v>150</v>
      </c>
      <c r="I355" s="10" t="s">
        <v>151</v>
      </c>
      <c r="J355" s="10" t="s">
        <v>210</v>
      </c>
      <c r="K355" s="10" t="s">
        <v>213</v>
      </c>
      <c r="L355" s="16">
        <v>42380</v>
      </c>
      <c r="M355" s="10">
        <v>11</v>
      </c>
      <c r="N355" s="10" t="s">
        <v>8</v>
      </c>
      <c r="O355" s="10" t="s">
        <v>9</v>
      </c>
      <c r="P355" s="13">
        <v>61295300</v>
      </c>
      <c r="Q355" s="13">
        <v>61295300</v>
      </c>
      <c r="R355" s="10" t="s">
        <v>10</v>
      </c>
      <c r="S355" s="10" t="s">
        <v>10</v>
      </c>
      <c r="T355" s="10" t="s">
        <v>153</v>
      </c>
      <c r="U355" s="11">
        <v>5572300</v>
      </c>
      <c r="V355" s="10"/>
    </row>
    <row r="356" spans="1:22" s="2" customFormat="1" ht="75" customHeight="1" x14ac:dyDescent="0.25">
      <c r="A356" s="10">
        <v>353</v>
      </c>
      <c r="B356" s="10">
        <v>811</v>
      </c>
      <c r="C356" s="10" t="s">
        <v>146</v>
      </c>
      <c r="D356" s="10" t="s">
        <v>204</v>
      </c>
      <c r="E356" s="10" t="s">
        <v>205</v>
      </c>
      <c r="F356" s="10" t="s">
        <v>206</v>
      </c>
      <c r="G356" s="10" t="s">
        <v>4</v>
      </c>
      <c r="H356" s="10" t="s">
        <v>150</v>
      </c>
      <c r="I356" s="10" t="s">
        <v>151</v>
      </c>
      <c r="J356" s="10">
        <v>77101601</v>
      </c>
      <c r="K356" s="10" t="s">
        <v>214</v>
      </c>
      <c r="L356" s="16">
        <v>42380</v>
      </c>
      <c r="M356" s="10">
        <v>11</v>
      </c>
      <c r="N356" s="10" t="s">
        <v>8</v>
      </c>
      <c r="O356" s="10" t="s">
        <v>9</v>
      </c>
      <c r="P356" s="13">
        <v>38182100</v>
      </c>
      <c r="Q356" s="13">
        <v>38182100</v>
      </c>
      <c r="R356" s="10" t="s">
        <v>10</v>
      </c>
      <c r="S356" s="10" t="s">
        <v>10</v>
      </c>
      <c r="T356" s="10" t="s">
        <v>153</v>
      </c>
      <c r="U356" s="11">
        <v>3471100</v>
      </c>
      <c r="V356" s="10"/>
    </row>
    <row r="357" spans="1:22" s="2" customFormat="1" ht="75" customHeight="1" x14ac:dyDescent="0.25">
      <c r="A357" s="10">
        <v>354</v>
      </c>
      <c r="B357" s="10">
        <v>811</v>
      </c>
      <c r="C357" s="10" t="s">
        <v>146</v>
      </c>
      <c r="D357" s="10" t="s">
        <v>204</v>
      </c>
      <c r="E357" s="10" t="s">
        <v>205</v>
      </c>
      <c r="F357" s="10" t="s">
        <v>206</v>
      </c>
      <c r="G357" s="10" t="s">
        <v>4</v>
      </c>
      <c r="H357" s="10" t="s">
        <v>150</v>
      </c>
      <c r="I357" s="10" t="s">
        <v>151</v>
      </c>
      <c r="J357" s="10">
        <v>77101700</v>
      </c>
      <c r="K357" s="10" t="s">
        <v>215</v>
      </c>
      <c r="L357" s="16">
        <v>42380</v>
      </c>
      <c r="M357" s="10">
        <v>11</v>
      </c>
      <c r="N357" s="10" t="s">
        <v>8</v>
      </c>
      <c r="O357" s="10" t="s">
        <v>9</v>
      </c>
      <c r="P357" s="13">
        <v>33876700</v>
      </c>
      <c r="Q357" s="13">
        <v>33876700</v>
      </c>
      <c r="R357" s="10" t="s">
        <v>10</v>
      </c>
      <c r="S357" s="10" t="s">
        <v>10</v>
      </c>
      <c r="T357" s="10" t="s">
        <v>153</v>
      </c>
      <c r="U357" s="11">
        <v>3079700</v>
      </c>
      <c r="V357" s="10"/>
    </row>
    <row r="358" spans="1:22" s="2" customFormat="1" ht="75" customHeight="1" x14ac:dyDescent="0.25">
      <c r="A358" s="10">
        <v>355</v>
      </c>
      <c r="B358" s="10">
        <v>811</v>
      </c>
      <c r="C358" s="10" t="s">
        <v>146</v>
      </c>
      <c r="D358" s="10" t="s">
        <v>204</v>
      </c>
      <c r="E358" s="10" t="s">
        <v>205</v>
      </c>
      <c r="F358" s="10" t="s">
        <v>206</v>
      </c>
      <c r="G358" s="10" t="s">
        <v>4</v>
      </c>
      <c r="H358" s="10" t="s">
        <v>150</v>
      </c>
      <c r="I358" s="10" t="s">
        <v>151</v>
      </c>
      <c r="J358" s="10" t="s">
        <v>210</v>
      </c>
      <c r="K358" s="10" t="s">
        <v>216</v>
      </c>
      <c r="L358" s="16">
        <v>42380</v>
      </c>
      <c r="M358" s="10">
        <v>11</v>
      </c>
      <c r="N358" s="10" t="s">
        <v>8</v>
      </c>
      <c r="O358" s="10" t="s">
        <v>9</v>
      </c>
      <c r="P358" s="13">
        <v>71379000</v>
      </c>
      <c r="Q358" s="13">
        <v>71379000</v>
      </c>
      <c r="R358" s="10" t="s">
        <v>10</v>
      </c>
      <c r="S358" s="10" t="s">
        <v>10</v>
      </c>
      <c r="T358" s="10" t="s">
        <v>153</v>
      </c>
      <c r="U358" s="11">
        <v>6489000</v>
      </c>
      <c r="V358" s="10"/>
    </row>
    <row r="359" spans="1:22" s="2" customFormat="1" ht="75" customHeight="1" x14ac:dyDescent="0.25">
      <c r="A359" s="10">
        <v>356</v>
      </c>
      <c r="B359" s="10">
        <v>811</v>
      </c>
      <c r="C359" s="10" t="s">
        <v>146</v>
      </c>
      <c r="D359" s="10" t="s">
        <v>147</v>
      </c>
      <c r="E359" s="10" t="s">
        <v>217</v>
      </c>
      <c r="F359" s="10" t="s">
        <v>218</v>
      </c>
      <c r="G359" s="10" t="s">
        <v>28</v>
      </c>
      <c r="H359" s="10" t="s">
        <v>29</v>
      </c>
      <c r="I359" s="10" t="s">
        <v>162</v>
      </c>
      <c r="J359" s="10">
        <v>90111601</v>
      </c>
      <c r="K359" s="10" t="s">
        <v>219</v>
      </c>
      <c r="L359" s="16">
        <v>42370</v>
      </c>
      <c r="M359" s="10">
        <v>1</v>
      </c>
      <c r="N359" s="10" t="s">
        <v>32</v>
      </c>
      <c r="O359" s="10" t="s">
        <v>9</v>
      </c>
      <c r="P359" s="13">
        <v>30000000</v>
      </c>
      <c r="Q359" s="13">
        <v>30000000</v>
      </c>
      <c r="R359" s="10" t="s">
        <v>10</v>
      </c>
      <c r="S359" s="10" t="s">
        <v>10</v>
      </c>
      <c r="T359" s="10" t="s">
        <v>153</v>
      </c>
      <c r="U359" s="11">
        <v>30000000</v>
      </c>
      <c r="V359" s="10"/>
    </row>
    <row r="360" spans="1:22" s="2" customFormat="1" ht="75" customHeight="1" x14ac:dyDescent="0.25">
      <c r="A360" s="10">
        <v>357</v>
      </c>
      <c r="B360" s="10">
        <v>811</v>
      </c>
      <c r="C360" s="10" t="s">
        <v>146</v>
      </c>
      <c r="D360" s="10" t="s">
        <v>147</v>
      </c>
      <c r="E360" s="10" t="s">
        <v>217</v>
      </c>
      <c r="F360" s="10" t="s">
        <v>218</v>
      </c>
      <c r="G360" s="10" t="s">
        <v>4</v>
      </c>
      <c r="H360" s="10" t="s">
        <v>150</v>
      </c>
      <c r="I360" s="10" t="s">
        <v>151</v>
      </c>
      <c r="J360" s="10" t="s">
        <v>220</v>
      </c>
      <c r="K360" s="10" t="s">
        <v>221</v>
      </c>
      <c r="L360" s="16">
        <v>42380</v>
      </c>
      <c r="M360" s="10">
        <v>11</v>
      </c>
      <c r="N360" s="10" t="s">
        <v>8</v>
      </c>
      <c r="O360" s="10" t="s">
        <v>9</v>
      </c>
      <c r="P360" s="13">
        <v>25945500</v>
      </c>
      <c r="Q360" s="13">
        <v>25945500</v>
      </c>
      <c r="R360" s="10" t="s">
        <v>10</v>
      </c>
      <c r="S360" s="10" t="s">
        <v>10</v>
      </c>
      <c r="T360" s="10" t="s">
        <v>153</v>
      </c>
      <c r="U360" s="11">
        <v>2358681.8181818184</v>
      </c>
      <c r="V360" s="10"/>
    </row>
    <row r="361" spans="1:22" s="2" customFormat="1" ht="75" customHeight="1" x14ac:dyDescent="0.25">
      <c r="A361" s="10">
        <v>358</v>
      </c>
      <c r="B361" s="10">
        <v>811</v>
      </c>
      <c r="C361" s="10" t="s">
        <v>146</v>
      </c>
      <c r="D361" s="10" t="s">
        <v>147</v>
      </c>
      <c r="E361" s="10" t="s">
        <v>217</v>
      </c>
      <c r="F361" s="10" t="s">
        <v>218</v>
      </c>
      <c r="G361" s="10" t="s">
        <v>4</v>
      </c>
      <c r="H361" s="10" t="s">
        <v>150</v>
      </c>
      <c r="I361" s="10" t="s">
        <v>151</v>
      </c>
      <c r="J361" s="10" t="s">
        <v>220</v>
      </c>
      <c r="K361" s="10" t="s">
        <v>222</v>
      </c>
      <c r="L361" s="16">
        <v>42380</v>
      </c>
      <c r="M361" s="10">
        <v>11</v>
      </c>
      <c r="N361" s="10" t="s">
        <v>8</v>
      </c>
      <c r="O361" s="10" t="s">
        <v>9</v>
      </c>
      <c r="P361" s="13">
        <v>38182100</v>
      </c>
      <c r="Q361" s="13">
        <v>38182100</v>
      </c>
      <c r="R361" s="10" t="s">
        <v>10</v>
      </c>
      <c r="S361" s="10" t="s">
        <v>10</v>
      </c>
      <c r="T361" s="10" t="s">
        <v>153</v>
      </c>
      <c r="U361" s="11">
        <v>3471100</v>
      </c>
      <c r="V361" s="10"/>
    </row>
    <row r="362" spans="1:22" s="2" customFormat="1" ht="75" customHeight="1" x14ac:dyDescent="0.25">
      <c r="A362" s="10">
        <v>359</v>
      </c>
      <c r="B362" s="10">
        <v>811</v>
      </c>
      <c r="C362" s="10" t="s">
        <v>146</v>
      </c>
      <c r="D362" s="10" t="s">
        <v>147</v>
      </c>
      <c r="E362" s="10" t="s">
        <v>217</v>
      </c>
      <c r="F362" s="10" t="s">
        <v>218</v>
      </c>
      <c r="G362" s="10" t="s">
        <v>4</v>
      </c>
      <c r="H362" s="10" t="s">
        <v>150</v>
      </c>
      <c r="I362" s="10" t="s">
        <v>151</v>
      </c>
      <c r="J362" s="10" t="s">
        <v>220</v>
      </c>
      <c r="K362" s="10" t="s">
        <v>223</v>
      </c>
      <c r="L362" s="16">
        <v>42372.5</v>
      </c>
      <c r="M362" s="10">
        <v>3.5</v>
      </c>
      <c r="N362" s="10" t="s">
        <v>8</v>
      </c>
      <c r="O362" s="10" t="s">
        <v>9</v>
      </c>
      <c r="P362" s="13">
        <v>17664500</v>
      </c>
      <c r="Q362" s="13">
        <v>17664500</v>
      </c>
      <c r="R362" s="10" t="s">
        <v>10</v>
      </c>
      <c r="S362" s="10" t="s">
        <v>10</v>
      </c>
      <c r="T362" s="10" t="s">
        <v>153</v>
      </c>
      <c r="U362" s="11">
        <v>5047000</v>
      </c>
      <c r="V362" s="10"/>
    </row>
    <row r="363" spans="1:22" s="2" customFormat="1" ht="75" customHeight="1" x14ac:dyDescent="0.25">
      <c r="A363" s="10">
        <v>360</v>
      </c>
      <c r="B363" s="10">
        <v>811</v>
      </c>
      <c r="C363" s="10" t="s">
        <v>146</v>
      </c>
      <c r="D363" s="10" t="s">
        <v>147</v>
      </c>
      <c r="E363" s="10" t="s">
        <v>217</v>
      </c>
      <c r="F363" s="10" t="s">
        <v>218</v>
      </c>
      <c r="G363" s="10" t="s">
        <v>4</v>
      </c>
      <c r="H363" s="10" t="s">
        <v>150</v>
      </c>
      <c r="I363" s="10" t="s">
        <v>151</v>
      </c>
      <c r="J363" s="10" t="s">
        <v>220</v>
      </c>
      <c r="K363" s="10" t="s">
        <v>224</v>
      </c>
      <c r="L363" s="16">
        <v>42372.5</v>
      </c>
      <c r="M363" s="10">
        <v>3.5</v>
      </c>
      <c r="N363" s="10" t="s">
        <v>8</v>
      </c>
      <c r="O363" s="10" t="s">
        <v>9</v>
      </c>
      <c r="P363" s="13">
        <v>17664500</v>
      </c>
      <c r="Q363" s="13">
        <v>17664500</v>
      </c>
      <c r="R363" s="10" t="s">
        <v>10</v>
      </c>
      <c r="S363" s="10" t="s">
        <v>10</v>
      </c>
      <c r="T363" s="10" t="s">
        <v>153</v>
      </c>
      <c r="U363" s="11">
        <v>5047000</v>
      </c>
      <c r="V363" s="10"/>
    </row>
    <row r="364" spans="1:22" s="2" customFormat="1" ht="75" customHeight="1" x14ac:dyDescent="0.25">
      <c r="A364" s="10">
        <v>361</v>
      </c>
      <c r="B364" s="10">
        <v>811</v>
      </c>
      <c r="C364" s="10" t="s">
        <v>146</v>
      </c>
      <c r="D364" s="10" t="s">
        <v>147</v>
      </c>
      <c r="E364" s="10" t="s">
        <v>217</v>
      </c>
      <c r="F364" s="10" t="s">
        <v>218</v>
      </c>
      <c r="G364" s="10" t="s">
        <v>4</v>
      </c>
      <c r="H364" s="10" t="s">
        <v>150</v>
      </c>
      <c r="I364" s="10" t="s">
        <v>151</v>
      </c>
      <c r="J364" s="10">
        <v>77101701</v>
      </c>
      <c r="K364" s="10" t="s">
        <v>225</v>
      </c>
      <c r="L364" s="16">
        <v>42372.5</v>
      </c>
      <c r="M364" s="10">
        <v>3.5</v>
      </c>
      <c r="N364" s="10" t="s">
        <v>8</v>
      </c>
      <c r="O364" s="10" t="s">
        <v>9</v>
      </c>
      <c r="P364" s="13">
        <v>17664500</v>
      </c>
      <c r="Q364" s="13">
        <v>17664500</v>
      </c>
      <c r="R364" s="10" t="s">
        <v>10</v>
      </c>
      <c r="S364" s="10" t="s">
        <v>10</v>
      </c>
      <c r="T364" s="10" t="s">
        <v>153</v>
      </c>
      <c r="U364" s="11">
        <v>5047000</v>
      </c>
      <c r="V364" s="10"/>
    </row>
    <row r="365" spans="1:22" s="2" customFormat="1" ht="75" customHeight="1" x14ac:dyDescent="0.25">
      <c r="A365" s="10">
        <v>362</v>
      </c>
      <c r="B365" s="10">
        <v>811</v>
      </c>
      <c r="C365" s="10" t="s">
        <v>146</v>
      </c>
      <c r="D365" s="10" t="s">
        <v>147</v>
      </c>
      <c r="E365" s="10" t="s">
        <v>217</v>
      </c>
      <c r="F365" s="10" t="s">
        <v>218</v>
      </c>
      <c r="G365" s="10" t="s">
        <v>4</v>
      </c>
      <c r="H365" s="10" t="s">
        <v>150</v>
      </c>
      <c r="I365" s="10" t="s">
        <v>151</v>
      </c>
      <c r="J365" s="10">
        <v>77101701</v>
      </c>
      <c r="K365" s="10" t="s">
        <v>226</v>
      </c>
      <c r="L365" s="16">
        <v>42380</v>
      </c>
      <c r="M365" s="10">
        <v>11</v>
      </c>
      <c r="N365" s="10" t="s">
        <v>8</v>
      </c>
      <c r="O365" s="10" t="s">
        <v>9</v>
      </c>
      <c r="P365" s="13">
        <v>65714000</v>
      </c>
      <c r="Q365" s="13">
        <v>65714000</v>
      </c>
      <c r="R365" s="10" t="s">
        <v>10</v>
      </c>
      <c r="S365" s="10" t="s">
        <v>10</v>
      </c>
      <c r="T365" s="10" t="s">
        <v>153</v>
      </c>
      <c r="U365" s="11">
        <v>5974000</v>
      </c>
      <c r="V365" s="10"/>
    </row>
    <row r="366" spans="1:22" s="2" customFormat="1" ht="75" customHeight="1" x14ac:dyDescent="0.25">
      <c r="A366" s="10">
        <v>363</v>
      </c>
      <c r="B366" s="10">
        <v>811</v>
      </c>
      <c r="C366" s="10" t="s">
        <v>146</v>
      </c>
      <c r="D366" s="10" t="s">
        <v>147</v>
      </c>
      <c r="E366" s="10" t="s">
        <v>217</v>
      </c>
      <c r="F366" s="10" t="s">
        <v>218</v>
      </c>
      <c r="G366" s="10" t="s">
        <v>4</v>
      </c>
      <c r="H366" s="10" t="s">
        <v>150</v>
      </c>
      <c r="I366" s="10" t="s">
        <v>151</v>
      </c>
      <c r="J366" s="10">
        <v>77101701</v>
      </c>
      <c r="K366" s="10" t="s">
        <v>227</v>
      </c>
      <c r="L366" s="16">
        <v>42380</v>
      </c>
      <c r="M366" s="10">
        <v>11</v>
      </c>
      <c r="N366" s="10" t="s">
        <v>8</v>
      </c>
      <c r="O366" s="10" t="s">
        <v>9</v>
      </c>
      <c r="P366" s="13">
        <v>49738700</v>
      </c>
      <c r="Q366" s="13">
        <v>49738700</v>
      </c>
      <c r="R366" s="10" t="s">
        <v>10</v>
      </c>
      <c r="S366" s="10" t="s">
        <v>10</v>
      </c>
      <c r="T366" s="10" t="s">
        <v>153</v>
      </c>
      <c r="U366" s="11">
        <v>4521700</v>
      </c>
      <c r="V366" s="10"/>
    </row>
    <row r="367" spans="1:22" s="2" customFormat="1" ht="75" customHeight="1" x14ac:dyDescent="0.25">
      <c r="A367" s="10">
        <v>364</v>
      </c>
      <c r="B367" s="10">
        <v>811</v>
      </c>
      <c r="C367" s="10" t="s">
        <v>146</v>
      </c>
      <c r="D367" s="10" t="s">
        <v>147</v>
      </c>
      <c r="E367" s="10" t="s">
        <v>217</v>
      </c>
      <c r="F367" s="10" t="s">
        <v>218</v>
      </c>
      <c r="G367" s="10" t="s">
        <v>4</v>
      </c>
      <c r="H367" s="10" t="s">
        <v>150</v>
      </c>
      <c r="I367" s="10" t="s">
        <v>151</v>
      </c>
      <c r="J367" s="10">
        <v>77101701</v>
      </c>
      <c r="K367" s="10" t="s">
        <v>228</v>
      </c>
      <c r="L367" s="16">
        <v>42380</v>
      </c>
      <c r="M367" s="10">
        <v>11</v>
      </c>
      <c r="N367" s="10" t="s">
        <v>8</v>
      </c>
      <c r="O367" s="10" t="s">
        <v>9</v>
      </c>
      <c r="P367" s="13">
        <v>43960400</v>
      </c>
      <c r="Q367" s="13">
        <v>43960400</v>
      </c>
      <c r="R367" s="10" t="s">
        <v>10</v>
      </c>
      <c r="S367" s="10" t="s">
        <v>10</v>
      </c>
      <c r="T367" s="10" t="s">
        <v>153</v>
      </c>
      <c r="U367" s="11">
        <v>3996400</v>
      </c>
      <c r="V367" s="10"/>
    </row>
    <row r="368" spans="1:22" s="2" customFormat="1" ht="75" customHeight="1" x14ac:dyDescent="0.25">
      <c r="A368" s="10">
        <v>365</v>
      </c>
      <c r="B368" s="10">
        <v>811</v>
      </c>
      <c r="C368" s="10" t="s">
        <v>146</v>
      </c>
      <c r="D368" s="10" t="s">
        <v>147</v>
      </c>
      <c r="E368" s="10" t="s">
        <v>217</v>
      </c>
      <c r="F368" s="10" t="s">
        <v>218</v>
      </c>
      <c r="G368" s="10" t="s">
        <v>4</v>
      </c>
      <c r="H368" s="10" t="s">
        <v>150</v>
      </c>
      <c r="I368" s="10" t="s">
        <v>151</v>
      </c>
      <c r="J368" s="10">
        <v>77101701</v>
      </c>
      <c r="K368" s="10" t="s">
        <v>229</v>
      </c>
      <c r="L368" s="16">
        <v>42380</v>
      </c>
      <c r="M368" s="10">
        <v>11</v>
      </c>
      <c r="N368" s="10" t="s">
        <v>8</v>
      </c>
      <c r="O368" s="10" t="s">
        <v>9</v>
      </c>
      <c r="P368" s="13">
        <v>43960400</v>
      </c>
      <c r="Q368" s="13">
        <v>43960400</v>
      </c>
      <c r="R368" s="10" t="s">
        <v>10</v>
      </c>
      <c r="S368" s="10" t="s">
        <v>10</v>
      </c>
      <c r="T368" s="10" t="s">
        <v>153</v>
      </c>
      <c r="U368" s="11">
        <v>3996400</v>
      </c>
      <c r="V368" s="10"/>
    </row>
    <row r="369" spans="1:22" s="2" customFormat="1" ht="75" customHeight="1" x14ac:dyDescent="0.25">
      <c r="A369" s="10">
        <v>366</v>
      </c>
      <c r="B369" s="10">
        <v>811</v>
      </c>
      <c r="C369" s="10" t="s">
        <v>146</v>
      </c>
      <c r="D369" s="10" t="s">
        <v>147</v>
      </c>
      <c r="E369" s="10" t="s">
        <v>217</v>
      </c>
      <c r="F369" s="10" t="s">
        <v>218</v>
      </c>
      <c r="G369" s="10" t="s">
        <v>4</v>
      </c>
      <c r="H369" s="10" t="s">
        <v>150</v>
      </c>
      <c r="I369" s="10" t="s">
        <v>151</v>
      </c>
      <c r="J369" s="10">
        <v>77101701</v>
      </c>
      <c r="K369" s="10" t="s">
        <v>230</v>
      </c>
      <c r="L369" s="16">
        <v>42380</v>
      </c>
      <c r="M369" s="10">
        <v>11</v>
      </c>
      <c r="N369" s="10" t="s">
        <v>8</v>
      </c>
      <c r="O369" s="10" t="s">
        <v>9</v>
      </c>
      <c r="P369" s="13">
        <v>33876700</v>
      </c>
      <c r="Q369" s="13">
        <v>33876700</v>
      </c>
      <c r="R369" s="10" t="s">
        <v>10</v>
      </c>
      <c r="S369" s="10" t="s">
        <v>10</v>
      </c>
      <c r="T369" s="10" t="s">
        <v>153</v>
      </c>
      <c r="U369" s="11">
        <v>3079700</v>
      </c>
      <c r="V369" s="10"/>
    </row>
    <row r="370" spans="1:22" s="2" customFormat="1" ht="75" customHeight="1" x14ac:dyDescent="0.25">
      <c r="A370" s="10">
        <v>367</v>
      </c>
      <c r="B370" s="10">
        <v>811</v>
      </c>
      <c r="C370" s="10" t="s">
        <v>146</v>
      </c>
      <c r="D370" s="10" t="s">
        <v>147</v>
      </c>
      <c r="E370" s="10" t="s">
        <v>217</v>
      </c>
      <c r="F370" s="10" t="s">
        <v>218</v>
      </c>
      <c r="G370" s="10" t="s">
        <v>4</v>
      </c>
      <c r="H370" s="10" t="s">
        <v>150</v>
      </c>
      <c r="I370" s="10" t="s">
        <v>151</v>
      </c>
      <c r="J370" s="10">
        <v>77101701</v>
      </c>
      <c r="K370" s="10" t="s">
        <v>231</v>
      </c>
      <c r="L370" s="16">
        <v>42380</v>
      </c>
      <c r="M370" s="10">
        <v>11</v>
      </c>
      <c r="N370" s="10" t="s">
        <v>8</v>
      </c>
      <c r="O370" s="10" t="s">
        <v>9</v>
      </c>
      <c r="P370" s="13">
        <v>65714000</v>
      </c>
      <c r="Q370" s="13">
        <v>65714000</v>
      </c>
      <c r="R370" s="10" t="s">
        <v>10</v>
      </c>
      <c r="S370" s="10" t="s">
        <v>10</v>
      </c>
      <c r="T370" s="10" t="s">
        <v>153</v>
      </c>
      <c r="U370" s="11">
        <v>5974000</v>
      </c>
      <c r="V370" s="10"/>
    </row>
    <row r="371" spans="1:22" s="2" customFormat="1" ht="75" customHeight="1" x14ac:dyDescent="0.25">
      <c r="A371" s="10">
        <v>368</v>
      </c>
      <c r="B371" s="10">
        <v>811</v>
      </c>
      <c r="C371" s="10" t="s">
        <v>146</v>
      </c>
      <c r="D371" s="10" t="s">
        <v>147</v>
      </c>
      <c r="E371" s="10" t="s">
        <v>217</v>
      </c>
      <c r="F371" s="10" t="s">
        <v>218</v>
      </c>
      <c r="G371" s="10" t="s">
        <v>4</v>
      </c>
      <c r="H371" s="10" t="s">
        <v>150</v>
      </c>
      <c r="I371" s="10" t="s">
        <v>151</v>
      </c>
      <c r="J371" s="10">
        <v>77101701</v>
      </c>
      <c r="K371" s="10" t="s">
        <v>232</v>
      </c>
      <c r="L371" s="16">
        <v>42380</v>
      </c>
      <c r="M371" s="10">
        <v>11</v>
      </c>
      <c r="N371" s="10" t="s">
        <v>8</v>
      </c>
      <c r="O371" s="10" t="s">
        <v>9</v>
      </c>
      <c r="P371" s="13">
        <v>43960400</v>
      </c>
      <c r="Q371" s="13">
        <v>43960400</v>
      </c>
      <c r="R371" s="10" t="s">
        <v>10</v>
      </c>
      <c r="S371" s="10" t="s">
        <v>10</v>
      </c>
      <c r="T371" s="10" t="s">
        <v>153</v>
      </c>
      <c r="U371" s="11">
        <v>3996400</v>
      </c>
      <c r="V371" s="10"/>
    </row>
    <row r="372" spans="1:22" s="2" customFormat="1" ht="75" customHeight="1" x14ac:dyDescent="0.25">
      <c r="A372" s="10">
        <v>369</v>
      </c>
      <c r="B372" s="10">
        <v>811</v>
      </c>
      <c r="C372" s="10" t="s">
        <v>146</v>
      </c>
      <c r="D372" s="10" t="s">
        <v>147</v>
      </c>
      <c r="E372" s="10" t="s">
        <v>217</v>
      </c>
      <c r="F372" s="10" t="s">
        <v>218</v>
      </c>
      <c r="G372" s="10" t="s">
        <v>4</v>
      </c>
      <c r="H372" s="10" t="s">
        <v>150</v>
      </c>
      <c r="I372" s="10" t="s">
        <v>151</v>
      </c>
      <c r="J372" s="10">
        <v>77101701</v>
      </c>
      <c r="K372" s="10" t="s">
        <v>233</v>
      </c>
      <c r="L372" s="16">
        <v>42380</v>
      </c>
      <c r="M372" s="10">
        <v>11</v>
      </c>
      <c r="N372" s="10" t="s">
        <v>8</v>
      </c>
      <c r="O372" s="10" t="s">
        <v>9</v>
      </c>
      <c r="P372" s="13">
        <v>49738700</v>
      </c>
      <c r="Q372" s="13">
        <v>49738700</v>
      </c>
      <c r="R372" s="10" t="s">
        <v>10</v>
      </c>
      <c r="S372" s="10" t="s">
        <v>10</v>
      </c>
      <c r="T372" s="10" t="s">
        <v>153</v>
      </c>
      <c r="U372" s="11">
        <v>4521700</v>
      </c>
      <c r="V372" s="10"/>
    </row>
    <row r="373" spans="1:22" s="2" customFormat="1" ht="75" customHeight="1" x14ac:dyDescent="0.25">
      <c r="A373" s="10">
        <v>370</v>
      </c>
      <c r="B373" s="10">
        <v>811</v>
      </c>
      <c r="C373" s="10" t="s">
        <v>146</v>
      </c>
      <c r="D373" s="10" t="s">
        <v>147</v>
      </c>
      <c r="E373" s="10" t="s">
        <v>217</v>
      </c>
      <c r="F373" s="10" t="s">
        <v>218</v>
      </c>
      <c r="G373" s="10" t="s">
        <v>4</v>
      </c>
      <c r="H373" s="10" t="s">
        <v>150</v>
      </c>
      <c r="I373" s="10" t="s">
        <v>151</v>
      </c>
      <c r="J373" s="10">
        <v>77101701</v>
      </c>
      <c r="K373" s="10" t="s">
        <v>234</v>
      </c>
      <c r="L373" s="16">
        <v>42380</v>
      </c>
      <c r="M373" s="10">
        <v>11</v>
      </c>
      <c r="N373" s="10" t="s">
        <v>8</v>
      </c>
      <c r="O373" s="10" t="s">
        <v>9</v>
      </c>
      <c r="P373" s="13">
        <v>33876700</v>
      </c>
      <c r="Q373" s="13">
        <v>33876700</v>
      </c>
      <c r="R373" s="10" t="s">
        <v>10</v>
      </c>
      <c r="S373" s="10" t="s">
        <v>10</v>
      </c>
      <c r="T373" s="10" t="s">
        <v>153</v>
      </c>
      <c r="U373" s="11">
        <v>3079700</v>
      </c>
      <c r="V373" s="10"/>
    </row>
    <row r="374" spans="1:22" s="2" customFormat="1" ht="75" customHeight="1" x14ac:dyDescent="0.25">
      <c r="A374" s="10">
        <v>371</v>
      </c>
      <c r="B374" s="10">
        <v>811</v>
      </c>
      <c r="C374" s="10" t="s">
        <v>146</v>
      </c>
      <c r="D374" s="10" t="s">
        <v>147</v>
      </c>
      <c r="E374" s="10" t="s">
        <v>217</v>
      </c>
      <c r="F374" s="10" t="s">
        <v>218</v>
      </c>
      <c r="G374" s="10" t="s">
        <v>4</v>
      </c>
      <c r="H374" s="10" t="s">
        <v>150</v>
      </c>
      <c r="I374" s="10" t="s">
        <v>151</v>
      </c>
      <c r="J374" s="10">
        <v>77101701</v>
      </c>
      <c r="K374" s="10" t="s">
        <v>235</v>
      </c>
      <c r="L374" s="16">
        <v>42380</v>
      </c>
      <c r="M374" s="10">
        <v>11</v>
      </c>
      <c r="N374" s="10" t="s">
        <v>8</v>
      </c>
      <c r="O374" s="10" t="s">
        <v>9</v>
      </c>
      <c r="P374" s="13">
        <v>65714000</v>
      </c>
      <c r="Q374" s="13">
        <v>65714000</v>
      </c>
      <c r="R374" s="10" t="s">
        <v>10</v>
      </c>
      <c r="S374" s="10" t="s">
        <v>10</v>
      </c>
      <c r="T374" s="10" t="s">
        <v>153</v>
      </c>
      <c r="U374" s="11">
        <v>5974000</v>
      </c>
      <c r="V374" s="10"/>
    </row>
    <row r="375" spans="1:22" s="2" customFormat="1" ht="75" customHeight="1" x14ac:dyDescent="0.25">
      <c r="A375" s="10">
        <v>372</v>
      </c>
      <c r="B375" s="10">
        <v>811</v>
      </c>
      <c r="C375" s="10" t="s">
        <v>146</v>
      </c>
      <c r="D375" s="10" t="s">
        <v>147</v>
      </c>
      <c r="E375" s="10" t="s">
        <v>217</v>
      </c>
      <c r="F375" s="10" t="s">
        <v>218</v>
      </c>
      <c r="G375" s="10" t="s">
        <v>4</v>
      </c>
      <c r="H375" s="10" t="s">
        <v>150</v>
      </c>
      <c r="I375" s="10" t="s">
        <v>151</v>
      </c>
      <c r="J375" s="10">
        <v>77101701</v>
      </c>
      <c r="K375" s="10" t="s">
        <v>236</v>
      </c>
      <c r="L375" s="16">
        <v>42380</v>
      </c>
      <c r="M375" s="10">
        <v>11</v>
      </c>
      <c r="N375" s="10" t="s">
        <v>8</v>
      </c>
      <c r="O375" s="10" t="s">
        <v>9</v>
      </c>
      <c r="P375" s="13">
        <v>55517000</v>
      </c>
      <c r="Q375" s="13">
        <v>55517000</v>
      </c>
      <c r="R375" s="10" t="s">
        <v>10</v>
      </c>
      <c r="S375" s="10" t="s">
        <v>10</v>
      </c>
      <c r="T375" s="10" t="s">
        <v>153</v>
      </c>
      <c r="U375" s="11">
        <v>5047000</v>
      </c>
      <c r="V375" s="10"/>
    </row>
    <row r="376" spans="1:22" s="2" customFormat="1" ht="75" customHeight="1" x14ac:dyDescent="0.25">
      <c r="A376" s="10">
        <v>373</v>
      </c>
      <c r="B376" s="10">
        <v>811</v>
      </c>
      <c r="C376" s="10" t="s">
        <v>146</v>
      </c>
      <c r="D376" s="10" t="s">
        <v>147</v>
      </c>
      <c r="E376" s="10" t="s">
        <v>217</v>
      </c>
      <c r="F376" s="10" t="s">
        <v>218</v>
      </c>
      <c r="G376" s="10" t="s">
        <v>4</v>
      </c>
      <c r="H376" s="10" t="s">
        <v>150</v>
      </c>
      <c r="I376" s="10" t="s">
        <v>151</v>
      </c>
      <c r="J376" s="10">
        <v>77101701</v>
      </c>
      <c r="K376" s="10" t="s">
        <v>237</v>
      </c>
      <c r="L376" s="16">
        <v>42380</v>
      </c>
      <c r="M376" s="10">
        <v>11</v>
      </c>
      <c r="N376" s="10" t="s">
        <v>8</v>
      </c>
      <c r="O376" s="10" t="s">
        <v>9</v>
      </c>
      <c r="P376" s="13">
        <v>43960400</v>
      </c>
      <c r="Q376" s="13">
        <v>43960400</v>
      </c>
      <c r="R376" s="10" t="s">
        <v>10</v>
      </c>
      <c r="S376" s="10" t="s">
        <v>10</v>
      </c>
      <c r="T376" s="10" t="s">
        <v>153</v>
      </c>
      <c r="U376" s="11">
        <v>3996400</v>
      </c>
      <c r="V376" s="10"/>
    </row>
    <row r="377" spans="1:22" s="2" customFormat="1" ht="75" customHeight="1" x14ac:dyDescent="0.25">
      <c r="A377" s="10">
        <v>374</v>
      </c>
      <c r="B377" s="10">
        <v>811</v>
      </c>
      <c r="C377" s="10" t="s">
        <v>146</v>
      </c>
      <c r="D377" s="10" t="s">
        <v>147</v>
      </c>
      <c r="E377" s="10" t="s">
        <v>217</v>
      </c>
      <c r="F377" s="10" t="s">
        <v>218</v>
      </c>
      <c r="G377" s="10" t="s">
        <v>4</v>
      </c>
      <c r="H377" s="10" t="s">
        <v>150</v>
      </c>
      <c r="I377" s="10" t="s">
        <v>151</v>
      </c>
      <c r="J377" s="10">
        <v>80111601</v>
      </c>
      <c r="K377" s="10" t="s">
        <v>238</v>
      </c>
      <c r="L377" s="16">
        <v>42380</v>
      </c>
      <c r="M377" s="10">
        <v>11</v>
      </c>
      <c r="N377" s="10" t="s">
        <v>8</v>
      </c>
      <c r="O377" s="10" t="s">
        <v>9</v>
      </c>
      <c r="P377" s="13">
        <v>65714000</v>
      </c>
      <c r="Q377" s="13">
        <v>65714000</v>
      </c>
      <c r="R377" s="10" t="s">
        <v>10</v>
      </c>
      <c r="S377" s="10" t="s">
        <v>10</v>
      </c>
      <c r="T377" s="10" t="s">
        <v>153</v>
      </c>
      <c r="U377" s="11">
        <v>5974000</v>
      </c>
      <c r="V377" s="10"/>
    </row>
    <row r="378" spans="1:22" s="2" customFormat="1" ht="75" customHeight="1" x14ac:dyDescent="0.25">
      <c r="A378" s="10">
        <v>375</v>
      </c>
      <c r="B378" s="10">
        <v>811</v>
      </c>
      <c r="C378" s="10" t="s">
        <v>146</v>
      </c>
      <c r="D378" s="10" t="s">
        <v>204</v>
      </c>
      <c r="E378" s="10" t="s">
        <v>205</v>
      </c>
      <c r="F378" s="10" t="s">
        <v>206</v>
      </c>
      <c r="G378" s="10" t="s">
        <v>4</v>
      </c>
      <c r="H378" s="10" t="s">
        <v>150</v>
      </c>
      <c r="I378" s="10" t="s">
        <v>151</v>
      </c>
      <c r="J378" s="10">
        <v>81111811</v>
      </c>
      <c r="K378" s="10" t="s">
        <v>239</v>
      </c>
      <c r="L378" s="16">
        <v>42380</v>
      </c>
      <c r="M378" s="10">
        <v>11</v>
      </c>
      <c r="N378" s="10" t="s">
        <v>8</v>
      </c>
      <c r="O378" s="10" t="s">
        <v>9</v>
      </c>
      <c r="P378" s="13">
        <v>18807800</v>
      </c>
      <c r="Q378" s="13">
        <v>18807800</v>
      </c>
      <c r="R378" s="10" t="s">
        <v>10</v>
      </c>
      <c r="S378" s="10" t="s">
        <v>10</v>
      </c>
      <c r="T378" s="10" t="s">
        <v>153</v>
      </c>
      <c r="U378" s="11">
        <v>1709800</v>
      </c>
      <c r="V378" s="10"/>
    </row>
    <row r="379" spans="1:22" s="2" customFormat="1" ht="75" customHeight="1" x14ac:dyDescent="0.25">
      <c r="A379" s="10">
        <v>376</v>
      </c>
      <c r="B379" s="10">
        <v>811</v>
      </c>
      <c r="C379" s="10" t="s">
        <v>146</v>
      </c>
      <c r="D379" s="10" t="s">
        <v>147</v>
      </c>
      <c r="E379" s="10" t="s">
        <v>217</v>
      </c>
      <c r="F379" s="10" t="s">
        <v>218</v>
      </c>
      <c r="G379" s="10" t="s">
        <v>4</v>
      </c>
      <c r="H379" s="10" t="s">
        <v>150</v>
      </c>
      <c r="I379" s="10" t="s">
        <v>151</v>
      </c>
      <c r="J379" s="10">
        <v>77101701</v>
      </c>
      <c r="K379" s="10" t="s">
        <v>240</v>
      </c>
      <c r="L379" s="16">
        <v>42380</v>
      </c>
      <c r="M379" s="10">
        <v>11</v>
      </c>
      <c r="N379" s="10" t="s">
        <v>8</v>
      </c>
      <c r="O379" s="10" t="s">
        <v>9</v>
      </c>
      <c r="P379" s="13">
        <v>25945700</v>
      </c>
      <c r="Q379" s="13">
        <v>25945700</v>
      </c>
      <c r="R379" s="10" t="s">
        <v>10</v>
      </c>
      <c r="S379" s="10" t="s">
        <v>10</v>
      </c>
      <c r="T379" s="10" t="s">
        <v>153</v>
      </c>
      <c r="U379" s="11">
        <v>2358700</v>
      </c>
      <c r="V379" s="10"/>
    </row>
    <row r="380" spans="1:22" s="2" customFormat="1" ht="75" customHeight="1" x14ac:dyDescent="0.25">
      <c r="A380" s="10">
        <v>377</v>
      </c>
      <c r="B380" s="10">
        <v>811</v>
      </c>
      <c r="C380" s="10" t="s">
        <v>146</v>
      </c>
      <c r="D380" s="10" t="s">
        <v>147</v>
      </c>
      <c r="E380" s="10" t="s">
        <v>217</v>
      </c>
      <c r="F380" s="10" t="s">
        <v>218</v>
      </c>
      <c r="G380" s="10" t="s">
        <v>4</v>
      </c>
      <c r="H380" s="10" t="s">
        <v>150</v>
      </c>
      <c r="I380" s="10" t="s">
        <v>151</v>
      </c>
      <c r="J380" s="10">
        <v>77101701</v>
      </c>
      <c r="K380" s="10" t="s">
        <v>241</v>
      </c>
      <c r="L380" s="16">
        <v>42380</v>
      </c>
      <c r="M380" s="10">
        <v>11</v>
      </c>
      <c r="N380" s="10" t="s">
        <v>8</v>
      </c>
      <c r="O380" s="10" t="s">
        <v>9</v>
      </c>
      <c r="P380" s="13">
        <v>43960400</v>
      </c>
      <c r="Q380" s="13">
        <v>43960400</v>
      </c>
      <c r="R380" s="10" t="s">
        <v>10</v>
      </c>
      <c r="S380" s="10" t="s">
        <v>10</v>
      </c>
      <c r="T380" s="10" t="s">
        <v>153</v>
      </c>
      <c r="U380" s="11">
        <v>3996400</v>
      </c>
      <c r="V380" s="10"/>
    </row>
    <row r="381" spans="1:22" s="2" customFormat="1" ht="75" customHeight="1" x14ac:dyDescent="0.25">
      <c r="A381" s="10">
        <v>378</v>
      </c>
      <c r="B381" s="10">
        <v>811</v>
      </c>
      <c r="C381" s="10" t="s">
        <v>146</v>
      </c>
      <c r="D381" s="10" t="s">
        <v>147</v>
      </c>
      <c r="E381" s="10" t="s">
        <v>217</v>
      </c>
      <c r="F381" s="10" t="s">
        <v>218</v>
      </c>
      <c r="G381" s="10" t="s">
        <v>28</v>
      </c>
      <c r="H381" s="10" t="s">
        <v>29</v>
      </c>
      <c r="I381" s="10" t="s">
        <v>162</v>
      </c>
      <c r="J381" s="10">
        <v>90111601</v>
      </c>
      <c r="K381" s="10" t="s">
        <v>242</v>
      </c>
      <c r="L381" s="16">
        <v>42370</v>
      </c>
      <c r="M381" s="10">
        <v>1</v>
      </c>
      <c r="N381" s="10" t="s">
        <v>32</v>
      </c>
      <c r="O381" s="10" t="s">
        <v>9</v>
      </c>
      <c r="P381" s="13">
        <v>30000000</v>
      </c>
      <c r="Q381" s="13">
        <v>30000000</v>
      </c>
      <c r="R381" s="10" t="s">
        <v>10</v>
      </c>
      <c r="S381" s="10" t="s">
        <v>10</v>
      </c>
      <c r="T381" s="10" t="s">
        <v>153</v>
      </c>
      <c r="U381" s="11">
        <v>30000000</v>
      </c>
      <c r="V381" s="10"/>
    </row>
    <row r="382" spans="1:22" s="2" customFormat="1" ht="75" customHeight="1" x14ac:dyDescent="0.25">
      <c r="A382" s="10">
        <v>379</v>
      </c>
      <c r="B382" s="10">
        <v>811</v>
      </c>
      <c r="C382" s="10" t="s">
        <v>146</v>
      </c>
      <c r="D382" s="10" t="s">
        <v>147</v>
      </c>
      <c r="E382" s="10" t="s">
        <v>217</v>
      </c>
      <c r="F382" s="10" t="s">
        <v>218</v>
      </c>
      <c r="G382" s="10" t="s">
        <v>4</v>
      </c>
      <c r="H382" s="10" t="s">
        <v>150</v>
      </c>
      <c r="I382" s="10" t="s">
        <v>151</v>
      </c>
      <c r="J382" s="10">
        <v>77101701</v>
      </c>
      <c r="K382" s="10" t="s">
        <v>243</v>
      </c>
      <c r="L382" s="16">
        <v>42380</v>
      </c>
      <c r="M382" s="10">
        <v>11</v>
      </c>
      <c r="N382" s="10" t="s">
        <v>8</v>
      </c>
      <c r="O382" s="10" t="s">
        <v>9</v>
      </c>
      <c r="P382" s="13">
        <v>43960400</v>
      </c>
      <c r="Q382" s="13">
        <v>43960400</v>
      </c>
      <c r="R382" s="10" t="s">
        <v>10</v>
      </c>
      <c r="S382" s="10" t="s">
        <v>10</v>
      </c>
      <c r="T382" s="10" t="s">
        <v>153</v>
      </c>
      <c r="U382" s="11">
        <v>3996400</v>
      </c>
      <c r="V382" s="10"/>
    </row>
    <row r="383" spans="1:22" s="2" customFormat="1" ht="75" customHeight="1" x14ac:dyDescent="0.25">
      <c r="A383" s="10">
        <v>380</v>
      </c>
      <c r="B383" s="10">
        <v>811</v>
      </c>
      <c r="C383" s="10" t="s">
        <v>146</v>
      </c>
      <c r="D383" s="10" t="s">
        <v>147</v>
      </c>
      <c r="E383" s="10" t="s">
        <v>217</v>
      </c>
      <c r="F383" s="10" t="s">
        <v>218</v>
      </c>
      <c r="G383" s="10" t="s">
        <v>4</v>
      </c>
      <c r="H383" s="10" t="s">
        <v>150</v>
      </c>
      <c r="I383" s="10" t="s">
        <v>151</v>
      </c>
      <c r="J383" s="10">
        <v>77101701</v>
      </c>
      <c r="K383" s="10" t="s">
        <v>244</v>
      </c>
      <c r="L383" s="16">
        <v>42380</v>
      </c>
      <c r="M383" s="10">
        <v>11</v>
      </c>
      <c r="N383" s="10" t="s">
        <v>8</v>
      </c>
      <c r="O383" s="10" t="s">
        <v>9</v>
      </c>
      <c r="P383" s="13">
        <v>61295300</v>
      </c>
      <c r="Q383" s="13">
        <v>61295300</v>
      </c>
      <c r="R383" s="10" t="s">
        <v>10</v>
      </c>
      <c r="S383" s="10" t="s">
        <v>10</v>
      </c>
      <c r="T383" s="10" t="s">
        <v>153</v>
      </c>
      <c r="U383" s="11">
        <v>5572300</v>
      </c>
      <c r="V383" s="10"/>
    </row>
    <row r="384" spans="1:22" s="2" customFormat="1" ht="75" customHeight="1" x14ac:dyDescent="0.25">
      <c r="A384" s="10">
        <v>381</v>
      </c>
      <c r="B384" s="10">
        <v>811</v>
      </c>
      <c r="C384" s="10" t="s">
        <v>146</v>
      </c>
      <c r="D384" s="10" t="s">
        <v>147</v>
      </c>
      <c r="E384" s="10" t="s">
        <v>217</v>
      </c>
      <c r="F384" s="10" t="s">
        <v>218</v>
      </c>
      <c r="G384" s="10" t="s">
        <v>4</v>
      </c>
      <c r="H384" s="10" t="s">
        <v>150</v>
      </c>
      <c r="I384" s="10" t="s">
        <v>151</v>
      </c>
      <c r="J384" s="10">
        <v>77101701</v>
      </c>
      <c r="K384" s="10" t="s">
        <v>245</v>
      </c>
      <c r="L384" s="16">
        <v>42380</v>
      </c>
      <c r="M384" s="10">
        <v>11</v>
      </c>
      <c r="N384" s="10" t="s">
        <v>8</v>
      </c>
      <c r="O384" s="10" t="s">
        <v>9</v>
      </c>
      <c r="P384" s="13">
        <v>55517000</v>
      </c>
      <c r="Q384" s="13">
        <v>55517000</v>
      </c>
      <c r="R384" s="10" t="s">
        <v>10</v>
      </c>
      <c r="S384" s="10" t="s">
        <v>10</v>
      </c>
      <c r="T384" s="10" t="s">
        <v>153</v>
      </c>
      <c r="U384" s="11">
        <v>5047000</v>
      </c>
      <c r="V384" s="10"/>
    </row>
    <row r="385" spans="1:22" s="2" customFormat="1" ht="75" customHeight="1" x14ac:dyDescent="0.25">
      <c r="A385" s="10">
        <v>382</v>
      </c>
      <c r="B385" s="10">
        <v>811</v>
      </c>
      <c r="C385" s="10" t="s">
        <v>146</v>
      </c>
      <c r="D385" s="10" t="s">
        <v>147</v>
      </c>
      <c r="E385" s="10" t="s">
        <v>217</v>
      </c>
      <c r="F385" s="10" t="s">
        <v>218</v>
      </c>
      <c r="G385" s="10" t="s">
        <v>4</v>
      </c>
      <c r="H385" s="10" t="s">
        <v>150</v>
      </c>
      <c r="I385" s="10" t="s">
        <v>151</v>
      </c>
      <c r="J385" s="10">
        <v>77101701</v>
      </c>
      <c r="K385" s="10" t="s">
        <v>246</v>
      </c>
      <c r="L385" s="16">
        <v>42380</v>
      </c>
      <c r="M385" s="10">
        <v>11</v>
      </c>
      <c r="N385" s="10" t="s">
        <v>8</v>
      </c>
      <c r="O385" s="10" t="s">
        <v>9</v>
      </c>
      <c r="P385" s="13">
        <v>27985100</v>
      </c>
      <c r="Q385" s="13">
        <v>27985100</v>
      </c>
      <c r="R385" s="10" t="s">
        <v>10</v>
      </c>
      <c r="S385" s="10" t="s">
        <v>10</v>
      </c>
      <c r="T385" s="10" t="s">
        <v>153</v>
      </c>
      <c r="U385" s="11">
        <v>2544100</v>
      </c>
      <c r="V385" s="10"/>
    </row>
    <row r="386" spans="1:22" s="2" customFormat="1" ht="75" customHeight="1" x14ac:dyDescent="0.25">
      <c r="A386" s="10">
        <v>383</v>
      </c>
      <c r="B386" s="10">
        <v>811</v>
      </c>
      <c r="C386" s="10" t="s">
        <v>146</v>
      </c>
      <c r="D386" s="10" t="s">
        <v>147</v>
      </c>
      <c r="E386" s="10" t="s">
        <v>217</v>
      </c>
      <c r="F386" s="10" t="s">
        <v>218</v>
      </c>
      <c r="G386" s="10" t="s">
        <v>4</v>
      </c>
      <c r="H386" s="10" t="s">
        <v>150</v>
      </c>
      <c r="I386" s="10" t="s">
        <v>151</v>
      </c>
      <c r="J386" s="10">
        <v>81111811</v>
      </c>
      <c r="K386" s="10" t="s">
        <v>247</v>
      </c>
      <c r="L386" s="16">
        <v>42380</v>
      </c>
      <c r="M386" s="10">
        <v>11</v>
      </c>
      <c r="N386" s="10" t="s">
        <v>8</v>
      </c>
      <c r="O386" s="10" t="s">
        <v>9</v>
      </c>
      <c r="P386" s="13">
        <v>17448200</v>
      </c>
      <c r="Q386" s="13">
        <v>17448200</v>
      </c>
      <c r="R386" s="10" t="s">
        <v>10</v>
      </c>
      <c r="S386" s="10" t="s">
        <v>10</v>
      </c>
      <c r="T386" s="10" t="s">
        <v>153</v>
      </c>
      <c r="U386" s="11">
        <v>1586200</v>
      </c>
      <c r="V386" s="10"/>
    </row>
    <row r="387" spans="1:22" s="2" customFormat="1" ht="75" customHeight="1" x14ac:dyDescent="0.25">
      <c r="A387" s="10">
        <v>384</v>
      </c>
      <c r="B387" s="10">
        <v>811</v>
      </c>
      <c r="C387" s="10" t="s">
        <v>146</v>
      </c>
      <c r="D387" s="10" t="s">
        <v>147</v>
      </c>
      <c r="E387" s="10" t="s">
        <v>217</v>
      </c>
      <c r="F387" s="10" t="s">
        <v>218</v>
      </c>
      <c r="G387" s="10" t="s">
        <v>4</v>
      </c>
      <c r="H387" s="10" t="s">
        <v>150</v>
      </c>
      <c r="I387" s="10" t="s">
        <v>151</v>
      </c>
      <c r="J387" s="10">
        <v>81111811</v>
      </c>
      <c r="K387" s="10" t="s">
        <v>248</v>
      </c>
      <c r="L387" s="16">
        <v>42380</v>
      </c>
      <c r="M387" s="10">
        <v>11</v>
      </c>
      <c r="N387" s="10" t="s">
        <v>8</v>
      </c>
      <c r="O387" s="10" t="s">
        <v>9</v>
      </c>
      <c r="P387" s="13">
        <v>27985100</v>
      </c>
      <c r="Q387" s="13">
        <v>27985100</v>
      </c>
      <c r="R387" s="10" t="s">
        <v>10</v>
      </c>
      <c r="S387" s="10" t="s">
        <v>10</v>
      </c>
      <c r="T387" s="10" t="s">
        <v>153</v>
      </c>
      <c r="U387" s="11">
        <v>2544100</v>
      </c>
      <c r="V387" s="10"/>
    </row>
    <row r="388" spans="1:22" s="2" customFormat="1" ht="75" customHeight="1" x14ac:dyDescent="0.25">
      <c r="A388" s="10">
        <v>385</v>
      </c>
      <c r="B388" s="10">
        <v>811</v>
      </c>
      <c r="C388" s="10" t="s">
        <v>146</v>
      </c>
      <c r="D388" s="10" t="s">
        <v>147</v>
      </c>
      <c r="E388" s="10" t="s">
        <v>217</v>
      </c>
      <c r="F388" s="10" t="s">
        <v>218</v>
      </c>
      <c r="G388" s="10" t="s">
        <v>4</v>
      </c>
      <c r="H388" s="10" t="s">
        <v>150</v>
      </c>
      <c r="I388" s="10" t="s">
        <v>151</v>
      </c>
      <c r="J388" s="10">
        <v>77101600</v>
      </c>
      <c r="K388" s="10" t="s">
        <v>249</v>
      </c>
      <c r="L388" s="16">
        <v>42380</v>
      </c>
      <c r="M388" s="10">
        <v>11</v>
      </c>
      <c r="N388" s="10" t="s">
        <v>8</v>
      </c>
      <c r="O388" s="10" t="s">
        <v>9</v>
      </c>
      <c r="P388" s="13">
        <v>23906300</v>
      </c>
      <c r="Q388" s="13">
        <v>23906300</v>
      </c>
      <c r="R388" s="10" t="s">
        <v>10</v>
      </c>
      <c r="S388" s="10" t="s">
        <v>10</v>
      </c>
      <c r="T388" s="10" t="s">
        <v>153</v>
      </c>
      <c r="U388" s="11">
        <v>2173300</v>
      </c>
      <c r="V388" s="10"/>
    </row>
    <row r="389" spans="1:22" s="2" customFormat="1" ht="75" customHeight="1" x14ac:dyDescent="0.25">
      <c r="A389" s="10">
        <v>386</v>
      </c>
      <c r="B389" s="10">
        <v>811</v>
      </c>
      <c r="C389" s="10" t="s">
        <v>146</v>
      </c>
      <c r="D389" s="10" t="s">
        <v>204</v>
      </c>
      <c r="E389" s="10" t="s">
        <v>205</v>
      </c>
      <c r="F389" s="10" t="s">
        <v>206</v>
      </c>
      <c r="G389" s="10" t="s">
        <v>28</v>
      </c>
      <c r="H389" s="10" t="s">
        <v>29</v>
      </c>
      <c r="I389" s="10" t="s">
        <v>162</v>
      </c>
      <c r="J389" s="10">
        <v>90111601</v>
      </c>
      <c r="K389" s="10" t="s">
        <v>250</v>
      </c>
      <c r="L389" s="16">
        <v>42370</v>
      </c>
      <c r="M389" s="10">
        <v>1</v>
      </c>
      <c r="N389" s="10" t="s">
        <v>32</v>
      </c>
      <c r="O389" s="10" t="s">
        <v>9</v>
      </c>
      <c r="P389" s="13">
        <v>18500000</v>
      </c>
      <c r="Q389" s="13">
        <v>18500000</v>
      </c>
      <c r="R389" s="10" t="s">
        <v>10</v>
      </c>
      <c r="S389" s="10" t="s">
        <v>10</v>
      </c>
      <c r="T389" s="10" t="s">
        <v>153</v>
      </c>
      <c r="U389" s="11">
        <v>18500000</v>
      </c>
      <c r="V389" s="10"/>
    </row>
    <row r="390" spans="1:22" s="2" customFormat="1" ht="75" customHeight="1" x14ac:dyDescent="0.25">
      <c r="A390" s="10">
        <v>387</v>
      </c>
      <c r="B390" s="10">
        <v>811</v>
      </c>
      <c r="C390" s="10" t="s">
        <v>146</v>
      </c>
      <c r="D390" s="10" t="s">
        <v>204</v>
      </c>
      <c r="E390" s="10" t="s">
        <v>205</v>
      </c>
      <c r="F390" s="10" t="s">
        <v>206</v>
      </c>
      <c r="G390" s="10" t="s">
        <v>28</v>
      </c>
      <c r="H390" s="10" t="s">
        <v>29</v>
      </c>
      <c r="I390" s="10" t="s">
        <v>162</v>
      </c>
      <c r="J390" s="10">
        <v>90111601</v>
      </c>
      <c r="K390" s="10" t="s">
        <v>251</v>
      </c>
      <c r="L390" s="16">
        <v>42370</v>
      </c>
      <c r="M390" s="10">
        <v>1</v>
      </c>
      <c r="N390" s="10" t="s">
        <v>32</v>
      </c>
      <c r="O390" s="10" t="s">
        <v>9</v>
      </c>
      <c r="P390" s="13">
        <v>20000000</v>
      </c>
      <c r="Q390" s="13">
        <v>20000000</v>
      </c>
      <c r="R390" s="10" t="s">
        <v>10</v>
      </c>
      <c r="S390" s="10" t="s">
        <v>10</v>
      </c>
      <c r="T390" s="10" t="s">
        <v>153</v>
      </c>
      <c r="U390" s="11">
        <v>20000000</v>
      </c>
      <c r="V390" s="10"/>
    </row>
    <row r="391" spans="1:22" s="2" customFormat="1" ht="75" customHeight="1" x14ac:dyDescent="0.25">
      <c r="A391" s="10">
        <v>388</v>
      </c>
      <c r="B391" s="10">
        <v>811</v>
      </c>
      <c r="C391" s="10" t="s">
        <v>146</v>
      </c>
      <c r="D391" s="10" t="s">
        <v>204</v>
      </c>
      <c r="E391" s="10" t="s">
        <v>205</v>
      </c>
      <c r="F391" s="10" t="s">
        <v>206</v>
      </c>
      <c r="G391" s="10" t="s">
        <v>28</v>
      </c>
      <c r="H391" s="10" t="s">
        <v>29</v>
      </c>
      <c r="I391" s="10" t="s">
        <v>162</v>
      </c>
      <c r="J391" s="10">
        <v>81111504</v>
      </c>
      <c r="K391" s="10" t="s">
        <v>252</v>
      </c>
      <c r="L391" s="16">
        <v>42370</v>
      </c>
      <c r="M391" s="10">
        <v>1</v>
      </c>
      <c r="N391" s="10" t="s">
        <v>32</v>
      </c>
      <c r="O391" s="10" t="s">
        <v>9</v>
      </c>
      <c r="P391" s="13">
        <v>20000000</v>
      </c>
      <c r="Q391" s="13">
        <v>20000000</v>
      </c>
      <c r="R391" s="10" t="s">
        <v>10</v>
      </c>
      <c r="S391" s="10" t="s">
        <v>10</v>
      </c>
      <c r="T391" s="10" t="s">
        <v>153</v>
      </c>
      <c r="U391" s="11">
        <v>20000000</v>
      </c>
      <c r="V391" s="10"/>
    </row>
    <row r="392" spans="1:22" s="2" customFormat="1" ht="75" customHeight="1" x14ac:dyDescent="0.25">
      <c r="A392" s="10">
        <v>389</v>
      </c>
      <c r="B392" s="10">
        <v>811</v>
      </c>
      <c r="C392" s="10" t="s">
        <v>146</v>
      </c>
      <c r="D392" s="10" t="s">
        <v>147</v>
      </c>
      <c r="E392" s="10" t="s">
        <v>217</v>
      </c>
      <c r="F392" s="10" t="s">
        <v>218</v>
      </c>
      <c r="G392" s="10" t="s">
        <v>4</v>
      </c>
      <c r="H392" s="10" t="s">
        <v>150</v>
      </c>
      <c r="I392" s="10" t="s">
        <v>151</v>
      </c>
      <c r="J392" s="10">
        <v>77101701</v>
      </c>
      <c r="K392" s="10" t="s">
        <v>253</v>
      </c>
      <c r="L392" s="16">
        <v>42380</v>
      </c>
      <c r="M392" s="10">
        <v>11</v>
      </c>
      <c r="N392" s="10" t="s">
        <v>8</v>
      </c>
      <c r="O392" s="10" t="s">
        <v>9</v>
      </c>
      <c r="P392" s="13">
        <v>71379000</v>
      </c>
      <c r="Q392" s="13">
        <v>71379000</v>
      </c>
      <c r="R392" s="10" t="s">
        <v>10</v>
      </c>
      <c r="S392" s="10" t="s">
        <v>10</v>
      </c>
      <c r="T392" s="10" t="s">
        <v>153</v>
      </c>
      <c r="U392" s="11">
        <v>6489000</v>
      </c>
      <c r="V392" s="10"/>
    </row>
    <row r="393" spans="1:22" s="2" customFormat="1" ht="75" customHeight="1" x14ac:dyDescent="0.25">
      <c r="A393" s="10">
        <v>390</v>
      </c>
      <c r="B393" s="10">
        <v>811</v>
      </c>
      <c r="C393" s="10" t="s">
        <v>146</v>
      </c>
      <c r="D393" s="10" t="s">
        <v>147</v>
      </c>
      <c r="E393" s="10" t="s">
        <v>217</v>
      </c>
      <c r="F393" s="10" t="s">
        <v>218</v>
      </c>
      <c r="G393" s="10" t="s">
        <v>183</v>
      </c>
      <c r="H393" s="10" t="s">
        <v>184</v>
      </c>
      <c r="I393" s="10" t="s">
        <v>185</v>
      </c>
      <c r="J393" s="10">
        <v>77101604</v>
      </c>
      <c r="K393" s="10" t="s">
        <v>254</v>
      </c>
      <c r="L393" s="16">
        <v>42370</v>
      </c>
      <c r="M393" s="10">
        <v>1</v>
      </c>
      <c r="N393" s="10" t="s">
        <v>32</v>
      </c>
      <c r="O393" s="10" t="s">
        <v>9</v>
      </c>
      <c r="P393" s="13">
        <v>100000000</v>
      </c>
      <c r="Q393" s="13">
        <v>100000000</v>
      </c>
      <c r="R393" s="10" t="s">
        <v>10</v>
      </c>
      <c r="S393" s="10" t="s">
        <v>10</v>
      </c>
      <c r="T393" s="10" t="s">
        <v>153</v>
      </c>
      <c r="U393" s="11">
        <v>100000000</v>
      </c>
      <c r="V393" s="10"/>
    </row>
    <row r="394" spans="1:22" s="2" customFormat="1" ht="75" customHeight="1" x14ac:dyDescent="0.25">
      <c r="A394" s="10">
        <v>391</v>
      </c>
      <c r="B394" s="10">
        <v>811</v>
      </c>
      <c r="C394" s="10" t="s">
        <v>146</v>
      </c>
      <c r="D394" s="10" t="s">
        <v>147</v>
      </c>
      <c r="E394" s="10" t="s">
        <v>217</v>
      </c>
      <c r="F394" s="10" t="s">
        <v>218</v>
      </c>
      <c r="G394" s="10" t="s">
        <v>28</v>
      </c>
      <c r="H394" s="10" t="s">
        <v>29</v>
      </c>
      <c r="I394" s="10" t="s">
        <v>162</v>
      </c>
      <c r="J394" s="10">
        <v>90111601</v>
      </c>
      <c r="K394" s="10" t="s">
        <v>255</v>
      </c>
      <c r="L394" s="16">
        <v>42370</v>
      </c>
      <c r="M394" s="10">
        <v>1</v>
      </c>
      <c r="N394" s="10" t="s">
        <v>32</v>
      </c>
      <c r="O394" s="10" t="s">
        <v>9</v>
      </c>
      <c r="P394" s="13">
        <v>35000000</v>
      </c>
      <c r="Q394" s="13">
        <v>35000000</v>
      </c>
      <c r="R394" s="10" t="s">
        <v>10</v>
      </c>
      <c r="S394" s="10" t="s">
        <v>10</v>
      </c>
      <c r="T394" s="10" t="s">
        <v>153</v>
      </c>
      <c r="U394" s="11">
        <v>35000000</v>
      </c>
      <c r="V394" s="10"/>
    </row>
    <row r="395" spans="1:22" s="2" customFormat="1" ht="75" customHeight="1" x14ac:dyDescent="0.25">
      <c r="A395" s="10">
        <v>392</v>
      </c>
      <c r="B395" s="10">
        <v>811</v>
      </c>
      <c r="C395" s="10" t="s">
        <v>146</v>
      </c>
      <c r="D395" s="10" t="s">
        <v>256</v>
      </c>
      <c r="E395" s="10" t="s">
        <v>205</v>
      </c>
      <c r="F395" s="10" t="s">
        <v>257</v>
      </c>
      <c r="G395" s="10" t="s">
        <v>4</v>
      </c>
      <c r="H395" s="10" t="s">
        <v>150</v>
      </c>
      <c r="I395" s="10" t="s">
        <v>151</v>
      </c>
      <c r="J395" s="10">
        <v>77101600</v>
      </c>
      <c r="K395" s="10" t="s">
        <v>258</v>
      </c>
      <c r="L395" s="16">
        <v>42380</v>
      </c>
      <c r="M395" s="10">
        <v>11</v>
      </c>
      <c r="N395" s="10" t="s">
        <v>8</v>
      </c>
      <c r="O395" s="10" t="s">
        <v>9</v>
      </c>
      <c r="P395" s="13">
        <v>43960000</v>
      </c>
      <c r="Q395" s="13">
        <v>43960000</v>
      </c>
      <c r="R395" s="10" t="s">
        <v>10</v>
      </c>
      <c r="S395" s="10" t="s">
        <v>10</v>
      </c>
      <c r="T395" s="10" t="s">
        <v>153</v>
      </c>
      <c r="U395" s="11">
        <v>3996363.6363636362</v>
      </c>
      <c r="V395" s="10"/>
    </row>
    <row r="396" spans="1:22" s="2" customFormat="1" ht="75" customHeight="1" x14ac:dyDescent="0.25">
      <c r="A396" s="10">
        <v>393</v>
      </c>
      <c r="B396" s="10">
        <v>811</v>
      </c>
      <c r="C396" s="10" t="s">
        <v>259</v>
      </c>
      <c r="D396" s="10" t="s">
        <v>260</v>
      </c>
      <c r="E396" s="10" t="s">
        <v>261</v>
      </c>
      <c r="F396" s="10" t="s">
        <v>262</v>
      </c>
      <c r="G396" s="10" t="s">
        <v>4</v>
      </c>
      <c r="H396" s="10" t="s">
        <v>150</v>
      </c>
      <c r="I396" s="10" t="s">
        <v>151</v>
      </c>
      <c r="J396" s="10">
        <v>77101600</v>
      </c>
      <c r="K396" s="10" t="s">
        <v>263</v>
      </c>
      <c r="L396" s="16">
        <v>42370</v>
      </c>
      <c r="M396" s="10">
        <v>12</v>
      </c>
      <c r="N396" s="10" t="s">
        <v>8</v>
      </c>
      <c r="O396" s="10" t="s">
        <v>9</v>
      </c>
      <c r="P396" s="13">
        <v>54260000</v>
      </c>
      <c r="Q396" s="13">
        <v>54260000</v>
      </c>
      <c r="R396" s="10" t="s">
        <v>10</v>
      </c>
      <c r="S396" s="10" t="s">
        <v>10</v>
      </c>
      <c r="T396" s="10" t="s">
        <v>153</v>
      </c>
      <c r="U396" s="11">
        <v>4521700</v>
      </c>
      <c r="V396" s="10"/>
    </row>
    <row r="397" spans="1:22" s="2" customFormat="1" ht="75" customHeight="1" x14ac:dyDescent="0.25">
      <c r="A397" s="10">
        <v>394</v>
      </c>
      <c r="B397" s="10">
        <v>811</v>
      </c>
      <c r="C397" s="10" t="s">
        <v>259</v>
      </c>
      <c r="D397" s="10" t="s">
        <v>260</v>
      </c>
      <c r="E397" s="10" t="s">
        <v>261</v>
      </c>
      <c r="F397" s="10" t="s">
        <v>262</v>
      </c>
      <c r="G397" s="10" t="s">
        <v>4</v>
      </c>
      <c r="H397" s="10" t="s">
        <v>150</v>
      </c>
      <c r="I397" s="10" t="s">
        <v>151</v>
      </c>
      <c r="J397" s="10">
        <v>77101701</v>
      </c>
      <c r="K397" s="10" t="s">
        <v>264</v>
      </c>
      <c r="L397" s="16">
        <v>42370</v>
      </c>
      <c r="M397" s="10">
        <v>12</v>
      </c>
      <c r="N397" s="10" t="s">
        <v>8</v>
      </c>
      <c r="O397" s="10" t="s">
        <v>9</v>
      </c>
      <c r="P397" s="13">
        <v>84048000</v>
      </c>
      <c r="Q397" s="13">
        <v>84048000</v>
      </c>
      <c r="R397" s="10" t="s">
        <v>10</v>
      </c>
      <c r="S397" s="10" t="s">
        <v>10</v>
      </c>
      <c r="T397" s="10" t="s">
        <v>153</v>
      </c>
      <c r="U397" s="11">
        <v>7004000</v>
      </c>
      <c r="V397" s="10"/>
    </row>
    <row r="398" spans="1:22" s="2" customFormat="1" ht="75" customHeight="1" x14ac:dyDescent="0.25">
      <c r="A398" s="10">
        <v>395</v>
      </c>
      <c r="B398" s="10">
        <v>826</v>
      </c>
      <c r="C398" s="10" t="s">
        <v>265</v>
      </c>
      <c r="D398" s="10" t="s">
        <v>266</v>
      </c>
      <c r="E398" s="10" t="s">
        <v>267</v>
      </c>
      <c r="F398" s="10" t="s">
        <v>268</v>
      </c>
      <c r="G398" s="10" t="s">
        <v>4</v>
      </c>
      <c r="H398" s="10" t="s">
        <v>269</v>
      </c>
      <c r="I398" s="10" t="s">
        <v>270</v>
      </c>
      <c r="J398" s="10">
        <v>76121900</v>
      </c>
      <c r="K398" s="10" t="s">
        <v>271</v>
      </c>
      <c r="L398" s="12">
        <v>42370</v>
      </c>
      <c r="M398" s="10">
        <v>10</v>
      </c>
      <c r="N398" s="10" t="s">
        <v>8</v>
      </c>
      <c r="O398" s="10" t="s">
        <v>9</v>
      </c>
      <c r="P398" s="13">
        <v>46573910</v>
      </c>
      <c r="Q398" s="13">
        <v>46573910</v>
      </c>
      <c r="R398" s="10" t="s">
        <v>10</v>
      </c>
      <c r="S398" s="10" t="s">
        <v>10</v>
      </c>
      <c r="T398" s="10" t="s">
        <v>1022</v>
      </c>
      <c r="U398" s="11">
        <v>4657351</v>
      </c>
      <c r="V398" s="10"/>
    </row>
    <row r="399" spans="1:22" s="2" customFormat="1" ht="75" customHeight="1" x14ac:dyDescent="0.25">
      <c r="A399" s="10">
        <v>396</v>
      </c>
      <c r="B399" s="10">
        <v>826</v>
      </c>
      <c r="C399" s="10" t="s">
        <v>265</v>
      </c>
      <c r="D399" s="10" t="s">
        <v>266</v>
      </c>
      <c r="E399" s="10" t="s">
        <v>267</v>
      </c>
      <c r="F399" s="10" t="s">
        <v>268</v>
      </c>
      <c r="G399" s="10" t="s">
        <v>4</v>
      </c>
      <c r="H399" s="10" t="s">
        <v>269</v>
      </c>
      <c r="I399" s="10" t="s">
        <v>270</v>
      </c>
      <c r="J399" s="10">
        <v>76121900</v>
      </c>
      <c r="K399" s="10" t="s">
        <v>272</v>
      </c>
      <c r="L399" s="12">
        <v>42370</v>
      </c>
      <c r="M399" s="10">
        <v>10</v>
      </c>
      <c r="N399" s="10" t="s">
        <v>8</v>
      </c>
      <c r="O399" s="10" t="s">
        <v>9</v>
      </c>
      <c r="P399" s="13">
        <v>35752330</v>
      </c>
      <c r="Q399" s="13">
        <v>35752330</v>
      </c>
      <c r="R399" s="10" t="s">
        <v>10</v>
      </c>
      <c r="S399" s="10" t="s">
        <v>10</v>
      </c>
      <c r="T399" s="10" t="s">
        <v>1022</v>
      </c>
      <c r="U399" s="11">
        <v>3575233</v>
      </c>
      <c r="V399" s="10"/>
    </row>
    <row r="400" spans="1:22" s="2" customFormat="1" ht="75" customHeight="1" x14ac:dyDescent="0.25">
      <c r="A400" s="10">
        <v>397</v>
      </c>
      <c r="B400" s="10">
        <v>826</v>
      </c>
      <c r="C400" s="10" t="s">
        <v>265</v>
      </c>
      <c r="D400" s="10" t="s">
        <v>266</v>
      </c>
      <c r="E400" s="10" t="s">
        <v>267</v>
      </c>
      <c r="F400" s="10" t="s">
        <v>268</v>
      </c>
      <c r="G400" s="10" t="s">
        <v>4</v>
      </c>
      <c r="H400" s="10" t="s">
        <v>269</v>
      </c>
      <c r="I400" s="10" t="s">
        <v>270</v>
      </c>
      <c r="J400" s="10">
        <v>76121900</v>
      </c>
      <c r="K400" s="10" t="s">
        <v>272</v>
      </c>
      <c r="L400" s="12">
        <v>42370</v>
      </c>
      <c r="M400" s="10">
        <v>10</v>
      </c>
      <c r="N400" s="10" t="s">
        <v>8</v>
      </c>
      <c r="O400" s="10" t="s">
        <v>9</v>
      </c>
      <c r="P400" s="13">
        <v>28432120</v>
      </c>
      <c r="Q400" s="13">
        <v>28432120</v>
      </c>
      <c r="R400" s="10" t="s">
        <v>10</v>
      </c>
      <c r="S400" s="10" t="s">
        <v>10</v>
      </c>
      <c r="T400" s="10" t="s">
        <v>1022</v>
      </c>
      <c r="U400" s="11">
        <v>2843212</v>
      </c>
      <c r="V400" s="10"/>
    </row>
    <row r="401" spans="1:22" s="2" customFormat="1" ht="75" customHeight="1" x14ac:dyDescent="0.25">
      <c r="A401" s="10">
        <v>398</v>
      </c>
      <c r="B401" s="10">
        <v>826</v>
      </c>
      <c r="C401" s="10" t="s">
        <v>265</v>
      </c>
      <c r="D401" s="10" t="s">
        <v>266</v>
      </c>
      <c r="E401" s="10" t="s">
        <v>267</v>
      </c>
      <c r="F401" s="10" t="s">
        <v>268</v>
      </c>
      <c r="G401" s="10" t="s">
        <v>4</v>
      </c>
      <c r="H401" s="10" t="s">
        <v>269</v>
      </c>
      <c r="I401" s="10" t="s">
        <v>270</v>
      </c>
      <c r="J401" s="10">
        <v>76121900</v>
      </c>
      <c r="K401" s="10" t="s">
        <v>273</v>
      </c>
      <c r="L401" s="12">
        <v>42370</v>
      </c>
      <c r="M401" s="10">
        <v>10</v>
      </c>
      <c r="N401" s="10" t="s">
        <v>8</v>
      </c>
      <c r="O401" s="10" t="s">
        <v>9</v>
      </c>
      <c r="P401" s="13">
        <v>46573510</v>
      </c>
      <c r="Q401" s="13">
        <v>46573510</v>
      </c>
      <c r="R401" s="10" t="s">
        <v>10</v>
      </c>
      <c r="S401" s="10" t="s">
        <v>10</v>
      </c>
      <c r="T401" s="10" t="s">
        <v>1022</v>
      </c>
      <c r="U401" s="11">
        <v>4657351</v>
      </c>
      <c r="V401" s="10"/>
    </row>
    <row r="402" spans="1:22" s="2" customFormat="1" ht="75" customHeight="1" x14ac:dyDescent="0.25">
      <c r="A402" s="10">
        <v>399</v>
      </c>
      <c r="B402" s="10">
        <v>826</v>
      </c>
      <c r="C402" s="10" t="s">
        <v>265</v>
      </c>
      <c r="D402" s="10" t="s">
        <v>266</v>
      </c>
      <c r="E402" s="10" t="s">
        <v>267</v>
      </c>
      <c r="F402" s="10" t="s">
        <v>268</v>
      </c>
      <c r="G402" s="10" t="s">
        <v>4</v>
      </c>
      <c r="H402" s="10" t="s">
        <v>269</v>
      </c>
      <c r="I402" s="10" t="s">
        <v>270</v>
      </c>
      <c r="J402" s="10">
        <v>76121900</v>
      </c>
      <c r="K402" s="10" t="s">
        <v>274</v>
      </c>
      <c r="L402" s="12">
        <v>42370</v>
      </c>
      <c r="M402" s="10">
        <v>10</v>
      </c>
      <c r="N402" s="10" t="s">
        <v>8</v>
      </c>
      <c r="O402" s="10" t="s">
        <v>9</v>
      </c>
      <c r="P402" s="13">
        <v>26204230</v>
      </c>
      <c r="Q402" s="13">
        <v>26204230</v>
      </c>
      <c r="R402" s="10" t="s">
        <v>10</v>
      </c>
      <c r="S402" s="10" t="s">
        <v>10</v>
      </c>
      <c r="T402" s="10" t="s">
        <v>1022</v>
      </c>
      <c r="U402" s="11">
        <v>2620423</v>
      </c>
      <c r="V402" s="10"/>
    </row>
    <row r="403" spans="1:22" s="2" customFormat="1" ht="75" customHeight="1" x14ac:dyDescent="0.25">
      <c r="A403" s="10">
        <v>400</v>
      </c>
      <c r="B403" s="10">
        <v>826</v>
      </c>
      <c r="C403" s="10" t="s">
        <v>265</v>
      </c>
      <c r="D403" s="10" t="s">
        <v>266</v>
      </c>
      <c r="E403" s="10" t="s">
        <v>267</v>
      </c>
      <c r="F403" s="10" t="s">
        <v>268</v>
      </c>
      <c r="G403" s="10" t="s">
        <v>4</v>
      </c>
      <c r="H403" s="10" t="s">
        <v>269</v>
      </c>
      <c r="I403" s="10" t="s">
        <v>270</v>
      </c>
      <c r="J403" s="10">
        <v>76121900</v>
      </c>
      <c r="K403" s="10" t="s">
        <v>275</v>
      </c>
      <c r="L403" s="12">
        <v>42370</v>
      </c>
      <c r="M403" s="10">
        <v>10</v>
      </c>
      <c r="N403" s="10" t="s">
        <v>8</v>
      </c>
      <c r="O403" s="10" t="s">
        <v>9</v>
      </c>
      <c r="P403" s="13">
        <v>31720910</v>
      </c>
      <c r="Q403" s="13">
        <v>31720910</v>
      </c>
      <c r="R403" s="10" t="s">
        <v>10</v>
      </c>
      <c r="S403" s="10" t="s">
        <v>10</v>
      </c>
      <c r="T403" s="10" t="s">
        <v>1022</v>
      </c>
      <c r="U403" s="11">
        <v>3172091</v>
      </c>
      <c r="V403" s="10"/>
    </row>
    <row r="404" spans="1:22" s="2" customFormat="1" ht="75" customHeight="1" x14ac:dyDescent="0.25">
      <c r="A404" s="10">
        <v>401</v>
      </c>
      <c r="B404" s="10">
        <v>826</v>
      </c>
      <c r="C404" s="10" t="s">
        <v>265</v>
      </c>
      <c r="D404" s="10" t="s">
        <v>266</v>
      </c>
      <c r="E404" s="10" t="s">
        <v>267</v>
      </c>
      <c r="F404" s="10" t="s">
        <v>268</v>
      </c>
      <c r="G404" s="10" t="s">
        <v>4</v>
      </c>
      <c r="H404" s="10" t="s">
        <v>269</v>
      </c>
      <c r="I404" s="10" t="s">
        <v>270</v>
      </c>
      <c r="J404" s="10">
        <v>76121900</v>
      </c>
      <c r="K404" s="10" t="s">
        <v>274</v>
      </c>
      <c r="L404" s="12">
        <v>42370</v>
      </c>
      <c r="M404" s="10">
        <v>10</v>
      </c>
      <c r="N404" s="10" t="s">
        <v>8</v>
      </c>
      <c r="O404" s="10" t="s">
        <v>9</v>
      </c>
      <c r="P404" s="13">
        <v>26204230</v>
      </c>
      <c r="Q404" s="13">
        <v>26204230</v>
      </c>
      <c r="R404" s="10" t="s">
        <v>10</v>
      </c>
      <c r="S404" s="10" t="s">
        <v>10</v>
      </c>
      <c r="T404" s="10" t="s">
        <v>1022</v>
      </c>
      <c r="U404" s="11">
        <v>2620423</v>
      </c>
      <c r="V404" s="10"/>
    </row>
    <row r="405" spans="1:22" s="2" customFormat="1" ht="75" customHeight="1" x14ac:dyDescent="0.25">
      <c r="A405" s="10">
        <v>402</v>
      </c>
      <c r="B405" s="10">
        <v>826</v>
      </c>
      <c r="C405" s="10" t="s">
        <v>265</v>
      </c>
      <c r="D405" s="10" t="s">
        <v>266</v>
      </c>
      <c r="E405" s="10" t="s">
        <v>267</v>
      </c>
      <c r="F405" s="10" t="s">
        <v>268</v>
      </c>
      <c r="G405" s="10" t="s">
        <v>4</v>
      </c>
      <c r="H405" s="10" t="s">
        <v>269</v>
      </c>
      <c r="I405" s="10" t="s">
        <v>270</v>
      </c>
      <c r="J405" s="10">
        <v>76121900</v>
      </c>
      <c r="K405" s="10" t="s">
        <v>273</v>
      </c>
      <c r="L405" s="12">
        <v>42370</v>
      </c>
      <c r="M405" s="10">
        <v>10</v>
      </c>
      <c r="N405" s="10" t="s">
        <v>8</v>
      </c>
      <c r="O405" s="10" t="s">
        <v>9</v>
      </c>
      <c r="P405" s="13">
        <v>46573510</v>
      </c>
      <c r="Q405" s="13">
        <v>46573510</v>
      </c>
      <c r="R405" s="10" t="s">
        <v>10</v>
      </c>
      <c r="S405" s="10" t="s">
        <v>10</v>
      </c>
      <c r="T405" s="10" t="s">
        <v>1022</v>
      </c>
      <c r="U405" s="11">
        <v>4657351</v>
      </c>
      <c r="V405" s="10"/>
    </row>
    <row r="406" spans="1:22" s="2" customFormat="1" ht="75" customHeight="1" x14ac:dyDescent="0.25">
      <c r="A406" s="10">
        <v>403</v>
      </c>
      <c r="B406" s="10">
        <v>826</v>
      </c>
      <c r="C406" s="10" t="s">
        <v>265</v>
      </c>
      <c r="D406" s="10" t="s">
        <v>266</v>
      </c>
      <c r="E406" s="10" t="s">
        <v>267</v>
      </c>
      <c r="F406" s="10" t="s">
        <v>268</v>
      </c>
      <c r="G406" s="10" t="s">
        <v>4</v>
      </c>
      <c r="H406" s="10" t="s">
        <v>269</v>
      </c>
      <c r="I406" s="10" t="s">
        <v>270</v>
      </c>
      <c r="J406" s="10">
        <v>76121900</v>
      </c>
      <c r="K406" s="10" t="s">
        <v>272</v>
      </c>
      <c r="L406" s="12">
        <v>42370</v>
      </c>
      <c r="M406" s="10">
        <v>10</v>
      </c>
      <c r="N406" s="10" t="s">
        <v>8</v>
      </c>
      <c r="O406" s="10" t="s">
        <v>9</v>
      </c>
      <c r="P406" s="13">
        <v>35752330</v>
      </c>
      <c r="Q406" s="13">
        <v>35752330</v>
      </c>
      <c r="R406" s="10" t="s">
        <v>10</v>
      </c>
      <c r="S406" s="10" t="s">
        <v>10</v>
      </c>
      <c r="T406" s="10" t="s">
        <v>1022</v>
      </c>
      <c r="U406" s="11">
        <v>3575233</v>
      </c>
      <c r="V406" s="10"/>
    </row>
    <row r="407" spans="1:22" s="2" customFormat="1" ht="75" customHeight="1" x14ac:dyDescent="0.25">
      <c r="A407" s="10">
        <v>404</v>
      </c>
      <c r="B407" s="10">
        <v>826</v>
      </c>
      <c r="C407" s="10" t="s">
        <v>265</v>
      </c>
      <c r="D407" s="10" t="s">
        <v>266</v>
      </c>
      <c r="E407" s="10" t="s">
        <v>267</v>
      </c>
      <c r="F407" s="10" t="s">
        <v>268</v>
      </c>
      <c r="G407" s="10" t="s">
        <v>4</v>
      </c>
      <c r="H407" s="10" t="s">
        <v>269</v>
      </c>
      <c r="I407" s="10" t="s">
        <v>270</v>
      </c>
      <c r="J407" s="10">
        <v>76121900</v>
      </c>
      <c r="K407" s="10" t="s">
        <v>276</v>
      </c>
      <c r="L407" s="12">
        <v>42370</v>
      </c>
      <c r="M407" s="10">
        <v>10</v>
      </c>
      <c r="N407" s="10" t="s">
        <v>8</v>
      </c>
      <c r="O407" s="10" t="s">
        <v>9</v>
      </c>
      <c r="P407" s="13">
        <v>26204230</v>
      </c>
      <c r="Q407" s="13">
        <v>26204230</v>
      </c>
      <c r="R407" s="10" t="s">
        <v>10</v>
      </c>
      <c r="S407" s="10" t="s">
        <v>10</v>
      </c>
      <c r="T407" s="10" t="s">
        <v>1022</v>
      </c>
      <c r="U407" s="11">
        <v>2620423</v>
      </c>
      <c r="V407" s="10"/>
    </row>
    <row r="408" spans="1:22" s="2" customFormat="1" ht="75" customHeight="1" x14ac:dyDescent="0.25">
      <c r="A408" s="10">
        <v>405</v>
      </c>
      <c r="B408" s="10">
        <v>826</v>
      </c>
      <c r="C408" s="10" t="s">
        <v>265</v>
      </c>
      <c r="D408" s="10" t="s">
        <v>266</v>
      </c>
      <c r="E408" s="10" t="s">
        <v>267</v>
      </c>
      <c r="F408" s="10" t="s">
        <v>268</v>
      </c>
      <c r="G408" s="10" t="s">
        <v>4</v>
      </c>
      <c r="H408" s="10" t="s">
        <v>269</v>
      </c>
      <c r="I408" s="10" t="s">
        <v>270</v>
      </c>
      <c r="J408" s="10">
        <v>76121900</v>
      </c>
      <c r="K408" s="10" t="s">
        <v>277</v>
      </c>
      <c r="L408" s="12">
        <v>42370</v>
      </c>
      <c r="M408" s="10">
        <v>10</v>
      </c>
      <c r="N408" s="10" t="s">
        <v>8</v>
      </c>
      <c r="O408" s="10" t="s">
        <v>9</v>
      </c>
      <c r="P408" s="13">
        <v>46573510</v>
      </c>
      <c r="Q408" s="13">
        <v>46573510</v>
      </c>
      <c r="R408" s="10" t="s">
        <v>10</v>
      </c>
      <c r="S408" s="10" t="s">
        <v>10</v>
      </c>
      <c r="T408" s="10" t="s">
        <v>1022</v>
      </c>
      <c r="U408" s="11">
        <v>4657351</v>
      </c>
      <c r="V408" s="10"/>
    </row>
    <row r="409" spans="1:22" s="2" customFormat="1" ht="75" customHeight="1" x14ac:dyDescent="0.25">
      <c r="A409" s="10">
        <v>406</v>
      </c>
      <c r="B409" s="10">
        <v>826</v>
      </c>
      <c r="C409" s="10" t="s">
        <v>265</v>
      </c>
      <c r="D409" s="10" t="s">
        <v>266</v>
      </c>
      <c r="E409" s="10" t="s">
        <v>267</v>
      </c>
      <c r="F409" s="10" t="s">
        <v>268</v>
      </c>
      <c r="G409" s="10" t="s">
        <v>4</v>
      </c>
      <c r="H409" s="10" t="s">
        <v>269</v>
      </c>
      <c r="I409" s="10" t="s">
        <v>270</v>
      </c>
      <c r="J409" s="10">
        <v>76121900</v>
      </c>
      <c r="K409" s="10" t="s">
        <v>276</v>
      </c>
      <c r="L409" s="12">
        <v>42370</v>
      </c>
      <c r="M409" s="10">
        <v>10</v>
      </c>
      <c r="N409" s="10" t="s">
        <v>8</v>
      </c>
      <c r="O409" s="10" t="s">
        <v>9</v>
      </c>
      <c r="P409" s="13">
        <v>26204230</v>
      </c>
      <c r="Q409" s="13">
        <v>26204230</v>
      </c>
      <c r="R409" s="10" t="s">
        <v>10</v>
      </c>
      <c r="S409" s="10" t="s">
        <v>10</v>
      </c>
      <c r="T409" s="10" t="s">
        <v>1022</v>
      </c>
      <c r="U409" s="11">
        <v>2620423</v>
      </c>
      <c r="V409" s="10"/>
    </row>
    <row r="410" spans="1:22" s="2" customFormat="1" ht="75" customHeight="1" x14ac:dyDescent="0.25">
      <c r="A410" s="10">
        <v>407</v>
      </c>
      <c r="B410" s="10">
        <v>826</v>
      </c>
      <c r="C410" s="10" t="s">
        <v>265</v>
      </c>
      <c r="D410" s="10" t="s">
        <v>266</v>
      </c>
      <c r="E410" s="10" t="s">
        <v>267</v>
      </c>
      <c r="F410" s="10" t="s">
        <v>268</v>
      </c>
      <c r="G410" s="10" t="s">
        <v>4</v>
      </c>
      <c r="H410" s="10" t="s">
        <v>269</v>
      </c>
      <c r="I410" s="10" t="s">
        <v>270</v>
      </c>
      <c r="J410" s="10">
        <v>76121900</v>
      </c>
      <c r="K410" s="10" t="s">
        <v>278</v>
      </c>
      <c r="L410" s="12">
        <v>42370</v>
      </c>
      <c r="M410" s="10">
        <v>10</v>
      </c>
      <c r="N410" s="10" t="s">
        <v>8</v>
      </c>
      <c r="O410" s="10" t="s">
        <v>9</v>
      </c>
      <c r="P410" s="13">
        <v>46573510</v>
      </c>
      <c r="Q410" s="13">
        <v>46573510</v>
      </c>
      <c r="R410" s="10" t="s">
        <v>10</v>
      </c>
      <c r="S410" s="10" t="s">
        <v>10</v>
      </c>
      <c r="T410" s="10" t="s">
        <v>1022</v>
      </c>
      <c r="U410" s="11">
        <v>4657351</v>
      </c>
      <c r="V410" s="10"/>
    </row>
    <row r="411" spans="1:22" s="2" customFormat="1" ht="75" customHeight="1" x14ac:dyDescent="0.25">
      <c r="A411" s="10">
        <v>408</v>
      </c>
      <c r="B411" s="10">
        <v>826</v>
      </c>
      <c r="C411" s="10" t="s">
        <v>265</v>
      </c>
      <c r="D411" s="10" t="s">
        <v>266</v>
      </c>
      <c r="E411" s="10" t="s">
        <v>267</v>
      </c>
      <c r="F411" s="10" t="s">
        <v>268</v>
      </c>
      <c r="G411" s="10" t="s">
        <v>4</v>
      </c>
      <c r="H411" s="10" t="s">
        <v>269</v>
      </c>
      <c r="I411" s="10" t="s">
        <v>270</v>
      </c>
      <c r="J411" s="10">
        <v>76121900</v>
      </c>
      <c r="K411" s="10" t="s">
        <v>279</v>
      </c>
      <c r="L411" s="12">
        <v>42370</v>
      </c>
      <c r="M411" s="10">
        <v>10</v>
      </c>
      <c r="N411" s="10" t="s">
        <v>8</v>
      </c>
      <c r="O411" s="10" t="s">
        <v>9</v>
      </c>
      <c r="P411" s="13">
        <v>28432120</v>
      </c>
      <c r="Q411" s="13">
        <v>28432120</v>
      </c>
      <c r="R411" s="10" t="s">
        <v>10</v>
      </c>
      <c r="S411" s="10" t="s">
        <v>10</v>
      </c>
      <c r="T411" s="10" t="s">
        <v>1022</v>
      </c>
      <c r="U411" s="11">
        <v>2843212</v>
      </c>
      <c r="V411" s="10"/>
    </row>
    <row r="412" spans="1:22" s="2" customFormat="1" ht="75" customHeight="1" x14ac:dyDescent="0.25">
      <c r="A412" s="10">
        <v>409</v>
      </c>
      <c r="B412" s="10">
        <v>826</v>
      </c>
      <c r="C412" s="10" t="s">
        <v>265</v>
      </c>
      <c r="D412" s="10" t="s">
        <v>266</v>
      </c>
      <c r="E412" s="10" t="s">
        <v>267</v>
      </c>
      <c r="F412" s="10" t="s">
        <v>268</v>
      </c>
      <c r="G412" s="10" t="s">
        <v>4</v>
      </c>
      <c r="H412" s="10" t="s">
        <v>269</v>
      </c>
      <c r="I412" s="10" t="s">
        <v>270</v>
      </c>
      <c r="J412" s="10">
        <v>76121900</v>
      </c>
      <c r="K412" s="10" t="s">
        <v>279</v>
      </c>
      <c r="L412" s="12">
        <v>42370</v>
      </c>
      <c r="M412" s="10">
        <v>10</v>
      </c>
      <c r="N412" s="10" t="s">
        <v>8</v>
      </c>
      <c r="O412" s="10" t="s">
        <v>9</v>
      </c>
      <c r="P412" s="13">
        <v>26204230</v>
      </c>
      <c r="Q412" s="13">
        <v>26204230</v>
      </c>
      <c r="R412" s="10" t="s">
        <v>10</v>
      </c>
      <c r="S412" s="10" t="s">
        <v>10</v>
      </c>
      <c r="T412" s="10" t="s">
        <v>1022</v>
      </c>
      <c r="U412" s="11">
        <v>2620423</v>
      </c>
      <c r="V412" s="10"/>
    </row>
    <row r="413" spans="1:22" s="2" customFormat="1" ht="75" customHeight="1" x14ac:dyDescent="0.25">
      <c r="A413" s="10">
        <v>410</v>
      </c>
      <c r="B413" s="10">
        <v>826</v>
      </c>
      <c r="C413" s="10" t="s">
        <v>265</v>
      </c>
      <c r="D413" s="10" t="s">
        <v>266</v>
      </c>
      <c r="E413" s="10" t="s">
        <v>267</v>
      </c>
      <c r="F413" s="10" t="s">
        <v>268</v>
      </c>
      <c r="G413" s="10" t="s">
        <v>4</v>
      </c>
      <c r="H413" s="10" t="s">
        <v>269</v>
      </c>
      <c r="I413" s="10" t="s">
        <v>270</v>
      </c>
      <c r="J413" s="10">
        <v>76121900</v>
      </c>
      <c r="K413" s="10" t="s">
        <v>279</v>
      </c>
      <c r="L413" s="12">
        <v>42370</v>
      </c>
      <c r="M413" s="10">
        <v>10</v>
      </c>
      <c r="N413" s="10" t="s">
        <v>8</v>
      </c>
      <c r="O413" s="10" t="s">
        <v>9</v>
      </c>
      <c r="P413" s="13">
        <v>24294610</v>
      </c>
      <c r="Q413" s="13">
        <v>24294610</v>
      </c>
      <c r="R413" s="10" t="s">
        <v>10</v>
      </c>
      <c r="S413" s="10" t="s">
        <v>10</v>
      </c>
      <c r="T413" s="10" t="s">
        <v>1022</v>
      </c>
      <c r="U413" s="11">
        <v>2429461</v>
      </c>
      <c r="V413" s="10"/>
    </row>
    <row r="414" spans="1:22" s="2" customFormat="1" ht="75" customHeight="1" x14ac:dyDescent="0.25">
      <c r="A414" s="10">
        <v>411</v>
      </c>
      <c r="B414" s="10">
        <v>826</v>
      </c>
      <c r="C414" s="10" t="s">
        <v>265</v>
      </c>
      <c r="D414" s="10" t="s">
        <v>266</v>
      </c>
      <c r="E414" s="10" t="s">
        <v>267</v>
      </c>
      <c r="F414" s="10" t="s">
        <v>268</v>
      </c>
      <c r="G414" s="10" t="s">
        <v>4</v>
      </c>
      <c r="H414" s="10" t="s">
        <v>269</v>
      </c>
      <c r="I414" s="10" t="s">
        <v>270</v>
      </c>
      <c r="J414" s="10">
        <v>76121900</v>
      </c>
      <c r="K414" s="10" t="s">
        <v>280</v>
      </c>
      <c r="L414" s="12">
        <v>42370</v>
      </c>
      <c r="M414" s="10">
        <v>10</v>
      </c>
      <c r="N414" s="10" t="s">
        <v>8</v>
      </c>
      <c r="O414" s="10" t="s">
        <v>9</v>
      </c>
      <c r="P414" s="13">
        <v>20793640</v>
      </c>
      <c r="Q414" s="13">
        <v>20793640</v>
      </c>
      <c r="R414" s="10" t="s">
        <v>10</v>
      </c>
      <c r="S414" s="10" t="s">
        <v>10</v>
      </c>
      <c r="T414" s="10" t="s">
        <v>1022</v>
      </c>
      <c r="U414" s="11">
        <v>2079364</v>
      </c>
      <c r="V414" s="10"/>
    </row>
    <row r="415" spans="1:22" s="2" customFormat="1" ht="75" customHeight="1" x14ac:dyDescent="0.25">
      <c r="A415" s="10">
        <v>412</v>
      </c>
      <c r="B415" s="10">
        <v>826</v>
      </c>
      <c r="C415" s="10" t="s">
        <v>265</v>
      </c>
      <c r="D415" s="10" t="s">
        <v>266</v>
      </c>
      <c r="E415" s="10" t="s">
        <v>267</v>
      </c>
      <c r="F415" s="10" t="s">
        <v>268</v>
      </c>
      <c r="G415" s="10" t="s">
        <v>4</v>
      </c>
      <c r="H415" s="10" t="s">
        <v>269</v>
      </c>
      <c r="I415" s="10" t="s">
        <v>270</v>
      </c>
      <c r="J415" s="10">
        <v>76121900</v>
      </c>
      <c r="K415" s="10" t="s">
        <v>281</v>
      </c>
      <c r="L415" s="12">
        <v>42370</v>
      </c>
      <c r="M415" s="10">
        <v>10</v>
      </c>
      <c r="N415" s="10" t="s">
        <v>8</v>
      </c>
      <c r="O415" s="10" t="s">
        <v>9</v>
      </c>
      <c r="P415" s="13">
        <v>16337860</v>
      </c>
      <c r="Q415" s="13">
        <v>16337860</v>
      </c>
      <c r="R415" s="10" t="s">
        <v>10</v>
      </c>
      <c r="S415" s="10" t="s">
        <v>10</v>
      </c>
      <c r="T415" s="10" t="s">
        <v>1022</v>
      </c>
      <c r="U415" s="11">
        <v>1633786</v>
      </c>
      <c r="V415" s="10"/>
    </row>
    <row r="416" spans="1:22" s="2" customFormat="1" ht="75" customHeight="1" x14ac:dyDescent="0.25">
      <c r="A416" s="10">
        <v>413</v>
      </c>
      <c r="B416" s="10">
        <v>826</v>
      </c>
      <c r="C416" s="10" t="s">
        <v>265</v>
      </c>
      <c r="D416" s="10" t="s">
        <v>266</v>
      </c>
      <c r="E416" s="10" t="s">
        <v>267</v>
      </c>
      <c r="F416" s="10" t="s">
        <v>268</v>
      </c>
      <c r="G416" s="10" t="s">
        <v>4</v>
      </c>
      <c r="H416" s="10" t="s">
        <v>269</v>
      </c>
      <c r="I416" s="10" t="s">
        <v>270</v>
      </c>
      <c r="J416" s="10">
        <v>76121900</v>
      </c>
      <c r="K416" s="10" t="s">
        <v>282</v>
      </c>
      <c r="L416" s="12">
        <v>42370</v>
      </c>
      <c r="M416" s="10">
        <v>10</v>
      </c>
      <c r="N416" s="10" t="s">
        <v>8</v>
      </c>
      <c r="O416" s="10" t="s">
        <v>9</v>
      </c>
      <c r="P416" s="13">
        <v>16337860</v>
      </c>
      <c r="Q416" s="13">
        <v>16337860</v>
      </c>
      <c r="R416" s="10" t="s">
        <v>10</v>
      </c>
      <c r="S416" s="10" t="s">
        <v>10</v>
      </c>
      <c r="T416" s="10" t="s">
        <v>1022</v>
      </c>
      <c r="U416" s="11">
        <v>1633786</v>
      </c>
      <c r="V416" s="10"/>
    </row>
    <row r="417" spans="1:22" s="2" customFormat="1" ht="75" customHeight="1" x14ac:dyDescent="0.25">
      <c r="A417" s="10">
        <v>414</v>
      </c>
      <c r="B417" s="10">
        <v>826</v>
      </c>
      <c r="C417" s="10" t="s">
        <v>265</v>
      </c>
      <c r="D417" s="10" t="s">
        <v>266</v>
      </c>
      <c r="E417" s="10" t="s">
        <v>267</v>
      </c>
      <c r="F417" s="10" t="s">
        <v>268</v>
      </c>
      <c r="G417" s="10" t="s">
        <v>4</v>
      </c>
      <c r="H417" s="10" t="s">
        <v>269</v>
      </c>
      <c r="I417" s="10" t="s">
        <v>270</v>
      </c>
      <c r="J417" s="10">
        <v>76121900</v>
      </c>
      <c r="K417" s="10" t="s">
        <v>282</v>
      </c>
      <c r="L417" s="12">
        <v>42370</v>
      </c>
      <c r="M417" s="10">
        <v>10</v>
      </c>
      <c r="N417" s="10" t="s">
        <v>8</v>
      </c>
      <c r="O417" s="10" t="s">
        <v>9</v>
      </c>
      <c r="P417" s="13">
        <v>16337860</v>
      </c>
      <c r="Q417" s="13">
        <v>16337860</v>
      </c>
      <c r="R417" s="10" t="s">
        <v>10</v>
      </c>
      <c r="S417" s="10" t="s">
        <v>10</v>
      </c>
      <c r="T417" s="10" t="s">
        <v>1022</v>
      </c>
      <c r="U417" s="11">
        <v>1633786</v>
      </c>
      <c r="V417" s="10"/>
    </row>
    <row r="418" spans="1:22" s="2" customFormat="1" ht="75" customHeight="1" x14ac:dyDescent="0.25">
      <c r="A418" s="10">
        <v>415</v>
      </c>
      <c r="B418" s="10">
        <v>826</v>
      </c>
      <c r="C418" s="10" t="s">
        <v>265</v>
      </c>
      <c r="D418" s="10" t="s">
        <v>266</v>
      </c>
      <c r="E418" s="10" t="s">
        <v>267</v>
      </c>
      <c r="F418" s="10" t="s">
        <v>268</v>
      </c>
      <c r="G418" s="10" t="s">
        <v>4</v>
      </c>
      <c r="H418" s="10" t="s">
        <v>269</v>
      </c>
      <c r="I418" s="10" t="s">
        <v>270</v>
      </c>
      <c r="J418" s="10">
        <v>76121900</v>
      </c>
      <c r="K418" s="10" t="s">
        <v>282</v>
      </c>
      <c r="L418" s="12">
        <v>42370</v>
      </c>
      <c r="M418" s="10">
        <v>10</v>
      </c>
      <c r="N418" s="10" t="s">
        <v>8</v>
      </c>
      <c r="O418" s="10" t="s">
        <v>9</v>
      </c>
      <c r="P418" s="13">
        <v>16337860</v>
      </c>
      <c r="Q418" s="13">
        <v>16337860</v>
      </c>
      <c r="R418" s="10" t="s">
        <v>10</v>
      </c>
      <c r="S418" s="10" t="s">
        <v>10</v>
      </c>
      <c r="T418" s="10" t="s">
        <v>1022</v>
      </c>
      <c r="U418" s="11">
        <v>1633786</v>
      </c>
      <c r="V418" s="10"/>
    </row>
    <row r="419" spans="1:22" s="2" customFormat="1" ht="75" customHeight="1" x14ac:dyDescent="0.25">
      <c r="A419" s="10">
        <v>416</v>
      </c>
      <c r="B419" s="10">
        <v>826</v>
      </c>
      <c r="C419" s="10" t="s">
        <v>265</v>
      </c>
      <c r="D419" s="10" t="s">
        <v>266</v>
      </c>
      <c r="E419" s="10" t="s">
        <v>267</v>
      </c>
      <c r="F419" s="10" t="s">
        <v>268</v>
      </c>
      <c r="G419" s="10" t="s">
        <v>4</v>
      </c>
      <c r="H419" s="10" t="s">
        <v>269</v>
      </c>
      <c r="I419" s="10" t="s">
        <v>270</v>
      </c>
      <c r="J419" s="10">
        <v>76121900</v>
      </c>
      <c r="K419" s="10" t="s">
        <v>283</v>
      </c>
      <c r="L419" s="12">
        <v>42370</v>
      </c>
      <c r="M419" s="10">
        <v>10</v>
      </c>
      <c r="N419" s="10" t="s">
        <v>8</v>
      </c>
      <c r="O419" s="10" t="s">
        <v>9</v>
      </c>
      <c r="P419" s="13">
        <v>46573510</v>
      </c>
      <c r="Q419" s="13">
        <v>46573510</v>
      </c>
      <c r="R419" s="10" t="s">
        <v>10</v>
      </c>
      <c r="S419" s="10" t="s">
        <v>10</v>
      </c>
      <c r="T419" s="10" t="s">
        <v>1022</v>
      </c>
      <c r="U419" s="11">
        <v>4657351</v>
      </c>
      <c r="V419" s="10"/>
    </row>
    <row r="420" spans="1:22" s="2" customFormat="1" ht="75" customHeight="1" x14ac:dyDescent="0.25">
      <c r="A420" s="10">
        <v>417</v>
      </c>
      <c r="B420" s="10">
        <v>826</v>
      </c>
      <c r="C420" s="10" t="s">
        <v>265</v>
      </c>
      <c r="D420" s="10" t="s">
        <v>266</v>
      </c>
      <c r="E420" s="10" t="s">
        <v>267</v>
      </c>
      <c r="F420" s="10" t="s">
        <v>268</v>
      </c>
      <c r="G420" s="10" t="s">
        <v>4</v>
      </c>
      <c r="H420" s="10" t="s">
        <v>269</v>
      </c>
      <c r="I420" s="10" t="s">
        <v>270</v>
      </c>
      <c r="J420" s="10">
        <v>76121900</v>
      </c>
      <c r="K420" s="10" t="s">
        <v>284</v>
      </c>
      <c r="L420" s="12">
        <v>42370</v>
      </c>
      <c r="M420" s="10">
        <v>10</v>
      </c>
      <c r="N420" s="10" t="s">
        <v>8</v>
      </c>
      <c r="O420" s="10" t="s">
        <v>9</v>
      </c>
      <c r="P420" s="13">
        <v>28432120</v>
      </c>
      <c r="Q420" s="13">
        <v>28432120</v>
      </c>
      <c r="R420" s="10" t="s">
        <v>10</v>
      </c>
      <c r="S420" s="10" t="s">
        <v>10</v>
      </c>
      <c r="T420" s="10" t="s">
        <v>1022</v>
      </c>
      <c r="U420" s="11">
        <v>2843212</v>
      </c>
      <c r="V420" s="10"/>
    </row>
    <row r="421" spans="1:22" s="2" customFormat="1" ht="75" customHeight="1" x14ac:dyDescent="0.25">
      <c r="A421" s="10">
        <v>418</v>
      </c>
      <c r="B421" s="10">
        <v>826</v>
      </c>
      <c r="C421" s="10" t="s">
        <v>265</v>
      </c>
      <c r="D421" s="10" t="s">
        <v>266</v>
      </c>
      <c r="E421" s="10" t="s">
        <v>267</v>
      </c>
      <c r="F421" s="10" t="s">
        <v>268</v>
      </c>
      <c r="G421" s="10" t="s">
        <v>4</v>
      </c>
      <c r="H421" s="10" t="s">
        <v>269</v>
      </c>
      <c r="I421" s="10" t="s">
        <v>270</v>
      </c>
      <c r="J421" s="10">
        <v>76121900</v>
      </c>
      <c r="K421" s="10" t="s">
        <v>285</v>
      </c>
      <c r="L421" s="12">
        <v>42370</v>
      </c>
      <c r="M421" s="10">
        <v>10</v>
      </c>
      <c r="N421" s="10" t="s">
        <v>8</v>
      </c>
      <c r="O421" s="10" t="s">
        <v>9</v>
      </c>
      <c r="P421" s="13">
        <v>46573510</v>
      </c>
      <c r="Q421" s="13">
        <v>46573510</v>
      </c>
      <c r="R421" s="10" t="s">
        <v>10</v>
      </c>
      <c r="S421" s="10" t="s">
        <v>10</v>
      </c>
      <c r="T421" s="10" t="s">
        <v>1022</v>
      </c>
      <c r="U421" s="11">
        <v>4657351</v>
      </c>
      <c r="V421" s="10"/>
    </row>
    <row r="422" spans="1:22" s="2" customFormat="1" ht="75" customHeight="1" x14ac:dyDescent="0.25">
      <c r="A422" s="10">
        <v>419</v>
      </c>
      <c r="B422" s="10">
        <v>826</v>
      </c>
      <c r="C422" s="10" t="s">
        <v>265</v>
      </c>
      <c r="D422" s="10" t="s">
        <v>266</v>
      </c>
      <c r="E422" s="10" t="s">
        <v>267</v>
      </c>
      <c r="F422" s="10" t="s">
        <v>268</v>
      </c>
      <c r="G422" s="10" t="s">
        <v>4</v>
      </c>
      <c r="H422" s="10" t="s">
        <v>269</v>
      </c>
      <c r="I422" s="10" t="s">
        <v>270</v>
      </c>
      <c r="J422" s="10">
        <v>76121900</v>
      </c>
      <c r="K422" s="10" t="s">
        <v>275</v>
      </c>
      <c r="L422" s="12">
        <v>42370</v>
      </c>
      <c r="M422" s="10">
        <v>10</v>
      </c>
      <c r="N422" s="10" t="s">
        <v>8</v>
      </c>
      <c r="O422" s="10" t="s">
        <v>9</v>
      </c>
      <c r="P422" s="13">
        <v>31720910</v>
      </c>
      <c r="Q422" s="13">
        <v>31720910</v>
      </c>
      <c r="R422" s="10" t="s">
        <v>10</v>
      </c>
      <c r="S422" s="10" t="s">
        <v>10</v>
      </c>
      <c r="T422" s="10" t="s">
        <v>1022</v>
      </c>
      <c r="U422" s="11">
        <v>3172091</v>
      </c>
      <c r="V422" s="10"/>
    </row>
    <row r="423" spans="1:22" s="2" customFormat="1" ht="75" customHeight="1" x14ac:dyDescent="0.25">
      <c r="A423" s="10">
        <v>420</v>
      </c>
      <c r="B423" s="10">
        <v>826</v>
      </c>
      <c r="C423" s="10" t="s">
        <v>265</v>
      </c>
      <c r="D423" s="10" t="s">
        <v>266</v>
      </c>
      <c r="E423" s="10" t="s">
        <v>267</v>
      </c>
      <c r="F423" s="10" t="s">
        <v>268</v>
      </c>
      <c r="G423" s="10" t="s">
        <v>4</v>
      </c>
      <c r="H423" s="10" t="s">
        <v>269</v>
      </c>
      <c r="I423" s="10" t="s">
        <v>270</v>
      </c>
      <c r="J423" s="10">
        <v>76121900</v>
      </c>
      <c r="K423" s="10" t="s">
        <v>286</v>
      </c>
      <c r="L423" s="12">
        <v>42370</v>
      </c>
      <c r="M423" s="10">
        <v>10</v>
      </c>
      <c r="N423" s="10" t="s">
        <v>8</v>
      </c>
      <c r="O423" s="10" t="s">
        <v>9</v>
      </c>
      <c r="P423" s="13">
        <v>28432120</v>
      </c>
      <c r="Q423" s="13">
        <v>28432120</v>
      </c>
      <c r="R423" s="10" t="s">
        <v>10</v>
      </c>
      <c r="S423" s="10" t="s">
        <v>10</v>
      </c>
      <c r="T423" s="10" t="s">
        <v>1022</v>
      </c>
      <c r="U423" s="11">
        <v>2843212</v>
      </c>
      <c r="V423" s="10"/>
    </row>
    <row r="424" spans="1:22" s="2" customFormat="1" ht="75" customHeight="1" x14ac:dyDescent="0.25">
      <c r="A424" s="10">
        <v>421</v>
      </c>
      <c r="B424" s="10">
        <v>826</v>
      </c>
      <c r="C424" s="10" t="s">
        <v>265</v>
      </c>
      <c r="D424" s="10" t="s">
        <v>266</v>
      </c>
      <c r="E424" s="10" t="s">
        <v>267</v>
      </c>
      <c r="F424" s="10" t="s">
        <v>268</v>
      </c>
      <c r="G424" s="10" t="s">
        <v>4</v>
      </c>
      <c r="H424" s="10" t="s">
        <v>269</v>
      </c>
      <c r="I424" s="10" t="s">
        <v>270</v>
      </c>
      <c r="J424" s="10">
        <v>76121900</v>
      </c>
      <c r="K424" s="10" t="s">
        <v>287</v>
      </c>
      <c r="L424" s="12">
        <v>42370</v>
      </c>
      <c r="M424" s="10">
        <v>10</v>
      </c>
      <c r="N424" s="10" t="s">
        <v>8</v>
      </c>
      <c r="O424" s="10" t="s">
        <v>9</v>
      </c>
      <c r="P424" s="13">
        <v>24294610</v>
      </c>
      <c r="Q424" s="13">
        <v>24294610</v>
      </c>
      <c r="R424" s="10" t="s">
        <v>10</v>
      </c>
      <c r="S424" s="10" t="s">
        <v>10</v>
      </c>
      <c r="T424" s="10" t="s">
        <v>1022</v>
      </c>
      <c r="U424" s="11">
        <v>2429461</v>
      </c>
      <c r="V424" s="10"/>
    </row>
    <row r="425" spans="1:22" s="2" customFormat="1" ht="75" customHeight="1" x14ac:dyDescent="0.25">
      <c r="A425" s="10">
        <v>422</v>
      </c>
      <c r="B425" s="10">
        <v>826</v>
      </c>
      <c r="C425" s="10" t="s">
        <v>265</v>
      </c>
      <c r="D425" s="10" t="s">
        <v>266</v>
      </c>
      <c r="E425" s="10" t="s">
        <v>267</v>
      </c>
      <c r="F425" s="10" t="s">
        <v>268</v>
      </c>
      <c r="G425" s="10" t="s">
        <v>4</v>
      </c>
      <c r="H425" s="10" t="s">
        <v>269</v>
      </c>
      <c r="I425" s="10" t="s">
        <v>270</v>
      </c>
      <c r="J425" s="10">
        <v>76121900</v>
      </c>
      <c r="K425" s="10" t="s">
        <v>287</v>
      </c>
      <c r="L425" s="12">
        <v>42370</v>
      </c>
      <c r="M425" s="10">
        <v>10</v>
      </c>
      <c r="N425" s="10" t="s">
        <v>8</v>
      </c>
      <c r="O425" s="10" t="s">
        <v>9</v>
      </c>
      <c r="P425" s="13">
        <v>24294610</v>
      </c>
      <c r="Q425" s="13">
        <v>24294610</v>
      </c>
      <c r="R425" s="10" t="s">
        <v>10</v>
      </c>
      <c r="S425" s="10" t="s">
        <v>10</v>
      </c>
      <c r="T425" s="10" t="s">
        <v>1022</v>
      </c>
      <c r="U425" s="11">
        <v>2429461</v>
      </c>
      <c r="V425" s="10"/>
    </row>
    <row r="426" spans="1:22" s="2" customFormat="1" ht="75" customHeight="1" x14ac:dyDescent="0.25">
      <c r="A426" s="10">
        <v>423</v>
      </c>
      <c r="B426" s="10">
        <v>826</v>
      </c>
      <c r="C426" s="10" t="s">
        <v>265</v>
      </c>
      <c r="D426" s="10" t="s">
        <v>266</v>
      </c>
      <c r="E426" s="10" t="s">
        <v>267</v>
      </c>
      <c r="F426" s="10" t="s">
        <v>268</v>
      </c>
      <c r="G426" s="10" t="s">
        <v>4</v>
      </c>
      <c r="H426" s="10" t="s">
        <v>269</v>
      </c>
      <c r="I426" s="10" t="s">
        <v>270</v>
      </c>
      <c r="J426" s="10">
        <v>76121900</v>
      </c>
      <c r="K426" s="10" t="s">
        <v>287</v>
      </c>
      <c r="L426" s="12">
        <v>42370</v>
      </c>
      <c r="M426" s="10">
        <v>10</v>
      </c>
      <c r="N426" s="10" t="s">
        <v>8</v>
      </c>
      <c r="O426" s="10" t="s">
        <v>9</v>
      </c>
      <c r="P426" s="13">
        <v>24294610</v>
      </c>
      <c r="Q426" s="13">
        <v>24294610</v>
      </c>
      <c r="R426" s="10" t="s">
        <v>10</v>
      </c>
      <c r="S426" s="10" t="s">
        <v>10</v>
      </c>
      <c r="T426" s="10" t="s">
        <v>1022</v>
      </c>
      <c r="U426" s="11">
        <v>2429461</v>
      </c>
      <c r="V426" s="10"/>
    </row>
    <row r="427" spans="1:22" s="2" customFormat="1" ht="75" customHeight="1" x14ac:dyDescent="0.25">
      <c r="A427" s="10">
        <v>424</v>
      </c>
      <c r="B427" s="10">
        <v>826</v>
      </c>
      <c r="C427" s="10" t="s">
        <v>265</v>
      </c>
      <c r="D427" s="10" t="s">
        <v>266</v>
      </c>
      <c r="E427" s="10" t="s">
        <v>267</v>
      </c>
      <c r="F427" s="10" t="s">
        <v>268</v>
      </c>
      <c r="G427" s="10" t="s">
        <v>4</v>
      </c>
      <c r="H427" s="10" t="s">
        <v>269</v>
      </c>
      <c r="I427" s="10" t="s">
        <v>270</v>
      </c>
      <c r="J427" s="10">
        <v>76121900</v>
      </c>
      <c r="K427" s="10" t="s">
        <v>288</v>
      </c>
      <c r="L427" s="12">
        <v>42370</v>
      </c>
      <c r="M427" s="10">
        <v>10</v>
      </c>
      <c r="N427" s="10" t="s">
        <v>8</v>
      </c>
      <c r="O427" s="10" t="s">
        <v>9</v>
      </c>
      <c r="P427" s="13">
        <v>22384990</v>
      </c>
      <c r="Q427" s="13">
        <v>22384990</v>
      </c>
      <c r="R427" s="10" t="s">
        <v>10</v>
      </c>
      <c r="S427" s="10" t="s">
        <v>10</v>
      </c>
      <c r="T427" s="10" t="s">
        <v>1022</v>
      </c>
      <c r="U427" s="11">
        <v>2238499</v>
      </c>
      <c r="V427" s="10"/>
    </row>
    <row r="428" spans="1:22" s="2" customFormat="1" ht="75" customHeight="1" x14ac:dyDescent="0.25">
      <c r="A428" s="10">
        <v>425</v>
      </c>
      <c r="B428" s="10">
        <v>826</v>
      </c>
      <c r="C428" s="10" t="s">
        <v>265</v>
      </c>
      <c r="D428" s="10" t="s">
        <v>266</v>
      </c>
      <c r="E428" s="10" t="s">
        <v>267</v>
      </c>
      <c r="F428" s="10" t="s">
        <v>268</v>
      </c>
      <c r="G428" s="10" t="s">
        <v>4</v>
      </c>
      <c r="H428" s="10" t="s">
        <v>269</v>
      </c>
      <c r="I428" s="10" t="s">
        <v>270</v>
      </c>
      <c r="J428" s="10">
        <v>76121900</v>
      </c>
      <c r="K428" s="10" t="s">
        <v>288</v>
      </c>
      <c r="L428" s="12">
        <v>42370</v>
      </c>
      <c r="M428" s="10">
        <v>10</v>
      </c>
      <c r="N428" s="10" t="s">
        <v>8</v>
      </c>
      <c r="O428" s="10" t="s">
        <v>9</v>
      </c>
      <c r="P428" s="13">
        <v>20793640</v>
      </c>
      <c r="Q428" s="13">
        <v>20793640</v>
      </c>
      <c r="R428" s="10" t="s">
        <v>10</v>
      </c>
      <c r="S428" s="10" t="s">
        <v>10</v>
      </c>
      <c r="T428" s="10" t="s">
        <v>1022</v>
      </c>
      <c r="U428" s="11">
        <v>2079364</v>
      </c>
      <c r="V428" s="10"/>
    </row>
    <row r="429" spans="1:22" s="2" customFormat="1" ht="75" customHeight="1" x14ac:dyDescent="0.25">
      <c r="A429" s="10">
        <v>426</v>
      </c>
      <c r="B429" s="10">
        <v>826</v>
      </c>
      <c r="C429" s="10" t="s">
        <v>265</v>
      </c>
      <c r="D429" s="10" t="s">
        <v>266</v>
      </c>
      <c r="E429" s="10" t="s">
        <v>267</v>
      </c>
      <c r="F429" s="10" t="s">
        <v>268</v>
      </c>
      <c r="G429" s="10" t="s">
        <v>4</v>
      </c>
      <c r="H429" s="10" t="s">
        <v>269</v>
      </c>
      <c r="I429" s="10" t="s">
        <v>270</v>
      </c>
      <c r="J429" s="10">
        <v>76121900</v>
      </c>
      <c r="K429" s="10" t="s">
        <v>288</v>
      </c>
      <c r="L429" s="12">
        <v>42370</v>
      </c>
      <c r="M429" s="10">
        <v>10</v>
      </c>
      <c r="N429" s="10" t="s">
        <v>8</v>
      </c>
      <c r="O429" s="10" t="s">
        <v>9</v>
      </c>
      <c r="P429" s="13">
        <v>20793640</v>
      </c>
      <c r="Q429" s="13">
        <v>20793640</v>
      </c>
      <c r="R429" s="10" t="s">
        <v>10</v>
      </c>
      <c r="S429" s="10" t="s">
        <v>10</v>
      </c>
      <c r="T429" s="10" t="s">
        <v>1022</v>
      </c>
      <c r="U429" s="11">
        <v>2079364</v>
      </c>
      <c r="V429" s="10"/>
    </row>
    <row r="430" spans="1:22" s="2" customFormat="1" ht="75" customHeight="1" x14ac:dyDescent="0.25">
      <c r="A430" s="10">
        <v>427</v>
      </c>
      <c r="B430" s="10">
        <v>826</v>
      </c>
      <c r="C430" s="10" t="s">
        <v>265</v>
      </c>
      <c r="D430" s="10" t="s">
        <v>266</v>
      </c>
      <c r="E430" s="10" t="s">
        <v>267</v>
      </c>
      <c r="F430" s="10" t="s">
        <v>268</v>
      </c>
      <c r="G430" s="10" t="s">
        <v>4</v>
      </c>
      <c r="H430" s="10" t="s">
        <v>269</v>
      </c>
      <c r="I430" s="10" t="s">
        <v>270</v>
      </c>
      <c r="J430" s="10">
        <v>76121900</v>
      </c>
      <c r="K430" s="10" t="s">
        <v>288</v>
      </c>
      <c r="L430" s="12">
        <v>42370</v>
      </c>
      <c r="M430" s="10">
        <v>10</v>
      </c>
      <c r="N430" s="10" t="s">
        <v>8</v>
      </c>
      <c r="O430" s="10" t="s">
        <v>9</v>
      </c>
      <c r="P430" s="13">
        <v>20793640</v>
      </c>
      <c r="Q430" s="13">
        <v>20793640</v>
      </c>
      <c r="R430" s="10" t="s">
        <v>10</v>
      </c>
      <c r="S430" s="10" t="s">
        <v>10</v>
      </c>
      <c r="T430" s="10" t="s">
        <v>1022</v>
      </c>
      <c r="U430" s="11">
        <v>2079364</v>
      </c>
      <c r="V430" s="10"/>
    </row>
    <row r="431" spans="1:22" s="2" customFormat="1" ht="75" customHeight="1" x14ac:dyDescent="0.25">
      <c r="A431" s="10">
        <v>428</v>
      </c>
      <c r="B431" s="10">
        <v>826</v>
      </c>
      <c r="C431" s="10" t="s">
        <v>265</v>
      </c>
      <c r="D431" s="10" t="s">
        <v>266</v>
      </c>
      <c r="E431" s="10" t="s">
        <v>267</v>
      </c>
      <c r="F431" s="10" t="s">
        <v>268</v>
      </c>
      <c r="G431" s="10" t="s">
        <v>4</v>
      </c>
      <c r="H431" s="10" t="s">
        <v>269</v>
      </c>
      <c r="I431" s="10" t="s">
        <v>270</v>
      </c>
      <c r="J431" s="10">
        <v>76121900</v>
      </c>
      <c r="K431" s="10" t="s">
        <v>289</v>
      </c>
      <c r="L431" s="12">
        <v>42370</v>
      </c>
      <c r="M431" s="10">
        <v>10</v>
      </c>
      <c r="N431" s="10" t="s">
        <v>8</v>
      </c>
      <c r="O431" s="10" t="s">
        <v>9</v>
      </c>
      <c r="P431" s="13">
        <v>17610940</v>
      </c>
      <c r="Q431" s="13">
        <v>17610940</v>
      </c>
      <c r="R431" s="10" t="s">
        <v>10</v>
      </c>
      <c r="S431" s="10" t="s">
        <v>10</v>
      </c>
      <c r="T431" s="10" t="s">
        <v>1022</v>
      </c>
      <c r="U431" s="11">
        <v>1761094</v>
      </c>
      <c r="V431" s="10"/>
    </row>
    <row r="432" spans="1:22" s="2" customFormat="1" ht="75" customHeight="1" x14ac:dyDescent="0.25">
      <c r="A432" s="10">
        <v>429</v>
      </c>
      <c r="B432" s="10">
        <v>826</v>
      </c>
      <c r="C432" s="10" t="s">
        <v>265</v>
      </c>
      <c r="D432" s="10" t="s">
        <v>266</v>
      </c>
      <c r="E432" s="10" t="s">
        <v>267</v>
      </c>
      <c r="F432" s="10" t="s">
        <v>268</v>
      </c>
      <c r="G432" s="10" t="s">
        <v>4</v>
      </c>
      <c r="H432" s="10" t="s">
        <v>269</v>
      </c>
      <c r="I432" s="10" t="s">
        <v>270</v>
      </c>
      <c r="J432" s="10">
        <v>76121900</v>
      </c>
      <c r="K432" s="10" t="s">
        <v>289</v>
      </c>
      <c r="L432" s="12">
        <v>42370</v>
      </c>
      <c r="M432" s="10">
        <v>10</v>
      </c>
      <c r="N432" s="10" t="s">
        <v>8</v>
      </c>
      <c r="O432" s="10" t="s">
        <v>9</v>
      </c>
      <c r="P432" s="13">
        <v>17610940</v>
      </c>
      <c r="Q432" s="13">
        <v>17610940</v>
      </c>
      <c r="R432" s="10" t="s">
        <v>10</v>
      </c>
      <c r="S432" s="10" t="s">
        <v>10</v>
      </c>
      <c r="T432" s="10" t="s">
        <v>1022</v>
      </c>
      <c r="U432" s="11">
        <v>1761094</v>
      </c>
      <c r="V432" s="10"/>
    </row>
    <row r="433" spans="1:22" s="2" customFormat="1" ht="75" customHeight="1" x14ac:dyDescent="0.25">
      <c r="A433" s="10">
        <v>430</v>
      </c>
      <c r="B433" s="10">
        <v>826</v>
      </c>
      <c r="C433" s="10" t="s">
        <v>265</v>
      </c>
      <c r="D433" s="10" t="s">
        <v>266</v>
      </c>
      <c r="E433" s="10" t="s">
        <v>267</v>
      </c>
      <c r="F433" s="10" t="s">
        <v>268</v>
      </c>
      <c r="G433" s="10" t="s">
        <v>4</v>
      </c>
      <c r="H433" s="10" t="s">
        <v>269</v>
      </c>
      <c r="I433" s="10" t="s">
        <v>270</v>
      </c>
      <c r="J433" s="10">
        <v>76121900</v>
      </c>
      <c r="K433" s="10" t="s">
        <v>289</v>
      </c>
      <c r="L433" s="12">
        <v>42370</v>
      </c>
      <c r="M433" s="10">
        <v>10</v>
      </c>
      <c r="N433" s="10" t="s">
        <v>8</v>
      </c>
      <c r="O433" s="10" t="s">
        <v>9</v>
      </c>
      <c r="P433" s="13">
        <v>16337860</v>
      </c>
      <c r="Q433" s="13">
        <v>16337860</v>
      </c>
      <c r="R433" s="10" t="s">
        <v>10</v>
      </c>
      <c r="S433" s="10" t="s">
        <v>10</v>
      </c>
      <c r="T433" s="10" t="s">
        <v>1022</v>
      </c>
      <c r="U433" s="11">
        <v>1633786</v>
      </c>
      <c r="V433" s="10"/>
    </row>
    <row r="434" spans="1:22" s="2" customFormat="1" ht="75" customHeight="1" x14ac:dyDescent="0.25">
      <c r="A434" s="10">
        <v>431</v>
      </c>
      <c r="B434" s="10">
        <v>826</v>
      </c>
      <c r="C434" s="10" t="s">
        <v>265</v>
      </c>
      <c r="D434" s="10" t="s">
        <v>266</v>
      </c>
      <c r="E434" s="10" t="s">
        <v>267</v>
      </c>
      <c r="F434" s="10" t="s">
        <v>268</v>
      </c>
      <c r="G434" s="10" t="s">
        <v>4</v>
      </c>
      <c r="H434" s="10" t="s">
        <v>269</v>
      </c>
      <c r="I434" s="10" t="s">
        <v>270</v>
      </c>
      <c r="J434" s="10">
        <v>76121900</v>
      </c>
      <c r="K434" s="10" t="s">
        <v>290</v>
      </c>
      <c r="L434" s="12">
        <v>42370</v>
      </c>
      <c r="M434" s="10">
        <v>10</v>
      </c>
      <c r="N434" s="10" t="s">
        <v>8</v>
      </c>
      <c r="O434" s="10" t="s">
        <v>9</v>
      </c>
      <c r="P434" s="13">
        <v>41162920</v>
      </c>
      <c r="Q434" s="13">
        <v>41162920</v>
      </c>
      <c r="R434" s="10" t="s">
        <v>10</v>
      </c>
      <c r="S434" s="10" t="s">
        <v>10</v>
      </c>
      <c r="T434" s="10" t="s">
        <v>1022</v>
      </c>
      <c r="U434" s="11">
        <v>4116292</v>
      </c>
      <c r="V434" s="10"/>
    </row>
    <row r="435" spans="1:22" s="2" customFormat="1" ht="75" customHeight="1" x14ac:dyDescent="0.25">
      <c r="A435" s="10">
        <v>432</v>
      </c>
      <c r="B435" s="10">
        <v>826</v>
      </c>
      <c r="C435" s="10" t="s">
        <v>265</v>
      </c>
      <c r="D435" s="10" t="s">
        <v>266</v>
      </c>
      <c r="E435" s="10" t="s">
        <v>267</v>
      </c>
      <c r="F435" s="10" t="s">
        <v>268</v>
      </c>
      <c r="G435" s="10" t="s">
        <v>4</v>
      </c>
      <c r="H435" s="10" t="s">
        <v>269</v>
      </c>
      <c r="I435" s="10" t="s">
        <v>270</v>
      </c>
      <c r="J435" s="10">
        <v>76121900</v>
      </c>
      <c r="K435" s="10" t="s">
        <v>291</v>
      </c>
      <c r="L435" s="12">
        <v>42370</v>
      </c>
      <c r="M435" s="10">
        <v>10</v>
      </c>
      <c r="N435" s="10" t="s">
        <v>8</v>
      </c>
      <c r="O435" s="10" t="s">
        <v>9</v>
      </c>
      <c r="P435" s="13">
        <v>35752330</v>
      </c>
      <c r="Q435" s="13">
        <v>35752330</v>
      </c>
      <c r="R435" s="10" t="s">
        <v>10</v>
      </c>
      <c r="S435" s="10" t="s">
        <v>10</v>
      </c>
      <c r="T435" s="10" t="s">
        <v>1022</v>
      </c>
      <c r="U435" s="11">
        <v>3575233</v>
      </c>
      <c r="V435" s="10"/>
    </row>
    <row r="436" spans="1:22" s="2" customFormat="1" ht="75" customHeight="1" x14ac:dyDescent="0.25">
      <c r="A436" s="10">
        <v>433</v>
      </c>
      <c r="B436" s="10">
        <v>826</v>
      </c>
      <c r="C436" s="10" t="s">
        <v>265</v>
      </c>
      <c r="D436" s="10" t="s">
        <v>266</v>
      </c>
      <c r="E436" s="10" t="s">
        <v>267</v>
      </c>
      <c r="F436" s="10" t="s">
        <v>268</v>
      </c>
      <c r="G436" s="10" t="s">
        <v>4</v>
      </c>
      <c r="H436" s="10" t="s">
        <v>269</v>
      </c>
      <c r="I436" s="10" t="s">
        <v>270</v>
      </c>
      <c r="J436" s="10">
        <v>76121900</v>
      </c>
      <c r="K436" s="10" t="s">
        <v>291</v>
      </c>
      <c r="L436" s="12">
        <v>42370</v>
      </c>
      <c r="M436" s="10">
        <v>10</v>
      </c>
      <c r="N436" s="10" t="s">
        <v>8</v>
      </c>
      <c r="O436" s="10" t="s">
        <v>9</v>
      </c>
      <c r="P436" s="13">
        <v>24294610</v>
      </c>
      <c r="Q436" s="13">
        <v>24294610</v>
      </c>
      <c r="R436" s="10" t="s">
        <v>10</v>
      </c>
      <c r="S436" s="10" t="s">
        <v>10</v>
      </c>
      <c r="T436" s="10" t="s">
        <v>1022</v>
      </c>
      <c r="U436" s="11">
        <v>2429461</v>
      </c>
      <c r="V436" s="10"/>
    </row>
    <row r="437" spans="1:22" s="2" customFormat="1" ht="75" customHeight="1" x14ac:dyDescent="0.25">
      <c r="A437" s="10">
        <v>434</v>
      </c>
      <c r="B437" s="10">
        <v>826</v>
      </c>
      <c r="C437" s="10" t="s">
        <v>265</v>
      </c>
      <c r="D437" s="10" t="s">
        <v>266</v>
      </c>
      <c r="E437" s="10" t="s">
        <v>267</v>
      </c>
      <c r="F437" s="10" t="s">
        <v>268</v>
      </c>
      <c r="G437" s="10" t="s">
        <v>4</v>
      </c>
      <c r="H437" s="10" t="s">
        <v>269</v>
      </c>
      <c r="I437" s="10" t="s">
        <v>270</v>
      </c>
      <c r="J437" s="10">
        <v>76121900</v>
      </c>
      <c r="K437" s="10" t="s">
        <v>292</v>
      </c>
      <c r="L437" s="12">
        <v>42370</v>
      </c>
      <c r="M437" s="10">
        <v>10</v>
      </c>
      <c r="N437" s="10" t="s">
        <v>8</v>
      </c>
      <c r="O437" s="10" t="s">
        <v>9</v>
      </c>
      <c r="P437" s="13">
        <v>46573510</v>
      </c>
      <c r="Q437" s="13">
        <v>46573510</v>
      </c>
      <c r="R437" s="10" t="s">
        <v>10</v>
      </c>
      <c r="S437" s="10" t="s">
        <v>10</v>
      </c>
      <c r="T437" s="10" t="s">
        <v>1022</v>
      </c>
      <c r="U437" s="11">
        <v>4657351</v>
      </c>
      <c r="V437" s="10"/>
    </row>
    <row r="438" spans="1:22" s="2" customFormat="1" ht="75" customHeight="1" x14ac:dyDescent="0.25">
      <c r="A438" s="10">
        <v>435</v>
      </c>
      <c r="B438" s="10">
        <v>826</v>
      </c>
      <c r="C438" s="10" t="s">
        <v>265</v>
      </c>
      <c r="D438" s="10" t="s">
        <v>266</v>
      </c>
      <c r="E438" s="10" t="s">
        <v>267</v>
      </c>
      <c r="F438" s="10" t="s">
        <v>268</v>
      </c>
      <c r="G438" s="10" t="s">
        <v>4</v>
      </c>
      <c r="H438" s="10" t="s">
        <v>269</v>
      </c>
      <c r="I438" s="10" t="s">
        <v>270</v>
      </c>
      <c r="J438" s="10">
        <v>76121900</v>
      </c>
      <c r="K438" s="10" t="s">
        <v>293</v>
      </c>
      <c r="L438" s="12">
        <v>42370</v>
      </c>
      <c r="M438" s="10">
        <v>10</v>
      </c>
      <c r="N438" s="10" t="s">
        <v>8</v>
      </c>
      <c r="O438" s="10" t="s">
        <v>9</v>
      </c>
      <c r="P438" s="13">
        <v>41162920</v>
      </c>
      <c r="Q438" s="13">
        <v>41162920</v>
      </c>
      <c r="R438" s="10" t="s">
        <v>10</v>
      </c>
      <c r="S438" s="10" t="s">
        <v>10</v>
      </c>
      <c r="T438" s="10" t="s">
        <v>1022</v>
      </c>
      <c r="U438" s="11">
        <v>4116292</v>
      </c>
      <c r="V438" s="10"/>
    </row>
    <row r="439" spans="1:22" s="2" customFormat="1" ht="75" customHeight="1" x14ac:dyDescent="0.25">
      <c r="A439" s="10">
        <v>436</v>
      </c>
      <c r="B439" s="10">
        <v>826</v>
      </c>
      <c r="C439" s="10" t="s">
        <v>265</v>
      </c>
      <c r="D439" s="10" t="s">
        <v>266</v>
      </c>
      <c r="E439" s="10" t="s">
        <v>267</v>
      </c>
      <c r="F439" s="10" t="s">
        <v>268</v>
      </c>
      <c r="G439" s="10" t="s">
        <v>4</v>
      </c>
      <c r="H439" s="10" t="s">
        <v>269</v>
      </c>
      <c r="I439" s="10" t="s">
        <v>270</v>
      </c>
      <c r="J439" s="10">
        <v>76121900</v>
      </c>
      <c r="K439" s="10" t="s">
        <v>294</v>
      </c>
      <c r="L439" s="12">
        <v>42370</v>
      </c>
      <c r="M439" s="10">
        <v>10</v>
      </c>
      <c r="N439" s="10" t="s">
        <v>8</v>
      </c>
      <c r="O439" s="10" t="s">
        <v>9</v>
      </c>
      <c r="P439" s="13">
        <v>31720910</v>
      </c>
      <c r="Q439" s="13">
        <v>31720910</v>
      </c>
      <c r="R439" s="10" t="s">
        <v>10</v>
      </c>
      <c r="S439" s="10" t="s">
        <v>10</v>
      </c>
      <c r="T439" s="10" t="s">
        <v>1022</v>
      </c>
      <c r="U439" s="11">
        <v>3172091</v>
      </c>
      <c r="V439" s="10"/>
    </row>
    <row r="440" spans="1:22" s="2" customFormat="1" ht="75" customHeight="1" x14ac:dyDescent="0.25">
      <c r="A440" s="10">
        <v>437</v>
      </c>
      <c r="B440" s="10">
        <v>826</v>
      </c>
      <c r="C440" s="10" t="s">
        <v>265</v>
      </c>
      <c r="D440" s="10" t="s">
        <v>266</v>
      </c>
      <c r="E440" s="10" t="s">
        <v>267</v>
      </c>
      <c r="F440" s="10" t="s">
        <v>268</v>
      </c>
      <c r="G440" s="10" t="s">
        <v>4</v>
      </c>
      <c r="H440" s="10" t="s">
        <v>269</v>
      </c>
      <c r="I440" s="10" t="s">
        <v>270</v>
      </c>
      <c r="J440" s="10">
        <v>76121900</v>
      </c>
      <c r="K440" s="10" t="s">
        <v>294</v>
      </c>
      <c r="L440" s="12">
        <v>42370</v>
      </c>
      <c r="M440" s="10">
        <v>10</v>
      </c>
      <c r="N440" s="10" t="s">
        <v>8</v>
      </c>
      <c r="O440" s="10" t="s">
        <v>9</v>
      </c>
      <c r="P440" s="13">
        <v>31720910</v>
      </c>
      <c r="Q440" s="13">
        <v>31720910</v>
      </c>
      <c r="R440" s="10" t="s">
        <v>10</v>
      </c>
      <c r="S440" s="10" t="s">
        <v>10</v>
      </c>
      <c r="T440" s="10" t="s">
        <v>1022</v>
      </c>
      <c r="U440" s="11">
        <v>3172091</v>
      </c>
      <c r="V440" s="10"/>
    </row>
    <row r="441" spans="1:22" s="2" customFormat="1" ht="75" customHeight="1" x14ac:dyDescent="0.25">
      <c r="A441" s="10">
        <v>438</v>
      </c>
      <c r="B441" s="10">
        <v>826</v>
      </c>
      <c r="C441" s="10" t="s">
        <v>265</v>
      </c>
      <c r="D441" s="10" t="s">
        <v>266</v>
      </c>
      <c r="E441" s="10" t="s">
        <v>267</v>
      </c>
      <c r="F441" s="10" t="s">
        <v>268</v>
      </c>
      <c r="G441" s="10" t="s">
        <v>4</v>
      </c>
      <c r="H441" s="10" t="s">
        <v>269</v>
      </c>
      <c r="I441" s="10" t="s">
        <v>270</v>
      </c>
      <c r="J441" s="10">
        <v>76121900</v>
      </c>
      <c r="K441" s="10" t="s">
        <v>295</v>
      </c>
      <c r="L441" s="12">
        <v>42370</v>
      </c>
      <c r="M441" s="10">
        <v>10</v>
      </c>
      <c r="N441" s="10" t="s">
        <v>8</v>
      </c>
      <c r="O441" s="10" t="s">
        <v>9</v>
      </c>
      <c r="P441" s="13">
        <v>28432120</v>
      </c>
      <c r="Q441" s="13">
        <v>28432120</v>
      </c>
      <c r="R441" s="10" t="s">
        <v>10</v>
      </c>
      <c r="S441" s="10" t="s">
        <v>10</v>
      </c>
      <c r="T441" s="10" t="s">
        <v>1022</v>
      </c>
      <c r="U441" s="11">
        <v>2843212</v>
      </c>
      <c r="V441" s="10"/>
    </row>
    <row r="442" spans="1:22" s="2" customFormat="1" ht="75" customHeight="1" x14ac:dyDescent="0.25">
      <c r="A442" s="10">
        <v>439</v>
      </c>
      <c r="B442" s="10">
        <v>826</v>
      </c>
      <c r="C442" s="10" t="s">
        <v>265</v>
      </c>
      <c r="D442" s="10" t="s">
        <v>266</v>
      </c>
      <c r="E442" s="10" t="s">
        <v>267</v>
      </c>
      <c r="F442" s="10" t="s">
        <v>268</v>
      </c>
      <c r="G442" s="10" t="s">
        <v>4</v>
      </c>
      <c r="H442" s="10" t="s">
        <v>269</v>
      </c>
      <c r="I442" s="10" t="s">
        <v>270</v>
      </c>
      <c r="J442" s="10">
        <v>76121900</v>
      </c>
      <c r="K442" s="10" t="s">
        <v>295</v>
      </c>
      <c r="L442" s="12">
        <v>42370</v>
      </c>
      <c r="M442" s="10">
        <v>10</v>
      </c>
      <c r="N442" s="10" t="s">
        <v>8</v>
      </c>
      <c r="O442" s="10" t="s">
        <v>9</v>
      </c>
      <c r="P442" s="13">
        <v>26204230</v>
      </c>
      <c r="Q442" s="13">
        <v>26204230</v>
      </c>
      <c r="R442" s="10" t="s">
        <v>10</v>
      </c>
      <c r="S442" s="10" t="s">
        <v>10</v>
      </c>
      <c r="T442" s="10" t="s">
        <v>1022</v>
      </c>
      <c r="U442" s="11">
        <v>2620423</v>
      </c>
      <c r="V442" s="10"/>
    </row>
    <row r="443" spans="1:22" s="2" customFormat="1" ht="75" customHeight="1" x14ac:dyDescent="0.25">
      <c r="A443" s="10">
        <v>440</v>
      </c>
      <c r="B443" s="10">
        <v>826</v>
      </c>
      <c r="C443" s="10" t="s">
        <v>265</v>
      </c>
      <c r="D443" s="10" t="s">
        <v>266</v>
      </c>
      <c r="E443" s="10" t="s">
        <v>267</v>
      </c>
      <c r="F443" s="10" t="s">
        <v>268</v>
      </c>
      <c r="G443" s="10" t="s">
        <v>4</v>
      </c>
      <c r="H443" s="10" t="s">
        <v>269</v>
      </c>
      <c r="I443" s="10" t="s">
        <v>270</v>
      </c>
      <c r="J443" s="10">
        <v>76121900</v>
      </c>
      <c r="K443" s="10" t="s">
        <v>296</v>
      </c>
      <c r="L443" s="12">
        <v>42370</v>
      </c>
      <c r="M443" s="10">
        <v>10</v>
      </c>
      <c r="N443" s="10" t="s">
        <v>8</v>
      </c>
      <c r="O443" s="10" t="s">
        <v>9</v>
      </c>
      <c r="P443" s="13">
        <v>46573510</v>
      </c>
      <c r="Q443" s="13">
        <v>46573510</v>
      </c>
      <c r="R443" s="10" t="s">
        <v>10</v>
      </c>
      <c r="S443" s="10" t="s">
        <v>10</v>
      </c>
      <c r="T443" s="10" t="s">
        <v>1022</v>
      </c>
      <c r="U443" s="11">
        <v>4657351</v>
      </c>
      <c r="V443" s="10"/>
    </row>
    <row r="444" spans="1:22" s="2" customFormat="1" ht="75" customHeight="1" x14ac:dyDescent="0.25">
      <c r="A444" s="10">
        <v>441</v>
      </c>
      <c r="B444" s="10">
        <v>826</v>
      </c>
      <c r="C444" s="10" t="s">
        <v>265</v>
      </c>
      <c r="D444" s="10" t="s">
        <v>266</v>
      </c>
      <c r="E444" s="10" t="s">
        <v>267</v>
      </c>
      <c r="F444" s="10" t="s">
        <v>268</v>
      </c>
      <c r="G444" s="10" t="s">
        <v>4</v>
      </c>
      <c r="H444" s="10" t="s">
        <v>269</v>
      </c>
      <c r="I444" s="10" t="s">
        <v>270</v>
      </c>
      <c r="J444" s="10">
        <v>76121900</v>
      </c>
      <c r="K444" s="10" t="s">
        <v>297</v>
      </c>
      <c r="L444" s="12">
        <v>42370</v>
      </c>
      <c r="M444" s="10">
        <v>10</v>
      </c>
      <c r="N444" s="10" t="s">
        <v>8</v>
      </c>
      <c r="O444" s="10" t="s">
        <v>9</v>
      </c>
      <c r="P444" s="13">
        <v>46573510</v>
      </c>
      <c r="Q444" s="13">
        <v>46573510</v>
      </c>
      <c r="R444" s="10" t="s">
        <v>10</v>
      </c>
      <c r="S444" s="10" t="s">
        <v>10</v>
      </c>
      <c r="T444" s="10" t="s">
        <v>1022</v>
      </c>
      <c r="U444" s="11">
        <v>4657351</v>
      </c>
      <c r="V444" s="10"/>
    </row>
    <row r="445" spans="1:22" s="2" customFormat="1" ht="75" customHeight="1" x14ac:dyDescent="0.25">
      <c r="A445" s="10">
        <v>442</v>
      </c>
      <c r="B445" s="10">
        <v>826</v>
      </c>
      <c r="C445" s="10" t="s">
        <v>265</v>
      </c>
      <c r="D445" s="10" t="s">
        <v>266</v>
      </c>
      <c r="E445" s="10" t="s">
        <v>267</v>
      </c>
      <c r="F445" s="10" t="s">
        <v>268</v>
      </c>
      <c r="G445" s="10" t="s">
        <v>4</v>
      </c>
      <c r="H445" s="10" t="s">
        <v>269</v>
      </c>
      <c r="I445" s="10" t="s">
        <v>270</v>
      </c>
      <c r="J445" s="10">
        <v>76121900</v>
      </c>
      <c r="K445" s="10" t="s">
        <v>298</v>
      </c>
      <c r="L445" s="12">
        <v>42370</v>
      </c>
      <c r="M445" s="10">
        <v>10</v>
      </c>
      <c r="N445" s="10" t="s">
        <v>8</v>
      </c>
      <c r="O445" s="10" t="s">
        <v>9</v>
      </c>
      <c r="P445" s="13">
        <v>46573510</v>
      </c>
      <c r="Q445" s="13">
        <v>46573510</v>
      </c>
      <c r="R445" s="10" t="s">
        <v>10</v>
      </c>
      <c r="S445" s="10" t="s">
        <v>10</v>
      </c>
      <c r="T445" s="10" t="s">
        <v>1022</v>
      </c>
      <c r="U445" s="11">
        <v>4657351</v>
      </c>
      <c r="V445" s="10"/>
    </row>
    <row r="446" spans="1:22" s="2" customFormat="1" ht="75" customHeight="1" x14ac:dyDescent="0.25">
      <c r="A446" s="10">
        <v>443</v>
      </c>
      <c r="B446" s="10">
        <v>826</v>
      </c>
      <c r="C446" s="10" t="s">
        <v>265</v>
      </c>
      <c r="D446" s="10" t="s">
        <v>266</v>
      </c>
      <c r="E446" s="10" t="s">
        <v>267</v>
      </c>
      <c r="F446" s="10" t="s">
        <v>268</v>
      </c>
      <c r="G446" s="10" t="s">
        <v>4</v>
      </c>
      <c r="H446" s="10" t="s">
        <v>269</v>
      </c>
      <c r="I446" s="10" t="s">
        <v>270</v>
      </c>
      <c r="J446" s="10">
        <v>76121900</v>
      </c>
      <c r="K446" s="10" t="s">
        <v>299</v>
      </c>
      <c r="L446" s="12">
        <v>42370</v>
      </c>
      <c r="M446" s="10">
        <v>10</v>
      </c>
      <c r="N446" s="10" t="s">
        <v>8</v>
      </c>
      <c r="O446" s="10" t="s">
        <v>9</v>
      </c>
      <c r="P446" s="13">
        <v>46573510</v>
      </c>
      <c r="Q446" s="13">
        <v>46573510</v>
      </c>
      <c r="R446" s="10" t="s">
        <v>10</v>
      </c>
      <c r="S446" s="10" t="s">
        <v>10</v>
      </c>
      <c r="T446" s="10" t="s">
        <v>1022</v>
      </c>
      <c r="U446" s="11">
        <v>4657351</v>
      </c>
      <c r="V446" s="10"/>
    </row>
    <row r="447" spans="1:22" s="2" customFormat="1" ht="75" customHeight="1" x14ac:dyDescent="0.25">
      <c r="A447" s="10">
        <v>444</v>
      </c>
      <c r="B447" s="10">
        <v>826</v>
      </c>
      <c r="C447" s="10" t="s">
        <v>265</v>
      </c>
      <c r="D447" s="10" t="s">
        <v>266</v>
      </c>
      <c r="E447" s="10" t="s">
        <v>267</v>
      </c>
      <c r="F447" s="10" t="s">
        <v>268</v>
      </c>
      <c r="G447" s="10" t="s">
        <v>4</v>
      </c>
      <c r="H447" s="10" t="s">
        <v>269</v>
      </c>
      <c r="I447" s="10" t="s">
        <v>270</v>
      </c>
      <c r="J447" s="10">
        <v>76121900</v>
      </c>
      <c r="K447" s="10" t="s">
        <v>300</v>
      </c>
      <c r="L447" s="12">
        <v>42370</v>
      </c>
      <c r="M447" s="10">
        <v>10</v>
      </c>
      <c r="N447" s="10" t="s">
        <v>8</v>
      </c>
      <c r="O447" s="10" t="s">
        <v>9</v>
      </c>
      <c r="P447" s="13">
        <v>46573510</v>
      </c>
      <c r="Q447" s="13">
        <v>46573510</v>
      </c>
      <c r="R447" s="10" t="s">
        <v>10</v>
      </c>
      <c r="S447" s="10" t="s">
        <v>10</v>
      </c>
      <c r="T447" s="10" t="s">
        <v>1022</v>
      </c>
      <c r="U447" s="11">
        <v>4657351</v>
      </c>
      <c r="V447" s="10"/>
    </row>
    <row r="448" spans="1:22" s="2" customFormat="1" ht="75" customHeight="1" x14ac:dyDescent="0.25">
      <c r="A448" s="10">
        <v>445</v>
      </c>
      <c r="B448" s="10">
        <v>826</v>
      </c>
      <c r="C448" s="10" t="s">
        <v>265</v>
      </c>
      <c r="D448" s="10" t="s">
        <v>266</v>
      </c>
      <c r="E448" s="10" t="s">
        <v>267</v>
      </c>
      <c r="F448" s="10" t="s">
        <v>268</v>
      </c>
      <c r="G448" s="10" t="s">
        <v>4</v>
      </c>
      <c r="H448" s="10" t="s">
        <v>269</v>
      </c>
      <c r="I448" s="10" t="s">
        <v>270</v>
      </c>
      <c r="J448" s="10">
        <v>76121900</v>
      </c>
      <c r="K448" s="10" t="s">
        <v>301</v>
      </c>
      <c r="L448" s="12">
        <v>42370</v>
      </c>
      <c r="M448" s="10">
        <v>10</v>
      </c>
      <c r="N448" s="10" t="s">
        <v>8</v>
      </c>
      <c r="O448" s="10" t="s">
        <v>9</v>
      </c>
      <c r="P448" s="13">
        <v>24294610</v>
      </c>
      <c r="Q448" s="13">
        <v>24294610</v>
      </c>
      <c r="R448" s="10" t="s">
        <v>10</v>
      </c>
      <c r="S448" s="10" t="s">
        <v>10</v>
      </c>
      <c r="T448" s="10" t="s">
        <v>1022</v>
      </c>
      <c r="U448" s="11">
        <v>2429461</v>
      </c>
      <c r="V448" s="10"/>
    </row>
    <row r="449" spans="1:22" s="2" customFormat="1" ht="75" customHeight="1" x14ac:dyDescent="0.25">
      <c r="A449" s="10">
        <v>446</v>
      </c>
      <c r="B449" s="10">
        <v>826</v>
      </c>
      <c r="C449" s="10" t="s">
        <v>265</v>
      </c>
      <c r="D449" s="10" t="s">
        <v>266</v>
      </c>
      <c r="E449" s="10" t="s">
        <v>267</v>
      </c>
      <c r="F449" s="10" t="s">
        <v>268</v>
      </c>
      <c r="G449" s="10" t="s">
        <v>4</v>
      </c>
      <c r="H449" s="10" t="s">
        <v>269</v>
      </c>
      <c r="I449" s="10" t="s">
        <v>270</v>
      </c>
      <c r="J449" s="10">
        <v>76121900</v>
      </c>
      <c r="K449" s="10" t="s">
        <v>275</v>
      </c>
      <c r="L449" s="12">
        <v>42370</v>
      </c>
      <c r="M449" s="10">
        <v>10</v>
      </c>
      <c r="N449" s="10" t="s">
        <v>8</v>
      </c>
      <c r="O449" s="10" t="s">
        <v>9</v>
      </c>
      <c r="P449" s="13">
        <v>35752330</v>
      </c>
      <c r="Q449" s="13">
        <v>35752330</v>
      </c>
      <c r="R449" s="10" t="s">
        <v>10</v>
      </c>
      <c r="S449" s="10" t="s">
        <v>10</v>
      </c>
      <c r="T449" s="10" t="s">
        <v>1022</v>
      </c>
      <c r="U449" s="11">
        <v>3575233</v>
      </c>
      <c r="V449" s="10"/>
    </row>
    <row r="450" spans="1:22" s="2" customFormat="1" ht="75" customHeight="1" x14ac:dyDescent="0.25">
      <c r="A450" s="10">
        <v>447</v>
      </c>
      <c r="B450" s="10">
        <v>826</v>
      </c>
      <c r="C450" s="10" t="s">
        <v>265</v>
      </c>
      <c r="D450" s="10" t="s">
        <v>266</v>
      </c>
      <c r="E450" s="10" t="s">
        <v>267</v>
      </c>
      <c r="F450" s="10" t="s">
        <v>268</v>
      </c>
      <c r="G450" s="10" t="s">
        <v>4</v>
      </c>
      <c r="H450" s="10" t="s">
        <v>269</v>
      </c>
      <c r="I450" s="10" t="s">
        <v>270</v>
      </c>
      <c r="J450" s="10">
        <v>76121900</v>
      </c>
      <c r="K450" s="10" t="s">
        <v>302</v>
      </c>
      <c r="L450" s="12">
        <v>42370</v>
      </c>
      <c r="M450" s="10">
        <v>10</v>
      </c>
      <c r="N450" s="10" t="s">
        <v>8</v>
      </c>
      <c r="O450" s="10" t="s">
        <v>9</v>
      </c>
      <c r="P450" s="13">
        <v>46573510</v>
      </c>
      <c r="Q450" s="13">
        <v>46573510</v>
      </c>
      <c r="R450" s="10" t="s">
        <v>10</v>
      </c>
      <c r="S450" s="10" t="s">
        <v>10</v>
      </c>
      <c r="T450" s="10" t="s">
        <v>1022</v>
      </c>
      <c r="U450" s="11">
        <v>4657351</v>
      </c>
      <c r="V450" s="10"/>
    </row>
    <row r="451" spans="1:22" s="2" customFormat="1" ht="75" customHeight="1" x14ac:dyDescent="0.25">
      <c r="A451" s="10">
        <v>448</v>
      </c>
      <c r="B451" s="10">
        <v>826</v>
      </c>
      <c r="C451" s="10" t="s">
        <v>265</v>
      </c>
      <c r="D451" s="10" t="s">
        <v>266</v>
      </c>
      <c r="E451" s="10" t="s">
        <v>267</v>
      </c>
      <c r="F451" s="10" t="s">
        <v>268</v>
      </c>
      <c r="G451" s="10" t="s">
        <v>4</v>
      </c>
      <c r="H451" s="10" t="s">
        <v>269</v>
      </c>
      <c r="I451" s="10" t="s">
        <v>270</v>
      </c>
      <c r="J451" s="10">
        <v>76121900</v>
      </c>
      <c r="K451" s="10" t="s">
        <v>303</v>
      </c>
      <c r="L451" s="12">
        <v>42370</v>
      </c>
      <c r="M451" s="10">
        <v>10</v>
      </c>
      <c r="N451" s="10" t="s">
        <v>8</v>
      </c>
      <c r="O451" s="10" t="s">
        <v>9</v>
      </c>
      <c r="P451" s="13">
        <v>31720910</v>
      </c>
      <c r="Q451" s="13">
        <v>31720910</v>
      </c>
      <c r="R451" s="10" t="s">
        <v>10</v>
      </c>
      <c r="S451" s="10" t="s">
        <v>10</v>
      </c>
      <c r="T451" s="10" t="s">
        <v>1022</v>
      </c>
      <c r="U451" s="11">
        <v>3172091</v>
      </c>
      <c r="V451" s="10"/>
    </row>
    <row r="452" spans="1:22" s="2" customFormat="1" ht="75" customHeight="1" x14ac:dyDescent="0.25">
      <c r="A452" s="10">
        <v>449</v>
      </c>
      <c r="B452" s="10">
        <v>826</v>
      </c>
      <c r="C452" s="10" t="s">
        <v>265</v>
      </c>
      <c r="D452" s="10" t="s">
        <v>266</v>
      </c>
      <c r="E452" s="10" t="s">
        <v>267</v>
      </c>
      <c r="F452" s="10" t="s">
        <v>268</v>
      </c>
      <c r="G452" s="10" t="s">
        <v>4</v>
      </c>
      <c r="H452" s="10" t="s">
        <v>269</v>
      </c>
      <c r="I452" s="10" t="s">
        <v>270</v>
      </c>
      <c r="J452" s="10">
        <v>76121900</v>
      </c>
      <c r="K452" s="10" t="s">
        <v>304</v>
      </c>
      <c r="L452" s="12">
        <v>42370</v>
      </c>
      <c r="M452" s="10">
        <v>10</v>
      </c>
      <c r="N452" s="10" t="s">
        <v>8</v>
      </c>
      <c r="O452" s="10" t="s">
        <v>9</v>
      </c>
      <c r="P452" s="13">
        <v>28432120</v>
      </c>
      <c r="Q452" s="13">
        <v>28432120</v>
      </c>
      <c r="R452" s="10" t="s">
        <v>10</v>
      </c>
      <c r="S452" s="10" t="s">
        <v>10</v>
      </c>
      <c r="T452" s="10" t="s">
        <v>1022</v>
      </c>
      <c r="U452" s="11">
        <v>2843212</v>
      </c>
      <c r="V452" s="10"/>
    </row>
    <row r="453" spans="1:22" s="2" customFormat="1" ht="75" customHeight="1" x14ac:dyDescent="0.25">
      <c r="A453" s="10">
        <v>450</v>
      </c>
      <c r="B453" s="10">
        <v>826</v>
      </c>
      <c r="C453" s="10" t="s">
        <v>265</v>
      </c>
      <c r="D453" s="10" t="s">
        <v>266</v>
      </c>
      <c r="E453" s="10" t="s">
        <v>267</v>
      </c>
      <c r="F453" s="10" t="s">
        <v>268</v>
      </c>
      <c r="G453" s="10" t="s">
        <v>28</v>
      </c>
      <c r="H453" s="10" t="s">
        <v>52</v>
      </c>
      <c r="I453" s="10" t="s">
        <v>53</v>
      </c>
      <c r="J453" s="10">
        <v>78111800</v>
      </c>
      <c r="K453" s="10" t="s">
        <v>305</v>
      </c>
      <c r="L453" s="12">
        <v>42370</v>
      </c>
      <c r="M453" s="10">
        <v>1</v>
      </c>
      <c r="N453" s="10" t="s">
        <v>32</v>
      </c>
      <c r="O453" s="10" t="s">
        <v>9</v>
      </c>
      <c r="P453" s="13">
        <v>205000000</v>
      </c>
      <c r="Q453" s="13">
        <v>205000000</v>
      </c>
      <c r="R453" s="10" t="s">
        <v>10</v>
      </c>
      <c r="S453" s="10" t="s">
        <v>10</v>
      </c>
      <c r="T453" s="10" t="s">
        <v>1022</v>
      </c>
      <c r="U453" s="11">
        <v>476885000</v>
      </c>
      <c r="V453" s="10"/>
    </row>
    <row r="454" spans="1:22" s="2" customFormat="1" ht="75" customHeight="1" x14ac:dyDescent="0.25">
      <c r="A454" s="10">
        <v>451</v>
      </c>
      <c r="B454" s="10">
        <v>826</v>
      </c>
      <c r="C454" s="10" t="s">
        <v>265</v>
      </c>
      <c r="D454" s="10" t="s">
        <v>266</v>
      </c>
      <c r="E454" s="10" t="s">
        <v>267</v>
      </c>
      <c r="F454" s="10" t="s">
        <v>268</v>
      </c>
      <c r="G454" s="10" t="s">
        <v>28</v>
      </c>
      <c r="H454" s="10" t="s">
        <v>29</v>
      </c>
      <c r="I454" s="10" t="s">
        <v>306</v>
      </c>
      <c r="J454" s="10">
        <v>81161801</v>
      </c>
      <c r="K454" s="10" t="s">
        <v>307</v>
      </c>
      <c r="L454" s="12">
        <v>42370</v>
      </c>
      <c r="M454" s="10">
        <v>1</v>
      </c>
      <c r="N454" s="10" t="s">
        <v>8</v>
      </c>
      <c r="O454" s="10" t="s">
        <v>9</v>
      </c>
      <c r="P454" s="13">
        <v>13206646</v>
      </c>
      <c r="Q454" s="13">
        <v>13206646</v>
      </c>
      <c r="R454" s="10" t="s">
        <v>10</v>
      </c>
      <c r="S454" s="10" t="s">
        <v>10</v>
      </c>
      <c r="T454" s="10" t="s">
        <v>1022</v>
      </c>
      <c r="U454" s="11">
        <v>13206646</v>
      </c>
      <c r="V454" s="10"/>
    </row>
    <row r="455" spans="1:22" s="2" customFormat="1" ht="75" customHeight="1" x14ac:dyDescent="0.25">
      <c r="A455" s="10">
        <v>452</v>
      </c>
      <c r="B455" s="10">
        <v>826</v>
      </c>
      <c r="C455" s="10" t="s">
        <v>265</v>
      </c>
      <c r="D455" s="10" t="s">
        <v>266</v>
      </c>
      <c r="E455" s="10" t="s">
        <v>267</v>
      </c>
      <c r="F455" s="10" t="s">
        <v>268</v>
      </c>
      <c r="G455" s="10" t="s">
        <v>28</v>
      </c>
      <c r="H455" s="10" t="s">
        <v>29</v>
      </c>
      <c r="I455" s="10" t="s">
        <v>306</v>
      </c>
      <c r="J455" s="10">
        <v>48181500</v>
      </c>
      <c r="K455" s="10" t="s">
        <v>308</v>
      </c>
      <c r="L455" s="12">
        <v>42370</v>
      </c>
      <c r="M455" s="10">
        <v>1</v>
      </c>
      <c r="N455" s="10" t="s">
        <v>309</v>
      </c>
      <c r="O455" s="10" t="s">
        <v>9</v>
      </c>
      <c r="P455" s="13">
        <v>4000000</v>
      </c>
      <c r="Q455" s="13">
        <v>4000000</v>
      </c>
      <c r="R455" s="10" t="s">
        <v>10</v>
      </c>
      <c r="S455" s="10" t="s">
        <v>10</v>
      </c>
      <c r="T455" s="10" t="s">
        <v>1022</v>
      </c>
      <c r="U455" s="11">
        <v>4000000</v>
      </c>
      <c r="V455" s="10"/>
    </row>
    <row r="456" spans="1:22" s="2" customFormat="1" ht="75" customHeight="1" x14ac:dyDescent="0.25">
      <c r="A456" s="10">
        <v>453</v>
      </c>
      <c r="B456" s="10">
        <v>826</v>
      </c>
      <c r="C456" s="10" t="s">
        <v>265</v>
      </c>
      <c r="D456" s="10" t="s">
        <v>266</v>
      </c>
      <c r="E456" s="10" t="s">
        <v>267</v>
      </c>
      <c r="F456" s="10" t="s">
        <v>268</v>
      </c>
      <c r="G456" s="10" t="s">
        <v>28</v>
      </c>
      <c r="H456" s="10" t="s">
        <v>29</v>
      </c>
      <c r="I456" s="10" t="s">
        <v>306</v>
      </c>
      <c r="J456" s="10">
        <v>80141630</v>
      </c>
      <c r="K456" s="10" t="s">
        <v>31</v>
      </c>
      <c r="L456" s="12">
        <v>42370</v>
      </c>
      <c r="M456" s="10">
        <v>1</v>
      </c>
      <c r="N456" s="10" t="s">
        <v>8</v>
      </c>
      <c r="O456" s="10" t="s">
        <v>9</v>
      </c>
      <c r="P456" s="13">
        <v>15605354</v>
      </c>
      <c r="Q456" s="13">
        <v>15605354</v>
      </c>
      <c r="R456" s="10" t="s">
        <v>10</v>
      </c>
      <c r="S456" s="10" t="s">
        <v>10</v>
      </c>
      <c r="T456" s="10" t="s">
        <v>1022</v>
      </c>
      <c r="U456" s="11">
        <v>20000000</v>
      </c>
      <c r="V456" s="10"/>
    </row>
    <row r="457" spans="1:22" s="2" customFormat="1" ht="75" customHeight="1" x14ac:dyDescent="0.25">
      <c r="A457" s="10">
        <v>454</v>
      </c>
      <c r="B457" s="10">
        <v>826</v>
      </c>
      <c r="C457" s="10" t="s">
        <v>265</v>
      </c>
      <c r="D457" s="10" t="s">
        <v>266</v>
      </c>
      <c r="E457" s="10" t="s">
        <v>267</v>
      </c>
      <c r="F457" s="10" t="s">
        <v>310</v>
      </c>
      <c r="G457" s="10" t="s">
        <v>4</v>
      </c>
      <c r="H457" s="10" t="s">
        <v>269</v>
      </c>
      <c r="I457" s="10" t="s">
        <v>270</v>
      </c>
      <c r="J457" s="10">
        <v>76121900</v>
      </c>
      <c r="K457" s="10" t="s">
        <v>274</v>
      </c>
      <c r="L457" s="12">
        <v>42370</v>
      </c>
      <c r="M457" s="10">
        <v>10</v>
      </c>
      <c r="N457" s="10" t="s">
        <v>8</v>
      </c>
      <c r="O457" s="10" t="s">
        <v>9</v>
      </c>
      <c r="P457" s="13">
        <v>26204080</v>
      </c>
      <c r="Q457" s="13">
        <v>26204080</v>
      </c>
      <c r="R457" s="10" t="s">
        <v>10</v>
      </c>
      <c r="S457" s="10" t="s">
        <v>10</v>
      </c>
      <c r="T457" s="10" t="s">
        <v>1022</v>
      </c>
      <c r="U457" s="11">
        <v>2620423</v>
      </c>
      <c r="V457" s="10"/>
    </row>
    <row r="458" spans="1:22" s="2" customFormat="1" ht="75" customHeight="1" x14ac:dyDescent="0.25">
      <c r="A458" s="10">
        <v>455</v>
      </c>
      <c r="B458" s="10">
        <v>826</v>
      </c>
      <c r="C458" s="10" t="s">
        <v>265</v>
      </c>
      <c r="D458" s="10" t="s">
        <v>266</v>
      </c>
      <c r="E458" s="10" t="s">
        <v>267</v>
      </c>
      <c r="F458" s="10" t="s">
        <v>310</v>
      </c>
      <c r="G458" s="10" t="s">
        <v>4</v>
      </c>
      <c r="H458" s="10" t="s">
        <v>269</v>
      </c>
      <c r="I458" s="10" t="s">
        <v>270</v>
      </c>
      <c r="J458" s="10">
        <v>76121900</v>
      </c>
      <c r="K458" s="10" t="s">
        <v>274</v>
      </c>
      <c r="L458" s="12">
        <v>42370</v>
      </c>
      <c r="M458" s="10">
        <v>10</v>
      </c>
      <c r="N458" s="10" t="s">
        <v>8</v>
      </c>
      <c r="O458" s="10" t="s">
        <v>9</v>
      </c>
      <c r="P458" s="13">
        <v>26204230</v>
      </c>
      <c r="Q458" s="13">
        <v>26204230</v>
      </c>
      <c r="R458" s="10" t="s">
        <v>10</v>
      </c>
      <c r="S458" s="10" t="s">
        <v>10</v>
      </c>
      <c r="T458" s="10" t="s">
        <v>1022</v>
      </c>
      <c r="U458" s="11">
        <v>2620423</v>
      </c>
      <c r="V458" s="10"/>
    </row>
    <row r="459" spans="1:22" s="2" customFormat="1" ht="75" customHeight="1" x14ac:dyDescent="0.25">
      <c r="A459" s="10">
        <v>456</v>
      </c>
      <c r="B459" s="10">
        <v>826</v>
      </c>
      <c r="C459" s="10" t="s">
        <v>265</v>
      </c>
      <c r="D459" s="10" t="s">
        <v>266</v>
      </c>
      <c r="E459" s="10" t="s">
        <v>267</v>
      </c>
      <c r="F459" s="10" t="s">
        <v>310</v>
      </c>
      <c r="G459" s="10" t="s">
        <v>4</v>
      </c>
      <c r="H459" s="10" t="s">
        <v>269</v>
      </c>
      <c r="I459" s="10" t="s">
        <v>270</v>
      </c>
      <c r="J459" s="10">
        <v>76121900</v>
      </c>
      <c r="K459" s="10" t="s">
        <v>276</v>
      </c>
      <c r="L459" s="12">
        <v>42370</v>
      </c>
      <c r="M459" s="10">
        <v>10</v>
      </c>
      <c r="N459" s="10" t="s">
        <v>8</v>
      </c>
      <c r="O459" s="10" t="s">
        <v>9</v>
      </c>
      <c r="P459" s="13">
        <v>26204230</v>
      </c>
      <c r="Q459" s="13">
        <v>26204230</v>
      </c>
      <c r="R459" s="10" t="s">
        <v>10</v>
      </c>
      <c r="S459" s="10" t="s">
        <v>10</v>
      </c>
      <c r="T459" s="10" t="s">
        <v>1022</v>
      </c>
      <c r="U459" s="11">
        <v>2620423</v>
      </c>
      <c r="V459" s="10"/>
    </row>
    <row r="460" spans="1:22" s="2" customFormat="1" ht="75" customHeight="1" x14ac:dyDescent="0.25">
      <c r="A460" s="10">
        <v>457</v>
      </c>
      <c r="B460" s="10">
        <v>826</v>
      </c>
      <c r="C460" s="10" t="s">
        <v>265</v>
      </c>
      <c r="D460" s="10" t="s">
        <v>266</v>
      </c>
      <c r="E460" s="10" t="s">
        <v>267</v>
      </c>
      <c r="F460" s="10" t="s">
        <v>310</v>
      </c>
      <c r="G460" s="10" t="s">
        <v>4</v>
      </c>
      <c r="H460" s="10" t="s">
        <v>269</v>
      </c>
      <c r="I460" s="10" t="s">
        <v>270</v>
      </c>
      <c r="J460" s="10">
        <v>76121900</v>
      </c>
      <c r="K460" s="10" t="s">
        <v>274</v>
      </c>
      <c r="L460" s="12">
        <v>42370</v>
      </c>
      <c r="M460" s="10">
        <v>10</v>
      </c>
      <c r="N460" s="10" t="s">
        <v>8</v>
      </c>
      <c r="O460" s="10" t="s">
        <v>9</v>
      </c>
      <c r="P460" s="13">
        <v>26204230</v>
      </c>
      <c r="Q460" s="13">
        <v>26204230</v>
      </c>
      <c r="R460" s="10" t="s">
        <v>10</v>
      </c>
      <c r="S460" s="10" t="s">
        <v>10</v>
      </c>
      <c r="T460" s="10" t="s">
        <v>1022</v>
      </c>
      <c r="U460" s="11">
        <v>2620423</v>
      </c>
      <c r="V460" s="10"/>
    </row>
    <row r="461" spans="1:22" s="2" customFormat="1" ht="75" customHeight="1" x14ac:dyDescent="0.25">
      <c r="A461" s="10">
        <v>458</v>
      </c>
      <c r="B461" s="10">
        <v>826</v>
      </c>
      <c r="C461" s="10" t="s">
        <v>265</v>
      </c>
      <c r="D461" s="10" t="s">
        <v>266</v>
      </c>
      <c r="E461" s="10" t="s">
        <v>267</v>
      </c>
      <c r="F461" s="10" t="s">
        <v>310</v>
      </c>
      <c r="G461" s="10" t="s">
        <v>4</v>
      </c>
      <c r="H461" s="10" t="s">
        <v>269</v>
      </c>
      <c r="I461" s="10" t="s">
        <v>270</v>
      </c>
      <c r="J461" s="10">
        <v>76121900</v>
      </c>
      <c r="K461" s="10" t="s">
        <v>276</v>
      </c>
      <c r="L461" s="12">
        <v>42370</v>
      </c>
      <c r="M461" s="10">
        <v>10</v>
      </c>
      <c r="N461" s="10" t="s">
        <v>8</v>
      </c>
      <c r="O461" s="10" t="s">
        <v>9</v>
      </c>
      <c r="P461" s="13">
        <v>26204230</v>
      </c>
      <c r="Q461" s="13">
        <v>26204230</v>
      </c>
      <c r="R461" s="10" t="s">
        <v>10</v>
      </c>
      <c r="S461" s="10" t="s">
        <v>10</v>
      </c>
      <c r="T461" s="10" t="s">
        <v>1022</v>
      </c>
      <c r="U461" s="11">
        <v>2620423</v>
      </c>
      <c r="V461" s="10"/>
    </row>
    <row r="462" spans="1:22" s="2" customFormat="1" ht="75" customHeight="1" x14ac:dyDescent="0.25">
      <c r="A462" s="10">
        <v>459</v>
      </c>
      <c r="B462" s="10">
        <v>826</v>
      </c>
      <c r="C462" s="10" t="s">
        <v>265</v>
      </c>
      <c r="D462" s="10" t="s">
        <v>266</v>
      </c>
      <c r="E462" s="10" t="s">
        <v>267</v>
      </c>
      <c r="F462" s="10" t="s">
        <v>311</v>
      </c>
      <c r="G462" s="10" t="s">
        <v>4</v>
      </c>
      <c r="H462" s="10" t="s">
        <v>269</v>
      </c>
      <c r="I462" s="10" t="s">
        <v>270</v>
      </c>
      <c r="J462" s="10">
        <v>76121900</v>
      </c>
      <c r="K462" s="10" t="s">
        <v>312</v>
      </c>
      <c r="L462" s="12">
        <v>42370</v>
      </c>
      <c r="M462" s="10">
        <v>10</v>
      </c>
      <c r="N462" s="10" t="s">
        <v>8</v>
      </c>
      <c r="O462" s="10" t="s">
        <v>9</v>
      </c>
      <c r="P462" s="13">
        <v>41162920</v>
      </c>
      <c r="Q462" s="13">
        <v>41162920</v>
      </c>
      <c r="R462" s="10" t="s">
        <v>10</v>
      </c>
      <c r="S462" s="10" t="s">
        <v>10</v>
      </c>
      <c r="T462" s="10" t="s">
        <v>1022</v>
      </c>
      <c r="U462" s="11">
        <v>4116292</v>
      </c>
      <c r="V462" s="10"/>
    </row>
    <row r="463" spans="1:22" s="2" customFormat="1" ht="75" customHeight="1" x14ac:dyDescent="0.25">
      <c r="A463" s="10">
        <v>460</v>
      </c>
      <c r="B463" s="10">
        <v>826</v>
      </c>
      <c r="C463" s="10" t="s">
        <v>265</v>
      </c>
      <c r="D463" s="10" t="s">
        <v>266</v>
      </c>
      <c r="E463" s="10" t="s">
        <v>267</v>
      </c>
      <c r="F463" s="10" t="s">
        <v>311</v>
      </c>
      <c r="G463" s="10" t="s">
        <v>4</v>
      </c>
      <c r="H463" s="10" t="s">
        <v>269</v>
      </c>
      <c r="I463" s="10" t="s">
        <v>270</v>
      </c>
      <c r="J463" s="10">
        <v>76121900</v>
      </c>
      <c r="K463" s="10" t="s">
        <v>313</v>
      </c>
      <c r="L463" s="12">
        <v>42370</v>
      </c>
      <c r="M463" s="10">
        <v>10</v>
      </c>
      <c r="N463" s="10" t="s">
        <v>8</v>
      </c>
      <c r="O463" s="10" t="s">
        <v>9</v>
      </c>
      <c r="P463" s="13">
        <v>31720910</v>
      </c>
      <c r="Q463" s="13">
        <v>31720910</v>
      </c>
      <c r="R463" s="10" t="s">
        <v>10</v>
      </c>
      <c r="S463" s="10" t="s">
        <v>10</v>
      </c>
      <c r="T463" s="10" t="s">
        <v>1022</v>
      </c>
      <c r="U463" s="11">
        <v>3172091</v>
      </c>
      <c r="V463" s="10"/>
    </row>
    <row r="464" spans="1:22" s="2" customFormat="1" ht="75" customHeight="1" x14ac:dyDescent="0.25">
      <c r="A464" s="10">
        <v>461</v>
      </c>
      <c r="B464" s="10">
        <v>826</v>
      </c>
      <c r="C464" s="10" t="s">
        <v>265</v>
      </c>
      <c r="D464" s="10" t="s">
        <v>266</v>
      </c>
      <c r="E464" s="10" t="s">
        <v>267</v>
      </c>
      <c r="F464" s="10" t="s">
        <v>311</v>
      </c>
      <c r="G464" s="10" t="s">
        <v>4</v>
      </c>
      <c r="H464" s="10" t="s">
        <v>269</v>
      </c>
      <c r="I464" s="10" t="s">
        <v>270</v>
      </c>
      <c r="J464" s="10">
        <v>76121900</v>
      </c>
      <c r="K464" s="10" t="s">
        <v>314</v>
      </c>
      <c r="L464" s="12">
        <v>42370</v>
      </c>
      <c r="M464" s="10">
        <v>10</v>
      </c>
      <c r="N464" s="10" t="s">
        <v>8</v>
      </c>
      <c r="O464" s="10" t="s">
        <v>9</v>
      </c>
      <c r="P464" s="13">
        <v>26204230</v>
      </c>
      <c r="Q464" s="13">
        <v>26204230</v>
      </c>
      <c r="R464" s="10" t="s">
        <v>10</v>
      </c>
      <c r="S464" s="10" t="s">
        <v>10</v>
      </c>
      <c r="T464" s="10" t="s">
        <v>1022</v>
      </c>
      <c r="U464" s="11">
        <v>2620423</v>
      </c>
      <c r="V464" s="10"/>
    </row>
    <row r="465" spans="1:22" s="2" customFormat="1" ht="75" customHeight="1" x14ac:dyDescent="0.25">
      <c r="A465" s="10">
        <v>462</v>
      </c>
      <c r="B465" s="10">
        <v>826</v>
      </c>
      <c r="C465" s="10" t="s">
        <v>265</v>
      </c>
      <c r="D465" s="10" t="s">
        <v>266</v>
      </c>
      <c r="E465" s="10" t="s">
        <v>267</v>
      </c>
      <c r="F465" s="10" t="s">
        <v>311</v>
      </c>
      <c r="G465" s="10" t="s">
        <v>4</v>
      </c>
      <c r="H465" s="10" t="s">
        <v>269</v>
      </c>
      <c r="I465" s="10" t="s">
        <v>270</v>
      </c>
      <c r="J465" s="10">
        <v>76121900</v>
      </c>
      <c r="K465" s="10" t="s">
        <v>314</v>
      </c>
      <c r="L465" s="12">
        <v>42370</v>
      </c>
      <c r="M465" s="10">
        <v>10</v>
      </c>
      <c r="N465" s="10" t="s">
        <v>8</v>
      </c>
      <c r="O465" s="10" t="s">
        <v>9</v>
      </c>
      <c r="P465" s="13">
        <v>24294940</v>
      </c>
      <c r="Q465" s="13">
        <v>24294940</v>
      </c>
      <c r="R465" s="10" t="s">
        <v>10</v>
      </c>
      <c r="S465" s="10" t="s">
        <v>10</v>
      </c>
      <c r="T465" s="10" t="s">
        <v>1022</v>
      </c>
      <c r="U465" s="11">
        <v>2429461</v>
      </c>
      <c r="V465" s="10"/>
    </row>
    <row r="466" spans="1:22" s="2" customFormat="1" ht="75" customHeight="1" x14ac:dyDescent="0.25">
      <c r="A466" s="10">
        <v>463</v>
      </c>
      <c r="B466" s="10">
        <v>826</v>
      </c>
      <c r="C466" s="10" t="s">
        <v>265</v>
      </c>
      <c r="D466" s="10" t="s">
        <v>266</v>
      </c>
      <c r="E466" s="10" t="s">
        <v>267</v>
      </c>
      <c r="F466" s="10" t="s">
        <v>315</v>
      </c>
      <c r="G466" s="10" t="s">
        <v>4</v>
      </c>
      <c r="H466" s="10" t="s">
        <v>269</v>
      </c>
      <c r="I466" s="10" t="s">
        <v>270</v>
      </c>
      <c r="J466" s="10">
        <v>76121900</v>
      </c>
      <c r="K466" s="10" t="s">
        <v>272</v>
      </c>
      <c r="L466" s="12">
        <v>42370</v>
      </c>
      <c r="M466" s="10">
        <v>10</v>
      </c>
      <c r="N466" s="10" t="s">
        <v>8</v>
      </c>
      <c r="O466" s="10" t="s">
        <v>9</v>
      </c>
      <c r="P466" s="13">
        <v>41162550</v>
      </c>
      <c r="Q466" s="13">
        <v>41162550</v>
      </c>
      <c r="R466" s="10" t="s">
        <v>10</v>
      </c>
      <c r="S466" s="10" t="s">
        <v>10</v>
      </c>
      <c r="T466" s="10" t="s">
        <v>1022</v>
      </c>
      <c r="U466" s="11">
        <v>4116292</v>
      </c>
      <c r="V466" s="10"/>
    </row>
    <row r="467" spans="1:22" s="2" customFormat="1" ht="75" customHeight="1" x14ac:dyDescent="0.25">
      <c r="A467" s="10">
        <v>464</v>
      </c>
      <c r="B467" s="10">
        <v>826</v>
      </c>
      <c r="C467" s="10" t="s">
        <v>265</v>
      </c>
      <c r="D467" s="10" t="s">
        <v>266</v>
      </c>
      <c r="E467" s="10" t="s">
        <v>267</v>
      </c>
      <c r="F467" s="10" t="s">
        <v>315</v>
      </c>
      <c r="G467" s="10" t="s">
        <v>4</v>
      </c>
      <c r="H467" s="10" t="s">
        <v>269</v>
      </c>
      <c r="I467" s="10" t="s">
        <v>270</v>
      </c>
      <c r="J467" s="10">
        <v>76121900</v>
      </c>
      <c r="K467" s="10" t="s">
        <v>272</v>
      </c>
      <c r="L467" s="12">
        <v>42370</v>
      </c>
      <c r="M467" s="10">
        <v>10</v>
      </c>
      <c r="N467" s="10" t="s">
        <v>8</v>
      </c>
      <c r="O467" s="10" t="s">
        <v>9</v>
      </c>
      <c r="P467" s="13">
        <v>35752330</v>
      </c>
      <c r="Q467" s="13">
        <v>35752330</v>
      </c>
      <c r="R467" s="10" t="s">
        <v>10</v>
      </c>
      <c r="S467" s="10" t="s">
        <v>10</v>
      </c>
      <c r="T467" s="10" t="s">
        <v>1022</v>
      </c>
      <c r="U467" s="11">
        <v>3575233</v>
      </c>
      <c r="V467" s="10"/>
    </row>
    <row r="468" spans="1:22" s="2" customFormat="1" ht="75" customHeight="1" x14ac:dyDescent="0.25">
      <c r="A468" s="10">
        <v>465</v>
      </c>
      <c r="B468" s="10">
        <v>826</v>
      </c>
      <c r="C468" s="10" t="s">
        <v>265</v>
      </c>
      <c r="D468" s="10" t="s">
        <v>266</v>
      </c>
      <c r="E468" s="10" t="s">
        <v>267</v>
      </c>
      <c r="F468" s="10" t="s">
        <v>315</v>
      </c>
      <c r="G468" s="10" t="s">
        <v>4</v>
      </c>
      <c r="H468" s="10" t="s">
        <v>269</v>
      </c>
      <c r="I468" s="10" t="s">
        <v>270</v>
      </c>
      <c r="J468" s="10">
        <v>76121900</v>
      </c>
      <c r="K468" s="10" t="s">
        <v>279</v>
      </c>
      <c r="L468" s="12">
        <v>42370</v>
      </c>
      <c r="M468" s="10">
        <v>10</v>
      </c>
      <c r="N468" s="10" t="s">
        <v>8</v>
      </c>
      <c r="O468" s="10" t="s">
        <v>9</v>
      </c>
      <c r="P468" s="13">
        <v>28432120</v>
      </c>
      <c r="Q468" s="13">
        <v>28432120</v>
      </c>
      <c r="R468" s="10" t="s">
        <v>10</v>
      </c>
      <c r="S468" s="10" t="s">
        <v>10</v>
      </c>
      <c r="T468" s="10" t="s">
        <v>1022</v>
      </c>
      <c r="U468" s="11">
        <v>2843212</v>
      </c>
      <c r="V468" s="10"/>
    </row>
    <row r="469" spans="1:22" s="2" customFormat="1" ht="75" customHeight="1" x14ac:dyDescent="0.25">
      <c r="A469" s="10">
        <v>466</v>
      </c>
      <c r="B469" s="10">
        <v>826</v>
      </c>
      <c r="C469" s="10" t="s">
        <v>265</v>
      </c>
      <c r="D469" s="10" t="s">
        <v>266</v>
      </c>
      <c r="E469" s="10" t="s">
        <v>267</v>
      </c>
      <c r="F469" s="10" t="s">
        <v>316</v>
      </c>
      <c r="G469" s="10" t="s">
        <v>4</v>
      </c>
      <c r="H469" s="10" t="s">
        <v>269</v>
      </c>
      <c r="I469" s="10" t="s">
        <v>270</v>
      </c>
      <c r="J469" s="10">
        <v>76121900</v>
      </c>
      <c r="K469" s="10" t="s">
        <v>317</v>
      </c>
      <c r="L469" s="12">
        <v>42370</v>
      </c>
      <c r="M469" s="10">
        <v>10</v>
      </c>
      <c r="N469" s="10" t="s">
        <v>8</v>
      </c>
      <c r="O469" s="10" t="s">
        <v>9</v>
      </c>
      <c r="P469" s="13">
        <v>22384990</v>
      </c>
      <c r="Q469" s="13">
        <v>22384990</v>
      </c>
      <c r="R469" s="10" t="s">
        <v>10</v>
      </c>
      <c r="S469" s="10" t="s">
        <v>10</v>
      </c>
      <c r="T469" s="10" t="s">
        <v>1022</v>
      </c>
      <c r="U469" s="11">
        <v>2238499</v>
      </c>
      <c r="V469" s="10"/>
    </row>
    <row r="470" spans="1:22" s="2" customFormat="1" ht="75" customHeight="1" x14ac:dyDescent="0.25">
      <c r="A470" s="10">
        <v>467</v>
      </c>
      <c r="B470" s="10">
        <v>826</v>
      </c>
      <c r="C470" s="10" t="s">
        <v>265</v>
      </c>
      <c r="D470" s="10" t="s">
        <v>266</v>
      </c>
      <c r="E470" s="10" t="s">
        <v>267</v>
      </c>
      <c r="F470" s="10" t="s">
        <v>316</v>
      </c>
      <c r="G470" s="10" t="s">
        <v>4</v>
      </c>
      <c r="H470" s="10" t="s">
        <v>269</v>
      </c>
      <c r="I470" s="10" t="s">
        <v>270</v>
      </c>
      <c r="J470" s="10">
        <v>76121900</v>
      </c>
      <c r="K470" s="10" t="s">
        <v>318</v>
      </c>
      <c r="L470" s="12">
        <v>42370</v>
      </c>
      <c r="M470" s="10">
        <v>10</v>
      </c>
      <c r="N470" s="10" t="s">
        <v>8</v>
      </c>
      <c r="O470" s="10" t="s">
        <v>9</v>
      </c>
      <c r="P470" s="13">
        <v>17611010</v>
      </c>
      <c r="Q470" s="13">
        <v>17611010</v>
      </c>
      <c r="R470" s="10" t="s">
        <v>10</v>
      </c>
      <c r="S470" s="10" t="s">
        <v>10</v>
      </c>
      <c r="T470" s="10" t="s">
        <v>1022</v>
      </c>
      <c r="U470" s="11">
        <v>1761094</v>
      </c>
      <c r="V470" s="10"/>
    </row>
    <row r="471" spans="1:22" s="2" customFormat="1" ht="75" customHeight="1" x14ac:dyDescent="0.25">
      <c r="A471" s="10">
        <v>468</v>
      </c>
      <c r="B471" s="10">
        <v>826</v>
      </c>
      <c r="C471" s="10" t="s">
        <v>265</v>
      </c>
      <c r="D471" s="10" t="s">
        <v>266</v>
      </c>
      <c r="E471" s="10" t="s">
        <v>319</v>
      </c>
      <c r="F471" s="10" t="s">
        <v>320</v>
      </c>
      <c r="G471" s="10" t="s">
        <v>4</v>
      </c>
      <c r="H471" s="10" t="s">
        <v>269</v>
      </c>
      <c r="I471" s="10" t="s">
        <v>270</v>
      </c>
      <c r="J471" s="10">
        <v>76121900</v>
      </c>
      <c r="K471" s="10" t="s">
        <v>321</v>
      </c>
      <c r="L471" s="12">
        <v>42370</v>
      </c>
      <c r="M471" s="10">
        <v>10</v>
      </c>
      <c r="N471" s="10" t="s">
        <v>8</v>
      </c>
      <c r="O471" s="10" t="s">
        <v>9</v>
      </c>
      <c r="P471" s="13">
        <v>46573510</v>
      </c>
      <c r="Q471" s="13">
        <v>46573510</v>
      </c>
      <c r="R471" s="10" t="s">
        <v>10</v>
      </c>
      <c r="S471" s="10" t="s">
        <v>10</v>
      </c>
      <c r="T471" s="10" t="s">
        <v>1022</v>
      </c>
      <c r="U471" s="11">
        <v>4657351</v>
      </c>
      <c r="V471" s="10"/>
    </row>
    <row r="472" spans="1:22" s="2" customFormat="1" ht="75" customHeight="1" x14ac:dyDescent="0.25">
      <c r="A472" s="10">
        <v>469</v>
      </c>
      <c r="B472" s="10">
        <v>826</v>
      </c>
      <c r="C472" s="10" t="s">
        <v>265</v>
      </c>
      <c r="D472" s="10" t="s">
        <v>266</v>
      </c>
      <c r="E472" s="10" t="s">
        <v>319</v>
      </c>
      <c r="F472" s="10" t="s">
        <v>320</v>
      </c>
      <c r="G472" s="10" t="s">
        <v>4</v>
      </c>
      <c r="H472" s="10" t="s">
        <v>269</v>
      </c>
      <c r="I472" s="10" t="s">
        <v>270</v>
      </c>
      <c r="J472" s="10">
        <v>76121900</v>
      </c>
      <c r="K472" s="10" t="s">
        <v>322</v>
      </c>
      <c r="L472" s="12">
        <v>42370</v>
      </c>
      <c r="M472" s="10">
        <v>10</v>
      </c>
      <c r="N472" s="10" t="s">
        <v>8</v>
      </c>
      <c r="O472" s="10" t="s">
        <v>9</v>
      </c>
      <c r="P472" s="13">
        <v>41162920</v>
      </c>
      <c r="Q472" s="13">
        <v>41162920</v>
      </c>
      <c r="R472" s="10" t="s">
        <v>10</v>
      </c>
      <c r="S472" s="10" t="s">
        <v>10</v>
      </c>
      <c r="T472" s="10" t="s">
        <v>1022</v>
      </c>
      <c r="U472" s="11">
        <v>4116292</v>
      </c>
      <c r="V472" s="10"/>
    </row>
    <row r="473" spans="1:22" s="2" customFormat="1" ht="75" customHeight="1" x14ac:dyDescent="0.25">
      <c r="A473" s="10">
        <v>470</v>
      </c>
      <c r="B473" s="10">
        <v>826</v>
      </c>
      <c r="C473" s="10" t="s">
        <v>265</v>
      </c>
      <c r="D473" s="10" t="s">
        <v>266</v>
      </c>
      <c r="E473" s="10" t="s">
        <v>319</v>
      </c>
      <c r="F473" s="10" t="s">
        <v>320</v>
      </c>
      <c r="G473" s="10" t="s">
        <v>4</v>
      </c>
      <c r="H473" s="10" t="s">
        <v>269</v>
      </c>
      <c r="I473" s="10" t="s">
        <v>270</v>
      </c>
      <c r="J473" s="10">
        <v>76121900</v>
      </c>
      <c r="K473" s="10" t="s">
        <v>322</v>
      </c>
      <c r="L473" s="12">
        <v>42370</v>
      </c>
      <c r="M473" s="10">
        <v>10</v>
      </c>
      <c r="N473" s="10" t="s">
        <v>8</v>
      </c>
      <c r="O473" s="10" t="s">
        <v>9</v>
      </c>
      <c r="P473" s="13">
        <v>31720910</v>
      </c>
      <c r="Q473" s="13">
        <v>31720910</v>
      </c>
      <c r="R473" s="10" t="s">
        <v>10</v>
      </c>
      <c r="S473" s="10" t="s">
        <v>10</v>
      </c>
      <c r="T473" s="10" t="s">
        <v>1022</v>
      </c>
      <c r="U473" s="11">
        <v>3172091</v>
      </c>
      <c r="V473" s="10"/>
    </row>
    <row r="474" spans="1:22" s="2" customFormat="1" ht="75" customHeight="1" x14ac:dyDescent="0.25">
      <c r="A474" s="10">
        <v>471</v>
      </c>
      <c r="B474" s="10">
        <v>826</v>
      </c>
      <c r="C474" s="10" t="s">
        <v>265</v>
      </c>
      <c r="D474" s="10" t="s">
        <v>266</v>
      </c>
      <c r="E474" s="10" t="s">
        <v>319</v>
      </c>
      <c r="F474" s="10" t="s">
        <v>320</v>
      </c>
      <c r="G474" s="10" t="s">
        <v>4</v>
      </c>
      <c r="H474" s="10" t="s">
        <v>269</v>
      </c>
      <c r="I474" s="10" t="s">
        <v>270</v>
      </c>
      <c r="J474" s="10">
        <v>76121900</v>
      </c>
      <c r="K474" s="10" t="s">
        <v>322</v>
      </c>
      <c r="L474" s="12">
        <v>42370</v>
      </c>
      <c r="M474" s="10">
        <v>10</v>
      </c>
      <c r="N474" s="10" t="s">
        <v>8</v>
      </c>
      <c r="O474" s="10" t="s">
        <v>9</v>
      </c>
      <c r="P474" s="13">
        <v>31720910</v>
      </c>
      <c r="Q474" s="13">
        <v>31720910</v>
      </c>
      <c r="R474" s="10" t="s">
        <v>10</v>
      </c>
      <c r="S474" s="10" t="s">
        <v>10</v>
      </c>
      <c r="T474" s="10" t="s">
        <v>1022</v>
      </c>
      <c r="U474" s="11">
        <v>3172091</v>
      </c>
      <c r="V474" s="10"/>
    </row>
    <row r="475" spans="1:22" s="2" customFormat="1" ht="75" customHeight="1" x14ac:dyDescent="0.25">
      <c r="A475" s="10">
        <v>472</v>
      </c>
      <c r="B475" s="10">
        <v>826</v>
      </c>
      <c r="C475" s="10" t="s">
        <v>265</v>
      </c>
      <c r="D475" s="10" t="s">
        <v>266</v>
      </c>
      <c r="E475" s="10" t="s">
        <v>319</v>
      </c>
      <c r="F475" s="10" t="s">
        <v>320</v>
      </c>
      <c r="G475" s="10" t="s">
        <v>4</v>
      </c>
      <c r="H475" s="10" t="s">
        <v>269</v>
      </c>
      <c r="I475" s="10" t="s">
        <v>270</v>
      </c>
      <c r="J475" s="10">
        <v>76121900</v>
      </c>
      <c r="K475" s="10" t="s">
        <v>322</v>
      </c>
      <c r="L475" s="12">
        <v>42370</v>
      </c>
      <c r="M475" s="10">
        <v>10</v>
      </c>
      <c r="N475" s="10" t="s">
        <v>8</v>
      </c>
      <c r="O475" s="10" t="s">
        <v>9</v>
      </c>
      <c r="P475" s="13">
        <v>31720910</v>
      </c>
      <c r="Q475" s="13">
        <v>31720910</v>
      </c>
      <c r="R475" s="10" t="s">
        <v>10</v>
      </c>
      <c r="S475" s="10" t="s">
        <v>10</v>
      </c>
      <c r="T475" s="10" t="s">
        <v>1022</v>
      </c>
      <c r="U475" s="11">
        <v>3172091</v>
      </c>
      <c r="V475" s="10"/>
    </row>
    <row r="476" spans="1:22" s="2" customFormat="1" ht="75" customHeight="1" x14ac:dyDescent="0.25">
      <c r="A476" s="10">
        <v>473</v>
      </c>
      <c r="B476" s="10">
        <v>826</v>
      </c>
      <c r="C476" s="10" t="s">
        <v>265</v>
      </c>
      <c r="D476" s="10" t="s">
        <v>266</v>
      </c>
      <c r="E476" s="10" t="s">
        <v>319</v>
      </c>
      <c r="F476" s="10" t="s">
        <v>320</v>
      </c>
      <c r="G476" s="10" t="s">
        <v>4</v>
      </c>
      <c r="H476" s="10" t="s">
        <v>269</v>
      </c>
      <c r="I476" s="10" t="s">
        <v>270</v>
      </c>
      <c r="J476" s="10">
        <v>76121900</v>
      </c>
      <c r="K476" s="10" t="s">
        <v>323</v>
      </c>
      <c r="L476" s="12">
        <v>42370</v>
      </c>
      <c r="M476" s="10">
        <v>10</v>
      </c>
      <c r="N476" s="10" t="s">
        <v>8</v>
      </c>
      <c r="O476" s="10" t="s">
        <v>9</v>
      </c>
      <c r="P476" s="13">
        <v>20793840</v>
      </c>
      <c r="Q476" s="13">
        <v>20793840</v>
      </c>
      <c r="R476" s="10" t="s">
        <v>10</v>
      </c>
      <c r="S476" s="10" t="s">
        <v>10</v>
      </c>
      <c r="T476" s="10" t="s">
        <v>1022</v>
      </c>
      <c r="U476" s="11">
        <v>2079364</v>
      </c>
      <c r="V476" s="10"/>
    </row>
    <row r="477" spans="1:22" s="2" customFormat="1" ht="75" customHeight="1" x14ac:dyDescent="0.25">
      <c r="A477" s="10">
        <v>474</v>
      </c>
      <c r="B477" s="10">
        <v>826</v>
      </c>
      <c r="C477" s="10" t="s">
        <v>324</v>
      </c>
      <c r="D477" s="10" t="s">
        <v>325</v>
      </c>
      <c r="E477" s="10" t="s">
        <v>326</v>
      </c>
      <c r="F477" s="10" t="s">
        <v>327</v>
      </c>
      <c r="G477" s="10" t="s">
        <v>4</v>
      </c>
      <c r="H477" s="10" t="s">
        <v>269</v>
      </c>
      <c r="I477" s="10" t="s">
        <v>270</v>
      </c>
      <c r="J477" s="10">
        <v>76121900</v>
      </c>
      <c r="K477" s="10" t="s">
        <v>328</v>
      </c>
      <c r="L477" s="12">
        <v>42370</v>
      </c>
      <c r="M477" s="10">
        <v>10</v>
      </c>
      <c r="N477" s="10" t="s">
        <v>8</v>
      </c>
      <c r="O477" s="10" t="s">
        <v>9</v>
      </c>
      <c r="P477" s="13">
        <v>46573510</v>
      </c>
      <c r="Q477" s="13">
        <v>46573510</v>
      </c>
      <c r="R477" s="10" t="s">
        <v>10</v>
      </c>
      <c r="S477" s="10" t="s">
        <v>10</v>
      </c>
      <c r="T477" s="10" t="s">
        <v>1022</v>
      </c>
      <c r="U477" s="11">
        <v>4657351</v>
      </c>
      <c r="V477" s="10"/>
    </row>
    <row r="478" spans="1:22" s="2" customFormat="1" ht="75" customHeight="1" x14ac:dyDescent="0.25">
      <c r="A478" s="10">
        <v>475</v>
      </c>
      <c r="B478" s="10">
        <v>826</v>
      </c>
      <c r="C478" s="10" t="s">
        <v>324</v>
      </c>
      <c r="D478" s="10" t="s">
        <v>325</v>
      </c>
      <c r="E478" s="10" t="s">
        <v>326</v>
      </c>
      <c r="F478" s="10" t="s">
        <v>327</v>
      </c>
      <c r="G478" s="10" t="s">
        <v>4</v>
      </c>
      <c r="H478" s="10" t="s">
        <v>269</v>
      </c>
      <c r="I478" s="10" t="s">
        <v>270</v>
      </c>
      <c r="J478" s="10">
        <v>76121900</v>
      </c>
      <c r="K478" s="10" t="s">
        <v>329</v>
      </c>
      <c r="L478" s="12">
        <v>42370</v>
      </c>
      <c r="M478" s="10">
        <v>10</v>
      </c>
      <c r="N478" s="10" t="s">
        <v>8</v>
      </c>
      <c r="O478" s="10" t="s">
        <v>9</v>
      </c>
      <c r="P478" s="13">
        <v>35752330</v>
      </c>
      <c r="Q478" s="13">
        <v>35752330</v>
      </c>
      <c r="R478" s="10" t="s">
        <v>10</v>
      </c>
      <c r="S478" s="10" t="s">
        <v>10</v>
      </c>
      <c r="T478" s="10" t="s">
        <v>1022</v>
      </c>
      <c r="U478" s="11">
        <v>3575233</v>
      </c>
      <c r="V478" s="10"/>
    </row>
    <row r="479" spans="1:22" s="2" customFormat="1" ht="75" customHeight="1" x14ac:dyDescent="0.25">
      <c r="A479" s="10">
        <v>476</v>
      </c>
      <c r="B479" s="10">
        <v>826</v>
      </c>
      <c r="C479" s="10" t="s">
        <v>324</v>
      </c>
      <c r="D479" s="10" t="s">
        <v>325</v>
      </c>
      <c r="E479" s="10" t="s">
        <v>326</v>
      </c>
      <c r="F479" s="10" t="s">
        <v>327</v>
      </c>
      <c r="G479" s="10" t="s">
        <v>4</v>
      </c>
      <c r="H479" s="10" t="s">
        <v>269</v>
      </c>
      <c r="I479" s="10" t="s">
        <v>270</v>
      </c>
      <c r="J479" s="10">
        <v>76121900</v>
      </c>
      <c r="K479" s="10" t="s">
        <v>330</v>
      </c>
      <c r="L479" s="12">
        <v>42370</v>
      </c>
      <c r="M479" s="10">
        <v>10</v>
      </c>
      <c r="N479" s="10" t="s">
        <v>8</v>
      </c>
      <c r="O479" s="10" t="s">
        <v>9</v>
      </c>
      <c r="P479" s="13">
        <v>35752330</v>
      </c>
      <c r="Q479" s="13">
        <v>35752330</v>
      </c>
      <c r="R479" s="10" t="s">
        <v>10</v>
      </c>
      <c r="S479" s="10" t="s">
        <v>10</v>
      </c>
      <c r="T479" s="10" t="s">
        <v>1022</v>
      </c>
      <c r="U479" s="11">
        <v>3575233</v>
      </c>
      <c r="V479" s="10"/>
    </row>
    <row r="480" spans="1:22" s="2" customFormat="1" ht="75" customHeight="1" x14ac:dyDescent="0.25">
      <c r="A480" s="10">
        <v>477</v>
      </c>
      <c r="B480" s="10">
        <v>826</v>
      </c>
      <c r="C480" s="10" t="s">
        <v>324</v>
      </c>
      <c r="D480" s="10" t="s">
        <v>325</v>
      </c>
      <c r="E480" s="10" t="s">
        <v>326</v>
      </c>
      <c r="F480" s="10" t="s">
        <v>327</v>
      </c>
      <c r="G480" s="10" t="s">
        <v>4</v>
      </c>
      <c r="H480" s="10" t="s">
        <v>269</v>
      </c>
      <c r="I480" s="10" t="s">
        <v>270</v>
      </c>
      <c r="J480" s="10">
        <v>76121900</v>
      </c>
      <c r="K480" s="10" t="s">
        <v>331</v>
      </c>
      <c r="L480" s="12">
        <v>42370</v>
      </c>
      <c r="M480" s="10">
        <v>10</v>
      </c>
      <c r="N480" s="10" t="s">
        <v>8</v>
      </c>
      <c r="O480" s="10" t="s">
        <v>9</v>
      </c>
      <c r="P480" s="13">
        <v>28432120</v>
      </c>
      <c r="Q480" s="13">
        <v>28432120</v>
      </c>
      <c r="R480" s="10" t="s">
        <v>10</v>
      </c>
      <c r="S480" s="10" t="s">
        <v>10</v>
      </c>
      <c r="T480" s="10" t="s">
        <v>1022</v>
      </c>
      <c r="U480" s="11">
        <v>2843212</v>
      </c>
      <c r="V480" s="10"/>
    </row>
    <row r="481" spans="1:22" s="2" customFormat="1" ht="75" customHeight="1" x14ac:dyDescent="0.25">
      <c r="A481" s="10">
        <v>478</v>
      </c>
      <c r="B481" s="10">
        <v>826</v>
      </c>
      <c r="C481" s="10" t="s">
        <v>324</v>
      </c>
      <c r="D481" s="10" t="s">
        <v>325</v>
      </c>
      <c r="E481" s="10" t="s">
        <v>326</v>
      </c>
      <c r="F481" s="10" t="s">
        <v>327</v>
      </c>
      <c r="G481" s="10" t="s">
        <v>4</v>
      </c>
      <c r="H481" s="10" t="s">
        <v>269</v>
      </c>
      <c r="I481" s="10" t="s">
        <v>270</v>
      </c>
      <c r="J481" s="10">
        <v>76121900</v>
      </c>
      <c r="K481" s="10" t="s">
        <v>329</v>
      </c>
      <c r="L481" s="12">
        <v>42370</v>
      </c>
      <c r="M481" s="10">
        <v>10</v>
      </c>
      <c r="N481" s="10" t="s">
        <v>8</v>
      </c>
      <c r="O481" s="10" t="s">
        <v>9</v>
      </c>
      <c r="P481" s="13">
        <v>26204230</v>
      </c>
      <c r="Q481" s="13">
        <v>26204230</v>
      </c>
      <c r="R481" s="10" t="s">
        <v>10</v>
      </c>
      <c r="S481" s="10" t="s">
        <v>10</v>
      </c>
      <c r="T481" s="10" t="s">
        <v>1022</v>
      </c>
      <c r="U481" s="11">
        <v>2620423</v>
      </c>
      <c r="V481" s="10"/>
    </row>
    <row r="482" spans="1:22" s="2" customFormat="1" ht="75" customHeight="1" x14ac:dyDescent="0.25">
      <c r="A482" s="10">
        <v>479</v>
      </c>
      <c r="B482" s="10">
        <v>826</v>
      </c>
      <c r="C482" s="10" t="s">
        <v>324</v>
      </c>
      <c r="D482" s="10" t="s">
        <v>325</v>
      </c>
      <c r="E482" s="10" t="s">
        <v>326</v>
      </c>
      <c r="F482" s="10" t="s">
        <v>327</v>
      </c>
      <c r="G482" s="10" t="s">
        <v>4</v>
      </c>
      <c r="H482" s="10" t="s">
        <v>269</v>
      </c>
      <c r="I482" s="10" t="s">
        <v>270</v>
      </c>
      <c r="J482" s="10">
        <v>76121900</v>
      </c>
      <c r="K482" s="10" t="s">
        <v>329</v>
      </c>
      <c r="L482" s="12">
        <v>42370</v>
      </c>
      <c r="M482" s="10">
        <v>10</v>
      </c>
      <c r="N482" s="10" t="s">
        <v>8</v>
      </c>
      <c r="O482" s="10" t="s">
        <v>9</v>
      </c>
      <c r="P482" s="13">
        <v>26204230</v>
      </c>
      <c r="Q482" s="13">
        <v>26204230</v>
      </c>
      <c r="R482" s="10" t="s">
        <v>10</v>
      </c>
      <c r="S482" s="10" t="s">
        <v>10</v>
      </c>
      <c r="T482" s="10" t="s">
        <v>1022</v>
      </c>
      <c r="U482" s="11">
        <v>2620423</v>
      </c>
      <c r="V482" s="10"/>
    </row>
    <row r="483" spans="1:22" s="2" customFormat="1" ht="75" customHeight="1" x14ac:dyDescent="0.25">
      <c r="A483" s="10">
        <v>480</v>
      </c>
      <c r="B483" s="10">
        <v>826</v>
      </c>
      <c r="C483" s="10" t="s">
        <v>324</v>
      </c>
      <c r="D483" s="10" t="s">
        <v>325</v>
      </c>
      <c r="E483" s="10" t="s">
        <v>326</v>
      </c>
      <c r="F483" s="10" t="s">
        <v>327</v>
      </c>
      <c r="G483" s="10" t="s">
        <v>4</v>
      </c>
      <c r="H483" s="10" t="s">
        <v>269</v>
      </c>
      <c r="I483" s="10" t="s">
        <v>270</v>
      </c>
      <c r="J483" s="10">
        <v>76121900</v>
      </c>
      <c r="K483" s="10" t="s">
        <v>332</v>
      </c>
      <c r="L483" s="12">
        <v>42370</v>
      </c>
      <c r="M483" s="10">
        <v>10</v>
      </c>
      <c r="N483" s="10" t="s">
        <v>8</v>
      </c>
      <c r="O483" s="10" t="s">
        <v>9</v>
      </c>
      <c r="P483" s="13">
        <v>22384990</v>
      </c>
      <c r="Q483" s="13">
        <v>22384990</v>
      </c>
      <c r="R483" s="10" t="s">
        <v>10</v>
      </c>
      <c r="S483" s="10" t="s">
        <v>10</v>
      </c>
      <c r="T483" s="10" t="s">
        <v>1022</v>
      </c>
      <c r="U483" s="11">
        <v>2238499</v>
      </c>
      <c r="V483" s="10"/>
    </row>
    <row r="484" spans="1:22" s="2" customFormat="1" ht="75" customHeight="1" x14ac:dyDescent="0.25">
      <c r="A484" s="10">
        <v>481</v>
      </c>
      <c r="B484" s="10">
        <v>826</v>
      </c>
      <c r="C484" s="10" t="s">
        <v>324</v>
      </c>
      <c r="D484" s="10" t="s">
        <v>325</v>
      </c>
      <c r="E484" s="10" t="s">
        <v>326</v>
      </c>
      <c r="F484" s="10" t="s">
        <v>327</v>
      </c>
      <c r="G484" s="10" t="s">
        <v>4</v>
      </c>
      <c r="H484" s="10" t="s">
        <v>269</v>
      </c>
      <c r="I484" s="10" t="s">
        <v>270</v>
      </c>
      <c r="J484" s="10">
        <v>76121900</v>
      </c>
      <c r="K484" s="10" t="s">
        <v>332</v>
      </c>
      <c r="L484" s="12">
        <v>42370</v>
      </c>
      <c r="M484" s="10">
        <v>10</v>
      </c>
      <c r="N484" s="10" t="s">
        <v>8</v>
      </c>
      <c r="O484" s="10" t="s">
        <v>9</v>
      </c>
      <c r="P484" s="13">
        <v>20793640</v>
      </c>
      <c r="Q484" s="13">
        <v>20793640</v>
      </c>
      <c r="R484" s="10" t="s">
        <v>10</v>
      </c>
      <c r="S484" s="10" t="s">
        <v>10</v>
      </c>
      <c r="T484" s="10" t="s">
        <v>1022</v>
      </c>
      <c r="U484" s="11">
        <v>2079364</v>
      </c>
      <c r="V484" s="10"/>
    </row>
    <row r="485" spans="1:22" s="2" customFormat="1" ht="75" customHeight="1" x14ac:dyDescent="0.25">
      <c r="A485" s="10">
        <v>482</v>
      </c>
      <c r="B485" s="10">
        <v>826</v>
      </c>
      <c r="C485" s="10" t="s">
        <v>324</v>
      </c>
      <c r="D485" s="10" t="s">
        <v>325</v>
      </c>
      <c r="E485" s="10" t="s">
        <v>326</v>
      </c>
      <c r="F485" s="10" t="s">
        <v>327</v>
      </c>
      <c r="G485" s="10" t="s">
        <v>4</v>
      </c>
      <c r="H485" s="10" t="s">
        <v>269</v>
      </c>
      <c r="I485" s="10" t="s">
        <v>270</v>
      </c>
      <c r="J485" s="10">
        <v>76121900</v>
      </c>
      <c r="K485" s="10" t="s">
        <v>332</v>
      </c>
      <c r="L485" s="12">
        <v>42370</v>
      </c>
      <c r="M485" s="10">
        <v>10</v>
      </c>
      <c r="N485" s="10" t="s">
        <v>8</v>
      </c>
      <c r="O485" s="10" t="s">
        <v>9</v>
      </c>
      <c r="P485" s="13">
        <v>17610940</v>
      </c>
      <c r="Q485" s="13">
        <v>17610940</v>
      </c>
      <c r="R485" s="10" t="s">
        <v>10</v>
      </c>
      <c r="S485" s="10" t="s">
        <v>10</v>
      </c>
      <c r="T485" s="10" t="s">
        <v>1022</v>
      </c>
      <c r="U485" s="11">
        <v>1761094</v>
      </c>
      <c r="V485" s="10"/>
    </row>
    <row r="486" spans="1:22" s="2" customFormat="1" ht="75" customHeight="1" x14ac:dyDescent="0.25">
      <c r="A486" s="10">
        <v>483</v>
      </c>
      <c r="B486" s="10">
        <v>826</v>
      </c>
      <c r="C486" s="10" t="s">
        <v>324</v>
      </c>
      <c r="D486" s="10" t="s">
        <v>325</v>
      </c>
      <c r="E486" s="10" t="s">
        <v>326</v>
      </c>
      <c r="F486" s="10" t="s">
        <v>327</v>
      </c>
      <c r="G486" s="10" t="s">
        <v>4</v>
      </c>
      <c r="H486" s="10" t="s">
        <v>269</v>
      </c>
      <c r="I486" s="10" t="s">
        <v>270</v>
      </c>
      <c r="J486" s="10">
        <v>76121900</v>
      </c>
      <c r="K486" s="10" t="s">
        <v>332</v>
      </c>
      <c r="L486" s="12">
        <v>42370</v>
      </c>
      <c r="M486" s="10">
        <v>10</v>
      </c>
      <c r="N486" s="10" t="s">
        <v>8</v>
      </c>
      <c r="O486" s="10" t="s">
        <v>9</v>
      </c>
      <c r="P486" s="13">
        <v>17610940</v>
      </c>
      <c r="Q486" s="13">
        <v>17610940</v>
      </c>
      <c r="R486" s="10" t="s">
        <v>10</v>
      </c>
      <c r="S486" s="10" t="s">
        <v>10</v>
      </c>
      <c r="T486" s="10" t="s">
        <v>1022</v>
      </c>
      <c r="U486" s="11">
        <v>1761094</v>
      </c>
      <c r="V486" s="10"/>
    </row>
    <row r="487" spans="1:22" s="2" customFormat="1" ht="75" customHeight="1" x14ac:dyDescent="0.25">
      <c r="A487" s="10">
        <v>484</v>
      </c>
      <c r="B487" s="10">
        <v>826</v>
      </c>
      <c r="C487" s="10" t="s">
        <v>324</v>
      </c>
      <c r="D487" s="10" t="s">
        <v>325</v>
      </c>
      <c r="E487" s="10" t="s">
        <v>326</v>
      </c>
      <c r="F487" s="10" t="s">
        <v>327</v>
      </c>
      <c r="G487" s="10" t="s">
        <v>4</v>
      </c>
      <c r="H487" s="10" t="s">
        <v>269</v>
      </c>
      <c r="I487" s="10" t="s">
        <v>270</v>
      </c>
      <c r="J487" s="10">
        <v>76121900</v>
      </c>
      <c r="K487" s="10" t="s">
        <v>333</v>
      </c>
      <c r="L487" s="12">
        <v>42370</v>
      </c>
      <c r="M487" s="10">
        <v>10</v>
      </c>
      <c r="N487" s="10" t="s">
        <v>8</v>
      </c>
      <c r="O487" s="10" t="s">
        <v>9</v>
      </c>
      <c r="P487" s="13">
        <v>35752330</v>
      </c>
      <c r="Q487" s="13">
        <v>35752330</v>
      </c>
      <c r="R487" s="10" t="s">
        <v>10</v>
      </c>
      <c r="S487" s="10" t="s">
        <v>10</v>
      </c>
      <c r="T487" s="10" t="s">
        <v>1022</v>
      </c>
      <c r="U487" s="11">
        <v>3575233</v>
      </c>
      <c r="V487" s="10"/>
    </row>
    <row r="488" spans="1:22" s="2" customFormat="1" ht="75" customHeight="1" x14ac:dyDescent="0.25">
      <c r="A488" s="10">
        <v>485</v>
      </c>
      <c r="B488" s="10">
        <v>826</v>
      </c>
      <c r="C488" s="10" t="s">
        <v>324</v>
      </c>
      <c r="D488" s="10" t="s">
        <v>325</v>
      </c>
      <c r="E488" s="10" t="s">
        <v>326</v>
      </c>
      <c r="F488" s="10" t="s">
        <v>327</v>
      </c>
      <c r="G488" s="10" t="s">
        <v>4</v>
      </c>
      <c r="H488" s="10" t="s">
        <v>269</v>
      </c>
      <c r="I488" s="10" t="s">
        <v>270</v>
      </c>
      <c r="J488" s="10">
        <v>76121900</v>
      </c>
      <c r="K488" s="10" t="s">
        <v>333</v>
      </c>
      <c r="L488" s="12">
        <v>42370</v>
      </c>
      <c r="M488" s="10">
        <v>10</v>
      </c>
      <c r="N488" s="10" t="s">
        <v>8</v>
      </c>
      <c r="O488" s="10" t="s">
        <v>9</v>
      </c>
      <c r="P488" s="13">
        <v>26204230</v>
      </c>
      <c r="Q488" s="13">
        <v>26204230</v>
      </c>
      <c r="R488" s="10" t="s">
        <v>10</v>
      </c>
      <c r="S488" s="10" t="s">
        <v>10</v>
      </c>
      <c r="T488" s="10" t="s">
        <v>1022</v>
      </c>
      <c r="U488" s="11">
        <v>2620423</v>
      </c>
      <c r="V488" s="10"/>
    </row>
    <row r="489" spans="1:22" s="2" customFormat="1" ht="75" customHeight="1" x14ac:dyDescent="0.25">
      <c r="A489" s="10">
        <v>486</v>
      </c>
      <c r="B489" s="10">
        <v>826</v>
      </c>
      <c r="C489" s="10" t="s">
        <v>324</v>
      </c>
      <c r="D489" s="10" t="s">
        <v>325</v>
      </c>
      <c r="E489" s="10" t="s">
        <v>326</v>
      </c>
      <c r="F489" s="10" t="s">
        <v>327</v>
      </c>
      <c r="G489" s="10" t="s">
        <v>4</v>
      </c>
      <c r="H489" s="10" t="s">
        <v>269</v>
      </c>
      <c r="I489" s="10" t="s">
        <v>270</v>
      </c>
      <c r="J489" s="10">
        <v>76121900</v>
      </c>
      <c r="K489" s="10" t="s">
        <v>333</v>
      </c>
      <c r="L489" s="12">
        <v>42370</v>
      </c>
      <c r="M489" s="10">
        <v>10</v>
      </c>
      <c r="N489" s="10" t="s">
        <v>8</v>
      </c>
      <c r="O489" s="10" t="s">
        <v>9</v>
      </c>
      <c r="P489" s="13">
        <v>24294610</v>
      </c>
      <c r="Q489" s="13">
        <v>24294610</v>
      </c>
      <c r="R489" s="10" t="s">
        <v>10</v>
      </c>
      <c r="S489" s="10" t="s">
        <v>10</v>
      </c>
      <c r="T489" s="10" t="s">
        <v>1022</v>
      </c>
      <c r="U489" s="11">
        <v>2429461</v>
      </c>
      <c r="V489" s="10"/>
    </row>
    <row r="490" spans="1:22" s="2" customFormat="1" ht="75" customHeight="1" x14ac:dyDescent="0.25">
      <c r="A490" s="10">
        <v>487</v>
      </c>
      <c r="B490" s="10">
        <v>826</v>
      </c>
      <c r="C490" s="10" t="s">
        <v>324</v>
      </c>
      <c r="D490" s="10" t="s">
        <v>325</v>
      </c>
      <c r="E490" s="10" t="s">
        <v>334</v>
      </c>
      <c r="F490" s="10" t="s">
        <v>335</v>
      </c>
      <c r="G490" s="10" t="s">
        <v>4</v>
      </c>
      <c r="H490" s="10" t="s">
        <v>269</v>
      </c>
      <c r="I490" s="10" t="s">
        <v>270</v>
      </c>
      <c r="J490" s="10">
        <v>76121900</v>
      </c>
      <c r="K490" s="10" t="s">
        <v>1027</v>
      </c>
      <c r="L490" s="12">
        <v>42370</v>
      </c>
      <c r="M490" s="10">
        <v>1</v>
      </c>
      <c r="N490" s="10" t="s">
        <v>8</v>
      </c>
      <c r="O490" s="10" t="s">
        <v>9</v>
      </c>
      <c r="P490" s="13">
        <v>213793000</v>
      </c>
      <c r="Q490" s="13">
        <v>213793000</v>
      </c>
      <c r="R490" s="10" t="s">
        <v>10</v>
      </c>
      <c r="S490" s="10" t="s">
        <v>10</v>
      </c>
      <c r="T490" s="10" t="s">
        <v>1022</v>
      </c>
      <c r="U490" s="11">
        <v>213792568</v>
      </c>
      <c r="V490" s="10"/>
    </row>
    <row r="491" spans="1:22" s="2" customFormat="1" ht="75" customHeight="1" x14ac:dyDescent="0.25">
      <c r="A491" s="10">
        <v>488</v>
      </c>
      <c r="B491" s="10">
        <v>826</v>
      </c>
      <c r="C491" s="10" t="s">
        <v>324</v>
      </c>
      <c r="D491" s="10" t="s">
        <v>325</v>
      </c>
      <c r="E491" s="10" t="s">
        <v>334</v>
      </c>
      <c r="F491" s="10" t="s">
        <v>336</v>
      </c>
      <c r="G491" s="10" t="s">
        <v>4</v>
      </c>
      <c r="H491" s="10" t="s">
        <v>269</v>
      </c>
      <c r="I491" s="10" t="s">
        <v>270</v>
      </c>
      <c r="J491" s="10">
        <v>76121900</v>
      </c>
      <c r="K491" s="10" t="s">
        <v>337</v>
      </c>
      <c r="L491" s="12">
        <v>42370</v>
      </c>
      <c r="M491" s="10">
        <v>10</v>
      </c>
      <c r="N491" s="10" t="s">
        <v>8</v>
      </c>
      <c r="O491" s="10" t="s">
        <v>9</v>
      </c>
      <c r="P491" s="13">
        <v>41162920</v>
      </c>
      <c r="Q491" s="13">
        <v>41162920</v>
      </c>
      <c r="R491" s="10" t="s">
        <v>10</v>
      </c>
      <c r="S491" s="10" t="s">
        <v>10</v>
      </c>
      <c r="T491" s="10" t="s">
        <v>1022</v>
      </c>
      <c r="U491" s="11">
        <v>4116292</v>
      </c>
      <c r="V491" s="10"/>
    </row>
    <row r="492" spans="1:22" s="2" customFormat="1" ht="75" customHeight="1" x14ac:dyDescent="0.25">
      <c r="A492" s="10">
        <v>489</v>
      </c>
      <c r="B492" s="10">
        <v>826</v>
      </c>
      <c r="C492" s="10" t="s">
        <v>324</v>
      </c>
      <c r="D492" s="10" t="s">
        <v>325</v>
      </c>
      <c r="E492" s="10" t="s">
        <v>334</v>
      </c>
      <c r="F492" s="10" t="s">
        <v>336</v>
      </c>
      <c r="G492" s="10" t="s">
        <v>4</v>
      </c>
      <c r="H492" s="10" t="s">
        <v>269</v>
      </c>
      <c r="I492" s="10" t="s">
        <v>270</v>
      </c>
      <c r="J492" s="10">
        <v>76121900</v>
      </c>
      <c r="K492" s="10" t="s">
        <v>338</v>
      </c>
      <c r="L492" s="12">
        <v>42370</v>
      </c>
      <c r="M492" s="10">
        <v>10</v>
      </c>
      <c r="N492" s="10" t="s">
        <v>8</v>
      </c>
      <c r="O492" s="10" t="s">
        <v>9</v>
      </c>
      <c r="P492" s="13">
        <v>35752330</v>
      </c>
      <c r="Q492" s="13">
        <v>35752330</v>
      </c>
      <c r="R492" s="10" t="s">
        <v>10</v>
      </c>
      <c r="S492" s="10" t="s">
        <v>10</v>
      </c>
      <c r="T492" s="10" t="s">
        <v>1022</v>
      </c>
      <c r="U492" s="11">
        <v>3575233</v>
      </c>
      <c r="V492" s="10"/>
    </row>
    <row r="493" spans="1:22" s="2" customFormat="1" ht="75" customHeight="1" x14ac:dyDescent="0.25">
      <c r="A493" s="10">
        <v>490</v>
      </c>
      <c r="B493" s="10">
        <v>826</v>
      </c>
      <c r="C493" s="10" t="s">
        <v>324</v>
      </c>
      <c r="D493" s="10" t="s">
        <v>325</v>
      </c>
      <c r="E493" s="10" t="s">
        <v>334</v>
      </c>
      <c r="F493" s="10" t="s">
        <v>336</v>
      </c>
      <c r="G493" s="10" t="s">
        <v>4</v>
      </c>
      <c r="H493" s="10" t="s">
        <v>269</v>
      </c>
      <c r="I493" s="10" t="s">
        <v>270</v>
      </c>
      <c r="J493" s="10">
        <v>76121900</v>
      </c>
      <c r="K493" s="10" t="s">
        <v>339</v>
      </c>
      <c r="L493" s="12">
        <v>42370</v>
      </c>
      <c r="M493" s="10">
        <v>10</v>
      </c>
      <c r="N493" s="10" t="s">
        <v>8</v>
      </c>
      <c r="O493" s="10" t="s">
        <v>9</v>
      </c>
      <c r="P493" s="13">
        <v>17610940</v>
      </c>
      <c r="Q493" s="13">
        <v>17610940</v>
      </c>
      <c r="R493" s="10" t="s">
        <v>10</v>
      </c>
      <c r="S493" s="10" t="s">
        <v>10</v>
      </c>
      <c r="T493" s="10" t="s">
        <v>1022</v>
      </c>
      <c r="U493" s="11">
        <v>1761094</v>
      </c>
      <c r="V493" s="10"/>
    </row>
    <row r="494" spans="1:22" s="2" customFormat="1" ht="75" customHeight="1" x14ac:dyDescent="0.25">
      <c r="A494" s="10">
        <v>491</v>
      </c>
      <c r="B494" s="10">
        <v>826</v>
      </c>
      <c r="C494" s="10" t="s">
        <v>324</v>
      </c>
      <c r="D494" s="10" t="s">
        <v>325</v>
      </c>
      <c r="E494" s="10" t="s">
        <v>334</v>
      </c>
      <c r="F494" s="10" t="s">
        <v>336</v>
      </c>
      <c r="G494" s="10" t="s">
        <v>4</v>
      </c>
      <c r="H494" s="10" t="s">
        <v>269</v>
      </c>
      <c r="I494" s="10" t="s">
        <v>270</v>
      </c>
      <c r="J494" s="10">
        <v>76121900</v>
      </c>
      <c r="K494" s="10" t="s">
        <v>340</v>
      </c>
      <c r="L494" s="12">
        <v>42370</v>
      </c>
      <c r="M494" s="10">
        <v>10</v>
      </c>
      <c r="N494" s="10" t="s">
        <v>8</v>
      </c>
      <c r="O494" s="10" t="s">
        <v>9</v>
      </c>
      <c r="P494" s="13">
        <v>41162920</v>
      </c>
      <c r="Q494" s="13">
        <v>41162920</v>
      </c>
      <c r="R494" s="10" t="s">
        <v>10</v>
      </c>
      <c r="S494" s="10" t="s">
        <v>10</v>
      </c>
      <c r="T494" s="10" t="s">
        <v>1022</v>
      </c>
      <c r="U494" s="11">
        <v>4116292</v>
      </c>
      <c r="V494" s="10"/>
    </row>
    <row r="495" spans="1:22" s="2" customFormat="1" ht="75" customHeight="1" x14ac:dyDescent="0.25">
      <c r="A495" s="10">
        <v>492</v>
      </c>
      <c r="B495" s="10">
        <v>826</v>
      </c>
      <c r="C495" s="10" t="s">
        <v>324</v>
      </c>
      <c r="D495" s="10" t="s">
        <v>325</v>
      </c>
      <c r="E495" s="10" t="s">
        <v>334</v>
      </c>
      <c r="F495" s="10" t="s">
        <v>336</v>
      </c>
      <c r="G495" s="10" t="s">
        <v>4</v>
      </c>
      <c r="H495" s="10" t="s">
        <v>269</v>
      </c>
      <c r="I495" s="10" t="s">
        <v>270</v>
      </c>
      <c r="J495" s="10">
        <v>76121900</v>
      </c>
      <c r="K495" s="10" t="s">
        <v>341</v>
      </c>
      <c r="L495" s="12">
        <v>42370</v>
      </c>
      <c r="M495" s="10">
        <v>10</v>
      </c>
      <c r="N495" s="10" t="s">
        <v>8</v>
      </c>
      <c r="O495" s="10" t="s">
        <v>9</v>
      </c>
      <c r="P495" s="13">
        <v>41162920</v>
      </c>
      <c r="Q495" s="13">
        <v>41162920</v>
      </c>
      <c r="R495" s="10" t="s">
        <v>10</v>
      </c>
      <c r="S495" s="10" t="s">
        <v>10</v>
      </c>
      <c r="T495" s="10" t="s">
        <v>1022</v>
      </c>
      <c r="U495" s="11">
        <v>4116292</v>
      </c>
      <c r="V495" s="10"/>
    </row>
    <row r="496" spans="1:22" s="2" customFormat="1" ht="75" customHeight="1" x14ac:dyDescent="0.25">
      <c r="A496" s="10">
        <v>493</v>
      </c>
      <c r="B496" s="10">
        <v>826</v>
      </c>
      <c r="C496" s="10" t="s">
        <v>324</v>
      </c>
      <c r="D496" s="10" t="s">
        <v>325</v>
      </c>
      <c r="E496" s="10" t="s">
        <v>334</v>
      </c>
      <c r="F496" s="10" t="s">
        <v>336</v>
      </c>
      <c r="G496" s="10" t="s">
        <v>4</v>
      </c>
      <c r="H496" s="10" t="s">
        <v>269</v>
      </c>
      <c r="I496" s="10" t="s">
        <v>270</v>
      </c>
      <c r="J496" s="10">
        <v>76121900</v>
      </c>
      <c r="K496" s="10" t="s">
        <v>342</v>
      </c>
      <c r="L496" s="12">
        <v>42370</v>
      </c>
      <c r="M496" s="10">
        <v>10</v>
      </c>
      <c r="N496" s="10" t="s">
        <v>8</v>
      </c>
      <c r="O496" s="10" t="s">
        <v>9</v>
      </c>
      <c r="P496" s="13">
        <v>26204230</v>
      </c>
      <c r="Q496" s="13">
        <v>26204230</v>
      </c>
      <c r="R496" s="10" t="s">
        <v>10</v>
      </c>
      <c r="S496" s="10" t="s">
        <v>10</v>
      </c>
      <c r="T496" s="10" t="s">
        <v>1022</v>
      </c>
      <c r="U496" s="11">
        <v>2620423</v>
      </c>
      <c r="V496" s="10"/>
    </row>
    <row r="497" spans="1:22" s="2" customFormat="1" ht="75" customHeight="1" x14ac:dyDescent="0.25">
      <c r="A497" s="10">
        <v>494</v>
      </c>
      <c r="B497" s="10">
        <v>826</v>
      </c>
      <c r="C497" s="10" t="s">
        <v>324</v>
      </c>
      <c r="D497" s="10" t="s">
        <v>325</v>
      </c>
      <c r="E497" s="10" t="s">
        <v>334</v>
      </c>
      <c r="F497" s="10" t="s">
        <v>336</v>
      </c>
      <c r="G497" s="10" t="s">
        <v>4</v>
      </c>
      <c r="H497" s="10" t="s">
        <v>269</v>
      </c>
      <c r="I497" s="10" t="s">
        <v>270</v>
      </c>
      <c r="J497" s="10">
        <v>76121900</v>
      </c>
      <c r="K497" s="10" t="s">
        <v>343</v>
      </c>
      <c r="L497" s="12">
        <v>42370</v>
      </c>
      <c r="M497" s="10">
        <v>10</v>
      </c>
      <c r="N497" s="10" t="s">
        <v>8</v>
      </c>
      <c r="O497" s="10" t="s">
        <v>9</v>
      </c>
      <c r="P497" s="13">
        <v>26204230</v>
      </c>
      <c r="Q497" s="13">
        <v>26204230</v>
      </c>
      <c r="R497" s="10" t="s">
        <v>10</v>
      </c>
      <c r="S497" s="10" t="s">
        <v>10</v>
      </c>
      <c r="T497" s="10" t="s">
        <v>1022</v>
      </c>
      <c r="U497" s="11">
        <v>2620423</v>
      </c>
      <c r="V497" s="10"/>
    </row>
    <row r="498" spans="1:22" s="2" customFormat="1" ht="75" customHeight="1" x14ac:dyDescent="0.25">
      <c r="A498" s="10">
        <v>495</v>
      </c>
      <c r="B498" s="10">
        <v>826</v>
      </c>
      <c r="C498" s="10" t="s">
        <v>324</v>
      </c>
      <c r="D498" s="10" t="s">
        <v>325</v>
      </c>
      <c r="E498" s="10" t="s">
        <v>334</v>
      </c>
      <c r="F498" s="10" t="s">
        <v>336</v>
      </c>
      <c r="G498" s="10" t="s">
        <v>4</v>
      </c>
      <c r="H498" s="10" t="s">
        <v>269</v>
      </c>
      <c r="I498" s="10" t="s">
        <v>270</v>
      </c>
      <c r="J498" s="10">
        <v>76121900</v>
      </c>
      <c r="K498" s="10" t="s">
        <v>344</v>
      </c>
      <c r="L498" s="12">
        <v>42370</v>
      </c>
      <c r="M498" s="10">
        <v>10</v>
      </c>
      <c r="N498" s="10" t="s">
        <v>8</v>
      </c>
      <c r="O498" s="10" t="s">
        <v>9</v>
      </c>
      <c r="P498" s="13">
        <v>22384990</v>
      </c>
      <c r="Q498" s="13">
        <v>22384990</v>
      </c>
      <c r="R498" s="10" t="s">
        <v>10</v>
      </c>
      <c r="S498" s="10" t="s">
        <v>10</v>
      </c>
      <c r="T498" s="10" t="s">
        <v>1022</v>
      </c>
      <c r="U498" s="11">
        <v>2238499</v>
      </c>
      <c r="V498" s="10"/>
    </row>
    <row r="499" spans="1:22" s="2" customFormat="1" ht="75" customHeight="1" x14ac:dyDescent="0.25">
      <c r="A499" s="10">
        <v>496</v>
      </c>
      <c r="B499" s="10">
        <v>826</v>
      </c>
      <c r="C499" s="10" t="s">
        <v>324</v>
      </c>
      <c r="D499" s="10" t="s">
        <v>325</v>
      </c>
      <c r="E499" s="10" t="s">
        <v>334</v>
      </c>
      <c r="F499" s="10" t="s">
        <v>336</v>
      </c>
      <c r="G499" s="10" t="s">
        <v>4</v>
      </c>
      <c r="H499" s="10" t="s">
        <v>269</v>
      </c>
      <c r="I499" s="10" t="s">
        <v>270</v>
      </c>
      <c r="J499" s="10">
        <v>76121900</v>
      </c>
      <c r="K499" s="10" t="s">
        <v>344</v>
      </c>
      <c r="L499" s="12">
        <v>42370</v>
      </c>
      <c r="M499" s="10">
        <v>10</v>
      </c>
      <c r="N499" s="10" t="s">
        <v>8</v>
      </c>
      <c r="O499" s="10" t="s">
        <v>9</v>
      </c>
      <c r="P499" s="13">
        <v>35752330</v>
      </c>
      <c r="Q499" s="13">
        <v>35752330</v>
      </c>
      <c r="R499" s="10" t="s">
        <v>10</v>
      </c>
      <c r="S499" s="10" t="s">
        <v>10</v>
      </c>
      <c r="T499" s="10" t="s">
        <v>1022</v>
      </c>
      <c r="U499" s="11">
        <v>3575233</v>
      </c>
      <c r="V499" s="10"/>
    </row>
    <row r="500" spans="1:22" s="2" customFormat="1" ht="75" customHeight="1" x14ac:dyDescent="0.25">
      <c r="A500" s="10">
        <v>497</v>
      </c>
      <c r="B500" s="10">
        <v>826</v>
      </c>
      <c r="C500" s="10" t="s">
        <v>324</v>
      </c>
      <c r="D500" s="10" t="s">
        <v>325</v>
      </c>
      <c r="E500" s="10" t="s">
        <v>334</v>
      </c>
      <c r="F500" s="10" t="s">
        <v>336</v>
      </c>
      <c r="G500" s="10" t="s">
        <v>4</v>
      </c>
      <c r="H500" s="10" t="s">
        <v>269</v>
      </c>
      <c r="I500" s="10" t="s">
        <v>270</v>
      </c>
      <c r="J500" s="10">
        <v>76121900</v>
      </c>
      <c r="K500" s="10" t="s">
        <v>344</v>
      </c>
      <c r="L500" s="12">
        <v>42370</v>
      </c>
      <c r="M500" s="10">
        <v>10</v>
      </c>
      <c r="N500" s="10" t="s">
        <v>8</v>
      </c>
      <c r="O500" s="10" t="s">
        <v>9</v>
      </c>
      <c r="P500" s="13">
        <v>41162190</v>
      </c>
      <c r="Q500" s="13">
        <v>41162190</v>
      </c>
      <c r="R500" s="10" t="s">
        <v>10</v>
      </c>
      <c r="S500" s="10" t="s">
        <v>10</v>
      </c>
      <c r="T500" s="10" t="s">
        <v>1022</v>
      </c>
      <c r="U500" s="11">
        <v>4116292</v>
      </c>
      <c r="V500" s="10"/>
    </row>
    <row r="501" spans="1:22" s="2" customFormat="1" ht="75" customHeight="1" x14ac:dyDescent="0.25">
      <c r="A501" s="10">
        <v>498</v>
      </c>
      <c r="B501" s="10">
        <v>826</v>
      </c>
      <c r="C501" s="10" t="s">
        <v>324</v>
      </c>
      <c r="D501" s="10" t="s">
        <v>325</v>
      </c>
      <c r="E501" s="10" t="s">
        <v>334</v>
      </c>
      <c r="F501" s="10" t="s">
        <v>336</v>
      </c>
      <c r="G501" s="10" t="s">
        <v>28</v>
      </c>
      <c r="H501" s="10" t="s">
        <v>29</v>
      </c>
      <c r="I501" s="10" t="s">
        <v>306</v>
      </c>
      <c r="J501" s="10">
        <v>90111601</v>
      </c>
      <c r="K501" s="10" t="s">
        <v>345</v>
      </c>
      <c r="L501" s="12">
        <v>42370</v>
      </c>
      <c r="M501" s="10">
        <v>1</v>
      </c>
      <c r="N501" s="10" t="s">
        <v>8</v>
      </c>
      <c r="O501" s="10" t="s">
        <v>9</v>
      </c>
      <c r="P501" s="13">
        <v>28000000</v>
      </c>
      <c r="Q501" s="13">
        <v>28000000</v>
      </c>
      <c r="R501" s="10" t="s">
        <v>10</v>
      </c>
      <c r="S501" s="10" t="s">
        <v>10</v>
      </c>
      <c r="T501" s="10" t="s">
        <v>1022</v>
      </c>
      <c r="U501" s="11">
        <v>28000000</v>
      </c>
      <c r="V501" s="10"/>
    </row>
    <row r="502" spans="1:22" s="2" customFormat="1" ht="75" customHeight="1" x14ac:dyDescent="0.25">
      <c r="A502" s="10">
        <v>499</v>
      </c>
      <c r="B502" s="10">
        <v>826</v>
      </c>
      <c r="C502" s="10" t="s">
        <v>324</v>
      </c>
      <c r="D502" s="10" t="s">
        <v>325</v>
      </c>
      <c r="E502" s="10" t="s">
        <v>334</v>
      </c>
      <c r="F502" s="10" t="s">
        <v>336</v>
      </c>
      <c r="G502" s="10" t="s">
        <v>28</v>
      </c>
      <c r="H502" s="10" t="s">
        <v>52</v>
      </c>
      <c r="I502" s="10" t="s">
        <v>53</v>
      </c>
      <c r="J502" s="10">
        <v>78111800</v>
      </c>
      <c r="K502" s="10" t="s">
        <v>346</v>
      </c>
      <c r="L502" s="12">
        <v>42370</v>
      </c>
      <c r="M502" s="10">
        <v>1</v>
      </c>
      <c r="N502" s="10" t="s">
        <v>32</v>
      </c>
      <c r="O502" s="10" t="s">
        <v>9</v>
      </c>
      <c r="P502" s="13">
        <v>84000000</v>
      </c>
      <c r="Q502" s="13">
        <v>84000000</v>
      </c>
      <c r="R502" s="10" t="s">
        <v>10</v>
      </c>
      <c r="S502" s="10" t="s">
        <v>10</v>
      </c>
      <c r="T502" s="10" t="s">
        <v>1022</v>
      </c>
      <c r="U502" s="11">
        <v>84000000</v>
      </c>
      <c r="V502" s="10"/>
    </row>
    <row r="503" spans="1:22" s="2" customFormat="1" ht="75" customHeight="1" x14ac:dyDescent="0.25">
      <c r="A503" s="10">
        <v>500</v>
      </c>
      <c r="B503" s="10">
        <v>826</v>
      </c>
      <c r="C503" s="10" t="s">
        <v>324</v>
      </c>
      <c r="D503" s="10" t="s">
        <v>347</v>
      </c>
      <c r="E503" s="10" t="s">
        <v>334</v>
      </c>
      <c r="F503" s="10" t="s">
        <v>348</v>
      </c>
      <c r="G503" s="10" t="s">
        <v>4</v>
      </c>
      <c r="H503" s="10" t="s">
        <v>269</v>
      </c>
      <c r="I503" s="10" t="s">
        <v>270</v>
      </c>
      <c r="J503" s="10">
        <v>76121900</v>
      </c>
      <c r="K503" s="10" t="s">
        <v>349</v>
      </c>
      <c r="L503" s="12">
        <v>42370</v>
      </c>
      <c r="M503" s="10">
        <v>10</v>
      </c>
      <c r="N503" s="10" t="s">
        <v>8</v>
      </c>
      <c r="O503" s="10" t="s">
        <v>9</v>
      </c>
      <c r="P503" s="13">
        <v>35752330</v>
      </c>
      <c r="Q503" s="13">
        <v>35752330</v>
      </c>
      <c r="R503" s="10" t="s">
        <v>10</v>
      </c>
      <c r="S503" s="10" t="s">
        <v>10</v>
      </c>
      <c r="T503" s="10" t="s">
        <v>1022</v>
      </c>
      <c r="U503" s="11">
        <v>3575233</v>
      </c>
      <c r="V503" s="10"/>
    </row>
    <row r="504" spans="1:22" s="2" customFormat="1" ht="75" customHeight="1" x14ac:dyDescent="0.25">
      <c r="A504" s="10">
        <v>501</v>
      </c>
      <c r="B504" s="10">
        <v>826</v>
      </c>
      <c r="C504" s="10" t="s">
        <v>324</v>
      </c>
      <c r="D504" s="10" t="s">
        <v>347</v>
      </c>
      <c r="E504" s="10" t="s">
        <v>334</v>
      </c>
      <c r="F504" s="10" t="s">
        <v>348</v>
      </c>
      <c r="G504" s="10" t="s">
        <v>4</v>
      </c>
      <c r="H504" s="10" t="s">
        <v>269</v>
      </c>
      <c r="I504" s="10" t="s">
        <v>270</v>
      </c>
      <c r="J504" s="10">
        <v>76121900</v>
      </c>
      <c r="K504" s="10" t="s">
        <v>350</v>
      </c>
      <c r="L504" s="12">
        <v>42370</v>
      </c>
      <c r="M504" s="10">
        <v>10</v>
      </c>
      <c r="N504" s="10" t="s">
        <v>8</v>
      </c>
      <c r="O504" s="10" t="s">
        <v>9</v>
      </c>
      <c r="P504" s="13">
        <v>41162920</v>
      </c>
      <c r="Q504" s="13">
        <v>41162920</v>
      </c>
      <c r="R504" s="10" t="s">
        <v>10</v>
      </c>
      <c r="S504" s="10" t="s">
        <v>10</v>
      </c>
      <c r="T504" s="10" t="s">
        <v>1022</v>
      </c>
      <c r="U504" s="11">
        <v>4116292</v>
      </c>
      <c r="V504" s="10"/>
    </row>
    <row r="505" spans="1:22" s="2" customFormat="1" ht="75" customHeight="1" x14ac:dyDescent="0.25">
      <c r="A505" s="10">
        <v>502</v>
      </c>
      <c r="B505" s="10">
        <v>826</v>
      </c>
      <c r="C505" s="10" t="s">
        <v>324</v>
      </c>
      <c r="D505" s="10" t="s">
        <v>347</v>
      </c>
      <c r="E505" s="10" t="s">
        <v>334</v>
      </c>
      <c r="F505" s="10" t="s">
        <v>348</v>
      </c>
      <c r="G505" s="10" t="s">
        <v>4</v>
      </c>
      <c r="H505" s="10" t="s">
        <v>269</v>
      </c>
      <c r="I505" s="10" t="s">
        <v>270</v>
      </c>
      <c r="J505" s="10">
        <v>76121900</v>
      </c>
      <c r="K505" s="10" t="s">
        <v>349</v>
      </c>
      <c r="L505" s="12">
        <v>42370</v>
      </c>
      <c r="M505" s="10">
        <v>10</v>
      </c>
      <c r="N505" s="10" t="s">
        <v>8</v>
      </c>
      <c r="O505" s="10" t="s">
        <v>9</v>
      </c>
      <c r="P505" s="13">
        <v>28432120</v>
      </c>
      <c r="Q505" s="13">
        <v>28432120</v>
      </c>
      <c r="R505" s="10" t="s">
        <v>10</v>
      </c>
      <c r="S505" s="10" t="s">
        <v>10</v>
      </c>
      <c r="T505" s="10" t="s">
        <v>1022</v>
      </c>
      <c r="U505" s="11">
        <v>2843212</v>
      </c>
      <c r="V505" s="10"/>
    </row>
    <row r="506" spans="1:22" s="2" customFormat="1" ht="75" customHeight="1" x14ac:dyDescent="0.25">
      <c r="A506" s="10">
        <v>503</v>
      </c>
      <c r="B506" s="10">
        <v>826</v>
      </c>
      <c r="C506" s="10" t="s">
        <v>324</v>
      </c>
      <c r="D506" s="10" t="s">
        <v>347</v>
      </c>
      <c r="E506" s="10" t="s">
        <v>334</v>
      </c>
      <c r="F506" s="10" t="s">
        <v>348</v>
      </c>
      <c r="G506" s="10" t="s">
        <v>4</v>
      </c>
      <c r="H506" s="10" t="s">
        <v>269</v>
      </c>
      <c r="I506" s="10" t="s">
        <v>270</v>
      </c>
      <c r="J506" s="10">
        <v>76121900</v>
      </c>
      <c r="K506" s="10" t="s">
        <v>350</v>
      </c>
      <c r="L506" s="12">
        <v>42370</v>
      </c>
      <c r="M506" s="10">
        <v>10</v>
      </c>
      <c r="N506" s="10" t="s">
        <v>8</v>
      </c>
      <c r="O506" s="10" t="s">
        <v>9</v>
      </c>
      <c r="P506" s="13">
        <v>61532630</v>
      </c>
      <c r="Q506" s="13">
        <v>61532630</v>
      </c>
      <c r="R506" s="10" t="s">
        <v>10</v>
      </c>
      <c r="S506" s="10" t="s">
        <v>10</v>
      </c>
      <c r="T506" s="10" t="s">
        <v>1022</v>
      </c>
      <c r="U506" s="11">
        <v>6153220</v>
      </c>
      <c r="V506" s="10"/>
    </row>
    <row r="507" spans="1:22" s="2" customFormat="1" ht="75" customHeight="1" x14ac:dyDescent="0.25">
      <c r="A507" s="10">
        <v>504</v>
      </c>
      <c r="B507" s="10">
        <v>826</v>
      </c>
      <c r="C507" s="10" t="s">
        <v>324</v>
      </c>
      <c r="D507" s="10" t="s">
        <v>347</v>
      </c>
      <c r="E507" s="10" t="s">
        <v>334</v>
      </c>
      <c r="F507" s="10" t="s">
        <v>348</v>
      </c>
      <c r="G507" s="10" t="s">
        <v>28</v>
      </c>
      <c r="H507" s="10" t="s">
        <v>29</v>
      </c>
      <c r="I507" s="10" t="s">
        <v>306</v>
      </c>
      <c r="J507" s="10">
        <v>81161801</v>
      </c>
      <c r="K507" s="10" t="s">
        <v>351</v>
      </c>
      <c r="L507" s="12">
        <v>42370</v>
      </c>
      <c r="M507" s="10">
        <v>1</v>
      </c>
      <c r="N507" s="10" t="s">
        <v>8</v>
      </c>
      <c r="O507" s="10" t="s">
        <v>9</v>
      </c>
      <c r="P507" s="13">
        <v>23500000</v>
      </c>
      <c r="Q507" s="13">
        <v>23500000</v>
      </c>
      <c r="R507" s="10" t="s">
        <v>10</v>
      </c>
      <c r="S507" s="10" t="s">
        <v>10</v>
      </c>
      <c r="T507" s="10" t="s">
        <v>1022</v>
      </c>
      <c r="U507" s="11">
        <v>23500000</v>
      </c>
      <c r="V507" s="10"/>
    </row>
    <row r="508" spans="1:22" s="2" customFormat="1" ht="75" customHeight="1" x14ac:dyDescent="0.25">
      <c r="A508" s="10">
        <v>505</v>
      </c>
      <c r="B508" s="10">
        <v>826</v>
      </c>
      <c r="C508" s="10" t="s">
        <v>324</v>
      </c>
      <c r="D508" s="10" t="s">
        <v>325</v>
      </c>
      <c r="E508" s="10" t="s">
        <v>326</v>
      </c>
      <c r="F508" s="10" t="s">
        <v>327</v>
      </c>
      <c r="G508" s="10" t="s">
        <v>4</v>
      </c>
      <c r="H508" s="10" t="s">
        <v>269</v>
      </c>
      <c r="I508" s="10" t="s">
        <v>270</v>
      </c>
      <c r="J508" s="10">
        <v>76121900</v>
      </c>
      <c r="K508" s="10" t="s">
        <v>332</v>
      </c>
      <c r="L508" s="12">
        <v>42370</v>
      </c>
      <c r="M508" s="10">
        <v>10</v>
      </c>
      <c r="N508" s="10" t="s">
        <v>8</v>
      </c>
      <c r="O508" s="10" t="s">
        <v>9</v>
      </c>
      <c r="P508" s="13">
        <v>17610940</v>
      </c>
      <c r="Q508" s="13">
        <v>17610940</v>
      </c>
      <c r="R508" s="10" t="s">
        <v>10</v>
      </c>
      <c r="S508" s="10" t="s">
        <v>10</v>
      </c>
      <c r="T508" s="10" t="s">
        <v>1022</v>
      </c>
      <c r="U508" s="11">
        <v>1761094</v>
      </c>
      <c r="V508" s="10"/>
    </row>
    <row r="509" spans="1:22" s="2" customFormat="1" ht="75" customHeight="1" x14ac:dyDescent="0.25">
      <c r="A509" s="10">
        <v>506</v>
      </c>
      <c r="B509" s="10">
        <v>826</v>
      </c>
      <c r="C509" s="10" t="s">
        <v>324</v>
      </c>
      <c r="D509" s="10" t="s">
        <v>325</v>
      </c>
      <c r="E509" s="10" t="s">
        <v>326</v>
      </c>
      <c r="F509" s="10" t="s">
        <v>327</v>
      </c>
      <c r="G509" s="10" t="s">
        <v>4</v>
      </c>
      <c r="H509" s="10" t="s">
        <v>269</v>
      </c>
      <c r="I509" s="10" t="s">
        <v>270</v>
      </c>
      <c r="J509" s="10">
        <v>76121900</v>
      </c>
      <c r="K509" s="10" t="s">
        <v>332</v>
      </c>
      <c r="L509" s="12">
        <v>42370</v>
      </c>
      <c r="M509" s="10">
        <v>10</v>
      </c>
      <c r="N509" s="10" t="s">
        <v>8</v>
      </c>
      <c r="O509" s="10" t="s">
        <v>9</v>
      </c>
      <c r="P509" s="13">
        <v>17610940</v>
      </c>
      <c r="Q509" s="13">
        <v>17610940</v>
      </c>
      <c r="R509" s="10" t="s">
        <v>10</v>
      </c>
      <c r="S509" s="10" t="s">
        <v>10</v>
      </c>
      <c r="T509" s="10" t="s">
        <v>1022</v>
      </c>
      <c r="U509" s="11">
        <v>1761094</v>
      </c>
      <c r="V509" s="10"/>
    </row>
    <row r="510" spans="1:22" s="2" customFormat="1" ht="75" customHeight="1" x14ac:dyDescent="0.25">
      <c r="A510" s="10">
        <v>507</v>
      </c>
      <c r="B510" s="10">
        <v>826</v>
      </c>
      <c r="C510" s="10" t="s">
        <v>324</v>
      </c>
      <c r="D510" s="10" t="s">
        <v>325</v>
      </c>
      <c r="E510" s="10" t="s">
        <v>326</v>
      </c>
      <c r="F510" s="10" t="s">
        <v>327</v>
      </c>
      <c r="G510" s="10" t="s">
        <v>4</v>
      </c>
      <c r="H510" s="10" t="s">
        <v>269</v>
      </c>
      <c r="I510" s="10" t="s">
        <v>270</v>
      </c>
      <c r="J510" s="10">
        <v>76121900</v>
      </c>
      <c r="K510" s="10" t="s">
        <v>332</v>
      </c>
      <c r="L510" s="12">
        <v>42370</v>
      </c>
      <c r="M510" s="10">
        <v>10</v>
      </c>
      <c r="N510" s="10" t="s">
        <v>8</v>
      </c>
      <c r="O510" s="10" t="s">
        <v>9</v>
      </c>
      <c r="P510" s="13">
        <v>17610940</v>
      </c>
      <c r="Q510" s="13">
        <v>17610940</v>
      </c>
      <c r="R510" s="10" t="s">
        <v>10</v>
      </c>
      <c r="S510" s="10" t="s">
        <v>10</v>
      </c>
      <c r="T510" s="10" t="s">
        <v>1022</v>
      </c>
      <c r="U510" s="11">
        <v>1761094</v>
      </c>
      <c r="V510" s="10"/>
    </row>
    <row r="511" spans="1:22" s="2" customFormat="1" ht="75" customHeight="1" x14ac:dyDescent="0.25">
      <c r="A511" s="10">
        <v>508</v>
      </c>
      <c r="B511" s="10">
        <v>826</v>
      </c>
      <c r="C511" s="10" t="s">
        <v>324</v>
      </c>
      <c r="D511" s="10" t="s">
        <v>325</v>
      </c>
      <c r="E511" s="10" t="s">
        <v>326</v>
      </c>
      <c r="F511" s="10" t="s">
        <v>327</v>
      </c>
      <c r="G511" s="10" t="s">
        <v>4</v>
      </c>
      <c r="H511" s="10" t="s">
        <v>269</v>
      </c>
      <c r="I511" s="10" t="s">
        <v>270</v>
      </c>
      <c r="J511" s="10">
        <v>76121900</v>
      </c>
      <c r="K511" s="10" t="s">
        <v>332</v>
      </c>
      <c r="L511" s="12">
        <v>42370</v>
      </c>
      <c r="M511" s="10">
        <v>10</v>
      </c>
      <c r="N511" s="10" t="s">
        <v>8</v>
      </c>
      <c r="O511" s="10" t="s">
        <v>9</v>
      </c>
      <c r="P511" s="13">
        <v>17610940</v>
      </c>
      <c r="Q511" s="13">
        <v>17610940</v>
      </c>
      <c r="R511" s="10" t="s">
        <v>10</v>
      </c>
      <c r="S511" s="10" t="s">
        <v>10</v>
      </c>
      <c r="T511" s="10" t="s">
        <v>1022</v>
      </c>
      <c r="U511" s="11">
        <v>1761094</v>
      </c>
      <c r="V511" s="10"/>
    </row>
    <row r="512" spans="1:22" s="2" customFormat="1" ht="75" customHeight="1" x14ac:dyDescent="0.25">
      <c r="A512" s="10">
        <v>509</v>
      </c>
      <c r="B512" s="10">
        <v>826</v>
      </c>
      <c r="C512" s="10" t="s">
        <v>324</v>
      </c>
      <c r="D512" s="10" t="s">
        <v>325</v>
      </c>
      <c r="E512" s="10" t="s">
        <v>326</v>
      </c>
      <c r="F512" s="10" t="s">
        <v>327</v>
      </c>
      <c r="G512" s="10" t="s">
        <v>4</v>
      </c>
      <c r="H512" s="10" t="s">
        <v>269</v>
      </c>
      <c r="I512" s="10" t="s">
        <v>270</v>
      </c>
      <c r="J512" s="10">
        <v>76121900</v>
      </c>
      <c r="K512" s="10" t="s">
        <v>332</v>
      </c>
      <c r="L512" s="12">
        <v>42370</v>
      </c>
      <c r="M512" s="10">
        <v>10</v>
      </c>
      <c r="N512" s="10" t="s">
        <v>8</v>
      </c>
      <c r="O512" s="10" t="s">
        <v>9</v>
      </c>
      <c r="P512" s="13">
        <v>17610810</v>
      </c>
      <c r="Q512" s="13">
        <v>17610810</v>
      </c>
      <c r="R512" s="10" t="s">
        <v>10</v>
      </c>
      <c r="S512" s="10" t="s">
        <v>10</v>
      </c>
      <c r="T512" s="10" t="s">
        <v>1022</v>
      </c>
      <c r="U512" s="11">
        <v>1761094</v>
      </c>
      <c r="V512" s="10"/>
    </row>
    <row r="513" spans="1:22" s="2" customFormat="1" ht="75" customHeight="1" x14ac:dyDescent="0.25">
      <c r="A513" s="10">
        <v>510</v>
      </c>
      <c r="B513" s="10">
        <v>826</v>
      </c>
      <c r="C513" s="10" t="s">
        <v>265</v>
      </c>
      <c r="D513" s="10" t="s">
        <v>325</v>
      </c>
      <c r="E513" s="10" t="s">
        <v>326</v>
      </c>
      <c r="F513" s="10" t="s">
        <v>268</v>
      </c>
      <c r="G513" s="10" t="s">
        <v>4</v>
      </c>
      <c r="H513" s="10" t="s">
        <v>269</v>
      </c>
      <c r="I513" s="10" t="s">
        <v>270</v>
      </c>
      <c r="J513" s="10">
        <v>76121900</v>
      </c>
      <c r="K513" s="10" t="s">
        <v>352</v>
      </c>
      <c r="L513" s="12">
        <v>42370</v>
      </c>
      <c r="M513" s="10">
        <v>10</v>
      </c>
      <c r="N513" s="10" t="s">
        <v>8</v>
      </c>
      <c r="O513" s="10" t="s">
        <v>9</v>
      </c>
      <c r="P513" s="13">
        <v>17610940</v>
      </c>
      <c r="Q513" s="13">
        <v>17610940</v>
      </c>
      <c r="R513" s="10" t="s">
        <v>10</v>
      </c>
      <c r="S513" s="10" t="s">
        <v>10</v>
      </c>
      <c r="T513" s="10" t="s">
        <v>1022</v>
      </c>
      <c r="U513" s="11">
        <v>1761094</v>
      </c>
      <c r="V513" s="10"/>
    </row>
    <row r="514" spans="1:22" s="2" customFormat="1" ht="75" customHeight="1" x14ac:dyDescent="0.25">
      <c r="A514" s="10">
        <v>511</v>
      </c>
      <c r="B514" s="10">
        <v>826</v>
      </c>
      <c r="C514" s="10" t="s">
        <v>265</v>
      </c>
      <c r="D514" s="10" t="s">
        <v>325</v>
      </c>
      <c r="E514" s="10" t="s">
        <v>326</v>
      </c>
      <c r="F514" s="10" t="s">
        <v>268</v>
      </c>
      <c r="G514" s="10" t="s">
        <v>4</v>
      </c>
      <c r="H514" s="10" t="s">
        <v>269</v>
      </c>
      <c r="I514" s="10" t="s">
        <v>270</v>
      </c>
      <c r="J514" s="10">
        <v>76121900</v>
      </c>
      <c r="K514" s="10" t="s">
        <v>352</v>
      </c>
      <c r="L514" s="12">
        <v>42370</v>
      </c>
      <c r="M514" s="10">
        <v>10</v>
      </c>
      <c r="N514" s="10" t="s">
        <v>8</v>
      </c>
      <c r="O514" s="10" t="s">
        <v>9</v>
      </c>
      <c r="P514" s="13">
        <v>17610940</v>
      </c>
      <c r="Q514" s="13">
        <v>17610940</v>
      </c>
      <c r="R514" s="10" t="s">
        <v>10</v>
      </c>
      <c r="S514" s="10" t="s">
        <v>10</v>
      </c>
      <c r="T514" s="10" t="s">
        <v>1022</v>
      </c>
      <c r="U514" s="11">
        <v>1761094</v>
      </c>
      <c r="V514" s="10"/>
    </row>
    <row r="515" spans="1:22" s="2" customFormat="1" ht="75" customHeight="1" x14ac:dyDescent="0.25">
      <c r="A515" s="10">
        <v>512</v>
      </c>
      <c r="B515" s="10">
        <v>826</v>
      </c>
      <c r="C515" s="10" t="s">
        <v>265</v>
      </c>
      <c r="D515" s="10" t="s">
        <v>325</v>
      </c>
      <c r="E515" s="10" t="s">
        <v>326</v>
      </c>
      <c r="F515" s="10" t="s">
        <v>268</v>
      </c>
      <c r="G515" s="10" t="s">
        <v>4</v>
      </c>
      <c r="H515" s="10" t="s">
        <v>269</v>
      </c>
      <c r="I515" s="10" t="s">
        <v>270</v>
      </c>
      <c r="J515" s="10">
        <v>76121900</v>
      </c>
      <c r="K515" s="10" t="s">
        <v>352</v>
      </c>
      <c r="L515" s="12">
        <v>42370</v>
      </c>
      <c r="M515" s="10">
        <v>10</v>
      </c>
      <c r="N515" s="10" t="s">
        <v>8</v>
      </c>
      <c r="O515" s="10" t="s">
        <v>9</v>
      </c>
      <c r="P515" s="13">
        <v>17610940</v>
      </c>
      <c r="Q515" s="13">
        <v>17610940</v>
      </c>
      <c r="R515" s="10" t="s">
        <v>10</v>
      </c>
      <c r="S515" s="10" t="s">
        <v>10</v>
      </c>
      <c r="T515" s="10" t="s">
        <v>1022</v>
      </c>
      <c r="U515" s="11">
        <v>1761094</v>
      </c>
      <c r="V515" s="10"/>
    </row>
    <row r="516" spans="1:22" s="2" customFormat="1" ht="75" customHeight="1" x14ac:dyDescent="0.25">
      <c r="A516" s="10">
        <v>513</v>
      </c>
      <c r="B516" s="10">
        <v>826</v>
      </c>
      <c r="C516" s="10" t="s">
        <v>265</v>
      </c>
      <c r="D516" s="10" t="s">
        <v>325</v>
      </c>
      <c r="E516" s="10" t="s">
        <v>326</v>
      </c>
      <c r="F516" s="10" t="s">
        <v>268</v>
      </c>
      <c r="G516" s="10" t="s">
        <v>4</v>
      </c>
      <c r="H516" s="10" t="s">
        <v>269</v>
      </c>
      <c r="I516" s="10" t="s">
        <v>270</v>
      </c>
      <c r="J516" s="10">
        <v>76121900</v>
      </c>
      <c r="K516" s="10" t="s">
        <v>352</v>
      </c>
      <c r="L516" s="12">
        <v>42370</v>
      </c>
      <c r="M516" s="10">
        <v>10</v>
      </c>
      <c r="N516" s="10" t="s">
        <v>8</v>
      </c>
      <c r="O516" s="10" t="s">
        <v>9</v>
      </c>
      <c r="P516" s="13">
        <v>17610940</v>
      </c>
      <c r="Q516" s="13">
        <v>17610940</v>
      </c>
      <c r="R516" s="10" t="s">
        <v>10</v>
      </c>
      <c r="S516" s="10" t="s">
        <v>10</v>
      </c>
      <c r="T516" s="10" t="s">
        <v>1022</v>
      </c>
      <c r="U516" s="11">
        <v>1761094</v>
      </c>
      <c r="V516" s="10"/>
    </row>
    <row r="517" spans="1:22" s="2" customFormat="1" ht="75" customHeight="1" x14ac:dyDescent="0.25">
      <c r="A517" s="10">
        <v>514</v>
      </c>
      <c r="B517" s="10">
        <v>826</v>
      </c>
      <c r="C517" s="10" t="s">
        <v>265</v>
      </c>
      <c r="D517" s="10" t="s">
        <v>325</v>
      </c>
      <c r="E517" s="10" t="s">
        <v>326</v>
      </c>
      <c r="F517" s="10" t="s">
        <v>268</v>
      </c>
      <c r="G517" s="10" t="s">
        <v>4</v>
      </c>
      <c r="H517" s="10" t="s">
        <v>269</v>
      </c>
      <c r="I517" s="10" t="s">
        <v>270</v>
      </c>
      <c r="J517" s="10">
        <v>76121900</v>
      </c>
      <c r="K517" s="10" t="s">
        <v>352</v>
      </c>
      <c r="L517" s="12">
        <v>42370</v>
      </c>
      <c r="M517" s="10">
        <v>10</v>
      </c>
      <c r="N517" s="10" t="s">
        <v>8</v>
      </c>
      <c r="O517" s="10" t="s">
        <v>9</v>
      </c>
      <c r="P517" s="13">
        <v>17610940</v>
      </c>
      <c r="Q517" s="13">
        <v>17610940</v>
      </c>
      <c r="R517" s="10" t="s">
        <v>10</v>
      </c>
      <c r="S517" s="10" t="s">
        <v>10</v>
      </c>
      <c r="T517" s="10" t="s">
        <v>1022</v>
      </c>
      <c r="U517" s="11">
        <v>1761094</v>
      </c>
      <c r="V517" s="10"/>
    </row>
    <row r="518" spans="1:22" s="2" customFormat="1" ht="75" customHeight="1" x14ac:dyDescent="0.25">
      <c r="A518" s="10">
        <v>515</v>
      </c>
      <c r="B518" s="10">
        <v>826</v>
      </c>
      <c r="C518" s="10" t="s">
        <v>265</v>
      </c>
      <c r="D518" s="10" t="s">
        <v>325</v>
      </c>
      <c r="E518" s="10" t="s">
        <v>326</v>
      </c>
      <c r="F518" s="10" t="s">
        <v>268</v>
      </c>
      <c r="G518" s="10" t="s">
        <v>4</v>
      </c>
      <c r="H518" s="10" t="s">
        <v>269</v>
      </c>
      <c r="I518" s="10" t="s">
        <v>270</v>
      </c>
      <c r="J518" s="10">
        <v>76121900</v>
      </c>
      <c r="K518" s="10" t="s">
        <v>352</v>
      </c>
      <c r="L518" s="12">
        <v>42370</v>
      </c>
      <c r="M518" s="10">
        <v>10</v>
      </c>
      <c r="N518" s="10" t="s">
        <v>8</v>
      </c>
      <c r="O518" s="10" t="s">
        <v>9</v>
      </c>
      <c r="P518" s="13">
        <v>17610940</v>
      </c>
      <c r="Q518" s="13">
        <v>17610940</v>
      </c>
      <c r="R518" s="10" t="s">
        <v>10</v>
      </c>
      <c r="S518" s="10" t="s">
        <v>10</v>
      </c>
      <c r="T518" s="10" t="s">
        <v>1022</v>
      </c>
      <c r="U518" s="11">
        <v>1761094</v>
      </c>
      <c r="V518" s="10"/>
    </row>
    <row r="519" spans="1:22" s="2" customFormat="1" ht="75" customHeight="1" x14ac:dyDescent="0.25">
      <c r="A519" s="10">
        <v>516</v>
      </c>
      <c r="B519" s="10">
        <v>826</v>
      </c>
      <c r="C519" s="10" t="s">
        <v>265</v>
      </c>
      <c r="D519" s="10" t="s">
        <v>325</v>
      </c>
      <c r="E519" s="10" t="s">
        <v>326</v>
      </c>
      <c r="F519" s="10" t="s">
        <v>268</v>
      </c>
      <c r="G519" s="10" t="s">
        <v>4</v>
      </c>
      <c r="H519" s="10" t="s">
        <v>269</v>
      </c>
      <c r="I519" s="10" t="s">
        <v>270</v>
      </c>
      <c r="J519" s="10">
        <v>76121900</v>
      </c>
      <c r="K519" s="10" t="s">
        <v>352</v>
      </c>
      <c r="L519" s="12">
        <v>42370</v>
      </c>
      <c r="M519" s="10">
        <v>10</v>
      </c>
      <c r="N519" s="10" t="s">
        <v>8</v>
      </c>
      <c r="O519" s="10" t="s">
        <v>9</v>
      </c>
      <c r="P519" s="13">
        <v>17610940</v>
      </c>
      <c r="Q519" s="13">
        <v>17610940</v>
      </c>
      <c r="R519" s="10" t="s">
        <v>10</v>
      </c>
      <c r="S519" s="10" t="s">
        <v>10</v>
      </c>
      <c r="T519" s="10" t="s">
        <v>1022</v>
      </c>
      <c r="U519" s="11">
        <v>1761094</v>
      </c>
      <c r="V519" s="10"/>
    </row>
    <row r="520" spans="1:22" s="2" customFormat="1" ht="75" customHeight="1" x14ac:dyDescent="0.25">
      <c r="A520" s="10">
        <v>517</v>
      </c>
      <c r="B520" s="10">
        <v>826</v>
      </c>
      <c r="C520" s="10" t="s">
        <v>265</v>
      </c>
      <c r="D520" s="10" t="s">
        <v>325</v>
      </c>
      <c r="E520" s="10" t="s">
        <v>326</v>
      </c>
      <c r="F520" s="10" t="s">
        <v>268</v>
      </c>
      <c r="G520" s="10" t="s">
        <v>4</v>
      </c>
      <c r="H520" s="10" t="s">
        <v>269</v>
      </c>
      <c r="I520" s="10" t="s">
        <v>270</v>
      </c>
      <c r="J520" s="10">
        <v>76121900</v>
      </c>
      <c r="K520" s="10" t="s">
        <v>352</v>
      </c>
      <c r="L520" s="12">
        <v>42370</v>
      </c>
      <c r="M520" s="10">
        <v>10</v>
      </c>
      <c r="N520" s="10" t="s">
        <v>8</v>
      </c>
      <c r="O520" s="10" t="s">
        <v>9</v>
      </c>
      <c r="P520" s="13">
        <v>17610940</v>
      </c>
      <c r="Q520" s="13">
        <v>17610940</v>
      </c>
      <c r="R520" s="10" t="s">
        <v>10</v>
      </c>
      <c r="S520" s="10" t="s">
        <v>10</v>
      </c>
      <c r="T520" s="10" t="s">
        <v>1022</v>
      </c>
      <c r="U520" s="11">
        <v>1761094</v>
      </c>
      <c r="V520" s="10"/>
    </row>
    <row r="521" spans="1:22" s="2" customFormat="1" ht="75" customHeight="1" x14ac:dyDescent="0.25">
      <c r="A521" s="10">
        <v>518</v>
      </c>
      <c r="B521" s="10">
        <v>826</v>
      </c>
      <c r="C521" s="10" t="s">
        <v>265</v>
      </c>
      <c r="D521" s="10" t="s">
        <v>325</v>
      </c>
      <c r="E521" s="10" t="s">
        <v>326</v>
      </c>
      <c r="F521" s="10" t="s">
        <v>268</v>
      </c>
      <c r="G521" s="10" t="s">
        <v>4</v>
      </c>
      <c r="H521" s="10" t="s">
        <v>269</v>
      </c>
      <c r="I521" s="10" t="s">
        <v>270</v>
      </c>
      <c r="J521" s="10">
        <v>76121900</v>
      </c>
      <c r="K521" s="10" t="s">
        <v>352</v>
      </c>
      <c r="L521" s="12">
        <v>42370</v>
      </c>
      <c r="M521" s="10">
        <v>10</v>
      </c>
      <c r="N521" s="10" t="s">
        <v>8</v>
      </c>
      <c r="O521" s="10" t="s">
        <v>9</v>
      </c>
      <c r="P521" s="13">
        <v>17610940</v>
      </c>
      <c r="Q521" s="13">
        <v>17610940</v>
      </c>
      <c r="R521" s="10" t="s">
        <v>10</v>
      </c>
      <c r="S521" s="10" t="s">
        <v>10</v>
      </c>
      <c r="T521" s="10" t="s">
        <v>1022</v>
      </c>
      <c r="U521" s="11">
        <v>1761094</v>
      </c>
      <c r="V521" s="10"/>
    </row>
    <row r="522" spans="1:22" s="2" customFormat="1" ht="75" customHeight="1" x14ac:dyDescent="0.25">
      <c r="A522" s="10">
        <v>519</v>
      </c>
      <c r="B522" s="10">
        <v>826</v>
      </c>
      <c r="C522" s="10" t="s">
        <v>265</v>
      </c>
      <c r="D522" s="10" t="s">
        <v>325</v>
      </c>
      <c r="E522" s="10" t="s">
        <v>326</v>
      </c>
      <c r="F522" s="10" t="s">
        <v>268</v>
      </c>
      <c r="G522" s="10" t="s">
        <v>4</v>
      </c>
      <c r="H522" s="10" t="s">
        <v>269</v>
      </c>
      <c r="I522" s="10" t="s">
        <v>270</v>
      </c>
      <c r="J522" s="10">
        <v>76121900</v>
      </c>
      <c r="K522" s="10" t="s">
        <v>352</v>
      </c>
      <c r="L522" s="12">
        <v>42370</v>
      </c>
      <c r="M522" s="10">
        <v>10</v>
      </c>
      <c r="N522" s="10" t="s">
        <v>8</v>
      </c>
      <c r="O522" s="10" t="s">
        <v>9</v>
      </c>
      <c r="P522" s="13">
        <v>26204230</v>
      </c>
      <c r="Q522" s="13">
        <v>26204230</v>
      </c>
      <c r="R522" s="10" t="s">
        <v>10</v>
      </c>
      <c r="S522" s="10" t="s">
        <v>10</v>
      </c>
      <c r="T522" s="10" t="s">
        <v>1022</v>
      </c>
      <c r="U522" s="11">
        <v>2620423</v>
      </c>
      <c r="V522" s="10"/>
    </row>
    <row r="523" spans="1:22" s="2" customFormat="1" ht="75" customHeight="1" x14ac:dyDescent="0.25">
      <c r="A523" s="10">
        <v>520</v>
      </c>
      <c r="B523" s="10">
        <v>826</v>
      </c>
      <c r="C523" s="10" t="s">
        <v>265</v>
      </c>
      <c r="D523" s="10" t="s">
        <v>325</v>
      </c>
      <c r="E523" s="10" t="s">
        <v>326</v>
      </c>
      <c r="F523" s="10" t="s">
        <v>268</v>
      </c>
      <c r="G523" s="10" t="s">
        <v>4</v>
      </c>
      <c r="H523" s="10" t="s">
        <v>269</v>
      </c>
      <c r="I523" s="10" t="s">
        <v>270</v>
      </c>
      <c r="J523" s="10">
        <v>76121900</v>
      </c>
      <c r="K523" s="10" t="s">
        <v>352</v>
      </c>
      <c r="L523" s="12">
        <v>42370</v>
      </c>
      <c r="M523" s="10">
        <v>10</v>
      </c>
      <c r="N523" s="10" t="s">
        <v>8</v>
      </c>
      <c r="O523" s="10" t="s">
        <v>9</v>
      </c>
      <c r="P523" s="13">
        <v>26204230</v>
      </c>
      <c r="Q523" s="13">
        <v>26204230</v>
      </c>
      <c r="R523" s="10" t="s">
        <v>10</v>
      </c>
      <c r="S523" s="10" t="s">
        <v>10</v>
      </c>
      <c r="T523" s="10" t="s">
        <v>1022</v>
      </c>
      <c r="U523" s="11">
        <v>2620423</v>
      </c>
      <c r="V523" s="10"/>
    </row>
    <row r="524" spans="1:22" s="2" customFormat="1" ht="75" customHeight="1" x14ac:dyDescent="0.25">
      <c r="A524" s="10">
        <v>521</v>
      </c>
      <c r="B524" s="10">
        <v>826</v>
      </c>
      <c r="C524" s="10" t="s">
        <v>265</v>
      </c>
      <c r="D524" s="10" t="s">
        <v>325</v>
      </c>
      <c r="E524" s="10" t="s">
        <v>326</v>
      </c>
      <c r="F524" s="10" t="s">
        <v>268</v>
      </c>
      <c r="G524" s="10" t="s">
        <v>4</v>
      </c>
      <c r="H524" s="10" t="s">
        <v>269</v>
      </c>
      <c r="I524" s="10" t="s">
        <v>270</v>
      </c>
      <c r="J524" s="10">
        <v>76121900</v>
      </c>
      <c r="K524" s="10" t="s">
        <v>352</v>
      </c>
      <c r="L524" s="12">
        <v>42370</v>
      </c>
      <c r="M524" s="10">
        <v>10</v>
      </c>
      <c r="N524" s="10" t="s">
        <v>8</v>
      </c>
      <c r="O524" s="10" t="s">
        <v>9</v>
      </c>
      <c r="P524" s="13">
        <v>46573510</v>
      </c>
      <c r="Q524" s="13">
        <v>46573510</v>
      </c>
      <c r="R524" s="10" t="s">
        <v>10</v>
      </c>
      <c r="S524" s="10" t="s">
        <v>10</v>
      </c>
      <c r="T524" s="10" t="s">
        <v>1022</v>
      </c>
      <c r="U524" s="11">
        <v>4657351</v>
      </c>
      <c r="V524" s="10"/>
    </row>
    <row r="525" spans="1:22" s="2" customFormat="1" ht="75" customHeight="1" x14ac:dyDescent="0.25">
      <c r="A525" s="10">
        <v>522</v>
      </c>
      <c r="B525" s="10">
        <v>826</v>
      </c>
      <c r="C525" s="10" t="s">
        <v>265</v>
      </c>
      <c r="D525" s="10" t="s">
        <v>325</v>
      </c>
      <c r="E525" s="10" t="s">
        <v>326</v>
      </c>
      <c r="F525" s="10" t="s">
        <v>268</v>
      </c>
      <c r="G525" s="10" t="s">
        <v>4</v>
      </c>
      <c r="H525" s="10" t="s">
        <v>269</v>
      </c>
      <c r="I525" s="10" t="s">
        <v>270</v>
      </c>
      <c r="J525" s="10">
        <v>76121900</v>
      </c>
      <c r="K525" s="10" t="s">
        <v>352</v>
      </c>
      <c r="L525" s="12">
        <v>42370</v>
      </c>
      <c r="M525" s="10">
        <v>10</v>
      </c>
      <c r="N525" s="10" t="s">
        <v>8</v>
      </c>
      <c r="O525" s="10" t="s">
        <v>9</v>
      </c>
      <c r="P525" s="13">
        <v>24294610</v>
      </c>
      <c r="Q525" s="13">
        <v>24294610</v>
      </c>
      <c r="R525" s="10" t="s">
        <v>10</v>
      </c>
      <c r="S525" s="10" t="s">
        <v>10</v>
      </c>
      <c r="T525" s="10" t="s">
        <v>1022</v>
      </c>
      <c r="U525" s="11">
        <v>2429461</v>
      </c>
      <c r="V525" s="10"/>
    </row>
    <row r="526" spans="1:22" s="2" customFormat="1" ht="75" customHeight="1" x14ac:dyDescent="0.25">
      <c r="A526" s="10">
        <v>523</v>
      </c>
      <c r="B526" s="10">
        <v>826</v>
      </c>
      <c r="C526" s="10" t="s">
        <v>265</v>
      </c>
      <c r="D526" s="10" t="s">
        <v>325</v>
      </c>
      <c r="E526" s="10" t="s">
        <v>326</v>
      </c>
      <c r="F526" s="10" t="s">
        <v>268</v>
      </c>
      <c r="G526" s="10" t="s">
        <v>4</v>
      </c>
      <c r="H526" s="10" t="s">
        <v>269</v>
      </c>
      <c r="I526" s="10" t="s">
        <v>270</v>
      </c>
      <c r="J526" s="10">
        <v>76121900</v>
      </c>
      <c r="K526" s="10" t="s">
        <v>352</v>
      </c>
      <c r="L526" s="12">
        <v>42370</v>
      </c>
      <c r="M526" s="10">
        <v>10</v>
      </c>
      <c r="N526" s="10" t="s">
        <v>8</v>
      </c>
      <c r="O526" s="10" t="s">
        <v>9</v>
      </c>
      <c r="P526" s="13">
        <v>24294610</v>
      </c>
      <c r="Q526" s="13">
        <v>24294610</v>
      </c>
      <c r="R526" s="10" t="s">
        <v>10</v>
      </c>
      <c r="S526" s="10" t="s">
        <v>10</v>
      </c>
      <c r="T526" s="10" t="s">
        <v>1022</v>
      </c>
      <c r="U526" s="11">
        <v>2429461</v>
      </c>
      <c r="V526" s="10"/>
    </row>
    <row r="527" spans="1:22" s="2" customFormat="1" ht="75" customHeight="1" x14ac:dyDescent="0.25">
      <c r="A527" s="10">
        <v>524</v>
      </c>
      <c r="B527" s="10">
        <v>826</v>
      </c>
      <c r="C527" s="10" t="s">
        <v>265</v>
      </c>
      <c r="D527" s="10" t="s">
        <v>325</v>
      </c>
      <c r="E527" s="10" t="s">
        <v>326</v>
      </c>
      <c r="F527" s="10" t="s">
        <v>268</v>
      </c>
      <c r="G527" s="10" t="s">
        <v>4</v>
      </c>
      <c r="H527" s="10" t="s">
        <v>269</v>
      </c>
      <c r="I527" s="10" t="s">
        <v>270</v>
      </c>
      <c r="J527" s="10">
        <v>76121900</v>
      </c>
      <c r="K527" s="10" t="s">
        <v>352</v>
      </c>
      <c r="L527" s="12">
        <v>42370</v>
      </c>
      <c r="M527" s="10">
        <v>10</v>
      </c>
      <c r="N527" s="10" t="s">
        <v>8</v>
      </c>
      <c r="O527" s="10" t="s">
        <v>9</v>
      </c>
      <c r="P527" s="13">
        <v>24294610</v>
      </c>
      <c r="Q527" s="13">
        <v>24294610</v>
      </c>
      <c r="R527" s="10" t="s">
        <v>10</v>
      </c>
      <c r="S527" s="10" t="s">
        <v>10</v>
      </c>
      <c r="T527" s="10" t="s">
        <v>1023</v>
      </c>
      <c r="U527" s="11">
        <v>2429461</v>
      </c>
      <c r="V527" s="10"/>
    </row>
    <row r="528" spans="1:22" s="2" customFormat="1" ht="75" customHeight="1" x14ac:dyDescent="0.25">
      <c r="A528" s="10">
        <v>525</v>
      </c>
      <c r="B528" s="10">
        <v>574</v>
      </c>
      <c r="C528" s="10" t="s">
        <v>353</v>
      </c>
      <c r="D528" s="10" t="s">
        <v>354</v>
      </c>
      <c r="E528" s="10" t="s">
        <v>355</v>
      </c>
      <c r="F528" s="10" t="s">
        <v>356</v>
      </c>
      <c r="G528" s="10" t="s">
        <v>4</v>
      </c>
      <c r="H528" s="10" t="s">
        <v>269</v>
      </c>
      <c r="I528" s="10" t="s">
        <v>358</v>
      </c>
      <c r="J528" s="10">
        <v>77121500</v>
      </c>
      <c r="K528" s="10" t="s">
        <v>359</v>
      </c>
      <c r="L528" s="16">
        <v>42384</v>
      </c>
      <c r="M528" s="10">
        <v>10</v>
      </c>
      <c r="N528" s="10" t="s">
        <v>8</v>
      </c>
      <c r="O528" s="10" t="s">
        <v>9</v>
      </c>
      <c r="P528" s="13">
        <v>41162920</v>
      </c>
      <c r="Q528" s="13">
        <v>41162920</v>
      </c>
      <c r="R528" s="10" t="s">
        <v>10</v>
      </c>
      <c r="S528" s="10" t="s">
        <v>10</v>
      </c>
      <c r="T528" s="10" t="s">
        <v>1023</v>
      </c>
      <c r="U528" s="11">
        <v>4116292</v>
      </c>
      <c r="V528" s="10"/>
    </row>
    <row r="529" spans="1:22" s="2" customFormat="1" ht="75" customHeight="1" x14ac:dyDescent="0.25">
      <c r="A529" s="10">
        <v>526</v>
      </c>
      <c r="B529" s="10">
        <v>574</v>
      </c>
      <c r="C529" s="10" t="s">
        <v>353</v>
      </c>
      <c r="D529" s="10" t="s">
        <v>354</v>
      </c>
      <c r="E529" s="10" t="s">
        <v>355</v>
      </c>
      <c r="F529" s="10" t="s">
        <v>356</v>
      </c>
      <c r="G529" s="10" t="s">
        <v>4</v>
      </c>
      <c r="H529" s="10" t="s">
        <v>269</v>
      </c>
      <c r="I529" s="10" t="s">
        <v>358</v>
      </c>
      <c r="J529" s="10">
        <v>77121500</v>
      </c>
      <c r="K529" s="10" t="s">
        <v>361</v>
      </c>
      <c r="L529" s="16">
        <v>42384</v>
      </c>
      <c r="M529" s="10">
        <v>10</v>
      </c>
      <c r="N529" s="10" t="s">
        <v>8</v>
      </c>
      <c r="O529" s="10" t="s">
        <v>9</v>
      </c>
      <c r="P529" s="13">
        <v>46573510</v>
      </c>
      <c r="Q529" s="13">
        <v>46573510</v>
      </c>
      <c r="R529" s="10" t="s">
        <v>10</v>
      </c>
      <c r="S529" s="10" t="s">
        <v>10</v>
      </c>
      <c r="T529" s="10" t="s">
        <v>1023</v>
      </c>
      <c r="U529" s="11">
        <v>4657351</v>
      </c>
      <c r="V529" s="10"/>
    </row>
    <row r="530" spans="1:22" s="2" customFormat="1" ht="75" customHeight="1" x14ac:dyDescent="0.25">
      <c r="A530" s="10">
        <v>527</v>
      </c>
      <c r="B530" s="10">
        <v>574</v>
      </c>
      <c r="C530" s="10" t="s">
        <v>353</v>
      </c>
      <c r="D530" s="10" t="s">
        <v>354</v>
      </c>
      <c r="E530" s="10" t="s">
        <v>355</v>
      </c>
      <c r="F530" s="10" t="s">
        <v>356</v>
      </c>
      <c r="G530" s="10" t="s">
        <v>4</v>
      </c>
      <c r="H530" s="10" t="s">
        <v>269</v>
      </c>
      <c r="I530" s="10" t="s">
        <v>358</v>
      </c>
      <c r="J530" s="10">
        <v>77121500</v>
      </c>
      <c r="K530" s="10" t="s">
        <v>362</v>
      </c>
      <c r="L530" s="16">
        <v>42384</v>
      </c>
      <c r="M530" s="10">
        <v>10</v>
      </c>
      <c r="N530" s="10" t="s">
        <v>8</v>
      </c>
      <c r="O530" s="10" t="s">
        <v>9</v>
      </c>
      <c r="P530" s="13">
        <v>41162920</v>
      </c>
      <c r="Q530" s="13">
        <v>41162920</v>
      </c>
      <c r="R530" s="10" t="s">
        <v>10</v>
      </c>
      <c r="S530" s="10" t="s">
        <v>10</v>
      </c>
      <c r="T530" s="10" t="s">
        <v>1023</v>
      </c>
      <c r="U530" s="11">
        <v>4116292</v>
      </c>
      <c r="V530" s="10"/>
    </row>
    <row r="531" spans="1:22" s="2" customFormat="1" ht="75" customHeight="1" x14ac:dyDescent="0.25">
      <c r="A531" s="10">
        <v>528</v>
      </c>
      <c r="B531" s="10">
        <v>574</v>
      </c>
      <c r="C531" s="10" t="s">
        <v>353</v>
      </c>
      <c r="D531" s="10" t="s">
        <v>354</v>
      </c>
      <c r="E531" s="10" t="s">
        <v>355</v>
      </c>
      <c r="F531" s="10" t="s">
        <v>356</v>
      </c>
      <c r="G531" s="10" t="s">
        <v>4</v>
      </c>
      <c r="H531" s="10" t="s">
        <v>269</v>
      </c>
      <c r="I531" s="10" t="s">
        <v>358</v>
      </c>
      <c r="J531" s="10">
        <v>77121500</v>
      </c>
      <c r="K531" s="10" t="s">
        <v>363</v>
      </c>
      <c r="L531" s="16">
        <v>42384</v>
      </c>
      <c r="M531" s="10">
        <v>10</v>
      </c>
      <c r="N531" s="10" t="s">
        <v>8</v>
      </c>
      <c r="O531" s="10" t="s">
        <v>9</v>
      </c>
      <c r="P531" s="13">
        <v>57394690</v>
      </c>
      <c r="Q531" s="13">
        <v>57394690</v>
      </c>
      <c r="R531" s="10" t="s">
        <v>10</v>
      </c>
      <c r="S531" s="10" t="s">
        <v>10</v>
      </c>
      <c r="T531" s="10" t="s">
        <v>1023</v>
      </c>
      <c r="U531" s="11">
        <v>5739469</v>
      </c>
      <c r="V531" s="10"/>
    </row>
    <row r="532" spans="1:22" s="2" customFormat="1" ht="75" customHeight="1" x14ac:dyDescent="0.25">
      <c r="A532" s="10">
        <v>529</v>
      </c>
      <c r="B532" s="10">
        <v>574</v>
      </c>
      <c r="C532" s="10" t="s">
        <v>353</v>
      </c>
      <c r="D532" s="10" t="s">
        <v>354</v>
      </c>
      <c r="E532" s="10" t="s">
        <v>355</v>
      </c>
      <c r="F532" s="10" t="s">
        <v>356</v>
      </c>
      <c r="G532" s="10" t="s">
        <v>4</v>
      </c>
      <c r="H532" s="10" t="s">
        <v>269</v>
      </c>
      <c r="I532" s="10" t="s">
        <v>358</v>
      </c>
      <c r="J532" s="10">
        <v>77121500</v>
      </c>
      <c r="K532" s="10" t="s">
        <v>364</v>
      </c>
      <c r="L532" s="16">
        <v>42384</v>
      </c>
      <c r="M532" s="10">
        <v>10</v>
      </c>
      <c r="N532" s="10" t="s">
        <v>8</v>
      </c>
      <c r="O532" s="10" t="s">
        <v>9</v>
      </c>
      <c r="P532" s="13">
        <v>24294610</v>
      </c>
      <c r="Q532" s="13">
        <v>24294610</v>
      </c>
      <c r="R532" s="10" t="s">
        <v>10</v>
      </c>
      <c r="S532" s="10" t="s">
        <v>10</v>
      </c>
      <c r="T532" s="10" t="s">
        <v>1023</v>
      </c>
      <c r="U532" s="11">
        <v>2429461</v>
      </c>
      <c r="V532" s="10"/>
    </row>
    <row r="533" spans="1:22" s="2" customFormat="1" ht="75" customHeight="1" x14ac:dyDescent="0.25">
      <c r="A533" s="10">
        <v>530</v>
      </c>
      <c r="B533" s="10">
        <v>574</v>
      </c>
      <c r="C533" s="10" t="s">
        <v>353</v>
      </c>
      <c r="D533" s="10" t="s">
        <v>354</v>
      </c>
      <c r="E533" s="10" t="s">
        <v>355</v>
      </c>
      <c r="F533" s="10" t="s">
        <v>356</v>
      </c>
      <c r="G533" s="10" t="s">
        <v>4</v>
      </c>
      <c r="H533" s="10" t="s">
        <v>269</v>
      </c>
      <c r="I533" s="10" t="s">
        <v>358</v>
      </c>
      <c r="J533" s="10">
        <v>77121500</v>
      </c>
      <c r="K533" s="10" t="s">
        <v>365</v>
      </c>
      <c r="L533" s="16">
        <v>42384</v>
      </c>
      <c r="M533" s="10">
        <v>10</v>
      </c>
      <c r="N533" s="10" t="s">
        <v>8</v>
      </c>
      <c r="O533" s="10" t="s">
        <v>9</v>
      </c>
      <c r="P533" s="13">
        <v>41162920</v>
      </c>
      <c r="Q533" s="13">
        <v>41162920</v>
      </c>
      <c r="R533" s="10" t="s">
        <v>10</v>
      </c>
      <c r="S533" s="10" t="s">
        <v>10</v>
      </c>
      <c r="T533" s="10" t="s">
        <v>1023</v>
      </c>
      <c r="U533" s="11">
        <v>4116292</v>
      </c>
      <c r="V533" s="10"/>
    </row>
    <row r="534" spans="1:22" s="2" customFormat="1" ht="75" customHeight="1" x14ac:dyDescent="0.25">
      <c r="A534" s="10">
        <v>531</v>
      </c>
      <c r="B534" s="10">
        <v>574</v>
      </c>
      <c r="C534" s="10" t="s">
        <v>353</v>
      </c>
      <c r="D534" s="10" t="s">
        <v>354</v>
      </c>
      <c r="E534" s="10" t="s">
        <v>355</v>
      </c>
      <c r="F534" s="10" t="s">
        <v>356</v>
      </c>
      <c r="G534" s="10" t="s">
        <v>4</v>
      </c>
      <c r="H534" s="10" t="s">
        <v>269</v>
      </c>
      <c r="I534" s="10" t="s">
        <v>358</v>
      </c>
      <c r="J534" s="10">
        <v>77121500</v>
      </c>
      <c r="K534" s="10" t="s">
        <v>366</v>
      </c>
      <c r="L534" s="16">
        <v>42384</v>
      </c>
      <c r="M534" s="10">
        <v>10</v>
      </c>
      <c r="N534" s="10" t="s">
        <v>8</v>
      </c>
      <c r="O534" s="10" t="s">
        <v>9</v>
      </c>
      <c r="P534" s="13">
        <v>24294610</v>
      </c>
      <c r="Q534" s="13">
        <v>24294610</v>
      </c>
      <c r="R534" s="10" t="s">
        <v>10</v>
      </c>
      <c r="S534" s="10" t="s">
        <v>10</v>
      </c>
      <c r="T534" s="10" t="s">
        <v>1023</v>
      </c>
      <c r="U534" s="11">
        <v>2429461</v>
      </c>
      <c r="V534" s="10"/>
    </row>
    <row r="535" spans="1:22" s="2" customFormat="1" ht="75" customHeight="1" x14ac:dyDescent="0.25">
      <c r="A535" s="10">
        <v>532</v>
      </c>
      <c r="B535" s="10">
        <v>574</v>
      </c>
      <c r="C535" s="10" t="s">
        <v>353</v>
      </c>
      <c r="D535" s="10" t="s">
        <v>354</v>
      </c>
      <c r="E535" s="10" t="s">
        <v>355</v>
      </c>
      <c r="F535" s="10" t="s">
        <v>356</v>
      </c>
      <c r="G535" s="10" t="s">
        <v>4</v>
      </c>
      <c r="H535" s="10" t="s">
        <v>269</v>
      </c>
      <c r="I535" s="10" t="s">
        <v>358</v>
      </c>
      <c r="J535" s="10">
        <v>77121500</v>
      </c>
      <c r="K535" s="10" t="s">
        <v>367</v>
      </c>
      <c r="L535" s="16">
        <v>42384</v>
      </c>
      <c r="M535" s="10">
        <v>10</v>
      </c>
      <c r="N535" s="10" t="s">
        <v>8</v>
      </c>
      <c r="O535" s="10" t="s">
        <v>9</v>
      </c>
      <c r="P535" s="13">
        <v>41162920</v>
      </c>
      <c r="Q535" s="13">
        <v>41162920</v>
      </c>
      <c r="R535" s="10" t="s">
        <v>10</v>
      </c>
      <c r="S535" s="10" t="s">
        <v>10</v>
      </c>
      <c r="T535" s="10" t="s">
        <v>1023</v>
      </c>
      <c r="U535" s="11">
        <v>4116292</v>
      </c>
      <c r="V535" s="10"/>
    </row>
    <row r="536" spans="1:22" s="2" customFormat="1" ht="75" customHeight="1" x14ac:dyDescent="0.25">
      <c r="A536" s="10">
        <v>533</v>
      </c>
      <c r="B536" s="10">
        <v>574</v>
      </c>
      <c r="C536" s="10" t="s">
        <v>353</v>
      </c>
      <c r="D536" s="10" t="s">
        <v>354</v>
      </c>
      <c r="E536" s="10" t="s">
        <v>355</v>
      </c>
      <c r="F536" s="10" t="s">
        <v>356</v>
      </c>
      <c r="G536" s="10" t="s">
        <v>4</v>
      </c>
      <c r="H536" s="10" t="s">
        <v>269</v>
      </c>
      <c r="I536" s="10" t="s">
        <v>358</v>
      </c>
      <c r="J536" s="10">
        <v>77121500</v>
      </c>
      <c r="K536" s="10" t="s">
        <v>368</v>
      </c>
      <c r="L536" s="16">
        <v>42384</v>
      </c>
      <c r="M536" s="10">
        <v>10</v>
      </c>
      <c r="N536" s="10" t="s">
        <v>8</v>
      </c>
      <c r="O536" s="10" t="s">
        <v>9</v>
      </c>
      <c r="P536" s="13">
        <v>24294610</v>
      </c>
      <c r="Q536" s="13">
        <v>24294610</v>
      </c>
      <c r="R536" s="10" t="s">
        <v>10</v>
      </c>
      <c r="S536" s="10" t="s">
        <v>10</v>
      </c>
      <c r="T536" s="10" t="s">
        <v>1023</v>
      </c>
      <c r="U536" s="11">
        <v>2429461</v>
      </c>
      <c r="V536" s="10"/>
    </row>
    <row r="537" spans="1:22" s="2" customFormat="1" ht="75" customHeight="1" x14ac:dyDescent="0.25">
      <c r="A537" s="10">
        <v>534</v>
      </c>
      <c r="B537" s="10">
        <v>574</v>
      </c>
      <c r="C537" s="10" t="s">
        <v>353</v>
      </c>
      <c r="D537" s="10" t="s">
        <v>354</v>
      </c>
      <c r="E537" s="10" t="s">
        <v>355</v>
      </c>
      <c r="F537" s="10" t="s">
        <v>356</v>
      </c>
      <c r="G537" s="10" t="s">
        <v>4</v>
      </c>
      <c r="H537" s="10" t="s">
        <v>269</v>
      </c>
      <c r="I537" s="10" t="s">
        <v>358</v>
      </c>
      <c r="J537" s="10">
        <v>77121500</v>
      </c>
      <c r="K537" s="10" t="s">
        <v>369</v>
      </c>
      <c r="L537" s="16">
        <v>42384</v>
      </c>
      <c r="M537" s="10">
        <v>10</v>
      </c>
      <c r="N537" s="10" t="s">
        <v>8</v>
      </c>
      <c r="O537" s="10" t="s">
        <v>9</v>
      </c>
      <c r="P537" s="13">
        <v>20793640</v>
      </c>
      <c r="Q537" s="13">
        <v>20793640</v>
      </c>
      <c r="R537" s="10" t="s">
        <v>10</v>
      </c>
      <c r="S537" s="10" t="s">
        <v>10</v>
      </c>
      <c r="T537" s="10" t="s">
        <v>1023</v>
      </c>
      <c r="U537" s="11">
        <v>2079364</v>
      </c>
      <c r="V537" s="10"/>
    </row>
    <row r="538" spans="1:22" s="2" customFormat="1" ht="75" customHeight="1" x14ac:dyDescent="0.25">
      <c r="A538" s="10">
        <v>535</v>
      </c>
      <c r="B538" s="10">
        <v>574</v>
      </c>
      <c r="C538" s="10" t="s">
        <v>353</v>
      </c>
      <c r="D538" s="10" t="s">
        <v>354</v>
      </c>
      <c r="E538" s="10" t="s">
        <v>355</v>
      </c>
      <c r="F538" s="10" t="s">
        <v>356</v>
      </c>
      <c r="G538" s="10" t="s">
        <v>4</v>
      </c>
      <c r="H538" s="10" t="s">
        <v>269</v>
      </c>
      <c r="I538" s="10" t="s">
        <v>358</v>
      </c>
      <c r="J538" s="10">
        <v>77121500</v>
      </c>
      <c r="K538" s="10" t="s">
        <v>370</v>
      </c>
      <c r="L538" s="16">
        <v>42384</v>
      </c>
      <c r="M538" s="10">
        <v>10</v>
      </c>
      <c r="N538" s="10" t="s">
        <v>8</v>
      </c>
      <c r="O538" s="10" t="s">
        <v>9</v>
      </c>
      <c r="P538" s="13">
        <v>17610940</v>
      </c>
      <c r="Q538" s="13">
        <v>17610940</v>
      </c>
      <c r="R538" s="10" t="s">
        <v>10</v>
      </c>
      <c r="S538" s="10" t="s">
        <v>10</v>
      </c>
      <c r="T538" s="10" t="s">
        <v>1023</v>
      </c>
      <c r="U538" s="11">
        <v>1761094</v>
      </c>
      <c r="V538" s="10"/>
    </row>
    <row r="539" spans="1:22" s="2" customFormat="1" ht="75" customHeight="1" x14ac:dyDescent="0.25">
      <c r="A539" s="10">
        <v>536</v>
      </c>
      <c r="B539" s="10">
        <v>574</v>
      </c>
      <c r="C539" s="10" t="s">
        <v>353</v>
      </c>
      <c r="D539" s="10" t="s">
        <v>354</v>
      </c>
      <c r="E539" s="10" t="s">
        <v>355</v>
      </c>
      <c r="F539" s="10" t="s">
        <v>356</v>
      </c>
      <c r="G539" s="10" t="s">
        <v>4</v>
      </c>
      <c r="H539" s="10" t="s">
        <v>269</v>
      </c>
      <c r="I539" s="10" t="s">
        <v>358</v>
      </c>
      <c r="J539" s="10">
        <v>77121500</v>
      </c>
      <c r="K539" s="10" t="s">
        <v>371</v>
      </c>
      <c r="L539" s="16">
        <v>42384</v>
      </c>
      <c r="M539" s="10">
        <v>1</v>
      </c>
      <c r="N539" s="10" t="s">
        <v>8</v>
      </c>
      <c r="O539" s="10" t="s">
        <v>9</v>
      </c>
      <c r="P539" s="13">
        <v>91710</v>
      </c>
      <c r="Q539" s="13">
        <v>91710</v>
      </c>
      <c r="R539" s="10" t="s">
        <v>10</v>
      </c>
      <c r="S539" s="10" t="s">
        <v>10</v>
      </c>
      <c r="T539" s="10" t="s">
        <v>1023</v>
      </c>
      <c r="U539" s="11">
        <v>91710</v>
      </c>
      <c r="V539" s="10"/>
    </row>
    <row r="540" spans="1:22" s="2" customFormat="1" ht="75" customHeight="1" x14ac:dyDescent="0.25">
      <c r="A540" s="10">
        <v>537</v>
      </c>
      <c r="B540" s="10">
        <v>574</v>
      </c>
      <c r="C540" s="10" t="s">
        <v>353</v>
      </c>
      <c r="D540" s="10" t="s">
        <v>354</v>
      </c>
      <c r="E540" s="10" t="s">
        <v>355</v>
      </c>
      <c r="F540" s="10" t="s">
        <v>356</v>
      </c>
      <c r="G540" s="10" t="s">
        <v>28</v>
      </c>
      <c r="H540" s="10" t="s">
        <v>29</v>
      </c>
      <c r="I540" s="10" t="s">
        <v>372</v>
      </c>
      <c r="J540" s="10">
        <v>77121500</v>
      </c>
      <c r="K540" s="10" t="s">
        <v>373</v>
      </c>
      <c r="L540" s="16">
        <v>42384</v>
      </c>
      <c r="M540" s="10">
        <v>1</v>
      </c>
      <c r="N540" s="10" t="s">
        <v>374</v>
      </c>
      <c r="O540" s="10" t="s">
        <v>9</v>
      </c>
      <c r="P540" s="13">
        <v>300000000</v>
      </c>
      <c r="Q540" s="13">
        <v>300000000</v>
      </c>
      <c r="R540" s="10" t="s">
        <v>10</v>
      </c>
      <c r="S540" s="10" t="s">
        <v>10</v>
      </c>
      <c r="T540" s="10" t="s">
        <v>1023</v>
      </c>
      <c r="U540" s="11">
        <v>300000000</v>
      </c>
      <c r="V540" s="10"/>
    </row>
    <row r="541" spans="1:22" s="2" customFormat="1" ht="75" customHeight="1" x14ac:dyDescent="0.25">
      <c r="A541" s="10">
        <v>538</v>
      </c>
      <c r="B541" s="10">
        <v>574</v>
      </c>
      <c r="C541" s="10" t="s">
        <v>353</v>
      </c>
      <c r="D541" s="10" t="s">
        <v>354</v>
      </c>
      <c r="E541" s="10" t="s">
        <v>375</v>
      </c>
      <c r="F541" s="10" t="s">
        <v>376</v>
      </c>
      <c r="G541" s="10" t="s">
        <v>4</v>
      </c>
      <c r="H541" s="10" t="s">
        <v>269</v>
      </c>
      <c r="I541" s="10" t="s">
        <v>358</v>
      </c>
      <c r="J541" s="10">
        <v>77121500</v>
      </c>
      <c r="K541" s="10" t="s">
        <v>377</v>
      </c>
      <c r="L541" s="16">
        <v>42384</v>
      </c>
      <c r="M541" s="10">
        <v>10</v>
      </c>
      <c r="N541" s="10" t="s">
        <v>8</v>
      </c>
      <c r="O541" s="10" t="s">
        <v>9</v>
      </c>
      <c r="P541" s="13">
        <v>28432120</v>
      </c>
      <c r="Q541" s="13">
        <v>28432120</v>
      </c>
      <c r="R541" s="10" t="s">
        <v>10</v>
      </c>
      <c r="S541" s="10" t="s">
        <v>10</v>
      </c>
      <c r="T541" s="10" t="s">
        <v>1023</v>
      </c>
      <c r="U541" s="11">
        <v>2843212</v>
      </c>
      <c r="V541" s="10"/>
    </row>
    <row r="542" spans="1:22" s="2" customFormat="1" ht="75" customHeight="1" x14ac:dyDescent="0.25">
      <c r="A542" s="10">
        <v>539</v>
      </c>
      <c r="B542" s="10">
        <v>574</v>
      </c>
      <c r="C542" s="10" t="s">
        <v>353</v>
      </c>
      <c r="D542" s="10" t="s">
        <v>354</v>
      </c>
      <c r="E542" s="10" t="s">
        <v>375</v>
      </c>
      <c r="F542" s="10" t="s">
        <v>376</v>
      </c>
      <c r="G542" s="10" t="s">
        <v>4</v>
      </c>
      <c r="H542" s="10" t="s">
        <v>269</v>
      </c>
      <c r="I542" s="10" t="s">
        <v>358</v>
      </c>
      <c r="J542" s="10">
        <v>77121500</v>
      </c>
      <c r="K542" s="10" t="s">
        <v>377</v>
      </c>
      <c r="L542" s="16">
        <v>42384</v>
      </c>
      <c r="M542" s="10">
        <v>10</v>
      </c>
      <c r="N542" s="10" t="s">
        <v>8</v>
      </c>
      <c r="O542" s="10" t="s">
        <v>9</v>
      </c>
      <c r="P542" s="13">
        <v>24294610</v>
      </c>
      <c r="Q542" s="13">
        <v>24294610</v>
      </c>
      <c r="R542" s="10" t="s">
        <v>10</v>
      </c>
      <c r="S542" s="10" t="s">
        <v>10</v>
      </c>
      <c r="T542" s="10" t="s">
        <v>1023</v>
      </c>
      <c r="U542" s="11">
        <v>2429461</v>
      </c>
      <c r="V542" s="10"/>
    </row>
    <row r="543" spans="1:22" s="2" customFormat="1" ht="75" customHeight="1" x14ac:dyDescent="0.25">
      <c r="A543" s="10">
        <v>540</v>
      </c>
      <c r="B543" s="10">
        <v>574</v>
      </c>
      <c r="C543" s="10" t="s">
        <v>353</v>
      </c>
      <c r="D543" s="10" t="s">
        <v>354</v>
      </c>
      <c r="E543" s="10" t="s">
        <v>375</v>
      </c>
      <c r="F543" s="10" t="s">
        <v>376</v>
      </c>
      <c r="G543" s="10" t="s">
        <v>4</v>
      </c>
      <c r="H543" s="10" t="s">
        <v>269</v>
      </c>
      <c r="I543" s="10" t="s">
        <v>358</v>
      </c>
      <c r="J543" s="10">
        <v>77121500</v>
      </c>
      <c r="K543" s="10" t="s">
        <v>377</v>
      </c>
      <c r="L543" s="16">
        <v>42384</v>
      </c>
      <c r="M543" s="10">
        <v>10</v>
      </c>
      <c r="N543" s="10" t="s">
        <v>8</v>
      </c>
      <c r="O543" s="10" t="s">
        <v>9</v>
      </c>
      <c r="P543" s="13">
        <v>35752330</v>
      </c>
      <c r="Q543" s="13">
        <v>35752330</v>
      </c>
      <c r="R543" s="10" t="s">
        <v>10</v>
      </c>
      <c r="S543" s="10" t="s">
        <v>10</v>
      </c>
      <c r="T543" s="10" t="s">
        <v>1023</v>
      </c>
      <c r="U543" s="11">
        <v>3575233</v>
      </c>
      <c r="V543" s="10"/>
    </row>
    <row r="544" spans="1:22" s="2" customFormat="1" ht="75" customHeight="1" x14ac:dyDescent="0.25">
      <c r="A544" s="10">
        <v>541</v>
      </c>
      <c r="B544" s="10">
        <v>574</v>
      </c>
      <c r="C544" s="10" t="s">
        <v>353</v>
      </c>
      <c r="D544" s="10" t="s">
        <v>354</v>
      </c>
      <c r="E544" s="10" t="s">
        <v>375</v>
      </c>
      <c r="F544" s="10" t="s">
        <v>376</v>
      </c>
      <c r="G544" s="10" t="s">
        <v>4</v>
      </c>
      <c r="H544" s="10" t="s">
        <v>269</v>
      </c>
      <c r="I544" s="10" t="s">
        <v>358</v>
      </c>
      <c r="J544" s="10">
        <v>77121500</v>
      </c>
      <c r="K544" s="10" t="s">
        <v>377</v>
      </c>
      <c r="L544" s="16">
        <v>42384</v>
      </c>
      <c r="M544" s="10">
        <v>10</v>
      </c>
      <c r="N544" s="10" t="s">
        <v>8</v>
      </c>
      <c r="O544" s="10" t="s">
        <v>9</v>
      </c>
      <c r="P544" s="13">
        <v>28432120</v>
      </c>
      <c r="Q544" s="13">
        <v>28432120</v>
      </c>
      <c r="R544" s="10" t="s">
        <v>10</v>
      </c>
      <c r="S544" s="10" t="s">
        <v>10</v>
      </c>
      <c r="T544" s="10" t="s">
        <v>1023</v>
      </c>
      <c r="U544" s="11">
        <v>2843212</v>
      </c>
      <c r="V544" s="10"/>
    </row>
    <row r="545" spans="1:22" s="2" customFormat="1" ht="75" customHeight="1" x14ac:dyDescent="0.25">
      <c r="A545" s="10">
        <v>542</v>
      </c>
      <c r="B545" s="10">
        <v>574</v>
      </c>
      <c r="C545" s="10" t="s">
        <v>353</v>
      </c>
      <c r="D545" s="10" t="s">
        <v>354</v>
      </c>
      <c r="E545" s="10" t="s">
        <v>375</v>
      </c>
      <c r="F545" s="10" t="s">
        <v>376</v>
      </c>
      <c r="G545" s="10" t="s">
        <v>4</v>
      </c>
      <c r="H545" s="10" t="s">
        <v>269</v>
      </c>
      <c r="I545" s="10" t="s">
        <v>358</v>
      </c>
      <c r="J545" s="10">
        <v>77121500</v>
      </c>
      <c r="K545" s="10" t="s">
        <v>377</v>
      </c>
      <c r="L545" s="16">
        <v>42384</v>
      </c>
      <c r="M545" s="10">
        <v>10</v>
      </c>
      <c r="N545" s="10" t="s">
        <v>8</v>
      </c>
      <c r="O545" s="10" t="s">
        <v>9</v>
      </c>
      <c r="P545" s="13">
        <v>28432120</v>
      </c>
      <c r="Q545" s="13">
        <v>28432120</v>
      </c>
      <c r="R545" s="10" t="s">
        <v>10</v>
      </c>
      <c r="S545" s="10" t="s">
        <v>10</v>
      </c>
      <c r="T545" s="10" t="s">
        <v>1023</v>
      </c>
      <c r="U545" s="11">
        <v>2843212</v>
      </c>
      <c r="V545" s="10"/>
    </row>
    <row r="546" spans="1:22" s="2" customFormat="1" ht="75" customHeight="1" x14ac:dyDescent="0.25">
      <c r="A546" s="10">
        <v>543</v>
      </c>
      <c r="B546" s="10">
        <v>574</v>
      </c>
      <c r="C546" s="10" t="s">
        <v>353</v>
      </c>
      <c r="D546" s="10" t="s">
        <v>354</v>
      </c>
      <c r="E546" s="10" t="s">
        <v>375</v>
      </c>
      <c r="F546" s="10" t="s">
        <v>376</v>
      </c>
      <c r="G546" s="10" t="s">
        <v>4</v>
      </c>
      <c r="H546" s="10" t="s">
        <v>269</v>
      </c>
      <c r="I546" s="10" t="s">
        <v>358</v>
      </c>
      <c r="J546" s="10">
        <v>77121500</v>
      </c>
      <c r="K546" s="10" t="s">
        <v>377</v>
      </c>
      <c r="L546" s="16">
        <v>42384</v>
      </c>
      <c r="M546" s="10">
        <v>10</v>
      </c>
      <c r="N546" s="10" t="s">
        <v>8</v>
      </c>
      <c r="O546" s="10" t="s">
        <v>9</v>
      </c>
      <c r="P546" s="13">
        <v>22384990</v>
      </c>
      <c r="Q546" s="13">
        <v>22384990</v>
      </c>
      <c r="R546" s="10" t="s">
        <v>10</v>
      </c>
      <c r="S546" s="10" t="s">
        <v>10</v>
      </c>
      <c r="T546" s="10" t="s">
        <v>1023</v>
      </c>
      <c r="U546" s="11">
        <v>2238499</v>
      </c>
      <c r="V546" s="10"/>
    </row>
    <row r="547" spans="1:22" s="2" customFormat="1" ht="75" customHeight="1" x14ac:dyDescent="0.25">
      <c r="A547" s="10">
        <v>544</v>
      </c>
      <c r="B547" s="10">
        <v>574</v>
      </c>
      <c r="C547" s="10" t="s">
        <v>353</v>
      </c>
      <c r="D547" s="10" t="s">
        <v>354</v>
      </c>
      <c r="E547" s="10" t="s">
        <v>375</v>
      </c>
      <c r="F547" s="10" t="s">
        <v>376</v>
      </c>
      <c r="G547" s="10" t="s">
        <v>4</v>
      </c>
      <c r="H547" s="10" t="s">
        <v>269</v>
      </c>
      <c r="I547" s="10" t="s">
        <v>358</v>
      </c>
      <c r="J547" s="10">
        <v>77121500</v>
      </c>
      <c r="K547" s="10" t="s">
        <v>377</v>
      </c>
      <c r="L547" s="16">
        <v>42384</v>
      </c>
      <c r="M547" s="10">
        <v>10</v>
      </c>
      <c r="N547" s="10" t="s">
        <v>8</v>
      </c>
      <c r="O547" s="10" t="s">
        <v>9</v>
      </c>
      <c r="P547" s="13">
        <v>51984100</v>
      </c>
      <c r="Q547" s="13">
        <v>51984100</v>
      </c>
      <c r="R547" s="10" t="s">
        <v>10</v>
      </c>
      <c r="S547" s="10" t="s">
        <v>10</v>
      </c>
      <c r="T547" s="10" t="s">
        <v>1023</v>
      </c>
      <c r="U547" s="11">
        <v>5198410</v>
      </c>
      <c r="V547" s="10"/>
    </row>
    <row r="548" spans="1:22" s="2" customFormat="1" ht="75" customHeight="1" x14ac:dyDescent="0.25">
      <c r="A548" s="10">
        <v>545</v>
      </c>
      <c r="B548" s="10">
        <v>574</v>
      </c>
      <c r="C548" s="10" t="s">
        <v>353</v>
      </c>
      <c r="D548" s="10" t="s">
        <v>354</v>
      </c>
      <c r="E548" s="10" t="s">
        <v>375</v>
      </c>
      <c r="F548" s="10" t="s">
        <v>376</v>
      </c>
      <c r="G548" s="10" t="s">
        <v>4</v>
      </c>
      <c r="H548" s="10" t="s">
        <v>269</v>
      </c>
      <c r="I548" s="10" t="s">
        <v>358</v>
      </c>
      <c r="J548" s="10">
        <v>77121500</v>
      </c>
      <c r="K548" s="10" t="s">
        <v>377</v>
      </c>
      <c r="L548" s="16">
        <v>42384</v>
      </c>
      <c r="M548" s="10">
        <v>10</v>
      </c>
      <c r="N548" s="10" t="s">
        <v>8</v>
      </c>
      <c r="O548" s="10" t="s">
        <v>9</v>
      </c>
      <c r="P548" s="13">
        <v>31720910</v>
      </c>
      <c r="Q548" s="13">
        <v>31720910</v>
      </c>
      <c r="R548" s="10" t="s">
        <v>10</v>
      </c>
      <c r="S548" s="10" t="s">
        <v>10</v>
      </c>
      <c r="T548" s="10" t="s">
        <v>1023</v>
      </c>
      <c r="U548" s="11">
        <v>3172091</v>
      </c>
      <c r="V548" s="10"/>
    </row>
    <row r="549" spans="1:22" s="2" customFormat="1" ht="75" customHeight="1" x14ac:dyDescent="0.25">
      <c r="A549" s="10">
        <v>546</v>
      </c>
      <c r="B549" s="10">
        <v>574</v>
      </c>
      <c r="C549" s="10" t="s">
        <v>353</v>
      </c>
      <c r="D549" s="10" t="s">
        <v>354</v>
      </c>
      <c r="E549" s="10" t="s">
        <v>375</v>
      </c>
      <c r="F549" s="10" t="s">
        <v>376</v>
      </c>
      <c r="G549" s="10" t="s">
        <v>4</v>
      </c>
      <c r="H549" s="10" t="s">
        <v>269</v>
      </c>
      <c r="I549" s="10" t="s">
        <v>358</v>
      </c>
      <c r="J549" s="10">
        <v>77121500</v>
      </c>
      <c r="K549" s="10" t="s">
        <v>377</v>
      </c>
      <c r="L549" s="16">
        <v>42384</v>
      </c>
      <c r="M549" s="10">
        <v>10</v>
      </c>
      <c r="N549" s="10" t="s">
        <v>8</v>
      </c>
      <c r="O549" s="10" t="s">
        <v>9</v>
      </c>
      <c r="P549" s="13">
        <v>20793640</v>
      </c>
      <c r="Q549" s="13">
        <v>20793640</v>
      </c>
      <c r="R549" s="10" t="s">
        <v>10</v>
      </c>
      <c r="S549" s="10" t="s">
        <v>10</v>
      </c>
      <c r="T549" s="10" t="s">
        <v>1023</v>
      </c>
      <c r="U549" s="11">
        <v>2079364</v>
      </c>
      <c r="V549" s="10"/>
    </row>
    <row r="550" spans="1:22" s="2" customFormat="1" ht="75" customHeight="1" x14ac:dyDescent="0.25">
      <c r="A550" s="10">
        <v>547</v>
      </c>
      <c r="B550" s="10">
        <v>574</v>
      </c>
      <c r="C550" s="10" t="s">
        <v>353</v>
      </c>
      <c r="D550" s="10" t="s">
        <v>354</v>
      </c>
      <c r="E550" s="10" t="s">
        <v>375</v>
      </c>
      <c r="F550" s="10" t="s">
        <v>376</v>
      </c>
      <c r="G550" s="10" t="s">
        <v>4</v>
      </c>
      <c r="H550" s="10" t="s">
        <v>269</v>
      </c>
      <c r="I550" s="10" t="s">
        <v>358</v>
      </c>
      <c r="J550" s="10">
        <v>77121500</v>
      </c>
      <c r="K550" s="10" t="s">
        <v>377</v>
      </c>
      <c r="L550" s="16">
        <v>42384</v>
      </c>
      <c r="M550" s="10">
        <v>10</v>
      </c>
      <c r="N550" s="10" t="s">
        <v>8</v>
      </c>
      <c r="O550" s="10" t="s">
        <v>9</v>
      </c>
      <c r="P550" s="13">
        <v>20793640</v>
      </c>
      <c r="Q550" s="13">
        <v>20793640</v>
      </c>
      <c r="R550" s="10" t="s">
        <v>10</v>
      </c>
      <c r="S550" s="10" t="s">
        <v>10</v>
      </c>
      <c r="T550" s="10" t="s">
        <v>1023</v>
      </c>
      <c r="U550" s="11">
        <v>2079364</v>
      </c>
      <c r="V550" s="10"/>
    </row>
    <row r="551" spans="1:22" s="2" customFormat="1" ht="75" customHeight="1" x14ac:dyDescent="0.25">
      <c r="A551" s="10">
        <v>548</v>
      </c>
      <c r="B551" s="10">
        <v>574</v>
      </c>
      <c r="C551" s="10" t="s">
        <v>353</v>
      </c>
      <c r="D551" s="10" t="s">
        <v>354</v>
      </c>
      <c r="E551" s="10" t="s">
        <v>375</v>
      </c>
      <c r="F551" s="10" t="s">
        <v>376</v>
      </c>
      <c r="G551" s="10" t="s">
        <v>4</v>
      </c>
      <c r="H551" s="10" t="s">
        <v>269</v>
      </c>
      <c r="I551" s="10" t="s">
        <v>358</v>
      </c>
      <c r="J551" s="10">
        <v>77121500</v>
      </c>
      <c r="K551" s="10" t="s">
        <v>377</v>
      </c>
      <c r="L551" s="16">
        <v>42384</v>
      </c>
      <c r="M551" s="10">
        <v>10</v>
      </c>
      <c r="N551" s="10" t="s">
        <v>8</v>
      </c>
      <c r="O551" s="10" t="s">
        <v>9</v>
      </c>
      <c r="P551" s="13">
        <v>28432120</v>
      </c>
      <c r="Q551" s="13">
        <v>28432120</v>
      </c>
      <c r="R551" s="10" t="s">
        <v>10</v>
      </c>
      <c r="S551" s="10" t="s">
        <v>10</v>
      </c>
      <c r="T551" s="10" t="s">
        <v>1023</v>
      </c>
      <c r="U551" s="11">
        <v>2843212</v>
      </c>
      <c r="V551" s="10"/>
    </row>
    <row r="552" spans="1:22" s="2" customFormat="1" ht="75" customHeight="1" x14ac:dyDescent="0.25">
      <c r="A552" s="10">
        <v>549</v>
      </c>
      <c r="B552" s="10">
        <v>574</v>
      </c>
      <c r="C552" s="10" t="s">
        <v>353</v>
      </c>
      <c r="D552" s="10" t="s">
        <v>354</v>
      </c>
      <c r="E552" s="10" t="s">
        <v>375</v>
      </c>
      <c r="F552" s="10" t="s">
        <v>376</v>
      </c>
      <c r="G552" s="10" t="s">
        <v>4</v>
      </c>
      <c r="H552" s="10" t="s">
        <v>269</v>
      </c>
      <c r="I552" s="10" t="s">
        <v>358</v>
      </c>
      <c r="J552" s="10">
        <v>77121500</v>
      </c>
      <c r="K552" s="10" t="s">
        <v>377</v>
      </c>
      <c r="L552" s="16">
        <v>42384</v>
      </c>
      <c r="M552" s="10">
        <v>10</v>
      </c>
      <c r="N552" s="10" t="s">
        <v>8</v>
      </c>
      <c r="O552" s="10" t="s">
        <v>9</v>
      </c>
      <c r="P552" s="13">
        <v>24294610</v>
      </c>
      <c r="Q552" s="13">
        <v>24294610</v>
      </c>
      <c r="R552" s="10" t="s">
        <v>10</v>
      </c>
      <c r="S552" s="10" t="s">
        <v>10</v>
      </c>
      <c r="T552" s="10" t="s">
        <v>1023</v>
      </c>
      <c r="U552" s="11">
        <v>2429461</v>
      </c>
      <c r="V552" s="10"/>
    </row>
    <row r="553" spans="1:22" s="2" customFormat="1" ht="75" customHeight="1" x14ac:dyDescent="0.25">
      <c r="A553" s="10">
        <v>550</v>
      </c>
      <c r="B553" s="10">
        <v>574</v>
      </c>
      <c r="C553" s="10" t="s">
        <v>353</v>
      </c>
      <c r="D553" s="10" t="s">
        <v>354</v>
      </c>
      <c r="E553" s="10" t="s">
        <v>375</v>
      </c>
      <c r="F553" s="10" t="s">
        <v>376</v>
      </c>
      <c r="G553" s="10" t="s">
        <v>4</v>
      </c>
      <c r="H553" s="10" t="s">
        <v>269</v>
      </c>
      <c r="I553" s="10" t="s">
        <v>358</v>
      </c>
      <c r="J553" s="10">
        <v>77121500</v>
      </c>
      <c r="K553" s="10" t="s">
        <v>377</v>
      </c>
      <c r="L553" s="16">
        <v>42384</v>
      </c>
      <c r="M553" s="10">
        <v>10</v>
      </c>
      <c r="N553" s="10" t="s">
        <v>8</v>
      </c>
      <c r="O553" s="10" t="s">
        <v>9</v>
      </c>
      <c r="P553" s="13">
        <v>17610940</v>
      </c>
      <c r="Q553" s="13">
        <v>17610940</v>
      </c>
      <c r="R553" s="10" t="s">
        <v>10</v>
      </c>
      <c r="S553" s="10" t="s">
        <v>10</v>
      </c>
      <c r="T553" s="10" t="s">
        <v>1023</v>
      </c>
      <c r="U553" s="11">
        <v>1761094</v>
      </c>
      <c r="V553" s="10"/>
    </row>
    <row r="554" spans="1:22" s="2" customFormat="1" ht="75" customHeight="1" x14ac:dyDescent="0.25">
      <c r="A554" s="10">
        <v>551</v>
      </c>
      <c r="B554" s="10">
        <v>574</v>
      </c>
      <c r="C554" s="10" t="s">
        <v>353</v>
      </c>
      <c r="D554" s="10" t="s">
        <v>354</v>
      </c>
      <c r="E554" s="10" t="s">
        <v>375</v>
      </c>
      <c r="F554" s="10" t="s">
        <v>376</v>
      </c>
      <c r="G554" s="10" t="s">
        <v>4</v>
      </c>
      <c r="H554" s="10" t="s">
        <v>269</v>
      </c>
      <c r="I554" s="10" t="s">
        <v>358</v>
      </c>
      <c r="J554" s="10">
        <v>77121500</v>
      </c>
      <c r="K554" s="10" t="s">
        <v>377</v>
      </c>
      <c r="L554" s="16">
        <v>42384</v>
      </c>
      <c r="M554" s="10">
        <v>10</v>
      </c>
      <c r="N554" s="10" t="s">
        <v>8</v>
      </c>
      <c r="O554" s="10" t="s">
        <v>9</v>
      </c>
      <c r="P554" s="13">
        <v>28432120</v>
      </c>
      <c r="Q554" s="13">
        <v>28432120</v>
      </c>
      <c r="R554" s="10" t="s">
        <v>10</v>
      </c>
      <c r="S554" s="10" t="s">
        <v>10</v>
      </c>
      <c r="T554" s="10" t="s">
        <v>1023</v>
      </c>
      <c r="U554" s="11">
        <v>2843212</v>
      </c>
      <c r="V554" s="10"/>
    </row>
    <row r="555" spans="1:22" s="2" customFormat="1" ht="75" customHeight="1" x14ac:dyDescent="0.25">
      <c r="A555" s="10">
        <v>552</v>
      </c>
      <c r="B555" s="10">
        <v>574</v>
      </c>
      <c r="C555" s="10" t="s">
        <v>353</v>
      </c>
      <c r="D555" s="10" t="s">
        <v>354</v>
      </c>
      <c r="E555" s="10" t="s">
        <v>375</v>
      </c>
      <c r="F555" s="10" t="s">
        <v>376</v>
      </c>
      <c r="G555" s="10" t="s">
        <v>4</v>
      </c>
      <c r="H555" s="10" t="s">
        <v>269</v>
      </c>
      <c r="I555" s="10" t="s">
        <v>358</v>
      </c>
      <c r="J555" s="10">
        <v>77121500</v>
      </c>
      <c r="K555" s="10" t="s">
        <v>377</v>
      </c>
      <c r="L555" s="16">
        <v>42384</v>
      </c>
      <c r="M555" s="10">
        <v>10</v>
      </c>
      <c r="N555" s="10" t="s">
        <v>8</v>
      </c>
      <c r="O555" s="10" t="s">
        <v>9</v>
      </c>
      <c r="P555" s="13">
        <v>57394690</v>
      </c>
      <c r="Q555" s="13">
        <v>57394690</v>
      </c>
      <c r="R555" s="10" t="s">
        <v>10</v>
      </c>
      <c r="S555" s="10" t="s">
        <v>10</v>
      </c>
      <c r="T555" s="10" t="s">
        <v>1023</v>
      </c>
      <c r="U555" s="11">
        <v>5739469</v>
      </c>
      <c r="V555" s="10"/>
    </row>
    <row r="556" spans="1:22" s="2" customFormat="1" ht="75" customHeight="1" x14ac:dyDescent="0.25">
      <c r="A556" s="10">
        <v>553</v>
      </c>
      <c r="B556" s="10">
        <v>574</v>
      </c>
      <c r="C556" s="10" t="s">
        <v>353</v>
      </c>
      <c r="D556" s="10" t="s">
        <v>354</v>
      </c>
      <c r="E556" s="10" t="s">
        <v>375</v>
      </c>
      <c r="F556" s="10" t="s">
        <v>376</v>
      </c>
      <c r="G556" s="10" t="s">
        <v>4</v>
      </c>
      <c r="H556" s="10" t="s">
        <v>269</v>
      </c>
      <c r="I556" s="10" t="s">
        <v>358</v>
      </c>
      <c r="J556" s="10">
        <v>77121500</v>
      </c>
      <c r="K556" s="10" t="s">
        <v>377</v>
      </c>
      <c r="L556" s="16">
        <v>42384</v>
      </c>
      <c r="M556" s="10">
        <v>10</v>
      </c>
      <c r="N556" s="10" t="s">
        <v>8</v>
      </c>
      <c r="O556" s="10" t="s">
        <v>9</v>
      </c>
      <c r="P556" s="13">
        <v>35752330</v>
      </c>
      <c r="Q556" s="13">
        <v>35752330</v>
      </c>
      <c r="R556" s="10" t="s">
        <v>10</v>
      </c>
      <c r="S556" s="10" t="s">
        <v>10</v>
      </c>
      <c r="T556" s="10" t="s">
        <v>1023</v>
      </c>
      <c r="U556" s="11">
        <v>3575233</v>
      </c>
      <c r="V556" s="10"/>
    </row>
    <row r="557" spans="1:22" s="2" customFormat="1" ht="75" customHeight="1" x14ac:dyDescent="0.25">
      <c r="A557" s="10">
        <v>554</v>
      </c>
      <c r="B557" s="10">
        <v>574</v>
      </c>
      <c r="C557" s="10" t="s">
        <v>353</v>
      </c>
      <c r="D557" s="10" t="s">
        <v>354</v>
      </c>
      <c r="E557" s="10" t="s">
        <v>375</v>
      </c>
      <c r="F557" s="10" t="s">
        <v>376</v>
      </c>
      <c r="G557" s="10" t="s">
        <v>4</v>
      </c>
      <c r="H557" s="10" t="s">
        <v>269</v>
      </c>
      <c r="I557" s="10" t="s">
        <v>358</v>
      </c>
      <c r="J557" s="10">
        <v>77121500</v>
      </c>
      <c r="K557" s="10" t="s">
        <v>377</v>
      </c>
      <c r="L557" s="16">
        <v>42384</v>
      </c>
      <c r="M557" s="10">
        <v>10</v>
      </c>
      <c r="N557" s="10" t="s">
        <v>8</v>
      </c>
      <c r="O557" s="10" t="s">
        <v>9</v>
      </c>
      <c r="P557" s="13">
        <v>24294610</v>
      </c>
      <c r="Q557" s="13">
        <v>24294610</v>
      </c>
      <c r="R557" s="10" t="s">
        <v>10</v>
      </c>
      <c r="S557" s="10" t="s">
        <v>10</v>
      </c>
      <c r="T557" s="10" t="s">
        <v>1023</v>
      </c>
      <c r="U557" s="11">
        <v>2429461</v>
      </c>
      <c r="V557" s="10"/>
    </row>
    <row r="558" spans="1:22" s="2" customFormat="1" ht="75" customHeight="1" x14ac:dyDescent="0.25">
      <c r="A558" s="10">
        <v>555</v>
      </c>
      <c r="B558" s="10">
        <v>574</v>
      </c>
      <c r="C558" s="10" t="s">
        <v>353</v>
      </c>
      <c r="D558" s="10" t="s">
        <v>354</v>
      </c>
      <c r="E558" s="10" t="s">
        <v>375</v>
      </c>
      <c r="F558" s="10" t="s">
        <v>376</v>
      </c>
      <c r="G558" s="10" t="s">
        <v>4</v>
      </c>
      <c r="H558" s="10" t="s">
        <v>269</v>
      </c>
      <c r="I558" s="10" t="s">
        <v>358</v>
      </c>
      <c r="J558" s="10">
        <v>77121500</v>
      </c>
      <c r="K558" s="10" t="s">
        <v>377</v>
      </c>
      <c r="L558" s="16">
        <v>42384</v>
      </c>
      <c r="M558" s="10">
        <v>10</v>
      </c>
      <c r="N558" s="10" t="s">
        <v>8</v>
      </c>
      <c r="O558" s="10" t="s">
        <v>9</v>
      </c>
      <c r="P558" s="13">
        <v>41162920</v>
      </c>
      <c r="Q558" s="13">
        <v>41162920</v>
      </c>
      <c r="R558" s="10" t="s">
        <v>10</v>
      </c>
      <c r="S558" s="10" t="s">
        <v>10</v>
      </c>
      <c r="T558" s="10" t="s">
        <v>1023</v>
      </c>
      <c r="U558" s="11">
        <v>4116292</v>
      </c>
      <c r="V558" s="10"/>
    </row>
    <row r="559" spans="1:22" s="2" customFormat="1" ht="75" customHeight="1" x14ac:dyDescent="0.25">
      <c r="A559" s="10">
        <v>556</v>
      </c>
      <c r="B559" s="10">
        <v>574</v>
      </c>
      <c r="C559" s="10" t="s">
        <v>353</v>
      </c>
      <c r="D559" s="10" t="s">
        <v>354</v>
      </c>
      <c r="E559" s="10" t="s">
        <v>375</v>
      </c>
      <c r="F559" s="10" t="s">
        <v>376</v>
      </c>
      <c r="G559" s="10" t="s">
        <v>4</v>
      </c>
      <c r="H559" s="10" t="s">
        <v>269</v>
      </c>
      <c r="I559" s="10" t="s">
        <v>358</v>
      </c>
      <c r="J559" s="10">
        <v>77121500</v>
      </c>
      <c r="K559" s="10" t="s">
        <v>377</v>
      </c>
      <c r="L559" s="16">
        <v>42384</v>
      </c>
      <c r="M559" s="10">
        <v>10</v>
      </c>
      <c r="N559" s="10" t="s">
        <v>8</v>
      </c>
      <c r="O559" s="10" t="s">
        <v>9</v>
      </c>
      <c r="P559" s="13">
        <v>31720910</v>
      </c>
      <c r="Q559" s="13">
        <v>31720910</v>
      </c>
      <c r="R559" s="10" t="s">
        <v>10</v>
      </c>
      <c r="S559" s="10" t="s">
        <v>10</v>
      </c>
      <c r="T559" s="10" t="s">
        <v>1023</v>
      </c>
      <c r="U559" s="11">
        <v>3172091</v>
      </c>
      <c r="V559" s="10"/>
    </row>
    <row r="560" spans="1:22" s="2" customFormat="1" ht="75" customHeight="1" x14ac:dyDescent="0.25">
      <c r="A560" s="10">
        <v>557</v>
      </c>
      <c r="B560" s="10">
        <v>574</v>
      </c>
      <c r="C560" s="10" t="s">
        <v>353</v>
      </c>
      <c r="D560" s="10" t="s">
        <v>354</v>
      </c>
      <c r="E560" s="10" t="s">
        <v>375</v>
      </c>
      <c r="F560" s="10" t="s">
        <v>376</v>
      </c>
      <c r="G560" s="10" t="s">
        <v>4</v>
      </c>
      <c r="H560" s="10" t="s">
        <v>269</v>
      </c>
      <c r="I560" s="10" t="s">
        <v>358</v>
      </c>
      <c r="J560" s="10">
        <v>77121500</v>
      </c>
      <c r="K560" s="10" t="s">
        <v>377</v>
      </c>
      <c r="L560" s="16">
        <v>42384</v>
      </c>
      <c r="M560" s="10">
        <v>10</v>
      </c>
      <c r="N560" s="10" t="s">
        <v>8</v>
      </c>
      <c r="O560" s="10" t="s">
        <v>9</v>
      </c>
      <c r="P560" s="13">
        <v>31720910</v>
      </c>
      <c r="Q560" s="13">
        <v>31720910</v>
      </c>
      <c r="R560" s="10" t="s">
        <v>10</v>
      </c>
      <c r="S560" s="10" t="s">
        <v>10</v>
      </c>
      <c r="T560" s="10" t="s">
        <v>1023</v>
      </c>
      <c r="U560" s="11">
        <v>3172091</v>
      </c>
      <c r="V560" s="10"/>
    </row>
    <row r="561" spans="1:22" s="2" customFormat="1" ht="75" customHeight="1" x14ac:dyDescent="0.25">
      <c r="A561" s="10">
        <v>558</v>
      </c>
      <c r="B561" s="10">
        <v>574</v>
      </c>
      <c r="C561" s="10" t="s">
        <v>353</v>
      </c>
      <c r="D561" s="10" t="s">
        <v>354</v>
      </c>
      <c r="E561" s="10" t="s">
        <v>375</v>
      </c>
      <c r="F561" s="10" t="s">
        <v>376</v>
      </c>
      <c r="G561" s="10" t="s">
        <v>4</v>
      </c>
      <c r="H561" s="10" t="s">
        <v>269</v>
      </c>
      <c r="I561" s="10" t="s">
        <v>358</v>
      </c>
      <c r="J561" s="10">
        <v>77121500</v>
      </c>
      <c r="K561" s="10" t="s">
        <v>377</v>
      </c>
      <c r="L561" s="16">
        <v>42384</v>
      </c>
      <c r="M561" s="10">
        <v>10</v>
      </c>
      <c r="N561" s="10" t="s">
        <v>8</v>
      </c>
      <c r="O561" s="10" t="s">
        <v>9</v>
      </c>
      <c r="P561" s="13">
        <v>28432120</v>
      </c>
      <c r="Q561" s="13">
        <v>28432120</v>
      </c>
      <c r="R561" s="10" t="s">
        <v>10</v>
      </c>
      <c r="S561" s="10" t="s">
        <v>10</v>
      </c>
      <c r="T561" s="10" t="s">
        <v>1023</v>
      </c>
      <c r="U561" s="11">
        <v>2843212</v>
      </c>
      <c r="V561" s="10"/>
    </row>
    <row r="562" spans="1:22" s="2" customFormat="1" ht="75" customHeight="1" x14ac:dyDescent="0.25">
      <c r="A562" s="10">
        <v>559</v>
      </c>
      <c r="B562" s="10">
        <v>574</v>
      </c>
      <c r="C562" s="10" t="s">
        <v>353</v>
      </c>
      <c r="D562" s="10" t="s">
        <v>354</v>
      </c>
      <c r="E562" s="10" t="s">
        <v>375</v>
      </c>
      <c r="F562" s="10" t="s">
        <v>376</v>
      </c>
      <c r="G562" s="10" t="s">
        <v>4</v>
      </c>
      <c r="H562" s="10" t="s">
        <v>269</v>
      </c>
      <c r="I562" s="10" t="s">
        <v>358</v>
      </c>
      <c r="J562" s="10">
        <v>77121500</v>
      </c>
      <c r="K562" s="10" t="s">
        <v>377</v>
      </c>
      <c r="L562" s="16">
        <v>42384</v>
      </c>
      <c r="M562" s="10">
        <v>10</v>
      </c>
      <c r="N562" s="10" t="s">
        <v>8</v>
      </c>
      <c r="O562" s="10" t="s">
        <v>9</v>
      </c>
      <c r="P562" s="13">
        <v>16337860</v>
      </c>
      <c r="Q562" s="13">
        <v>16337860</v>
      </c>
      <c r="R562" s="10" t="s">
        <v>10</v>
      </c>
      <c r="S562" s="10" t="s">
        <v>10</v>
      </c>
      <c r="T562" s="10" t="s">
        <v>1023</v>
      </c>
      <c r="U562" s="11">
        <v>1633786</v>
      </c>
      <c r="V562" s="10"/>
    </row>
    <row r="563" spans="1:22" s="2" customFormat="1" ht="75" customHeight="1" x14ac:dyDescent="0.25">
      <c r="A563" s="10">
        <v>560</v>
      </c>
      <c r="B563" s="10">
        <v>574</v>
      </c>
      <c r="C563" s="10" t="s">
        <v>353</v>
      </c>
      <c r="D563" s="10" t="s">
        <v>354</v>
      </c>
      <c r="E563" s="10" t="s">
        <v>375</v>
      </c>
      <c r="F563" s="10" t="s">
        <v>376</v>
      </c>
      <c r="G563" s="10" t="s">
        <v>4</v>
      </c>
      <c r="H563" s="10" t="s">
        <v>269</v>
      </c>
      <c r="I563" s="10" t="s">
        <v>358</v>
      </c>
      <c r="J563" s="10">
        <v>77121500</v>
      </c>
      <c r="K563" s="10" t="s">
        <v>377</v>
      </c>
      <c r="L563" s="16">
        <v>42384</v>
      </c>
      <c r="M563" s="10">
        <v>10</v>
      </c>
      <c r="N563" s="10" t="s">
        <v>8</v>
      </c>
      <c r="O563" s="10" t="s">
        <v>9</v>
      </c>
      <c r="P563" s="13">
        <v>24294610</v>
      </c>
      <c r="Q563" s="13">
        <v>24294610</v>
      </c>
      <c r="R563" s="10" t="s">
        <v>10</v>
      </c>
      <c r="S563" s="10" t="s">
        <v>10</v>
      </c>
      <c r="T563" s="10" t="s">
        <v>1023</v>
      </c>
      <c r="U563" s="11">
        <v>2429461</v>
      </c>
      <c r="V563" s="10"/>
    </row>
    <row r="564" spans="1:22" s="2" customFormat="1" ht="75" customHeight="1" x14ac:dyDescent="0.25">
      <c r="A564" s="10">
        <v>561</v>
      </c>
      <c r="B564" s="10">
        <v>574</v>
      </c>
      <c r="C564" s="10" t="s">
        <v>353</v>
      </c>
      <c r="D564" s="10" t="s">
        <v>354</v>
      </c>
      <c r="E564" s="10" t="s">
        <v>375</v>
      </c>
      <c r="F564" s="10" t="s">
        <v>376</v>
      </c>
      <c r="G564" s="10" t="s">
        <v>4</v>
      </c>
      <c r="H564" s="10" t="s">
        <v>269</v>
      </c>
      <c r="I564" s="10" t="s">
        <v>358</v>
      </c>
      <c r="J564" s="10">
        <v>77121500</v>
      </c>
      <c r="K564" s="10" t="s">
        <v>377</v>
      </c>
      <c r="L564" s="16">
        <v>42384</v>
      </c>
      <c r="M564" s="10">
        <v>10</v>
      </c>
      <c r="N564" s="10" t="s">
        <v>8</v>
      </c>
      <c r="O564" s="10" t="s">
        <v>9</v>
      </c>
      <c r="P564" s="13">
        <v>20793640</v>
      </c>
      <c r="Q564" s="13">
        <v>20793640</v>
      </c>
      <c r="R564" s="10" t="s">
        <v>10</v>
      </c>
      <c r="S564" s="10" t="s">
        <v>10</v>
      </c>
      <c r="T564" s="10" t="s">
        <v>1023</v>
      </c>
      <c r="U564" s="11">
        <v>2079364</v>
      </c>
      <c r="V564" s="10"/>
    </row>
    <row r="565" spans="1:22" s="2" customFormat="1" ht="75" customHeight="1" x14ac:dyDescent="0.25">
      <c r="A565" s="10">
        <v>562</v>
      </c>
      <c r="B565" s="10">
        <v>574</v>
      </c>
      <c r="C565" s="10" t="s">
        <v>353</v>
      </c>
      <c r="D565" s="10" t="s">
        <v>354</v>
      </c>
      <c r="E565" s="10" t="s">
        <v>375</v>
      </c>
      <c r="F565" s="10" t="s">
        <v>376</v>
      </c>
      <c r="G565" s="10" t="s">
        <v>4</v>
      </c>
      <c r="H565" s="10" t="s">
        <v>269</v>
      </c>
      <c r="I565" s="10" t="s">
        <v>358</v>
      </c>
      <c r="J565" s="10">
        <v>77121500</v>
      </c>
      <c r="K565" s="10" t="s">
        <v>377</v>
      </c>
      <c r="L565" s="16">
        <v>42384</v>
      </c>
      <c r="M565" s="10">
        <v>10</v>
      </c>
      <c r="N565" s="10" t="s">
        <v>8</v>
      </c>
      <c r="O565" s="10" t="s">
        <v>9</v>
      </c>
      <c r="P565" s="13">
        <v>28432120</v>
      </c>
      <c r="Q565" s="13">
        <v>28432120</v>
      </c>
      <c r="R565" s="10" t="s">
        <v>10</v>
      </c>
      <c r="S565" s="10" t="s">
        <v>10</v>
      </c>
      <c r="T565" s="10" t="s">
        <v>1023</v>
      </c>
      <c r="U565" s="11">
        <v>2843212</v>
      </c>
      <c r="V565" s="10"/>
    </row>
    <row r="566" spans="1:22" s="2" customFormat="1" ht="75" customHeight="1" x14ac:dyDescent="0.25">
      <c r="A566" s="10">
        <v>563</v>
      </c>
      <c r="B566" s="10">
        <v>574</v>
      </c>
      <c r="C566" s="10" t="s">
        <v>353</v>
      </c>
      <c r="D566" s="10" t="s">
        <v>354</v>
      </c>
      <c r="E566" s="10" t="s">
        <v>375</v>
      </c>
      <c r="F566" s="10" t="s">
        <v>376</v>
      </c>
      <c r="G566" s="10" t="s">
        <v>4</v>
      </c>
      <c r="H566" s="10" t="s">
        <v>269</v>
      </c>
      <c r="I566" s="10" t="s">
        <v>358</v>
      </c>
      <c r="J566" s="10">
        <v>77121500</v>
      </c>
      <c r="K566" s="10" t="s">
        <v>377</v>
      </c>
      <c r="L566" s="16">
        <v>42384</v>
      </c>
      <c r="M566" s="10">
        <v>10</v>
      </c>
      <c r="N566" s="10" t="s">
        <v>8</v>
      </c>
      <c r="O566" s="10" t="s">
        <v>9</v>
      </c>
      <c r="P566" s="13">
        <v>24294610</v>
      </c>
      <c r="Q566" s="13">
        <v>24294610</v>
      </c>
      <c r="R566" s="10" t="s">
        <v>10</v>
      </c>
      <c r="S566" s="10" t="s">
        <v>10</v>
      </c>
      <c r="T566" s="10" t="s">
        <v>1023</v>
      </c>
      <c r="U566" s="11">
        <v>2429461</v>
      </c>
      <c r="V566" s="10"/>
    </row>
    <row r="567" spans="1:22" s="2" customFormat="1" ht="75" customHeight="1" x14ac:dyDescent="0.25">
      <c r="A567" s="10">
        <v>564</v>
      </c>
      <c r="B567" s="10">
        <v>574</v>
      </c>
      <c r="C567" s="10" t="s">
        <v>353</v>
      </c>
      <c r="D567" s="10" t="s">
        <v>354</v>
      </c>
      <c r="E567" s="10" t="s">
        <v>375</v>
      </c>
      <c r="F567" s="10" t="s">
        <v>376</v>
      </c>
      <c r="G567" s="10" t="s">
        <v>4</v>
      </c>
      <c r="H567" s="10" t="s">
        <v>269</v>
      </c>
      <c r="I567" s="10" t="s">
        <v>358</v>
      </c>
      <c r="J567" s="10">
        <v>77121500</v>
      </c>
      <c r="K567" s="10" t="s">
        <v>377</v>
      </c>
      <c r="L567" s="16">
        <v>42384</v>
      </c>
      <c r="M567" s="10">
        <v>10</v>
      </c>
      <c r="N567" s="10" t="s">
        <v>8</v>
      </c>
      <c r="O567" s="10" t="s">
        <v>9</v>
      </c>
      <c r="P567" s="13">
        <v>24294610</v>
      </c>
      <c r="Q567" s="13">
        <v>24294610</v>
      </c>
      <c r="R567" s="10" t="s">
        <v>10</v>
      </c>
      <c r="S567" s="10" t="s">
        <v>10</v>
      </c>
      <c r="T567" s="10" t="s">
        <v>1023</v>
      </c>
      <c r="U567" s="11">
        <v>2429461</v>
      </c>
      <c r="V567" s="10"/>
    </row>
    <row r="568" spans="1:22" s="2" customFormat="1" ht="75" customHeight="1" x14ac:dyDescent="0.25">
      <c r="A568" s="10">
        <v>565</v>
      </c>
      <c r="B568" s="10">
        <v>574</v>
      </c>
      <c r="C568" s="10" t="s">
        <v>353</v>
      </c>
      <c r="D568" s="10" t="s">
        <v>354</v>
      </c>
      <c r="E568" s="10" t="s">
        <v>375</v>
      </c>
      <c r="F568" s="10" t="s">
        <v>376</v>
      </c>
      <c r="G568" s="10" t="s">
        <v>4</v>
      </c>
      <c r="H568" s="10" t="s">
        <v>269</v>
      </c>
      <c r="I568" s="10" t="s">
        <v>358</v>
      </c>
      <c r="J568" s="10">
        <v>77121500</v>
      </c>
      <c r="K568" s="10" t="s">
        <v>377</v>
      </c>
      <c r="L568" s="16">
        <v>42384</v>
      </c>
      <c r="M568" s="10">
        <v>10</v>
      </c>
      <c r="N568" s="10" t="s">
        <v>8</v>
      </c>
      <c r="O568" s="10" t="s">
        <v>9</v>
      </c>
      <c r="P568" s="13">
        <v>24294610</v>
      </c>
      <c r="Q568" s="13">
        <v>24294610</v>
      </c>
      <c r="R568" s="10" t="s">
        <v>10</v>
      </c>
      <c r="S568" s="10" t="s">
        <v>10</v>
      </c>
      <c r="T568" s="10" t="s">
        <v>1023</v>
      </c>
      <c r="U568" s="11">
        <v>2429461</v>
      </c>
      <c r="V568" s="10"/>
    </row>
    <row r="569" spans="1:22" s="2" customFormat="1" ht="75" customHeight="1" x14ac:dyDescent="0.25">
      <c r="A569" s="10">
        <v>566</v>
      </c>
      <c r="B569" s="10">
        <v>574</v>
      </c>
      <c r="C569" s="10" t="s">
        <v>353</v>
      </c>
      <c r="D569" s="10" t="s">
        <v>354</v>
      </c>
      <c r="E569" s="10" t="s">
        <v>375</v>
      </c>
      <c r="F569" s="10" t="s">
        <v>376</v>
      </c>
      <c r="G569" s="10" t="s">
        <v>4</v>
      </c>
      <c r="H569" s="10" t="s">
        <v>269</v>
      </c>
      <c r="I569" s="10" t="s">
        <v>358</v>
      </c>
      <c r="J569" s="10">
        <v>77121500</v>
      </c>
      <c r="K569" s="10" t="s">
        <v>377</v>
      </c>
      <c r="L569" s="16">
        <v>42384</v>
      </c>
      <c r="M569" s="10">
        <v>10</v>
      </c>
      <c r="N569" s="10" t="s">
        <v>8</v>
      </c>
      <c r="O569" s="10" t="s">
        <v>9</v>
      </c>
      <c r="P569" s="13">
        <v>28432120</v>
      </c>
      <c r="Q569" s="13">
        <v>28432120</v>
      </c>
      <c r="R569" s="10" t="s">
        <v>10</v>
      </c>
      <c r="S569" s="10" t="s">
        <v>10</v>
      </c>
      <c r="T569" s="10" t="s">
        <v>1023</v>
      </c>
      <c r="U569" s="11">
        <v>2843212</v>
      </c>
      <c r="V569" s="10"/>
    </row>
    <row r="570" spans="1:22" s="2" customFormat="1" ht="75" customHeight="1" x14ac:dyDescent="0.25">
      <c r="A570" s="10">
        <v>567</v>
      </c>
      <c r="B570" s="10">
        <v>574</v>
      </c>
      <c r="C570" s="10" t="s">
        <v>353</v>
      </c>
      <c r="D570" s="10" t="s">
        <v>354</v>
      </c>
      <c r="E570" s="10" t="s">
        <v>375</v>
      </c>
      <c r="F570" s="10" t="s">
        <v>376</v>
      </c>
      <c r="G570" s="10" t="s">
        <v>4</v>
      </c>
      <c r="H570" s="10" t="s">
        <v>269</v>
      </c>
      <c r="I570" s="10" t="s">
        <v>358</v>
      </c>
      <c r="J570" s="10">
        <v>77121500</v>
      </c>
      <c r="K570" s="10" t="s">
        <v>377</v>
      </c>
      <c r="L570" s="16">
        <v>42384</v>
      </c>
      <c r="M570" s="10">
        <v>10</v>
      </c>
      <c r="N570" s="10" t="s">
        <v>8</v>
      </c>
      <c r="O570" s="10" t="s">
        <v>9</v>
      </c>
      <c r="P570" s="13">
        <v>28432120</v>
      </c>
      <c r="Q570" s="13">
        <v>28432120</v>
      </c>
      <c r="R570" s="10" t="s">
        <v>10</v>
      </c>
      <c r="S570" s="10" t="s">
        <v>10</v>
      </c>
      <c r="T570" s="10" t="s">
        <v>1023</v>
      </c>
      <c r="U570" s="11">
        <v>2843212</v>
      </c>
      <c r="V570" s="10"/>
    </row>
    <row r="571" spans="1:22" s="2" customFormat="1" ht="75" customHeight="1" x14ac:dyDescent="0.25">
      <c r="A571" s="10">
        <v>568</v>
      </c>
      <c r="B571" s="10">
        <v>574</v>
      </c>
      <c r="C571" s="10" t="s">
        <v>353</v>
      </c>
      <c r="D571" s="10" t="s">
        <v>354</v>
      </c>
      <c r="E571" s="10" t="s">
        <v>375</v>
      </c>
      <c r="F571" s="10" t="s">
        <v>376</v>
      </c>
      <c r="G571" s="10" t="s">
        <v>4</v>
      </c>
      <c r="H571" s="10" t="s">
        <v>269</v>
      </c>
      <c r="I571" s="10" t="s">
        <v>358</v>
      </c>
      <c r="J571" s="10">
        <v>77121500</v>
      </c>
      <c r="K571" s="10" t="s">
        <v>371</v>
      </c>
      <c r="L571" s="16">
        <v>42384</v>
      </c>
      <c r="M571" s="10">
        <v>1</v>
      </c>
      <c r="N571" s="10" t="s">
        <v>8</v>
      </c>
      <c r="O571" s="10" t="s">
        <v>9</v>
      </c>
      <c r="P571" s="13">
        <v>124840</v>
      </c>
      <c r="Q571" s="13">
        <v>124840</v>
      </c>
      <c r="R571" s="10" t="s">
        <v>10</v>
      </c>
      <c r="S571" s="10" t="s">
        <v>10</v>
      </c>
      <c r="T571" s="10" t="s">
        <v>1023</v>
      </c>
      <c r="U571" s="11">
        <v>124840</v>
      </c>
      <c r="V571" s="10"/>
    </row>
    <row r="572" spans="1:22" s="2" customFormat="1" ht="75" customHeight="1" x14ac:dyDescent="0.25">
      <c r="A572" s="10">
        <v>569</v>
      </c>
      <c r="B572" s="10">
        <v>574</v>
      </c>
      <c r="C572" s="10" t="s">
        <v>353</v>
      </c>
      <c r="D572" s="10" t="s">
        <v>354</v>
      </c>
      <c r="E572" s="10" t="s">
        <v>375</v>
      </c>
      <c r="F572" s="10" t="s">
        <v>376</v>
      </c>
      <c r="G572" s="10" t="s">
        <v>28</v>
      </c>
      <c r="H572" s="10" t="s">
        <v>29</v>
      </c>
      <c r="I572" s="10" t="s">
        <v>372</v>
      </c>
      <c r="J572" s="10">
        <v>77121500</v>
      </c>
      <c r="K572" s="10" t="s">
        <v>378</v>
      </c>
      <c r="L572" s="16">
        <v>42415</v>
      </c>
      <c r="M572" s="10">
        <v>1</v>
      </c>
      <c r="N572" s="10" t="s">
        <v>8</v>
      </c>
      <c r="O572" s="10" t="s">
        <v>9</v>
      </c>
      <c r="P572" s="13">
        <v>20000000</v>
      </c>
      <c r="Q572" s="13">
        <v>20000000</v>
      </c>
      <c r="R572" s="10" t="s">
        <v>10</v>
      </c>
      <c r="S572" s="10" t="s">
        <v>10</v>
      </c>
      <c r="T572" s="10" t="s">
        <v>1023</v>
      </c>
      <c r="U572" s="11">
        <v>20000000</v>
      </c>
      <c r="V572" s="10"/>
    </row>
    <row r="573" spans="1:22" s="2" customFormat="1" ht="75" customHeight="1" x14ac:dyDescent="0.25">
      <c r="A573" s="10">
        <v>570</v>
      </c>
      <c r="B573" s="10">
        <v>574</v>
      </c>
      <c r="C573" s="10" t="s">
        <v>353</v>
      </c>
      <c r="D573" s="10" t="s">
        <v>354</v>
      </c>
      <c r="E573" s="10" t="s">
        <v>375</v>
      </c>
      <c r="F573" s="10" t="s">
        <v>376</v>
      </c>
      <c r="G573" s="10" t="s">
        <v>28</v>
      </c>
      <c r="H573" s="10" t="s">
        <v>29</v>
      </c>
      <c r="I573" s="10" t="s">
        <v>372</v>
      </c>
      <c r="J573" s="10">
        <v>77121500</v>
      </c>
      <c r="K573" s="10" t="s">
        <v>379</v>
      </c>
      <c r="L573" s="16">
        <v>42415</v>
      </c>
      <c r="M573" s="10">
        <v>1</v>
      </c>
      <c r="N573" s="10" t="s">
        <v>8</v>
      </c>
      <c r="O573" s="10" t="s">
        <v>9</v>
      </c>
      <c r="P573" s="13">
        <v>15000000</v>
      </c>
      <c r="Q573" s="13">
        <v>15000000</v>
      </c>
      <c r="R573" s="10" t="s">
        <v>10</v>
      </c>
      <c r="S573" s="10" t="s">
        <v>10</v>
      </c>
      <c r="T573" s="10" t="s">
        <v>1023</v>
      </c>
      <c r="U573" s="11">
        <v>15000000</v>
      </c>
      <c r="V573" s="10"/>
    </row>
    <row r="574" spans="1:22" s="2" customFormat="1" ht="75" customHeight="1" x14ac:dyDescent="0.25">
      <c r="A574" s="10">
        <v>571</v>
      </c>
      <c r="B574" s="10">
        <v>574</v>
      </c>
      <c r="C574" s="10" t="s">
        <v>353</v>
      </c>
      <c r="D574" s="10" t="s">
        <v>354</v>
      </c>
      <c r="E574" s="10" t="s">
        <v>375</v>
      </c>
      <c r="F574" s="10" t="s">
        <v>376</v>
      </c>
      <c r="G574" s="10" t="s">
        <v>28</v>
      </c>
      <c r="H574" s="10" t="s">
        <v>29</v>
      </c>
      <c r="I574" s="10" t="s">
        <v>372</v>
      </c>
      <c r="J574" s="10">
        <v>77121500</v>
      </c>
      <c r="K574" s="10" t="s">
        <v>380</v>
      </c>
      <c r="L574" s="16">
        <v>42415</v>
      </c>
      <c r="M574" s="10">
        <v>1</v>
      </c>
      <c r="N574" s="10" t="s">
        <v>8</v>
      </c>
      <c r="O574" s="10" t="s">
        <v>9</v>
      </c>
      <c r="P574" s="13">
        <v>5000000</v>
      </c>
      <c r="Q574" s="13">
        <v>5000000</v>
      </c>
      <c r="R574" s="10" t="s">
        <v>10</v>
      </c>
      <c r="S574" s="10" t="s">
        <v>10</v>
      </c>
      <c r="T574" s="10" t="s">
        <v>1023</v>
      </c>
      <c r="U574" s="11">
        <v>5000000</v>
      </c>
      <c r="V574" s="10"/>
    </row>
    <row r="575" spans="1:22" s="2" customFormat="1" ht="75" customHeight="1" x14ac:dyDescent="0.25">
      <c r="A575" s="10">
        <v>572</v>
      </c>
      <c r="B575" s="10">
        <v>574</v>
      </c>
      <c r="C575" s="10" t="s">
        <v>353</v>
      </c>
      <c r="D575" s="10" t="s">
        <v>354</v>
      </c>
      <c r="E575" s="10" t="s">
        <v>375</v>
      </c>
      <c r="F575" s="10" t="s">
        <v>381</v>
      </c>
      <c r="G575" s="10" t="s">
        <v>4</v>
      </c>
      <c r="H575" s="10" t="s">
        <v>269</v>
      </c>
      <c r="I575" s="10" t="s">
        <v>358</v>
      </c>
      <c r="J575" s="10">
        <v>77121500</v>
      </c>
      <c r="K575" s="10" t="s">
        <v>382</v>
      </c>
      <c r="L575" s="16">
        <v>42384</v>
      </c>
      <c r="M575" s="10">
        <v>10</v>
      </c>
      <c r="N575" s="10" t="s">
        <v>8</v>
      </c>
      <c r="O575" s="10" t="s">
        <v>9</v>
      </c>
      <c r="P575" s="13">
        <v>31720910</v>
      </c>
      <c r="Q575" s="13">
        <v>31720910</v>
      </c>
      <c r="R575" s="10" t="s">
        <v>10</v>
      </c>
      <c r="S575" s="10" t="s">
        <v>10</v>
      </c>
      <c r="T575" s="10" t="s">
        <v>1023</v>
      </c>
      <c r="U575" s="11">
        <v>3172091</v>
      </c>
      <c r="V575" s="10"/>
    </row>
    <row r="576" spans="1:22" s="2" customFormat="1" ht="75" customHeight="1" x14ac:dyDescent="0.25">
      <c r="A576" s="10">
        <v>573</v>
      </c>
      <c r="B576" s="10">
        <v>574</v>
      </c>
      <c r="C576" s="10" t="s">
        <v>353</v>
      </c>
      <c r="D576" s="10" t="s">
        <v>354</v>
      </c>
      <c r="E576" s="10" t="s">
        <v>375</v>
      </c>
      <c r="F576" s="10" t="s">
        <v>381</v>
      </c>
      <c r="G576" s="10" t="s">
        <v>4</v>
      </c>
      <c r="H576" s="10" t="s">
        <v>269</v>
      </c>
      <c r="I576" s="10" t="s">
        <v>358</v>
      </c>
      <c r="J576" s="10">
        <v>77121500</v>
      </c>
      <c r="K576" s="10" t="s">
        <v>383</v>
      </c>
      <c r="L576" s="16">
        <v>42384</v>
      </c>
      <c r="M576" s="10">
        <v>10</v>
      </c>
      <c r="N576" s="10" t="s">
        <v>8</v>
      </c>
      <c r="O576" s="10" t="s">
        <v>9</v>
      </c>
      <c r="P576" s="13">
        <v>24294610</v>
      </c>
      <c r="Q576" s="13">
        <v>24294610</v>
      </c>
      <c r="R576" s="10" t="s">
        <v>10</v>
      </c>
      <c r="S576" s="10" t="s">
        <v>10</v>
      </c>
      <c r="T576" s="10" t="s">
        <v>1023</v>
      </c>
      <c r="U576" s="11">
        <v>2429461</v>
      </c>
      <c r="V576" s="10"/>
    </row>
    <row r="577" spans="1:22" s="2" customFormat="1" ht="75" customHeight="1" x14ac:dyDescent="0.25">
      <c r="A577" s="10">
        <v>574</v>
      </c>
      <c r="B577" s="10">
        <v>574</v>
      </c>
      <c r="C577" s="10" t="s">
        <v>353</v>
      </c>
      <c r="D577" s="10" t="s">
        <v>354</v>
      </c>
      <c r="E577" s="10" t="s">
        <v>375</v>
      </c>
      <c r="F577" s="10" t="s">
        <v>381</v>
      </c>
      <c r="G577" s="10" t="s">
        <v>4</v>
      </c>
      <c r="H577" s="10" t="s">
        <v>269</v>
      </c>
      <c r="I577" s="10" t="s">
        <v>358</v>
      </c>
      <c r="J577" s="10">
        <v>77121500</v>
      </c>
      <c r="K577" s="10" t="s">
        <v>384</v>
      </c>
      <c r="L577" s="16">
        <v>42384</v>
      </c>
      <c r="M577" s="10">
        <v>10</v>
      </c>
      <c r="N577" s="10" t="s">
        <v>8</v>
      </c>
      <c r="O577" s="10" t="s">
        <v>9</v>
      </c>
      <c r="P577" s="13">
        <v>28432120</v>
      </c>
      <c r="Q577" s="13">
        <v>28432120</v>
      </c>
      <c r="R577" s="10" t="s">
        <v>10</v>
      </c>
      <c r="S577" s="10" t="s">
        <v>10</v>
      </c>
      <c r="T577" s="10" t="s">
        <v>1023</v>
      </c>
      <c r="U577" s="11">
        <v>2843212</v>
      </c>
      <c r="V577" s="10"/>
    </row>
    <row r="578" spans="1:22" s="2" customFormat="1" ht="75" customHeight="1" x14ac:dyDescent="0.25">
      <c r="A578" s="10">
        <v>575</v>
      </c>
      <c r="B578" s="10">
        <v>574</v>
      </c>
      <c r="C578" s="10" t="s">
        <v>353</v>
      </c>
      <c r="D578" s="10" t="s">
        <v>354</v>
      </c>
      <c r="E578" s="10" t="s">
        <v>375</v>
      </c>
      <c r="F578" s="10" t="s">
        <v>381</v>
      </c>
      <c r="G578" s="10" t="s">
        <v>4</v>
      </c>
      <c r="H578" s="10" t="s">
        <v>269</v>
      </c>
      <c r="I578" s="10" t="s">
        <v>358</v>
      </c>
      <c r="J578" s="10">
        <v>77121500</v>
      </c>
      <c r="K578" s="10" t="s">
        <v>385</v>
      </c>
      <c r="L578" s="16">
        <v>42384</v>
      </c>
      <c r="M578" s="10">
        <v>10</v>
      </c>
      <c r="N578" s="10" t="s">
        <v>8</v>
      </c>
      <c r="O578" s="10" t="s">
        <v>9</v>
      </c>
      <c r="P578" s="13">
        <v>20793640</v>
      </c>
      <c r="Q578" s="13">
        <v>20793640</v>
      </c>
      <c r="R578" s="10" t="s">
        <v>10</v>
      </c>
      <c r="S578" s="10" t="s">
        <v>10</v>
      </c>
      <c r="T578" s="10" t="s">
        <v>1023</v>
      </c>
      <c r="U578" s="11">
        <v>2079364</v>
      </c>
      <c r="V578" s="10"/>
    </row>
    <row r="579" spans="1:22" s="2" customFormat="1" ht="75" customHeight="1" x14ac:dyDescent="0.25">
      <c r="A579" s="10">
        <v>576</v>
      </c>
      <c r="B579" s="10">
        <v>574</v>
      </c>
      <c r="C579" s="10" t="s">
        <v>353</v>
      </c>
      <c r="D579" s="10" t="s">
        <v>354</v>
      </c>
      <c r="E579" s="10" t="s">
        <v>375</v>
      </c>
      <c r="F579" s="10" t="s">
        <v>381</v>
      </c>
      <c r="G579" s="10" t="s">
        <v>4</v>
      </c>
      <c r="H579" s="10" t="s">
        <v>269</v>
      </c>
      <c r="I579" s="10" t="s">
        <v>358</v>
      </c>
      <c r="J579" s="10">
        <v>77121500</v>
      </c>
      <c r="K579" s="10" t="s">
        <v>385</v>
      </c>
      <c r="L579" s="16">
        <v>42384</v>
      </c>
      <c r="M579" s="10">
        <v>10</v>
      </c>
      <c r="N579" s="10" t="s">
        <v>8</v>
      </c>
      <c r="O579" s="10" t="s">
        <v>9</v>
      </c>
      <c r="P579" s="13">
        <v>28432120</v>
      </c>
      <c r="Q579" s="13">
        <v>28432120</v>
      </c>
      <c r="R579" s="10" t="s">
        <v>10</v>
      </c>
      <c r="S579" s="10" t="s">
        <v>10</v>
      </c>
      <c r="T579" s="10" t="s">
        <v>1023</v>
      </c>
      <c r="U579" s="11">
        <v>2843212</v>
      </c>
      <c r="V579" s="10"/>
    </row>
    <row r="580" spans="1:22" s="2" customFormat="1" ht="75" customHeight="1" x14ac:dyDescent="0.25">
      <c r="A580" s="10">
        <v>577</v>
      </c>
      <c r="B580" s="10">
        <v>574</v>
      </c>
      <c r="C580" s="10" t="s">
        <v>353</v>
      </c>
      <c r="D580" s="10" t="s">
        <v>354</v>
      </c>
      <c r="E580" s="10" t="s">
        <v>375</v>
      </c>
      <c r="F580" s="10" t="s">
        <v>381</v>
      </c>
      <c r="G580" s="10" t="s">
        <v>4</v>
      </c>
      <c r="H580" s="10" t="s">
        <v>269</v>
      </c>
      <c r="I580" s="10" t="s">
        <v>358</v>
      </c>
      <c r="J580" s="10">
        <v>77121500</v>
      </c>
      <c r="K580" s="10" t="s">
        <v>386</v>
      </c>
      <c r="L580" s="16">
        <v>42384</v>
      </c>
      <c r="M580" s="10">
        <v>10</v>
      </c>
      <c r="N580" s="10" t="s">
        <v>8</v>
      </c>
      <c r="O580" s="10" t="s">
        <v>9</v>
      </c>
      <c r="P580" s="13">
        <v>28432120</v>
      </c>
      <c r="Q580" s="13">
        <v>28432120</v>
      </c>
      <c r="R580" s="10" t="s">
        <v>10</v>
      </c>
      <c r="S580" s="10" t="s">
        <v>10</v>
      </c>
      <c r="T580" s="10" t="s">
        <v>1023</v>
      </c>
      <c r="U580" s="11">
        <v>2843212</v>
      </c>
      <c r="V580" s="10"/>
    </row>
    <row r="581" spans="1:22" s="2" customFormat="1" ht="75" customHeight="1" x14ac:dyDescent="0.25">
      <c r="A581" s="10">
        <v>578</v>
      </c>
      <c r="B581" s="10">
        <v>574</v>
      </c>
      <c r="C581" s="10" t="s">
        <v>353</v>
      </c>
      <c r="D581" s="10" t="s">
        <v>354</v>
      </c>
      <c r="E581" s="10" t="s">
        <v>375</v>
      </c>
      <c r="F581" s="10" t="s">
        <v>381</v>
      </c>
      <c r="G581" s="10" t="s">
        <v>4</v>
      </c>
      <c r="H581" s="10" t="s">
        <v>269</v>
      </c>
      <c r="I581" s="10" t="s">
        <v>358</v>
      </c>
      <c r="J581" s="10">
        <v>77121500</v>
      </c>
      <c r="K581" s="10" t="s">
        <v>382</v>
      </c>
      <c r="L581" s="16">
        <v>42384</v>
      </c>
      <c r="M581" s="10">
        <v>10</v>
      </c>
      <c r="N581" s="10" t="s">
        <v>8</v>
      </c>
      <c r="O581" s="10" t="s">
        <v>9</v>
      </c>
      <c r="P581" s="13">
        <v>31720910</v>
      </c>
      <c r="Q581" s="13">
        <v>31720910</v>
      </c>
      <c r="R581" s="10" t="s">
        <v>10</v>
      </c>
      <c r="S581" s="10" t="s">
        <v>10</v>
      </c>
      <c r="T581" s="10" t="s">
        <v>1023</v>
      </c>
      <c r="U581" s="11">
        <v>3172091</v>
      </c>
      <c r="V581" s="10"/>
    </row>
    <row r="582" spans="1:22" s="2" customFormat="1" ht="75" customHeight="1" x14ac:dyDescent="0.25">
      <c r="A582" s="10">
        <v>579</v>
      </c>
      <c r="B582" s="10">
        <v>574</v>
      </c>
      <c r="C582" s="10" t="s">
        <v>353</v>
      </c>
      <c r="D582" s="10" t="s">
        <v>354</v>
      </c>
      <c r="E582" s="10" t="s">
        <v>375</v>
      </c>
      <c r="F582" s="10" t="s">
        <v>381</v>
      </c>
      <c r="G582" s="10" t="s">
        <v>4</v>
      </c>
      <c r="H582" s="10" t="s">
        <v>269</v>
      </c>
      <c r="I582" s="10" t="s">
        <v>358</v>
      </c>
      <c r="J582" s="10">
        <v>77121500</v>
      </c>
      <c r="K582" s="10" t="s">
        <v>387</v>
      </c>
      <c r="L582" s="16">
        <v>42384</v>
      </c>
      <c r="M582" s="10">
        <v>10</v>
      </c>
      <c r="N582" s="10" t="s">
        <v>8</v>
      </c>
      <c r="O582" s="10" t="s">
        <v>9</v>
      </c>
      <c r="P582" s="13">
        <v>20793640</v>
      </c>
      <c r="Q582" s="13">
        <v>20793640</v>
      </c>
      <c r="R582" s="10" t="s">
        <v>10</v>
      </c>
      <c r="S582" s="10" t="s">
        <v>10</v>
      </c>
      <c r="T582" s="10" t="s">
        <v>1023</v>
      </c>
      <c r="U582" s="11">
        <v>2079364</v>
      </c>
      <c r="V582" s="10"/>
    </row>
    <row r="583" spans="1:22" s="2" customFormat="1" ht="75" customHeight="1" x14ac:dyDescent="0.25">
      <c r="A583" s="10">
        <v>580</v>
      </c>
      <c r="B583" s="10">
        <v>574</v>
      </c>
      <c r="C583" s="10" t="s">
        <v>353</v>
      </c>
      <c r="D583" s="10" t="s">
        <v>354</v>
      </c>
      <c r="E583" s="10" t="s">
        <v>375</v>
      </c>
      <c r="F583" s="10" t="s">
        <v>381</v>
      </c>
      <c r="G583" s="10" t="s">
        <v>4</v>
      </c>
      <c r="H583" s="10" t="s">
        <v>269</v>
      </c>
      <c r="I583" s="10" t="s">
        <v>358</v>
      </c>
      <c r="J583" s="10">
        <v>77121500</v>
      </c>
      <c r="K583" s="10" t="s">
        <v>388</v>
      </c>
      <c r="L583" s="16">
        <v>42384</v>
      </c>
      <c r="M583" s="10">
        <v>10</v>
      </c>
      <c r="N583" s="10" t="s">
        <v>8</v>
      </c>
      <c r="O583" s="10" t="s">
        <v>9</v>
      </c>
      <c r="P583" s="13">
        <v>20793640</v>
      </c>
      <c r="Q583" s="13">
        <v>20793640</v>
      </c>
      <c r="R583" s="10" t="s">
        <v>10</v>
      </c>
      <c r="S583" s="10" t="s">
        <v>10</v>
      </c>
      <c r="T583" s="10" t="s">
        <v>1023</v>
      </c>
      <c r="U583" s="11">
        <v>2079364</v>
      </c>
      <c r="V583" s="10"/>
    </row>
    <row r="584" spans="1:22" s="2" customFormat="1" ht="75" customHeight="1" x14ac:dyDescent="0.25">
      <c r="A584" s="10">
        <v>581</v>
      </c>
      <c r="B584" s="10">
        <v>574</v>
      </c>
      <c r="C584" s="10" t="s">
        <v>353</v>
      </c>
      <c r="D584" s="10" t="s">
        <v>354</v>
      </c>
      <c r="E584" s="10" t="s">
        <v>375</v>
      </c>
      <c r="F584" s="10" t="s">
        <v>381</v>
      </c>
      <c r="G584" s="10" t="s">
        <v>4</v>
      </c>
      <c r="H584" s="10" t="s">
        <v>269</v>
      </c>
      <c r="I584" s="10" t="s">
        <v>358</v>
      </c>
      <c r="J584" s="10">
        <v>77121500</v>
      </c>
      <c r="K584" s="10" t="s">
        <v>382</v>
      </c>
      <c r="L584" s="16">
        <v>42384</v>
      </c>
      <c r="M584" s="10">
        <v>10</v>
      </c>
      <c r="N584" s="10" t="s">
        <v>8</v>
      </c>
      <c r="O584" s="10" t="s">
        <v>9</v>
      </c>
      <c r="P584" s="13">
        <v>26204230</v>
      </c>
      <c r="Q584" s="13">
        <v>26204230</v>
      </c>
      <c r="R584" s="10" t="s">
        <v>10</v>
      </c>
      <c r="S584" s="10" t="s">
        <v>10</v>
      </c>
      <c r="T584" s="10" t="s">
        <v>1023</v>
      </c>
      <c r="U584" s="11">
        <v>2620423</v>
      </c>
      <c r="V584" s="10"/>
    </row>
    <row r="585" spans="1:22" s="2" customFormat="1" ht="75" customHeight="1" x14ac:dyDescent="0.25">
      <c r="A585" s="10">
        <v>582</v>
      </c>
      <c r="B585" s="10">
        <v>574</v>
      </c>
      <c r="C585" s="10" t="s">
        <v>353</v>
      </c>
      <c r="D585" s="10" t="s">
        <v>354</v>
      </c>
      <c r="E585" s="10" t="s">
        <v>375</v>
      </c>
      <c r="F585" s="10" t="s">
        <v>381</v>
      </c>
      <c r="G585" s="10" t="s">
        <v>4</v>
      </c>
      <c r="H585" s="10" t="s">
        <v>269</v>
      </c>
      <c r="I585" s="10" t="s">
        <v>358</v>
      </c>
      <c r="J585" s="10">
        <v>77121500</v>
      </c>
      <c r="K585" s="10" t="s">
        <v>382</v>
      </c>
      <c r="L585" s="16">
        <v>42384</v>
      </c>
      <c r="M585" s="10">
        <v>10</v>
      </c>
      <c r="N585" s="10" t="s">
        <v>8</v>
      </c>
      <c r="O585" s="10" t="s">
        <v>9</v>
      </c>
      <c r="P585" s="13">
        <v>31720910</v>
      </c>
      <c r="Q585" s="13">
        <v>31720910</v>
      </c>
      <c r="R585" s="10" t="s">
        <v>10</v>
      </c>
      <c r="S585" s="10" t="s">
        <v>10</v>
      </c>
      <c r="T585" s="10" t="s">
        <v>1023</v>
      </c>
      <c r="U585" s="11">
        <v>3172091</v>
      </c>
      <c r="V585" s="10"/>
    </row>
    <row r="586" spans="1:22" s="2" customFormat="1" ht="75" customHeight="1" x14ac:dyDescent="0.25">
      <c r="A586" s="10">
        <v>583</v>
      </c>
      <c r="B586" s="10">
        <v>574</v>
      </c>
      <c r="C586" s="10" t="s">
        <v>353</v>
      </c>
      <c r="D586" s="10" t="s">
        <v>354</v>
      </c>
      <c r="E586" s="10" t="s">
        <v>375</v>
      </c>
      <c r="F586" s="10" t="s">
        <v>381</v>
      </c>
      <c r="G586" s="10" t="s">
        <v>4</v>
      </c>
      <c r="H586" s="10" t="s">
        <v>269</v>
      </c>
      <c r="I586" s="10" t="s">
        <v>358</v>
      </c>
      <c r="J586" s="10">
        <v>77121500</v>
      </c>
      <c r="K586" s="10" t="s">
        <v>388</v>
      </c>
      <c r="L586" s="16">
        <v>42384</v>
      </c>
      <c r="M586" s="10">
        <v>10</v>
      </c>
      <c r="N586" s="10" t="s">
        <v>8</v>
      </c>
      <c r="O586" s="10" t="s">
        <v>9</v>
      </c>
      <c r="P586" s="13">
        <v>20793640</v>
      </c>
      <c r="Q586" s="13">
        <v>20793640</v>
      </c>
      <c r="R586" s="10" t="s">
        <v>10</v>
      </c>
      <c r="S586" s="10" t="s">
        <v>10</v>
      </c>
      <c r="T586" s="10" t="s">
        <v>1023</v>
      </c>
      <c r="U586" s="11">
        <v>2079364</v>
      </c>
      <c r="V586" s="10"/>
    </row>
    <row r="587" spans="1:22" s="2" customFormat="1" ht="75" customHeight="1" x14ac:dyDescent="0.25">
      <c r="A587" s="10">
        <v>584</v>
      </c>
      <c r="B587" s="10">
        <v>574</v>
      </c>
      <c r="C587" s="10" t="s">
        <v>353</v>
      </c>
      <c r="D587" s="10" t="s">
        <v>354</v>
      </c>
      <c r="E587" s="10" t="s">
        <v>375</v>
      </c>
      <c r="F587" s="10" t="s">
        <v>381</v>
      </c>
      <c r="G587" s="10" t="s">
        <v>4</v>
      </c>
      <c r="H587" s="10" t="s">
        <v>269</v>
      </c>
      <c r="I587" s="10" t="s">
        <v>358</v>
      </c>
      <c r="J587" s="10">
        <v>77121500</v>
      </c>
      <c r="K587" s="10" t="s">
        <v>388</v>
      </c>
      <c r="L587" s="16">
        <v>42384</v>
      </c>
      <c r="M587" s="10">
        <v>10</v>
      </c>
      <c r="N587" s="10" t="s">
        <v>8</v>
      </c>
      <c r="O587" s="10" t="s">
        <v>9</v>
      </c>
      <c r="P587" s="13">
        <v>20793640</v>
      </c>
      <c r="Q587" s="13">
        <v>20793640</v>
      </c>
      <c r="R587" s="10" t="s">
        <v>10</v>
      </c>
      <c r="S587" s="10" t="s">
        <v>10</v>
      </c>
      <c r="T587" s="10" t="s">
        <v>1023</v>
      </c>
      <c r="U587" s="11">
        <v>2079364</v>
      </c>
      <c r="V587" s="10"/>
    </row>
    <row r="588" spans="1:22" s="2" customFormat="1" ht="75" customHeight="1" x14ac:dyDescent="0.25">
      <c r="A588" s="10">
        <v>585</v>
      </c>
      <c r="B588" s="10">
        <v>574</v>
      </c>
      <c r="C588" s="10" t="s">
        <v>353</v>
      </c>
      <c r="D588" s="10" t="s">
        <v>354</v>
      </c>
      <c r="E588" s="10" t="s">
        <v>375</v>
      </c>
      <c r="F588" s="10" t="s">
        <v>381</v>
      </c>
      <c r="G588" s="10" t="s">
        <v>4</v>
      </c>
      <c r="H588" s="10" t="s">
        <v>269</v>
      </c>
      <c r="I588" s="10" t="s">
        <v>358</v>
      </c>
      <c r="J588" s="10">
        <v>77121500</v>
      </c>
      <c r="K588" s="10" t="s">
        <v>388</v>
      </c>
      <c r="L588" s="16">
        <v>42384</v>
      </c>
      <c r="M588" s="10">
        <v>10</v>
      </c>
      <c r="N588" s="10" t="s">
        <v>8</v>
      </c>
      <c r="O588" s="10" t="s">
        <v>9</v>
      </c>
      <c r="P588" s="13">
        <v>22384990</v>
      </c>
      <c r="Q588" s="13">
        <v>22384990</v>
      </c>
      <c r="R588" s="10" t="s">
        <v>10</v>
      </c>
      <c r="S588" s="10" t="s">
        <v>10</v>
      </c>
      <c r="T588" s="10" t="s">
        <v>1023</v>
      </c>
      <c r="U588" s="11">
        <v>2238499</v>
      </c>
      <c r="V588" s="10"/>
    </row>
    <row r="589" spans="1:22" s="2" customFormat="1" ht="75" customHeight="1" x14ac:dyDescent="0.25">
      <c r="A589" s="10">
        <v>586</v>
      </c>
      <c r="B589" s="10">
        <v>574</v>
      </c>
      <c r="C589" s="10" t="s">
        <v>353</v>
      </c>
      <c r="D589" s="10" t="s">
        <v>354</v>
      </c>
      <c r="E589" s="10" t="s">
        <v>375</v>
      </c>
      <c r="F589" s="10" t="s">
        <v>381</v>
      </c>
      <c r="G589" s="10" t="s">
        <v>4</v>
      </c>
      <c r="H589" s="10" t="s">
        <v>269</v>
      </c>
      <c r="I589" s="10" t="s">
        <v>358</v>
      </c>
      <c r="J589" s="10">
        <v>77121500</v>
      </c>
      <c r="K589" s="10" t="s">
        <v>389</v>
      </c>
      <c r="L589" s="16">
        <v>42384</v>
      </c>
      <c r="M589" s="10">
        <v>10</v>
      </c>
      <c r="N589" s="10" t="s">
        <v>8</v>
      </c>
      <c r="O589" s="10" t="s">
        <v>9</v>
      </c>
      <c r="P589" s="13">
        <v>31720910</v>
      </c>
      <c r="Q589" s="13">
        <v>31720910</v>
      </c>
      <c r="R589" s="10" t="s">
        <v>10</v>
      </c>
      <c r="S589" s="10" t="s">
        <v>10</v>
      </c>
      <c r="T589" s="10" t="s">
        <v>1023</v>
      </c>
      <c r="U589" s="11">
        <v>3172091</v>
      </c>
      <c r="V589" s="10"/>
    </row>
    <row r="590" spans="1:22" s="2" customFormat="1" ht="75" customHeight="1" x14ac:dyDescent="0.25">
      <c r="A590" s="10">
        <v>587</v>
      </c>
      <c r="B590" s="10">
        <v>574</v>
      </c>
      <c r="C590" s="10" t="s">
        <v>353</v>
      </c>
      <c r="D590" s="10" t="s">
        <v>354</v>
      </c>
      <c r="E590" s="10" t="s">
        <v>375</v>
      </c>
      <c r="F590" s="10" t="s">
        <v>381</v>
      </c>
      <c r="G590" s="10" t="s">
        <v>4</v>
      </c>
      <c r="H590" s="10" t="s">
        <v>269</v>
      </c>
      <c r="I590" s="10" t="s">
        <v>358</v>
      </c>
      <c r="J590" s="10">
        <v>77121500</v>
      </c>
      <c r="K590" s="10" t="s">
        <v>390</v>
      </c>
      <c r="L590" s="16">
        <v>42384</v>
      </c>
      <c r="M590" s="10">
        <v>10</v>
      </c>
      <c r="N590" s="10" t="s">
        <v>8</v>
      </c>
      <c r="O590" s="10" t="s">
        <v>9</v>
      </c>
      <c r="P590" s="13">
        <v>26204230</v>
      </c>
      <c r="Q590" s="13">
        <v>26204230</v>
      </c>
      <c r="R590" s="10" t="s">
        <v>10</v>
      </c>
      <c r="S590" s="10" t="s">
        <v>10</v>
      </c>
      <c r="T590" s="10" t="s">
        <v>1023</v>
      </c>
      <c r="U590" s="11">
        <v>2620423</v>
      </c>
      <c r="V590" s="10"/>
    </row>
    <row r="591" spans="1:22" s="2" customFormat="1" ht="75" customHeight="1" x14ac:dyDescent="0.25">
      <c r="A591" s="10">
        <v>588</v>
      </c>
      <c r="B591" s="10">
        <v>574</v>
      </c>
      <c r="C591" s="10" t="s">
        <v>353</v>
      </c>
      <c r="D591" s="10" t="s">
        <v>354</v>
      </c>
      <c r="E591" s="10" t="s">
        <v>375</v>
      </c>
      <c r="F591" s="10" t="s">
        <v>381</v>
      </c>
      <c r="G591" s="10" t="s">
        <v>4</v>
      </c>
      <c r="H591" s="10" t="s">
        <v>269</v>
      </c>
      <c r="I591" s="10" t="s">
        <v>358</v>
      </c>
      <c r="J591" s="10">
        <v>77121500</v>
      </c>
      <c r="K591" s="10" t="s">
        <v>391</v>
      </c>
      <c r="L591" s="16">
        <v>42384</v>
      </c>
      <c r="M591" s="10">
        <v>10</v>
      </c>
      <c r="N591" s="10" t="s">
        <v>8</v>
      </c>
      <c r="O591" s="10" t="s">
        <v>9</v>
      </c>
      <c r="P591" s="13">
        <v>31720910</v>
      </c>
      <c r="Q591" s="13">
        <v>31720910</v>
      </c>
      <c r="R591" s="10" t="s">
        <v>10</v>
      </c>
      <c r="S591" s="10" t="s">
        <v>10</v>
      </c>
      <c r="T591" s="10" t="s">
        <v>1023</v>
      </c>
      <c r="U591" s="11">
        <v>3172091</v>
      </c>
      <c r="V591" s="10"/>
    </row>
    <row r="592" spans="1:22" s="2" customFormat="1" ht="75" customHeight="1" x14ac:dyDescent="0.25">
      <c r="A592" s="10">
        <v>589</v>
      </c>
      <c r="B592" s="10">
        <v>574</v>
      </c>
      <c r="C592" s="10" t="s">
        <v>353</v>
      </c>
      <c r="D592" s="10" t="s">
        <v>354</v>
      </c>
      <c r="E592" s="10" t="s">
        <v>375</v>
      </c>
      <c r="F592" s="10" t="s">
        <v>381</v>
      </c>
      <c r="G592" s="10" t="s">
        <v>4</v>
      </c>
      <c r="H592" s="10" t="s">
        <v>269</v>
      </c>
      <c r="I592" s="10" t="s">
        <v>358</v>
      </c>
      <c r="J592" s="10">
        <v>77121500</v>
      </c>
      <c r="K592" s="10" t="s">
        <v>392</v>
      </c>
      <c r="L592" s="16">
        <v>42384</v>
      </c>
      <c r="M592" s="10">
        <v>10</v>
      </c>
      <c r="N592" s="10" t="s">
        <v>8</v>
      </c>
      <c r="O592" s="10" t="s">
        <v>9</v>
      </c>
      <c r="P592" s="13">
        <v>24294610</v>
      </c>
      <c r="Q592" s="13">
        <v>24294610</v>
      </c>
      <c r="R592" s="10" t="s">
        <v>10</v>
      </c>
      <c r="S592" s="10" t="s">
        <v>10</v>
      </c>
      <c r="T592" s="10" t="s">
        <v>1023</v>
      </c>
      <c r="U592" s="11">
        <v>2429461</v>
      </c>
      <c r="V592" s="10"/>
    </row>
    <row r="593" spans="1:22" s="2" customFormat="1" ht="75" customHeight="1" x14ac:dyDescent="0.25">
      <c r="A593" s="10">
        <v>590</v>
      </c>
      <c r="B593" s="10">
        <v>574</v>
      </c>
      <c r="C593" s="10" t="s">
        <v>353</v>
      </c>
      <c r="D593" s="10" t="s">
        <v>354</v>
      </c>
      <c r="E593" s="10" t="s">
        <v>375</v>
      </c>
      <c r="F593" s="10" t="s">
        <v>381</v>
      </c>
      <c r="G593" s="10" t="s">
        <v>4</v>
      </c>
      <c r="H593" s="10" t="s">
        <v>269</v>
      </c>
      <c r="I593" s="10" t="s">
        <v>358</v>
      </c>
      <c r="J593" s="10">
        <v>77121500</v>
      </c>
      <c r="K593" s="10" t="s">
        <v>393</v>
      </c>
      <c r="L593" s="16">
        <v>42384</v>
      </c>
      <c r="M593" s="10">
        <v>10</v>
      </c>
      <c r="N593" s="10" t="s">
        <v>8</v>
      </c>
      <c r="O593" s="10" t="s">
        <v>9</v>
      </c>
      <c r="P593" s="13">
        <v>16337860</v>
      </c>
      <c r="Q593" s="13">
        <v>16337860</v>
      </c>
      <c r="R593" s="10" t="s">
        <v>10</v>
      </c>
      <c r="S593" s="10" t="s">
        <v>10</v>
      </c>
      <c r="T593" s="10" t="s">
        <v>1023</v>
      </c>
      <c r="U593" s="11">
        <v>1633786</v>
      </c>
      <c r="V593" s="10"/>
    </row>
    <row r="594" spans="1:22" s="2" customFormat="1" ht="75" customHeight="1" x14ac:dyDescent="0.25">
      <c r="A594" s="10">
        <v>591</v>
      </c>
      <c r="B594" s="10">
        <v>574</v>
      </c>
      <c r="C594" s="10" t="s">
        <v>353</v>
      </c>
      <c r="D594" s="10" t="s">
        <v>354</v>
      </c>
      <c r="E594" s="10" t="s">
        <v>375</v>
      </c>
      <c r="F594" s="10" t="s">
        <v>381</v>
      </c>
      <c r="G594" s="10" t="s">
        <v>4</v>
      </c>
      <c r="H594" s="10" t="s">
        <v>269</v>
      </c>
      <c r="I594" s="10" t="s">
        <v>358</v>
      </c>
      <c r="J594" s="10">
        <v>77121500</v>
      </c>
      <c r="K594" s="10" t="s">
        <v>394</v>
      </c>
      <c r="L594" s="16">
        <v>42384</v>
      </c>
      <c r="M594" s="10">
        <v>10</v>
      </c>
      <c r="N594" s="10" t="s">
        <v>8</v>
      </c>
      <c r="O594" s="10" t="s">
        <v>9</v>
      </c>
      <c r="P594" s="13">
        <v>31720910</v>
      </c>
      <c r="Q594" s="13">
        <v>31720910</v>
      </c>
      <c r="R594" s="10" t="s">
        <v>10</v>
      </c>
      <c r="S594" s="10" t="s">
        <v>10</v>
      </c>
      <c r="T594" s="10" t="s">
        <v>1023</v>
      </c>
      <c r="U594" s="11">
        <v>3172091</v>
      </c>
      <c r="V594" s="10"/>
    </row>
    <row r="595" spans="1:22" s="2" customFormat="1" ht="75" customHeight="1" x14ac:dyDescent="0.25">
      <c r="A595" s="10">
        <v>592</v>
      </c>
      <c r="B595" s="10">
        <v>574</v>
      </c>
      <c r="C595" s="10" t="s">
        <v>353</v>
      </c>
      <c r="D595" s="10" t="s">
        <v>354</v>
      </c>
      <c r="E595" s="10" t="s">
        <v>375</v>
      </c>
      <c r="F595" s="10" t="s">
        <v>381</v>
      </c>
      <c r="G595" s="10" t="s">
        <v>4</v>
      </c>
      <c r="H595" s="10" t="s">
        <v>269</v>
      </c>
      <c r="I595" s="10" t="s">
        <v>358</v>
      </c>
      <c r="J595" s="10">
        <v>77121500</v>
      </c>
      <c r="K595" s="10" t="s">
        <v>395</v>
      </c>
      <c r="L595" s="16">
        <v>42384</v>
      </c>
      <c r="M595" s="10">
        <v>10</v>
      </c>
      <c r="N595" s="10" t="s">
        <v>8</v>
      </c>
      <c r="O595" s="10" t="s">
        <v>9</v>
      </c>
      <c r="P595" s="13">
        <v>57394690</v>
      </c>
      <c r="Q595" s="13">
        <v>57394690</v>
      </c>
      <c r="R595" s="10" t="s">
        <v>10</v>
      </c>
      <c r="S595" s="10" t="s">
        <v>10</v>
      </c>
      <c r="T595" s="10" t="s">
        <v>1023</v>
      </c>
      <c r="U595" s="11">
        <v>5739469</v>
      </c>
      <c r="V595" s="10"/>
    </row>
    <row r="596" spans="1:22" s="2" customFormat="1" ht="75" customHeight="1" x14ac:dyDescent="0.25">
      <c r="A596" s="10">
        <v>593</v>
      </c>
      <c r="B596" s="10">
        <v>574</v>
      </c>
      <c r="C596" s="10" t="s">
        <v>353</v>
      </c>
      <c r="D596" s="10" t="s">
        <v>354</v>
      </c>
      <c r="E596" s="10" t="s">
        <v>375</v>
      </c>
      <c r="F596" s="10" t="s">
        <v>381</v>
      </c>
      <c r="G596" s="10" t="s">
        <v>4</v>
      </c>
      <c r="H596" s="10" t="s">
        <v>269</v>
      </c>
      <c r="I596" s="10" t="s">
        <v>358</v>
      </c>
      <c r="J596" s="10">
        <v>77121500</v>
      </c>
      <c r="K596" s="10" t="s">
        <v>396</v>
      </c>
      <c r="L596" s="16">
        <v>42384</v>
      </c>
      <c r="M596" s="10">
        <v>10</v>
      </c>
      <c r="N596" s="10" t="s">
        <v>8</v>
      </c>
      <c r="O596" s="10" t="s">
        <v>9</v>
      </c>
      <c r="P596" s="13">
        <v>24294610</v>
      </c>
      <c r="Q596" s="13">
        <v>24294610</v>
      </c>
      <c r="R596" s="10" t="s">
        <v>10</v>
      </c>
      <c r="S596" s="10" t="s">
        <v>10</v>
      </c>
      <c r="T596" s="10" t="s">
        <v>1023</v>
      </c>
      <c r="U596" s="11">
        <v>2429461</v>
      </c>
      <c r="V596" s="10"/>
    </row>
    <row r="597" spans="1:22" s="2" customFormat="1" ht="75" customHeight="1" x14ac:dyDescent="0.25">
      <c r="A597" s="10">
        <v>594</v>
      </c>
      <c r="B597" s="10">
        <v>574</v>
      </c>
      <c r="C597" s="10" t="s">
        <v>353</v>
      </c>
      <c r="D597" s="10" t="s">
        <v>354</v>
      </c>
      <c r="E597" s="10" t="s">
        <v>375</v>
      </c>
      <c r="F597" s="10" t="s">
        <v>381</v>
      </c>
      <c r="G597" s="10" t="s">
        <v>4</v>
      </c>
      <c r="H597" s="10" t="s">
        <v>269</v>
      </c>
      <c r="I597" s="10" t="s">
        <v>358</v>
      </c>
      <c r="J597" s="10">
        <v>77121500</v>
      </c>
      <c r="K597" s="10" t="s">
        <v>397</v>
      </c>
      <c r="L597" s="16">
        <v>42384</v>
      </c>
      <c r="M597" s="10">
        <v>10</v>
      </c>
      <c r="N597" s="10" t="s">
        <v>8</v>
      </c>
      <c r="O597" s="10" t="s">
        <v>9</v>
      </c>
      <c r="P597" s="13">
        <v>17610940</v>
      </c>
      <c r="Q597" s="13">
        <v>17610940</v>
      </c>
      <c r="R597" s="10" t="s">
        <v>10</v>
      </c>
      <c r="S597" s="10" t="s">
        <v>10</v>
      </c>
      <c r="T597" s="10" t="s">
        <v>1023</v>
      </c>
      <c r="U597" s="11">
        <v>1761094</v>
      </c>
      <c r="V597" s="10"/>
    </row>
    <row r="598" spans="1:22" s="2" customFormat="1" ht="75" customHeight="1" x14ac:dyDescent="0.25">
      <c r="A598" s="10">
        <v>595</v>
      </c>
      <c r="B598" s="10">
        <v>574</v>
      </c>
      <c r="C598" s="10" t="s">
        <v>353</v>
      </c>
      <c r="D598" s="10" t="s">
        <v>354</v>
      </c>
      <c r="E598" s="10" t="s">
        <v>375</v>
      </c>
      <c r="F598" s="10" t="s">
        <v>381</v>
      </c>
      <c r="G598" s="10" t="s">
        <v>4</v>
      </c>
      <c r="H598" s="10" t="s">
        <v>269</v>
      </c>
      <c r="I598" s="10" t="s">
        <v>358</v>
      </c>
      <c r="J598" s="10">
        <v>77121500</v>
      </c>
      <c r="K598" s="10" t="s">
        <v>398</v>
      </c>
      <c r="L598" s="16">
        <v>42384</v>
      </c>
      <c r="M598" s="10">
        <v>10</v>
      </c>
      <c r="N598" s="10" t="s">
        <v>8</v>
      </c>
      <c r="O598" s="10" t="s">
        <v>9</v>
      </c>
      <c r="P598" s="13">
        <v>17610940</v>
      </c>
      <c r="Q598" s="13">
        <v>17610940</v>
      </c>
      <c r="R598" s="10" t="s">
        <v>10</v>
      </c>
      <c r="S598" s="10" t="s">
        <v>10</v>
      </c>
      <c r="T598" s="10" t="s">
        <v>1023</v>
      </c>
      <c r="U598" s="11">
        <v>1761094</v>
      </c>
      <c r="V598" s="10"/>
    </row>
    <row r="599" spans="1:22" s="2" customFormat="1" ht="75" customHeight="1" x14ac:dyDescent="0.25">
      <c r="A599" s="10">
        <v>596</v>
      </c>
      <c r="B599" s="10">
        <v>574</v>
      </c>
      <c r="C599" s="10" t="s">
        <v>353</v>
      </c>
      <c r="D599" s="10" t="s">
        <v>354</v>
      </c>
      <c r="E599" s="10" t="s">
        <v>375</v>
      </c>
      <c r="F599" s="10" t="s">
        <v>381</v>
      </c>
      <c r="G599" s="10" t="s">
        <v>4</v>
      </c>
      <c r="H599" s="10" t="s">
        <v>269</v>
      </c>
      <c r="I599" s="10" t="s">
        <v>358</v>
      </c>
      <c r="J599" s="10">
        <v>77121500</v>
      </c>
      <c r="K599" s="10" t="s">
        <v>399</v>
      </c>
      <c r="L599" s="16">
        <v>42384</v>
      </c>
      <c r="M599" s="10">
        <v>10</v>
      </c>
      <c r="N599" s="10" t="s">
        <v>8</v>
      </c>
      <c r="O599" s="10" t="s">
        <v>9</v>
      </c>
      <c r="P599" s="13">
        <v>24294610</v>
      </c>
      <c r="Q599" s="13">
        <v>24294610</v>
      </c>
      <c r="R599" s="10" t="s">
        <v>10</v>
      </c>
      <c r="S599" s="10" t="s">
        <v>10</v>
      </c>
      <c r="T599" s="10" t="s">
        <v>1023</v>
      </c>
      <c r="U599" s="11">
        <v>2429461</v>
      </c>
      <c r="V599" s="10"/>
    </row>
    <row r="600" spans="1:22" s="2" customFormat="1" ht="75" customHeight="1" x14ac:dyDescent="0.25">
      <c r="A600" s="10">
        <v>597</v>
      </c>
      <c r="B600" s="10">
        <v>574</v>
      </c>
      <c r="C600" s="10" t="s">
        <v>353</v>
      </c>
      <c r="D600" s="10" t="s">
        <v>354</v>
      </c>
      <c r="E600" s="10" t="s">
        <v>375</v>
      </c>
      <c r="F600" s="10" t="s">
        <v>381</v>
      </c>
      <c r="G600" s="10" t="s">
        <v>4</v>
      </c>
      <c r="H600" s="10" t="s">
        <v>269</v>
      </c>
      <c r="I600" s="10" t="s">
        <v>358</v>
      </c>
      <c r="J600" s="10">
        <v>77121500</v>
      </c>
      <c r="K600" s="10" t="s">
        <v>400</v>
      </c>
      <c r="L600" s="16">
        <v>42384</v>
      </c>
      <c r="M600" s="10">
        <v>10</v>
      </c>
      <c r="N600" s="10" t="s">
        <v>8</v>
      </c>
      <c r="O600" s="10" t="s">
        <v>9</v>
      </c>
      <c r="P600" s="13">
        <v>41162920</v>
      </c>
      <c r="Q600" s="13">
        <v>41162920</v>
      </c>
      <c r="R600" s="10" t="s">
        <v>10</v>
      </c>
      <c r="S600" s="10" t="s">
        <v>10</v>
      </c>
      <c r="T600" s="10" t="s">
        <v>1023</v>
      </c>
      <c r="U600" s="11">
        <v>4116292</v>
      </c>
      <c r="V600" s="10"/>
    </row>
    <row r="601" spans="1:22" s="2" customFormat="1" ht="75" customHeight="1" x14ac:dyDescent="0.25">
      <c r="A601" s="10">
        <v>598</v>
      </c>
      <c r="B601" s="10">
        <v>574</v>
      </c>
      <c r="C601" s="10" t="s">
        <v>353</v>
      </c>
      <c r="D601" s="10" t="s">
        <v>354</v>
      </c>
      <c r="E601" s="10" t="s">
        <v>375</v>
      </c>
      <c r="F601" s="10" t="s">
        <v>381</v>
      </c>
      <c r="G601" s="10" t="s">
        <v>4</v>
      </c>
      <c r="H601" s="10" t="s">
        <v>269</v>
      </c>
      <c r="I601" s="10" t="s">
        <v>358</v>
      </c>
      <c r="J601" s="10">
        <v>77121500</v>
      </c>
      <c r="K601" s="10" t="s">
        <v>401</v>
      </c>
      <c r="L601" s="16">
        <v>42384</v>
      </c>
      <c r="M601" s="10">
        <v>10</v>
      </c>
      <c r="N601" s="10" t="s">
        <v>8</v>
      </c>
      <c r="O601" s="10" t="s">
        <v>9</v>
      </c>
      <c r="P601" s="13">
        <v>24294610</v>
      </c>
      <c r="Q601" s="13">
        <v>24294610</v>
      </c>
      <c r="R601" s="10" t="s">
        <v>10</v>
      </c>
      <c r="S601" s="10" t="s">
        <v>10</v>
      </c>
      <c r="T601" s="10" t="s">
        <v>1023</v>
      </c>
      <c r="U601" s="11">
        <v>2429461</v>
      </c>
      <c r="V601" s="10"/>
    </row>
    <row r="602" spans="1:22" s="2" customFormat="1" ht="75" customHeight="1" x14ac:dyDescent="0.25">
      <c r="A602" s="10">
        <v>599</v>
      </c>
      <c r="B602" s="10">
        <v>574</v>
      </c>
      <c r="C602" s="10" t="s">
        <v>353</v>
      </c>
      <c r="D602" s="10" t="s">
        <v>354</v>
      </c>
      <c r="E602" s="10" t="s">
        <v>375</v>
      </c>
      <c r="F602" s="10" t="s">
        <v>381</v>
      </c>
      <c r="G602" s="10" t="s">
        <v>4</v>
      </c>
      <c r="H602" s="10" t="s">
        <v>269</v>
      </c>
      <c r="I602" s="10" t="s">
        <v>358</v>
      </c>
      <c r="J602" s="10">
        <v>77121500</v>
      </c>
      <c r="K602" s="10" t="s">
        <v>388</v>
      </c>
      <c r="L602" s="16">
        <v>42384</v>
      </c>
      <c r="M602" s="10">
        <v>10</v>
      </c>
      <c r="N602" s="10" t="s">
        <v>8</v>
      </c>
      <c r="O602" s="10" t="s">
        <v>9</v>
      </c>
      <c r="P602" s="13">
        <v>20793640</v>
      </c>
      <c r="Q602" s="13">
        <v>20793640</v>
      </c>
      <c r="R602" s="10" t="s">
        <v>10</v>
      </c>
      <c r="S602" s="10" t="s">
        <v>10</v>
      </c>
      <c r="T602" s="10" t="s">
        <v>1023</v>
      </c>
      <c r="U602" s="11">
        <v>2079364</v>
      </c>
      <c r="V602" s="10"/>
    </row>
    <row r="603" spans="1:22" s="2" customFormat="1" ht="75" customHeight="1" x14ac:dyDescent="0.25">
      <c r="A603" s="10">
        <v>600</v>
      </c>
      <c r="B603" s="10">
        <v>574</v>
      </c>
      <c r="C603" s="10" t="s">
        <v>353</v>
      </c>
      <c r="D603" s="10" t="s">
        <v>354</v>
      </c>
      <c r="E603" s="10" t="s">
        <v>375</v>
      </c>
      <c r="F603" s="10" t="s">
        <v>381</v>
      </c>
      <c r="G603" s="10" t="s">
        <v>4</v>
      </c>
      <c r="H603" s="10" t="s">
        <v>269</v>
      </c>
      <c r="I603" s="10" t="s">
        <v>358</v>
      </c>
      <c r="J603" s="10">
        <v>77121500</v>
      </c>
      <c r="K603" s="10" t="s">
        <v>402</v>
      </c>
      <c r="L603" s="16">
        <v>42384</v>
      </c>
      <c r="M603" s="10">
        <v>10</v>
      </c>
      <c r="N603" s="10" t="s">
        <v>8</v>
      </c>
      <c r="O603" s="10" t="s">
        <v>9</v>
      </c>
      <c r="P603" s="13">
        <v>28432120</v>
      </c>
      <c r="Q603" s="13">
        <v>28432120</v>
      </c>
      <c r="R603" s="10" t="s">
        <v>10</v>
      </c>
      <c r="S603" s="10" t="s">
        <v>10</v>
      </c>
      <c r="T603" s="10" t="s">
        <v>1023</v>
      </c>
      <c r="U603" s="11">
        <v>2843212</v>
      </c>
      <c r="V603" s="10"/>
    </row>
    <row r="604" spans="1:22" s="2" customFormat="1" ht="75" customHeight="1" x14ac:dyDescent="0.25">
      <c r="A604" s="10">
        <v>601</v>
      </c>
      <c r="B604" s="10">
        <v>574</v>
      </c>
      <c r="C604" s="10" t="s">
        <v>353</v>
      </c>
      <c r="D604" s="10" t="s">
        <v>354</v>
      </c>
      <c r="E604" s="10" t="s">
        <v>375</v>
      </c>
      <c r="F604" s="10" t="s">
        <v>381</v>
      </c>
      <c r="G604" s="10" t="s">
        <v>4</v>
      </c>
      <c r="H604" s="10" t="s">
        <v>269</v>
      </c>
      <c r="I604" s="10" t="s">
        <v>358</v>
      </c>
      <c r="J604" s="10">
        <v>77121500</v>
      </c>
      <c r="K604" s="10" t="s">
        <v>403</v>
      </c>
      <c r="L604" s="16">
        <v>42384</v>
      </c>
      <c r="M604" s="10">
        <v>10</v>
      </c>
      <c r="N604" s="10" t="s">
        <v>8</v>
      </c>
      <c r="O604" s="10" t="s">
        <v>9</v>
      </c>
      <c r="P604" s="13">
        <v>20793640</v>
      </c>
      <c r="Q604" s="13">
        <v>20793640</v>
      </c>
      <c r="R604" s="10" t="s">
        <v>10</v>
      </c>
      <c r="S604" s="10" t="s">
        <v>10</v>
      </c>
      <c r="T604" s="10" t="s">
        <v>1023</v>
      </c>
      <c r="U604" s="11">
        <v>2079364</v>
      </c>
      <c r="V604" s="10"/>
    </row>
    <row r="605" spans="1:22" s="2" customFormat="1" ht="75" customHeight="1" x14ac:dyDescent="0.25">
      <c r="A605" s="10">
        <v>602</v>
      </c>
      <c r="B605" s="10">
        <v>574</v>
      </c>
      <c r="C605" s="10" t="s">
        <v>353</v>
      </c>
      <c r="D605" s="10" t="s">
        <v>354</v>
      </c>
      <c r="E605" s="10" t="s">
        <v>375</v>
      </c>
      <c r="F605" s="10" t="s">
        <v>381</v>
      </c>
      <c r="G605" s="10" t="s">
        <v>4</v>
      </c>
      <c r="H605" s="10" t="s">
        <v>269</v>
      </c>
      <c r="I605" s="10" t="s">
        <v>358</v>
      </c>
      <c r="J605" s="10">
        <v>77121500</v>
      </c>
      <c r="K605" s="10" t="s">
        <v>385</v>
      </c>
      <c r="L605" s="16">
        <v>42384</v>
      </c>
      <c r="M605" s="10">
        <v>10</v>
      </c>
      <c r="N605" s="10" t="s">
        <v>8</v>
      </c>
      <c r="O605" s="10" t="s">
        <v>9</v>
      </c>
      <c r="P605" s="13">
        <v>31720910</v>
      </c>
      <c r="Q605" s="13">
        <v>31720910</v>
      </c>
      <c r="R605" s="10" t="s">
        <v>10</v>
      </c>
      <c r="S605" s="10" t="s">
        <v>10</v>
      </c>
      <c r="T605" s="10" t="s">
        <v>1023</v>
      </c>
      <c r="U605" s="11">
        <v>3172091</v>
      </c>
      <c r="V605" s="10"/>
    </row>
    <row r="606" spans="1:22" s="2" customFormat="1" ht="75" customHeight="1" x14ac:dyDescent="0.25">
      <c r="A606" s="10">
        <v>603</v>
      </c>
      <c r="B606" s="10">
        <v>574</v>
      </c>
      <c r="C606" s="10" t="s">
        <v>353</v>
      </c>
      <c r="D606" s="10" t="s">
        <v>354</v>
      </c>
      <c r="E606" s="10" t="s">
        <v>375</v>
      </c>
      <c r="F606" s="10" t="s">
        <v>381</v>
      </c>
      <c r="G606" s="10" t="s">
        <v>4</v>
      </c>
      <c r="H606" s="10" t="s">
        <v>269</v>
      </c>
      <c r="I606" s="10" t="s">
        <v>358</v>
      </c>
      <c r="J606" s="10">
        <v>77121500</v>
      </c>
      <c r="K606" s="10" t="s">
        <v>404</v>
      </c>
      <c r="L606" s="16">
        <v>42384</v>
      </c>
      <c r="M606" s="10">
        <v>10</v>
      </c>
      <c r="N606" s="10" t="s">
        <v>8</v>
      </c>
      <c r="O606" s="10" t="s">
        <v>9</v>
      </c>
      <c r="P606" s="13">
        <v>24294610</v>
      </c>
      <c r="Q606" s="13">
        <v>24294610</v>
      </c>
      <c r="R606" s="10" t="s">
        <v>10</v>
      </c>
      <c r="S606" s="10" t="s">
        <v>10</v>
      </c>
      <c r="T606" s="10" t="s">
        <v>1023</v>
      </c>
      <c r="U606" s="11">
        <v>2429461</v>
      </c>
      <c r="V606" s="10"/>
    </row>
    <row r="607" spans="1:22" s="2" customFormat="1" ht="75" customHeight="1" x14ac:dyDescent="0.25">
      <c r="A607" s="10">
        <v>604</v>
      </c>
      <c r="B607" s="10">
        <v>574</v>
      </c>
      <c r="C607" s="10" t="s">
        <v>353</v>
      </c>
      <c r="D607" s="10" t="s">
        <v>354</v>
      </c>
      <c r="E607" s="10" t="s">
        <v>375</v>
      </c>
      <c r="F607" s="10" t="s">
        <v>381</v>
      </c>
      <c r="G607" s="10" t="s">
        <v>4</v>
      </c>
      <c r="H607" s="10" t="s">
        <v>269</v>
      </c>
      <c r="I607" s="10" t="s">
        <v>358</v>
      </c>
      <c r="J607" s="10">
        <v>77121500</v>
      </c>
      <c r="K607" s="10" t="s">
        <v>405</v>
      </c>
      <c r="L607" s="16">
        <v>42384</v>
      </c>
      <c r="M607" s="10">
        <v>10</v>
      </c>
      <c r="N607" s="10" t="s">
        <v>8</v>
      </c>
      <c r="O607" s="10" t="s">
        <v>9</v>
      </c>
      <c r="P607" s="13">
        <v>22384990</v>
      </c>
      <c r="Q607" s="13">
        <v>22384990</v>
      </c>
      <c r="R607" s="10" t="s">
        <v>10</v>
      </c>
      <c r="S607" s="10" t="s">
        <v>10</v>
      </c>
      <c r="T607" s="10" t="s">
        <v>1023</v>
      </c>
      <c r="U607" s="11">
        <v>2238499</v>
      </c>
      <c r="V607" s="10"/>
    </row>
    <row r="608" spans="1:22" s="2" customFormat="1" ht="75" customHeight="1" x14ac:dyDescent="0.25">
      <c r="A608" s="10">
        <v>605</v>
      </c>
      <c r="B608" s="10">
        <v>574</v>
      </c>
      <c r="C608" s="10" t="s">
        <v>353</v>
      </c>
      <c r="D608" s="10" t="s">
        <v>354</v>
      </c>
      <c r="E608" s="10" t="s">
        <v>375</v>
      </c>
      <c r="F608" s="10" t="s">
        <v>381</v>
      </c>
      <c r="G608" s="10" t="s">
        <v>4</v>
      </c>
      <c r="H608" s="10" t="s">
        <v>269</v>
      </c>
      <c r="I608" s="10" t="s">
        <v>358</v>
      </c>
      <c r="J608" s="10">
        <v>77121500</v>
      </c>
      <c r="K608" s="10" t="s">
        <v>406</v>
      </c>
      <c r="L608" s="16">
        <v>42384</v>
      </c>
      <c r="M608" s="10">
        <v>10</v>
      </c>
      <c r="N608" s="10" t="s">
        <v>8</v>
      </c>
      <c r="O608" s="10" t="s">
        <v>9</v>
      </c>
      <c r="P608" s="13">
        <v>24294610</v>
      </c>
      <c r="Q608" s="13">
        <v>24294610</v>
      </c>
      <c r="R608" s="10" t="s">
        <v>10</v>
      </c>
      <c r="S608" s="10" t="s">
        <v>10</v>
      </c>
      <c r="T608" s="10" t="s">
        <v>1023</v>
      </c>
      <c r="U608" s="11">
        <v>2429461</v>
      </c>
      <c r="V608" s="10"/>
    </row>
    <row r="609" spans="1:22" s="2" customFormat="1" ht="75" customHeight="1" x14ac:dyDescent="0.25">
      <c r="A609" s="10">
        <v>606</v>
      </c>
      <c r="B609" s="10">
        <v>574</v>
      </c>
      <c r="C609" s="10" t="s">
        <v>353</v>
      </c>
      <c r="D609" s="10" t="s">
        <v>354</v>
      </c>
      <c r="E609" s="10" t="s">
        <v>375</v>
      </c>
      <c r="F609" s="10" t="s">
        <v>381</v>
      </c>
      <c r="G609" s="10" t="s">
        <v>4</v>
      </c>
      <c r="H609" s="10" t="s">
        <v>269</v>
      </c>
      <c r="I609" s="10" t="s">
        <v>358</v>
      </c>
      <c r="J609" s="10">
        <v>77121500</v>
      </c>
      <c r="K609" s="10" t="s">
        <v>406</v>
      </c>
      <c r="L609" s="16">
        <v>42384</v>
      </c>
      <c r="M609" s="10">
        <v>10</v>
      </c>
      <c r="N609" s="10" t="s">
        <v>8</v>
      </c>
      <c r="O609" s="10" t="s">
        <v>9</v>
      </c>
      <c r="P609" s="13">
        <v>24294610</v>
      </c>
      <c r="Q609" s="13">
        <v>24294610</v>
      </c>
      <c r="R609" s="10" t="s">
        <v>10</v>
      </c>
      <c r="S609" s="10" t="s">
        <v>10</v>
      </c>
      <c r="T609" s="10" t="s">
        <v>1023</v>
      </c>
      <c r="U609" s="11">
        <v>2429461</v>
      </c>
      <c r="V609" s="10"/>
    </row>
    <row r="610" spans="1:22" s="2" customFormat="1" ht="75" customHeight="1" x14ac:dyDescent="0.25">
      <c r="A610" s="10">
        <v>607</v>
      </c>
      <c r="B610" s="10">
        <v>574</v>
      </c>
      <c r="C610" s="10" t="s">
        <v>353</v>
      </c>
      <c r="D610" s="10" t="s">
        <v>354</v>
      </c>
      <c r="E610" s="10" t="s">
        <v>375</v>
      </c>
      <c r="F610" s="10" t="s">
        <v>381</v>
      </c>
      <c r="G610" s="10" t="s">
        <v>4</v>
      </c>
      <c r="H610" s="10" t="s">
        <v>269</v>
      </c>
      <c r="I610" s="10" t="s">
        <v>358</v>
      </c>
      <c r="J610" s="10">
        <v>77121500</v>
      </c>
      <c r="K610" s="10" t="s">
        <v>406</v>
      </c>
      <c r="L610" s="16">
        <v>42384</v>
      </c>
      <c r="M610" s="10">
        <v>10</v>
      </c>
      <c r="N610" s="10" t="s">
        <v>8</v>
      </c>
      <c r="O610" s="10" t="s">
        <v>9</v>
      </c>
      <c r="P610" s="13">
        <v>24294610</v>
      </c>
      <c r="Q610" s="13">
        <v>24294610</v>
      </c>
      <c r="R610" s="10" t="s">
        <v>10</v>
      </c>
      <c r="S610" s="10" t="s">
        <v>10</v>
      </c>
      <c r="T610" s="10" t="s">
        <v>1023</v>
      </c>
      <c r="U610" s="11">
        <v>2429461</v>
      </c>
      <c r="V610" s="10"/>
    </row>
    <row r="611" spans="1:22" s="2" customFormat="1" ht="75" customHeight="1" x14ac:dyDescent="0.25">
      <c r="A611" s="10">
        <v>608</v>
      </c>
      <c r="B611" s="10">
        <v>574</v>
      </c>
      <c r="C611" s="10" t="s">
        <v>353</v>
      </c>
      <c r="D611" s="10" t="s">
        <v>354</v>
      </c>
      <c r="E611" s="10" t="s">
        <v>375</v>
      </c>
      <c r="F611" s="10" t="s">
        <v>381</v>
      </c>
      <c r="G611" s="10" t="s">
        <v>4</v>
      </c>
      <c r="H611" s="10" t="s">
        <v>269</v>
      </c>
      <c r="I611" s="10" t="s">
        <v>358</v>
      </c>
      <c r="J611" s="10">
        <v>77121500</v>
      </c>
      <c r="K611" s="10" t="s">
        <v>371</v>
      </c>
      <c r="L611" s="16">
        <v>42384</v>
      </c>
      <c r="M611" s="10">
        <v>1</v>
      </c>
      <c r="N611" s="10" t="s">
        <v>8</v>
      </c>
      <c r="O611" s="10" t="s">
        <v>9</v>
      </c>
      <c r="P611" s="13">
        <v>722390</v>
      </c>
      <c r="Q611" s="13">
        <v>722390</v>
      </c>
      <c r="R611" s="10" t="s">
        <v>10</v>
      </c>
      <c r="S611" s="10" t="s">
        <v>10</v>
      </c>
      <c r="T611" s="10" t="s">
        <v>1023</v>
      </c>
      <c r="U611" s="11">
        <v>722390</v>
      </c>
      <c r="V611" s="10"/>
    </row>
    <row r="612" spans="1:22" s="2" customFormat="1" ht="75" customHeight="1" x14ac:dyDescent="0.25">
      <c r="A612" s="10">
        <v>609</v>
      </c>
      <c r="B612" s="10">
        <v>574</v>
      </c>
      <c r="C612" s="10" t="s">
        <v>353</v>
      </c>
      <c r="D612" s="10" t="s">
        <v>354</v>
      </c>
      <c r="E612" s="10" t="s">
        <v>375</v>
      </c>
      <c r="F612" s="10" t="s">
        <v>381</v>
      </c>
      <c r="G612" s="10" t="s">
        <v>28</v>
      </c>
      <c r="H612" s="10" t="s">
        <v>29</v>
      </c>
      <c r="I612" s="10" t="s">
        <v>372</v>
      </c>
      <c r="J612" s="10">
        <v>77121500</v>
      </c>
      <c r="K612" s="10" t="s">
        <v>407</v>
      </c>
      <c r="L612" s="16">
        <v>42384</v>
      </c>
      <c r="M612" s="10">
        <v>8</v>
      </c>
      <c r="N612" s="10" t="s">
        <v>408</v>
      </c>
      <c r="O612" s="10" t="s">
        <v>9</v>
      </c>
      <c r="P612" s="13">
        <v>250000000</v>
      </c>
      <c r="Q612" s="13">
        <v>250000000</v>
      </c>
      <c r="R612" s="10" t="s">
        <v>10</v>
      </c>
      <c r="S612" s="10" t="s">
        <v>10</v>
      </c>
      <c r="T612" s="10" t="s">
        <v>1023</v>
      </c>
      <c r="U612" s="11">
        <v>250000000</v>
      </c>
      <c r="V612" s="10"/>
    </row>
    <row r="613" spans="1:22" s="2" customFormat="1" ht="75" customHeight="1" x14ac:dyDescent="0.25">
      <c r="A613" s="10">
        <v>610</v>
      </c>
      <c r="B613" s="10">
        <v>574</v>
      </c>
      <c r="C613" s="10" t="s">
        <v>353</v>
      </c>
      <c r="D613" s="10" t="s">
        <v>354</v>
      </c>
      <c r="E613" s="10" t="s">
        <v>375</v>
      </c>
      <c r="F613" s="10" t="s">
        <v>381</v>
      </c>
      <c r="G613" s="10" t="s">
        <v>28</v>
      </c>
      <c r="H613" s="10" t="s">
        <v>29</v>
      </c>
      <c r="I613" s="10" t="s">
        <v>372</v>
      </c>
      <c r="J613" s="10">
        <v>80131500</v>
      </c>
      <c r="K613" s="10" t="s">
        <v>409</v>
      </c>
      <c r="L613" s="16">
        <v>42384</v>
      </c>
      <c r="M613" s="10">
        <v>11</v>
      </c>
      <c r="N613" s="10" t="s">
        <v>410</v>
      </c>
      <c r="O613" s="10" t="s">
        <v>9</v>
      </c>
      <c r="P613" s="13">
        <v>155000000</v>
      </c>
      <c r="Q613" s="13">
        <v>155000000</v>
      </c>
      <c r="R613" s="10" t="s">
        <v>10</v>
      </c>
      <c r="S613" s="10" t="s">
        <v>10</v>
      </c>
      <c r="T613" s="10" t="s">
        <v>1023</v>
      </c>
      <c r="U613" s="11">
        <v>155000000</v>
      </c>
      <c r="V613" s="10" t="s">
        <v>1026</v>
      </c>
    </row>
    <row r="614" spans="1:22" s="2" customFormat="1" ht="75" customHeight="1" x14ac:dyDescent="0.25">
      <c r="A614" s="10">
        <v>611</v>
      </c>
      <c r="B614" s="10">
        <v>574</v>
      </c>
      <c r="C614" s="10" t="s">
        <v>353</v>
      </c>
      <c r="D614" s="10" t="s">
        <v>354</v>
      </c>
      <c r="E614" s="10" t="s">
        <v>375</v>
      </c>
      <c r="F614" s="10" t="s">
        <v>381</v>
      </c>
      <c r="G614" s="10" t="s">
        <v>28</v>
      </c>
      <c r="H614" s="10" t="s">
        <v>29</v>
      </c>
      <c r="I614" s="10" t="s">
        <v>372</v>
      </c>
      <c r="J614" s="10">
        <v>77121500</v>
      </c>
      <c r="K614" s="10" t="s">
        <v>379</v>
      </c>
      <c r="L614" s="16">
        <v>42384</v>
      </c>
      <c r="M614" s="10">
        <v>6</v>
      </c>
      <c r="N614" s="10" t="s">
        <v>309</v>
      </c>
      <c r="O614" s="10" t="s">
        <v>9</v>
      </c>
      <c r="P614" s="13">
        <v>20000000</v>
      </c>
      <c r="Q614" s="13">
        <v>20000000</v>
      </c>
      <c r="R614" s="10" t="s">
        <v>10</v>
      </c>
      <c r="S614" s="10" t="s">
        <v>10</v>
      </c>
      <c r="T614" s="10" t="s">
        <v>1023</v>
      </c>
      <c r="U614" s="11">
        <v>20000000</v>
      </c>
      <c r="V614" s="10"/>
    </row>
    <row r="615" spans="1:22" s="2" customFormat="1" ht="75" customHeight="1" x14ac:dyDescent="0.25">
      <c r="A615" s="10">
        <v>612</v>
      </c>
      <c r="B615" s="10">
        <v>574</v>
      </c>
      <c r="C615" s="10" t="s">
        <v>353</v>
      </c>
      <c r="D615" s="10" t="s">
        <v>354</v>
      </c>
      <c r="E615" s="10" t="s">
        <v>375</v>
      </c>
      <c r="F615" s="10" t="s">
        <v>381</v>
      </c>
      <c r="G615" s="10" t="s">
        <v>28</v>
      </c>
      <c r="H615" s="10" t="s">
        <v>29</v>
      </c>
      <c r="I615" s="10" t="s">
        <v>372</v>
      </c>
      <c r="J615" s="10">
        <v>77121500</v>
      </c>
      <c r="K615" s="10" t="s">
        <v>411</v>
      </c>
      <c r="L615" s="16">
        <v>42384</v>
      </c>
      <c r="M615" s="10">
        <v>4</v>
      </c>
      <c r="N615" s="10" t="s">
        <v>309</v>
      </c>
      <c r="O615" s="10" t="s">
        <v>9</v>
      </c>
      <c r="P615" s="13">
        <v>8000000</v>
      </c>
      <c r="Q615" s="13">
        <v>8000000</v>
      </c>
      <c r="R615" s="10" t="s">
        <v>10</v>
      </c>
      <c r="S615" s="10" t="s">
        <v>10</v>
      </c>
      <c r="T615" s="10" t="s">
        <v>1023</v>
      </c>
      <c r="U615" s="11">
        <v>8000000</v>
      </c>
      <c r="V615" s="10"/>
    </row>
    <row r="616" spans="1:22" s="2" customFormat="1" ht="75" customHeight="1" x14ac:dyDescent="0.25">
      <c r="A616" s="10">
        <v>613</v>
      </c>
      <c r="B616" s="10">
        <v>574</v>
      </c>
      <c r="C616" s="10" t="s">
        <v>353</v>
      </c>
      <c r="D616" s="10" t="s">
        <v>354</v>
      </c>
      <c r="E616" s="10" t="s">
        <v>375</v>
      </c>
      <c r="F616" s="10" t="s">
        <v>381</v>
      </c>
      <c r="G616" s="10" t="s">
        <v>28</v>
      </c>
      <c r="H616" s="10" t="s">
        <v>29</v>
      </c>
      <c r="I616" s="10" t="s">
        <v>372</v>
      </c>
      <c r="J616" s="10">
        <v>77121500</v>
      </c>
      <c r="K616" s="10" t="s">
        <v>412</v>
      </c>
      <c r="L616" s="16">
        <v>42384</v>
      </c>
      <c r="M616" s="10">
        <v>3</v>
      </c>
      <c r="N616" s="10" t="s">
        <v>309</v>
      </c>
      <c r="O616" s="10" t="s">
        <v>9</v>
      </c>
      <c r="P616" s="13">
        <v>14000000</v>
      </c>
      <c r="Q616" s="13">
        <v>14000000</v>
      </c>
      <c r="R616" s="10" t="s">
        <v>10</v>
      </c>
      <c r="S616" s="10" t="s">
        <v>10</v>
      </c>
      <c r="T616" s="10" t="s">
        <v>1023</v>
      </c>
      <c r="U616" s="11">
        <v>14000000</v>
      </c>
      <c r="V616" s="10"/>
    </row>
    <row r="617" spans="1:22" s="2" customFormat="1" ht="75" customHeight="1" x14ac:dyDescent="0.25">
      <c r="A617" s="10">
        <v>614</v>
      </c>
      <c r="B617" s="10">
        <v>574</v>
      </c>
      <c r="C617" s="10" t="s">
        <v>353</v>
      </c>
      <c r="D617" s="10" t="s">
        <v>354</v>
      </c>
      <c r="E617" s="10" t="s">
        <v>375</v>
      </c>
      <c r="F617" s="10" t="s">
        <v>381</v>
      </c>
      <c r="G617" s="10" t="s">
        <v>28</v>
      </c>
      <c r="H617" s="10" t="s">
        <v>29</v>
      </c>
      <c r="I617" s="10" t="s">
        <v>372</v>
      </c>
      <c r="J617" s="10">
        <v>77121500</v>
      </c>
      <c r="K617" s="10" t="s">
        <v>413</v>
      </c>
      <c r="L617" s="16">
        <v>42384</v>
      </c>
      <c r="M617" s="10">
        <v>1</v>
      </c>
      <c r="N617" s="10" t="s">
        <v>8</v>
      </c>
      <c r="O617" s="10" t="s">
        <v>9</v>
      </c>
      <c r="P617" s="13">
        <v>28000000</v>
      </c>
      <c r="Q617" s="13">
        <v>28000000</v>
      </c>
      <c r="R617" s="10" t="s">
        <v>10</v>
      </c>
      <c r="S617" s="10" t="s">
        <v>10</v>
      </c>
      <c r="T617" s="10" t="s">
        <v>1023</v>
      </c>
      <c r="U617" s="11">
        <v>28000000</v>
      </c>
      <c r="V617" s="10"/>
    </row>
    <row r="618" spans="1:22" s="2" customFormat="1" ht="75" customHeight="1" x14ac:dyDescent="0.25">
      <c r="A618" s="10">
        <v>615</v>
      </c>
      <c r="B618" s="10">
        <v>574</v>
      </c>
      <c r="C618" s="10" t="s">
        <v>353</v>
      </c>
      <c r="D618" s="10" t="s">
        <v>354</v>
      </c>
      <c r="E618" s="10" t="s">
        <v>375</v>
      </c>
      <c r="F618" s="10" t="s">
        <v>381</v>
      </c>
      <c r="G618" s="10" t="s">
        <v>28</v>
      </c>
      <c r="H618" s="10" t="s">
        <v>29</v>
      </c>
      <c r="I618" s="10" t="s">
        <v>372</v>
      </c>
      <c r="J618" s="10">
        <v>77121500</v>
      </c>
      <c r="K618" s="10" t="s">
        <v>414</v>
      </c>
      <c r="L618" s="16">
        <v>42384</v>
      </c>
      <c r="M618" s="10">
        <v>1</v>
      </c>
      <c r="N618" s="10" t="s">
        <v>8</v>
      </c>
      <c r="O618" s="10" t="s">
        <v>9</v>
      </c>
      <c r="P618" s="13">
        <v>25000000</v>
      </c>
      <c r="Q618" s="13">
        <v>25000000</v>
      </c>
      <c r="R618" s="10" t="s">
        <v>10</v>
      </c>
      <c r="S618" s="10" t="s">
        <v>10</v>
      </c>
      <c r="T618" s="10" t="s">
        <v>1023</v>
      </c>
      <c r="U618" s="11">
        <v>25000000</v>
      </c>
      <c r="V618" s="10"/>
    </row>
    <row r="619" spans="1:22" s="2" customFormat="1" ht="75" customHeight="1" x14ac:dyDescent="0.25">
      <c r="A619" s="10">
        <v>616</v>
      </c>
      <c r="B619" s="10">
        <v>574</v>
      </c>
      <c r="C619" s="10" t="s">
        <v>353</v>
      </c>
      <c r="D619" s="10" t="s">
        <v>354</v>
      </c>
      <c r="E619" s="10" t="s">
        <v>375</v>
      </c>
      <c r="F619" s="10" t="s">
        <v>415</v>
      </c>
      <c r="G619" s="10" t="s">
        <v>4</v>
      </c>
      <c r="H619" s="10" t="s">
        <v>269</v>
      </c>
      <c r="I619" s="10" t="s">
        <v>358</v>
      </c>
      <c r="J619" s="10">
        <v>77121500</v>
      </c>
      <c r="K619" s="10" t="s">
        <v>416</v>
      </c>
      <c r="L619" s="16">
        <v>42384</v>
      </c>
      <c r="M619" s="10">
        <v>10</v>
      </c>
      <c r="N619" s="10" t="s">
        <v>8</v>
      </c>
      <c r="O619" s="10" t="s">
        <v>9</v>
      </c>
      <c r="P619" s="13">
        <v>28432120</v>
      </c>
      <c r="Q619" s="13">
        <v>28432120</v>
      </c>
      <c r="R619" s="10" t="s">
        <v>10</v>
      </c>
      <c r="S619" s="10" t="s">
        <v>10</v>
      </c>
      <c r="T619" s="10" t="s">
        <v>1023</v>
      </c>
      <c r="U619" s="11">
        <v>2843212</v>
      </c>
      <c r="V619" s="10"/>
    </row>
    <row r="620" spans="1:22" s="2" customFormat="1" ht="75" customHeight="1" x14ac:dyDescent="0.25">
      <c r="A620" s="10">
        <v>617</v>
      </c>
      <c r="B620" s="10">
        <v>574</v>
      </c>
      <c r="C620" s="10" t="s">
        <v>353</v>
      </c>
      <c r="D620" s="10" t="s">
        <v>354</v>
      </c>
      <c r="E620" s="10" t="s">
        <v>375</v>
      </c>
      <c r="F620" s="10" t="s">
        <v>415</v>
      </c>
      <c r="G620" s="10" t="s">
        <v>4</v>
      </c>
      <c r="H620" s="10" t="s">
        <v>269</v>
      </c>
      <c r="I620" s="10" t="s">
        <v>358</v>
      </c>
      <c r="J620" s="10">
        <v>77121500</v>
      </c>
      <c r="K620" s="10" t="s">
        <v>417</v>
      </c>
      <c r="L620" s="16">
        <v>42384</v>
      </c>
      <c r="M620" s="10">
        <v>10</v>
      </c>
      <c r="N620" s="10" t="s">
        <v>8</v>
      </c>
      <c r="O620" s="10" t="s">
        <v>9</v>
      </c>
      <c r="P620" s="13">
        <v>28432120</v>
      </c>
      <c r="Q620" s="13">
        <v>28432120</v>
      </c>
      <c r="R620" s="10" t="s">
        <v>10</v>
      </c>
      <c r="S620" s="10" t="s">
        <v>10</v>
      </c>
      <c r="T620" s="10" t="s">
        <v>1023</v>
      </c>
      <c r="U620" s="11">
        <v>2843212</v>
      </c>
      <c r="V620" s="10"/>
    </row>
    <row r="621" spans="1:22" s="2" customFormat="1" ht="75" customHeight="1" x14ac:dyDescent="0.25">
      <c r="A621" s="10">
        <v>618</v>
      </c>
      <c r="B621" s="10">
        <v>574</v>
      </c>
      <c r="C621" s="10" t="s">
        <v>353</v>
      </c>
      <c r="D621" s="10" t="s">
        <v>354</v>
      </c>
      <c r="E621" s="10" t="s">
        <v>375</v>
      </c>
      <c r="F621" s="10" t="s">
        <v>415</v>
      </c>
      <c r="G621" s="10" t="s">
        <v>4</v>
      </c>
      <c r="H621" s="10" t="s">
        <v>269</v>
      </c>
      <c r="I621" s="10" t="s">
        <v>358</v>
      </c>
      <c r="J621" s="10">
        <v>77121500</v>
      </c>
      <c r="K621" s="10" t="s">
        <v>418</v>
      </c>
      <c r="L621" s="16">
        <v>42384</v>
      </c>
      <c r="M621" s="10">
        <v>10</v>
      </c>
      <c r="N621" s="10" t="s">
        <v>8</v>
      </c>
      <c r="O621" s="10" t="s">
        <v>9</v>
      </c>
      <c r="P621" s="13">
        <v>31720910</v>
      </c>
      <c r="Q621" s="13">
        <v>31720910</v>
      </c>
      <c r="R621" s="10" t="s">
        <v>10</v>
      </c>
      <c r="S621" s="10" t="s">
        <v>10</v>
      </c>
      <c r="T621" s="10" t="s">
        <v>1023</v>
      </c>
      <c r="U621" s="11">
        <v>3172091</v>
      </c>
      <c r="V621" s="10"/>
    </row>
    <row r="622" spans="1:22" s="2" customFormat="1" ht="75" customHeight="1" x14ac:dyDescent="0.25">
      <c r="A622" s="10">
        <v>619</v>
      </c>
      <c r="B622" s="10">
        <v>574</v>
      </c>
      <c r="C622" s="10" t="s">
        <v>353</v>
      </c>
      <c r="D622" s="10" t="s">
        <v>354</v>
      </c>
      <c r="E622" s="10" t="s">
        <v>375</v>
      </c>
      <c r="F622" s="10" t="s">
        <v>415</v>
      </c>
      <c r="G622" s="10" t="s">
        <v>4</v>
      </c>
      <c r="H622" s="10" t="s">
        <v>269</v>
      </c>
      <c r="I622" s="10" t="s">
        <v>358</v>
      </c>
      <c r="J622" s="10">
        <v>77121500</v>
      </c>
      <c r="K622" s="10" t="s">
        <v>419</v>
      </c>
      <c r="L622" s="16">
        <v>42384</v>
      </c>
      <c r="M622" s="10">
        <v>10</v>
      </c>
      <c r="N622" s="10" t="s">
        <v>8</v>
      </c>
      <c r="O622" s="10" t="s">
        <v>9</v>
      </c>
      <c r="P622" s="13">
        <v>41162920</v>
      </c>
      <c r="Q622" s="13">
        <v>41162920</v>
      </c>
      <c r="R622" s="10" t="s">
        <v>10</v>
      </c>
      <c r="S622" s="10" t="s">
        <v>10</v>
      </c>
      <c r="T622" s="10" t="s">
        <v>1023</v>
      </c>
      <c r="U622" s="11">
        <v>4116292</v>
      </c>
      <c r="V622" s="10"/>
    </row>
    <row r="623" spans="1:22" s="2" customFormat="1" ht="75" customHeight="1" x14ac:dyDescent="0.25">
      <c r="A623" s="10">
        <v>620</v>
      </c>
      <c r="B623" s="10">
        <v>574</v>
      </c>
      <c r="C623" s="10" t="s">
        <v>353</v>
      </c>
      <c r="D623" s="10" t="s">
        <v>354</v>
      </c>
      <c r="E623" s="10" t="s">
        <v>375</v>
      </c>
      <c r="F623" s="10" t="s">
        <v>415</v>
      </c>
      <c r="G623" s="10" t="s">
        <v>4</v>
      </c>
      <c r="H623" s="10" t="s">
        <v>269</v>
      </c>
      <c r="I623" s="10" t="s">
        <v>358</v>
      </c>
      <c r="J623" s="10">
        <v>77121500</v>
      </c>
      <c r="K623" s="10" t="s">
        <v>420</v>
      </c>
      <c r="L623" s="16">
        <v>42384</v>
      </c>
      <c r="M623" s="10">
        <v>10</v>
      </c>
      <c r="N623" s="10" t="s">
        <v>8</v>
      </c>
      <c r="O623" s="10" t="s">
        <v>9</v>
      </c>
      <c r="P623" s="13">
        <v>20793640</v>
      </c>
      <c r="Q623" s="13">
        <v>20793640</v>
      </c>
      <c r="R623" s="10" t="s">
        <v>10</v>
      </c>
      <c r="S623" s="10" t="s">
        <v>10</v>
      </c>
      <c r="T623" s="10" t="s">
        <v>1023</v>
      </c>
      <c r="U623" s="11">
        <v>2079364</v>
      </c>
      <c r="V623" s="10"/>
    </row>
    <row r="624" spans="1:22" s="2" customFormat="1" ht="75" customHeight="1" x14ac:dyDescent="0.25">
      <c r="A624" s="10">
        <v>621</v>
      </c>
      <c r="B624" s="10">
        <v>574</v>
      </c>
      <c r="C624" s="10" t="s">
        <v>353</v>
      </c>
      <c r="D624" s="10" t="s">
        <v>354</v>
      </c>
      <c r="E624" s="10" t="s">
        <v>375</v>
      </c>
      <c r="F624" s="10" t="s">
        <v>415</v>
      </c>
      <c r="G624" s="10" t="s">
        <v>4</v>
      </c>
      <c r="H624" s="10" t="s">
        <v>269</v>
      </c>
      <c r="I624" s="10" t="s">
        <v>358</v>
      </c>
      <c r="J624" s="10">
        <v>77121500</v>
      </c>
      <c r="K624" s="10" t="s">
        <v>421</v>
      </c>
      <c r="L624" s="16">
        <v>42384</v>
      </c>
      <c r="M624" s="10">
        <v>10</v>
      </c>
      <c r="N624" s="10" t="s">
        <v>8</v>
      </c>
      <c r="O624" s="10" t="s">
        <v>9</v>
      </c>
      <c r="P624" s="13">
        <v>28432120</v>
      </c>
      <c r="Q624" s="13">
        <v>28432120</v>
      </c>
      <c r="R624" s="10" t="s">
        <v>10</v>
      </c>
      <c r="S624" s="10" t="s">
        <v>10</v>
      </c>
      <c r="T624" s="10" t="s">
        <v>1023</v>
      </c>
      <c r="U624" s="11">
        <v>2843212</v>
      </c>
      <c r="V624" s="10"/>
    </row>
    <row r="625" spans="1:22" s="2" customFormat="1" ht="75" customHeight="1" x14ac:dyDescent="0.25">
      <c r="A625" s="10">
        <v>622</v>
      </c>
      <c r="B625" s="10">
        <v>574</v>
      </c>
      <c r="C625" s="10" t="s">
        <v>353</v>
      </c>
      <c r="D625" s="10" t="s">
        <v>354</v>
      </c>
      <c r="E625" s="10" t="s">
        <v>375</v>
      </c>
      <c r="F625" s="10" t="s">
        <v>415</v>
      </c>
      <c r="G625" s="10" t="s">
        <v>4</v>
      </c>
      <c r="H625" s="10" t="s">
        <v>269</v>
      </c>
      <c r="I625" s="10" t="s">
        <v>358</v>
      </c>
      <c r="J625" s="10">
        <v>77121500</v>
      </c>
      <c r="K625" s="10" t="s">
        <v>422</v>
      </c>
      <c r="L625" s="16">
        <v>42384</v>
      </c>
      <c r="M625" s="10">
        <v>10</v>
      </c>
      <c r="N625" s="10" t="s">
        <v>8</v>
      </c>
      <c r="O625" s="10" t="s">
        <v>9</v>
      </c>
      <c r="P625" s="13">
        <v>26204230</v>
      </c>
      <c r="Q625" s="13">
        <v>26204230</v>
      </c>
      <c r="R625" s="10" t="s">
        <v>10</v>
      </c>
      <c r="S625" s="10" t="s">
        <v>10</v>
      </c>
      <c r="T625" s="10" t="s">
        <v>1023</v>
      </c>
      <c r="U625" s="11">
        <v>2620423</v>
      </c>
      <c r="V625" s="10"/>
    </row>
    <row r="626" spans="1:22" s="2" customFormat="1" ht="75" customHeight="1" x14ac:dyDescent="0.25">
      <c r="A626" s="10">
        <v>623</v>
      </c>
      <c r="B626" s="10">
        <v>574</v>
      </c>
      <c r="C626" s="10" t="s">
        <v>353</v>
      </c>
      <c r="D626" s="10" t="s">
        <v>354</v>
      </c>
      <c r="E626" s="10" t="s">
        <v>375</v>
      </c>
      <c r="F626" s="10" t="s">
        <v>415</v>
      </c>
      <c r="G626" s="10" t="s">
        <v>4</v>
      </c>
      <c r="H626" s="10" t="s">
        <v>269</v>
      </c>
      <c r="I626" s="10" t="s">
        <v>358</v>
      </c>
      <c r="J626" s="10">
        <v>77121500</v>
      </c>
      <c r="K626" s="10" t="s">
        <v>423</v>
      </c>
      <c r="L626" s="16">
        <v>42384</v>
      </c>
      <c r="M626" s="10">
        <v>10</v>
      </c>
      <c r="N626" s="10" t="s">
        <v>8</v>
      </c>
      <c r="O626" s="10" t="s">
        <v>9</v>
      </c>
      <c r="P626" s="13">
        <v>24294610</v>
      </c>
      <c r="Q626" s="13">
        <v>24294610</v>
      </c>
      <c r="R626" s="10" t="s">
        <v>10</v>
      </c>
      <c r="S626" s="10" t="s">
        <v>10</v>
      </c>
      <c r="T626" s="10" t="s">
        <v>1023</v>
      </c>
      <c r="U626" s="11">
        <v>2429461</v>
      </c>
      <c r="V626" s="10"/>
    </row>
    <row r="627" spans="1:22" s="2" customFormat="1" ht="75" customHeight="1" x14ac:dyDescent="0.25">
      <c r="A627" s="10">
        <v>624</v>
      </c>
      <c r="B627" s="10">
        <v>574</v>
      </c>
      <c r="C627" s="10" t="s">
        <v>353</v>
      </c>
      <c r="D627" s="10" t="s">
        <v>354</v>
      </c>
      <c r="E627" s="10" t="s">
        <v>375</v>
      </c>
      <c r="F627" s="10" t="s">
        <v>415</v>
      </c>
      <c r="G627" s="10" t="s">
        <v>4</v>
      </c>
      <c r="H627" s="10" t="s">
        <v>269</v>
      </c>
      <c r="I627" s="10" t="s">
        <v>358</v>
      </c>
      <c r="J627" s="10">
        <v>77121500</v>
      </c>
      <c r="K627" s="10" t="s">
        <v>424</v>
      </c>
      <c r="L627" s="16">
        <v>42384</v>
      </c>
      <c r="M627" s="10">
        <v>10</v>
      </c>
      <c r="N627" s="10" t="s">
        <v>8</v>
      </c>
      <c r="O627" s="10" t="s">
        <v>9</v>
      </c>
      <c r="P627" s="13">
        <v>41162920</v>
      </c>
      <c r="Q627" s="13">
        <v>41162920</v>
      </c>
      <c r="R627" s="10" t="s">
        <v>10</v>
      </c>
      <c r="S627" s="10" t="s">
        <v>10</v>
      </c>
      <c r="T627" s="10" t="s">
        <v>1023</v>
      </c>
      <c r="U627" s="11">
        <v>4116292</v>
      </c>
      <c r="V627" s="10"/>
    </row>
    <row r="628" spans="1:22" s="2" customFormat="1" ht="75" customHeight="1" x14ac:dyDescent="0.25">
      <c r="A628" s="10">
        <v>625</v>
      </c>
      <c r="B628" s="10">
        <v>574</v>
      </c>
      <c r="C628" s="10" t="s">
        <v>353</v>
      </c>
      <c r="D628" s="10" t="s">
        <v>354</v>
      </c>
      <c r="E628" s="10" t="s">
        <v>375</v>
      </c>
      <c r="F628" s="10" t="s">
        <v>415</v>
      </c>
      <c r="G628" s="10" t="s">
        <v>4</v>
      </c>
      <c r="H628" s="10" t="s">
        <v>269</v>
      </c>
      <c r="I628" s="10" t="s">
        <v>358</v>
      </c>
      <c r="J628" s="10">
        <v>77121500</v>
      </c>
      <c r="K628" s="10" t="s">
        <v>425</v>
      </c>
      <c r="L628" s="16">
        <v>42384</v>
      </c>
      <c r="M628" s="10">
        <v>10</v>
      </c>
      <c r="N628" s="10" t="s">
        <v>8</v>
      </c>
      <c r="O628" s="10" t="s">
        <v>9</v>
      </c>
      <c r="P628" s="13">
        <v>31720910</v>
      </c>
      <c r="Q628" s="13">
        <v>31720910</v>
      </c>
      <c r="R628" s="10" t="s">
        <v>10</v>
      </c>
      <c r="S628" s="10" t="s">
        <v>10</v>
      </c>
      <c r="T628" s="10" t="s">
        <v>1023</v>
      </c>
      <c r="U628" s="11">
        <v>3172091</v>
      </c>
      <c r="V628" s="10"/>
    </row>
    <row r="629" spans="1:22" s="2" customFormat="1" ht="75" customHeight="1" x14ac:dyDescent="0.25">
      <c r="A629" s="10">
        <v>626</v>
      </c>
      <c r="B629" s="10">
        <v>574</v>
      </c>
      <c r="C629" s="10" t="s">
        <v>353</v>
      </c>
      <c r="D629" s="10" t="s">
        <v>354</v>
      </c>
      <c r="E629" s="10" t="s">
        <v>375</v>
      </c>
      <c r="F629" s="10" t="s">
        <v>415</v>
      </c>
      <c r="G629" s="10" t="s">
        <v>4</v>
      </c>
      <c r="H629" s="10" t="s">
        <v>269</v>
      </c>
      <c r="I629" s="10" t="s">
        <v>358</v>
      </c>
      <c r="J629" s="10">
        <v>77121500</v>
      </c>
      <c r="K629" s="10" t="s">
        <v>426</v>
      </c>
      <c r="L629" s="16">
        <v>42384</v>
      </c>
      <c r="M629" s="10">
        <v>10</v>
      </c>
      <c r="N629" s="10" t="s">
        <v>8</v>
      </c>
      <c r="O629" s="10" t="s">
        <v>9</v>
      </c>
      <c r="P629" s="13">
        <v>46573510</v>
      </c>
      <c r="Q629" s="13">
        <v>46573510</v>
      </c>
      <c r="R629" s="10" t="s">
        <v>10</v>
      </c>
      <c r="S629" s="10" t="s">
        <v>10</v>
      </c>
      <c r="T629" s="10" t="s">
        <v>1023</v>
      </c>
      <c r="U629" s="11">
        <v>4657351</v>
      </c>
      <c r="V629" s="10"/>
    </row>
    <row r="630" spans="1:22" s="2" customFormat="1" ht="75" customHeight="1" x14ac:dyDescent="0.25">
      <c r="A630" s="10">
        <v>627</v>
      </c>
      <c r="B630" s="10">
        <v>574</v>
      </c>
      <c r="C630" s="10" t="s">
        <v>353</v>
      </c>
      <c r="D630" s="10" t="s">
        <v>354</v>
      </c>
      <c r="E630" s="10" t="s">
        <v>375</v>
      </c>
      <c r="F630" s="10" t="s">
        <v>415</v>
      </c>
      <c r="G630" s="10" t="s">
        <v>4</v>
      </c>
      <c r="H630" s="10" t="s">
        <v>269</v>
      </c>
      <c r="I630" s="10" t="s">
        <v>358</v>
      </c>
      <c r="J630" s="10">
        <v>77121500</v>
      </c>
      <c r="K630" s="10" t="s">
        <v>427</v>
      </c>
      <c r="L630" s="16">
        <v>42384</v>
      </c>
      <c r="M630" s="10">
        <v>10</v>
      </c>
      <c r="N630" s="10" t="s">
        <v>8</v>
      </c>
      <c r="O630" s="10" t="s">
        <v>9</v>
      </c>
      <c r="P630" s="13">
        <v>20793640</v>
      </c>
      <c r="Q630" s="13">
        <v>20793640</v>
      </c>
      <c r="R630" s="10" t="s">
        <v>10</v>
      </c>
      <c r="S630" s="10" t="s">
        <v>10</v>
      </c>
      <c r="T630" s="10" t="s">
        <v>1023</v>
      </c>
      <c r="U630" s="11">
        <v>2079364</v>
      </c>
      <c r="V630" s="10"/>
    </row>
    <row r="631" spans="1:22" s="2" customFormat="1" ht="75" customHeight="1" x14ac:dyDescent="0.25">
      <c r="A631" s="10">
        <v>628</v>
      </c>
      <c r="B631" s="10">
        <v>574</v>
      </c>
      <c r="C631" s="10" t="s">
        <v>353</v>
      </c>
      <c r="D631" s="10" t="s">
        <v>354</v>
      </c>
      <c r="E631" s="10" t="s">
        <v>375</v>
      </c>
      <c r="F631" s="10" t="s">
        <v>415</v>
      </c>
      <c r="G631" s="10" t="s">
        <v>4</v>
      </c>
      <c r="H631" s="10" t="s">
        <v>269</v>
      </c>
      <c r="I631" s="10" t="s">
        <v>358</v>
      </c>
      <c r="J631" s="10">
        <v>77121500</v>
      </c>
      <c r="K631" s="10" t="s">
        <v>428</v>
      </c>
      <c r="L631" s="16">
        <v>42384</v>
      </c>
      <c r="M631" s="10">
        <v>10</v>
      </c>
      <c r="N631" s="10" t="s">
        <v>8</v>
      </c>
      <c r="O631" s="10" t="s">
        <v>9</v>
      </c>
      <c r="P631" s="13">
        <v>20793640</v>
      </c>
      <c r="Q631" s="13">
        <v>20793640</v>
      </c>
      <c r="R631" s="10" t="s">
        <v>10</v>
      </c>
      <c r="S631" s="10" t="s">
        <v>10</v>
      </c>
      <c r="T631" s="10" t="s">
        <v>1023</v>
      </c>
      <c r="U631" s="11">
        <v>2079364</v>
      </c>
      <c r="V631" s="10"/>
    </row>
    <row r="632" spans="1:22" s="2" customFormat="1" ht="75" customHeight="1" x14ac:dyDescent="0.25">
      <c r="A632" s="10">
        <v>629</v>
      </c>
      <c r="B632" s="10">
        <v>574</v>
      </c>
      <c r="C632" s="10" t="s">
        <v>353</v>
      </c>
      <c r="D632" s="10" t="s">
        <v>354</v>
      </c>
      <c r="E632" s="10" t="s">
        <v>375</v>
      </c>
      <c r="F632" s="10" t="s">
        <v>415</v>
      </c>
      <c r="G632" s="10" t="s">
        <v>4</v>
      </c>
      <c r="H632" s="10" t="s">
        <v>269</v>
      </c>
      <c r="I632" s="10" t="s">
        <v>358</v>
      </c>
      <c r="J632" s="10">
        <v>77121500</v>
      </c>
      <c r="K632" s="10" t="s">
        <v>429</v>
      </c>
      <c r="L632" s="16">
        <v>42384</v>
      </c>
      <c r="M632" s="10">
        <v>10</v>
      </c>
      <c r="N632" s="10" t="s">
        <v>8</v>
      </c>
      <c r="O632" s="10" t="s">
        <v>9</v>
      </c>
      <c r="P632" s="13">
        <v>51984100</v>
      </c>
      <c r="Q632" s="13">
        <v>51984100</v>
      </c>
      <c r="R632" s="10" t="s">
        <v>10</v>
      </c>
      <c r="S632" s="10" t="s">
        <v>10</v>
      </c>
      <c r="T632" s="10" t="s">
        <v>1023</v>
      </c>
      <c r="U632" s="11">
        <v>5198410</v>
      </c>
      <c r="V632" s="10"/>
    </row>
    <row r="633" spans="1:22" s="2" customFormat="1" ht="75" customHeight="1" x14ac:dyDescent="0.25">
      <c r="A633" s="10">
        <v>630</v>
      </c>
      <c r="B633" s="10">
        <v>574</v>
      </c>
      <c r="C633" s="10" t="s">
        <v>353</v>
      </c>
      <c r="D633" s="10" t="s">
        <v>354</v>
      </c>
      <c r="E633" s="10" t="s">
        <v>375</v>
      </c>
      <c r="F633" s="10" t="s">
        <v>415</v>
      </c>
      <c r="G633" s="10" t="s">
        <v>4</v>
      </c>
      <c r="H633" s="10" t="s">
        <v>269</v>
      </c>
      <c r="I633" s="10" t="s">
        <v>358</v>
      </c>
      <c r="J633" s="10">
        <v>77121500</v>
      </c>
      <c r="K633" s="10" t="s">
        <v>430</v>
      </c>
      <c r="L633" s="16">
        <v>42384</v>
      </c>
      <c r="M633" s="10">
        <v>10</v>
      </c>
      <c r="N633" s="10" t="s">
        <v>8</v>
      </c>
      <c r="O633" s="10" t="s">
        <v>9</v>
      </c>
      <c r="P633" s="13">
        <v>41162920</v>
      </c>
      <c r="Q633" s="13">
        <v>41162920</v>
      </c>
      <c r="R633" s="10" t="s">
        <v>10</v>
      </c>
      <c r="S633" s="10" t="s">
        <v>10</v>
      </c>
      <c r="T633" s="10" t="s">
        <v>1023</v>
      </c>
      <c r="U633" s="11">
        <v>4116292</v>
      </c>
      <c r="V633" s="10"/>
    </row>
    <row r="634" spans="1:22" s="2" customFormat="1" ht="75" customHeight="1" x14ac:dyDescent="0.25">
      <c r="A634" s="10">
        <v>631</v>
      </c>
      <c r="B634" s="10">
        <v>574</v>
      </c>
      <c r="C634" s="10" t="s">
        <v>353</v>
      </c>
      <c r="D634" s="10" t="s">
        <v>354</v>
      </c>
      <c r="E634" s="10" t="s">
        <v>375</v>
      </c>
      <c r="F634" s="10" t="s">
        <v>415</v>
      </c>
      <c r="G634" s="10" t="s">
        <v>4</v>
      </c>
      <c r="H634" s="10" t="s">
        <v>269</v>
      </c>
      <c r="I634" s="10" t="s">
        <v>358</v>
      </c>
      <c r="J634" s="10">
        <v>77121500</v>
      </c>
      <c r="K634" s="10" t="s">
        <v>431</v>
      </c>
      <c r="L634" s="16">
        <v>42384</v>
      </c>
      <c r="M634" s="10">
        <v>10</v>
      </c>
      <c r="N634" s="10" t="s">
        <v>8</v>
      </c>
      <c r="O634" s="10" t="s">
        <v>9</v>
      </c>
      <c r="P634" s="13">
        <v>46573510</v>
      </c>
      <c r="Q634" s="13">
        <v>46573510</v>
      </c>
      <c r="R634" s="10" t="s">
        <v>10</v>
      </c>
      <c r="S634" s="10" t="s">
        <v>10</v>
      </c>
      <c r="T634" s="10" t="s">
        <v>1023</v>
      </c>
      <c r="U634" s="11">
        <v>4657351</v>
      </c>
      <c r="V634" s="10"/>
    </row>
    <row r="635" spans="1:22" s="2" customFormat="1" ht="75" customHeight="1" x14ac:dyDescent="0.25">
      <c r="A635" s="10">
        <v>632</v>
      </c>
      <c r="B635" s="10">
        <v>574</v>
      </c>
      <c r="C635" s="10" t="s">
        <v>353</v>
      </c>
      <c r="D635" s="10" t="s">
        <v>354</v>
      </c>
      <c r="E635" s="10" t="s">
        <v>375</v>
      </c>
      <c r="F635" s="10" t="s">
        <v>415</v>
      </c>
      <c r="G635" s="10" t="s">
        <v>4</v>
      </c>
      <c r="H635" s="10" t="s">
        <v>269</v>
      </c>
      <c r="I635" s="10" t="s">
        <v>358</v>
      </c>
      <c r="J635" s="10">
        <v>77121500</v>
      </c>
      <c r="K635" s="10" t="s">
        <v>371</v>
      </c>
      <c r="L635" s="16">
        <v>42384</v>
      </c>
      <c r="M635" s="10">
        <v>1</v>
      </c>
      <c r="N635" s="10" t="s">
        <v>8</v>
      </c>
      <c r="O635" s="10" t="s">
        <v>9</v>
      </c>
      <c r="P635" s="13">
        <v>762180</v>
      </c>
      <c r="Q635" s="13">
        <v>762180</v>
      </c>
      <c r="R635" s="10" t="s">
        <v>10</v>
      </c>
      <c r="S635" s="10" t="s">
        <v>10</v>
      </c>
      <c r="T635" s="10" t="s">
        <v>1023</v>
      </c>
      <c r="U635" s="11">
        <v>762180</v>
      </c>
      <c r="V635" s="10"/>
    </row>
    <row r="636" spans="1:22" s="2" customFormat="1" ht="75" customHeight="1" x14ac:dyDescent="0.25">
      <c r="A636" s="10">
        <v>633</v>
      </c>
      <c r="B636" s="10">
        <v>574</v>
      </c>
      <c r="C636" s="10" t="s">
        <v>353</v>
      </c>
      <c r="D636" s="10" t="s">
        <v>354</v>
      </c>
      <c r="E636" s="10" t="s">
        <v>375</v>
      </c>
      <c r="F636" s="10" t="s">
        <v>415</v>
      </c>
      <c r="G636" s="10" t="s">
        <v>28</v>
      </c>
      <c r="H636" s="10" t="s">
        <v>29</v>
      </c>
      <c r="I636" s="10" t="s">
        <v>372</v>
      </c>
      <c r="J636" s="10">
        <v>77121500</v>
      </c>
      <c r="K636" s="10" t="s">
        <v>432</v>
      </c>
      <c r="L636" s="16">
        <v>42384</v>
      </c>
      <c r="M636" s="10">
        <v>1</v>
      </c>
      <c r="N636" s="10" t="s">
        <v>8</v>
      </c>
      <c r="O636" s="10" t="s">
        <v>9</v>
      </c>
      <c r="P636" s="13">
        <v>10000000</v>
      </c>
      <c r="Q636" s="13">
        <v>10000000</v>
      </c>
      <c r="R636" s="10" t="s">
        <v>10</v>
      </c>
      <c r="S636" s="10" t="s">
        <v>10</v>
      </c>
      <c r="T636" s="10" t="s">
        <v>1023</v>
      </c>
      <c r="U636" s="11">
        <v>10000000</v>
      </c>
      <c r="V636" s="10"/>
    </row>
    <row r="637" spans="1:22" s="2" customFormat="1" ht="75" customHeight="1" x14ac:dyDescent="0.25">
      <c r="A637" s="10">
        <v>634</v>
      </c>
      <c r="B637" s="10">
        <v>574</v>
      </c>
      <c r="C637" s="10" t="s">
        <v>353</v>
      </c>
      <c r="D637" s="10" t="s">
        <v>354</v>
      </c>
      <c r="E637" s="10" t="s">
        <v>375</v>
      </c>
      <c r="F637" s="10" t="s">
        <v>415</v>
      </c>
      <c r="G637" s="10" t="s">
        <v>28</v>
      </c>
      <c r="H637" s="10" t="s">
        <v>29</v>
      </c>
      <c r="I637" s="10" t="s">
        <v>372</v>
      </c>
      <c r="J637" s="10">
        <v>77121500</v>
      </c>
      <c r="K637" s="10" t="s">
        <v>433</v>
      </c>
      <c r="L637" s="16">
        <v>42384</v>
      </c>
      <c r="M637" s="10">
        <v>1</v>
      </c>
      <c r="N637" s="10" t="s">
        <v>8</v>
      </c>
      <c r="O637" s="10" t="s">
        <v>9</v>
      </c>
      <c r="P637" s="13">
        <v>20000000</v>
      </c>
      <c r="Q637" s="13">
        <v>20000000</v>
      </c>
      <c r="R637" s="10" t="s">
        <v>10</v>
      </c>
      <c r="S637" s="10" t="s">
        <v>10</v>
      </c>
      <c r="T637" s="10" t="s">
        <v>1023</v>
      </c>
      <c r="U637" s="11">
        <v>20000000</v>
      </c>
      <c r="V637" s="10"/>
    </row>
    <row r="638" spans="1:22" s="2" customFormat="1" ht="75" customHeight="1" x14ac:dyDescent="0.25">
      <c r="A638" s="10">
        <v>635</v>
      </c>
      <c r="B638" s="10">
        <v>574</v>
      </c>
      <c r="C638" s="10" t="s">
        <v>353</v>
      </c>
      <c r="D638" s="10" t="s">
        <v>354</v>
      </c>
      <c r="E638" s="10" t="s">
        <v>375</v>
      </c>
      <c r="F638" s="10" t="s">
        <v>415</v>
      </c>
      <c r="G638" s="10" t="s">
        <v>28</v>
      </c>
      <c r="H638" s="10" t="s">
        <v>29</v>
      </c>
      <c r="I638" s="10" t="s">
        <v>372</v>
      </c>
      <c r="J638" s="10">
        <v>77121500</v>
      </c>
      <c r="K638" s="10" t="s">
        <v>434</v>
      </c>
      <c r="L638" s="16">
        <v>42384</v>
      </c>
      <c r="M638" s="10">
        <v>1</v>
      </c>
      <c r="N638" s="10" t="s">
        <v>8</v>
      </c>
      <c r="O638" s="10" t="s">
        <v>9</v>
      </c>
      <c r="P638" s="13">
        <v>100000000</v>
      </c>
      <c r="Q638" s="13">
        <v>100000000</v>
      </c>
      <c r="R638" s="10" t="s">
        <v>10</v>
      </c>
      <c r="S638" s="10" t="s">
        <v>10</v>
      </c>
      <c r="T638" s="10" t="s">
        <v>1023</v>
      </c>
      <c r="U638" s="11">
        <v>100000000</v>
      </c>
      <c r="V638" s="10"/>
    </row>
    <row r="639" spans="1:22" s="2" customFormat="1" ht="75" customHeight="1" x14ac:dyDescent="0.25">
      <c r="A639" s="10">
        <v>636</v>
      </c>
      <c r="B639" s="10">
        <v>574</v>
      </c>
      <c r="C639" s="10" t="s">
        <v>353</v>
      </c>
      <c r="D639" s="10" t="s">
        <v>354</v>
      </c>
      <c r="E639" s="10" t="s">
        <v>375</v>
      </c>
      <c r="F639" s="10" t="s">
        <v>415</v>
      </c>
      <c r="G639" s="10" t="s">
        <v>28</v>
      </c>
      <c r="H639" s="10" t="s">
        <v>29</v>
      </c>
      <c r="I639" s="10" t="s">
        <v>372</v>
      </c>
      <c r="J639" s="10">
        <v>77121500</v>
      </c>
      <c r="K639" s="10" t="s">
        <v>435</v>
      </c>
      <c r="L639" s="16">
        <v>42384</v>
      </c>
      <c r="M639" s="10">
        <v>1</v>
      </c>
      <c r="N639" s="10" t="s">
        <v>8</v>
      </c>
      <c r="O639" s="10" t="s">
        <v>9</v>
      </c>
      <c r="P639" s="13">
        <v>100000000</v>
      </c>
      <c r="Q639" s="13">
        <v>100000000</v>
      </c>
      <c r="R639" s="10" t="s">
        <v>10</v>
      </c>
      <c r="S639" s="10" t="s">
        <v>10</v>
      </c>
      <c r="T639" s="10" t="s">
        <v>1023</v>
      </c>
      <c r="U639" s="11">
        <v>100000000</v>
      </c>
      <c r="V639" s="10"/>
    </row>
    <row r="640" spans="1:22" s="2" customFormat="1" ht="75" customHeight="1" x14ac:dyDescent="0.25">
      <c r="A640" s="10">
        <v>637</v>
      </c>
      <c r="B640" s="10">
        <v>574</v>
      </c>
      <c r="C640" s="10" t="s">
        <v>353</v>
      </c>
      <c r="D640" s="10" t="s">
        <v>354</v>
      </c>
      <c r="E640" s="10" t="s">
        <v>375</v>
      </c>
      <c r="F640" s="10" t="s">
        <v>415</v>
      </c>
      <c r="G640" s="10" t="s">
        <v>28</v>
      </c>
      <c r="H640" s="10" t="s">
        <v>29</v>
      </c>
      <c r="I640" s="10" t="s">
        <v>372</v>
      </c>
      <c r="J640" s="10">
        <v>77121500</v>
      </c>
      <c r="K640" s="10" t="s">
        <v>436</v>
      </c>
      <c r="L640" s="16">
        <v>42384</v>
      </c>
      <c r="M640" s="10">
        <v>1</v>
      </c>
      <c r="N640" s="10" t="s">
        <v>8</v>
      </c>
      <c r="O640" s="10" t="s">
        <v>9</v>
      </c>
      <c r="P640" s="13">
        <v>100000000</v>
      </c>
      <c r="Q640" s="13">
        <v>100000000</v>
      </c>
      <c r="R640" s="10" t="s">
        <v>10</v>
      </c>
      <c r="S640" s="10" t="s">
        <v>10</v>
      </c>
      <c r="T640" s="10" t="s">
        <v>1023</v>
      </c>
      <c r="U640" s="11">
        <v>100000000</v>
      </c>
      <c r="V640" s="10"/>
    </row>
    <row r="641" spans="1:22" s="2" customFormat="1" ht="75" customHeight="1" x14ac:dyDescent="0.25">
      <c r="A641" s="10">
        <v>638</v>
      </c>
      <c r="B641" s="10">
        <v>574</v>
      </c>
      <c r="C641" s="10" t="s">
        <v>353</v>
      </c>
      <c r="D641" s="10" t="s">
        <v>354</v>
      </c>
      <c r="E641" s="10" t="s">
        <v>375</v>
      </c>
      <c r="F641" s="10" t="s">
        <v>415</v>
      </c>
      <c r="G641" s="10" t="s">
        <v>28</v>
      </c>
      <c r="H641" s="10" t="s">
        <v>29</v>
      </c>
      <c r="I641" s="10" t="s">
        <v>372</v>
      </c>
      <c r="J641" s="10">
        <v>77121500</v>
      </c>
      <c r="K641" s="10" t="s">
        <v>437</v>
      </c>
      <c r="L641" s="16">
        <v>42384</v>
      </c>
      <c r="M641" s="10">
        <v>1</v>
      </c>
      <c r="N641" s="10" t="s">
        <v>8</v>
      </c>
      <c r="O641" s="10" t="s">
        <v>9</v>
      </c>
      <c r="P641" s="13">
        <v>15000000</v>
      </c>
      <c r="Q641" s="13">
        <v>15000000</v>
      </c>
      <c r="R641" s="10" t="s">
        <v>10</v>
      </c>
      <c r="S641" s="10" t="s">
        <v>10</v>
      </c>
      <c r="T641" s="10" t="s">
        <v>1023</v>
      </c>
      <c r="U641" s="11">
        <v>15000000</v>
      </c>
      <c r="V641" s="10"/>
    </row>
    <row r="642" spans="1:22" s="2" customFormat="1" ht="75" customHeight="1" x14ac:dyDescent="0.25">
      <c r="A642" s="10">
        <v>639</v>
      </c>
      <c r="B642" s="10">
        <v>574</v>
      </c>
      <c r="C642" s="10" t="s">
        <v>353</v>
      </c>
      <c r="D642" s="10" t="s">
        <v>354</v>
      </c>
      <c r="E642" s="10" t="s">
        <v>375</v>
      </c>
      <c r="F642" s="10" t="s">
        <v>415</v>
      </c>
      <c r="G642" s="10" t="s">
        <v>28</v>
      </c>
      <c r="H642" s="10" t="s">
        <v>29</v>
      </c>
      <c r="I642" s="10" t="s">
        <v>372</v>
      </c>
      <c r="J642" s="10">
        <v>77121500</v>
      </c>
      <c r="K642" s="10" t="s">
        <v>379</v>
      </c>
      <c r="L642" s="16">
        <v>42384</v>
      </c>
      <c r="M642" s="10">
        <v>1</v>
      </c>
      <c r="N642" s="10" t="s">
        <v>8</v>
      </c>
      <c r="O642" s="10" t="s">
        <v>9</v>
      </c>
      <c r="P642" s="13">
        <v>30000000</v>
      </c>
      <c r="Q642" s="13">
        <v>30000000</v>
      </c>
      <c r="R642" s="10" t="s">
        <v>10</v>
      </c>
      <c r="S642" s="10" t="s">
        <v>10</v>
      </c>
      <c r="T642" s="10" t="s">
        <v>1023</v>
      </c>
      <c r="U642" s="11">
        <v>30000000</v>
      </c>
      <c r="V642" s="10"/>
    </row>
    <row r="643" spans="1:22" s="2" customFormat="1" ht="75" customHeight="1" x14ac:dyDescent="0.25">
      <c r="A643" s="10">
        <v>640</v>
      </c>
      <c r="B643" s="10">
        <v>574</v>
      </c>
      <c r="C643" s="10" t="s">
        <v>353</v>
      </c>
      <c r="D643" s="10" t="s">
        <v>354</v>
      </c>
      <c r="E643" s="10" t="s">
        <v>375</v>
      </c>
      <c r="F643" s="10" t="s">
        <v>415</v>
      </c>
      <c r="G643" s="10" t="s">
        <v>28</v>
      </c>
      <c r="H643" s="10" t="s">
        <v>29</v>
      </c>
      <c r="I643" s="10" t="s">
        <v>372</v>
      </c>
      <c r="J643" s="10">
        <v>77121500</v>
      </c>
      <c r="K643" s="10" t="s">
        <v>438</v>
      </c>
      <c r="L643" s="16">
        <v>42384</v>
      </c>
      <c r="M643" s="10">
        <v>1</v>
      </c>
      <c r="N643" s="10" t="s">
        <v>8</v>
      </c>
      <c r="O643" s="10" t="s">
        <v>9</v>
      </c>
      <c r="P643" s="13">
        <v>75000000</v>
      </c>
      <c r="Q643" s="13">
        <v>75000000</v>
      </c>
      <c r="R643" s="10" t="s">
        <v>10</v>
      </c>
      <c r="S643" s="10" t="s">
        <v>10</v>
      </c>
      <c r="T643" s="10" t="s">
        <v>1023</v>
      </c>
      <c r="U643" s="11">
        <v>75000000</v>
      </c>
      <c r="V643" s="10"/>
    </row>
    <row r="644" spans="1:22" s="2" customFormat="1" ht="75" customHeight="1" x14ac:dyDescent="0.25">
      <c r="A644" s="10">
        <v>641</v>
      </c>
      <c r="B644" s="10">
        <v>574</v>
      </c>
      <c r="C644" s="10" t="s">
        <v>353</v>
      </c>
      <c r="D644" s="10" t="s">
        <v>354</v>
      </c>
      <c r="E644" s="10" t="s">
        <v>439</v>
      </c>
      <c r="F644" s="10" t="s">
        <v>440</v>
      </c>
      <c r="G644" s="10" t="s">
        <v>4</v>
      </c>
      <c r="H644" s="10" t="s">
        <v>269</v>
      </c>
      <c r="I644" s="10" t="s">
        <v>358</v>
      </c>
      <c r="J644" s="10">
        <v>77101706</v>
      </c>
      <c r="K644" s="10" t="s">
        <v>441</v>
      </c>
      <c r="L644" s="16">
        <v>42384</v>
      </c>
      <c r="M644" s="10">
        <v>10</v>
      </c>
      <c r="N644" s="10" t="s">
        <v>8</v>
      </c>
      <c r="O644" s="10" t="s">
        <v>9</v>
      </c>
      <c r="P644" s="13">
        <v>51984100</v>
      </c>
      <c r="Q644" s="13">
        <v>51984100</v>
      </c>
      <c r="R644" s="10" t="s">
        <v>10</v>
      </c>
      <c r="S644" s="10" t="s">
        <v>10</v>
      </c>
      <c r="T644" s="10" t="s">
        <v>1023</v>
      </c>
      <c r="U644" s="11">
        <v>5198410</v>
      </c>
      <c r="V644" s="10"/>
    </row>
    <row r="645" spans="1:22" s="2" customFormat="1" ht="75" customHeight="1" x14ac:dyDescent="0.25">
      <c r="A645" s="10">
        <v>642</v>
      </c>
      <c r="B645" s="10">
        <v>574</v>
      </c>
      <c r="C645" s="10" t="s">
        <v>353</v>
      </c>
      <c r="D645" s="10" t="s">
        <v>354</v>
      </c>
      <c r="E645" s="10" t="s">
        <v>439</v>
      </c>
      <c r="F645" s="10" t="s">
        <v>440</v>
      </c>
      <c r="G645" s="10" t="s">
        <v>4</v>
      </c>
      <c r="H645" s="10" t="s">
        <v>269</v>
      </c>
      <c r="I645" s="10" t="s">
        <v>358</v>
      </c>
      <c r="J645" s="10">
        <v>77101706</v>
      </c>
      <c r="K645" s="10" t="s">
        <v>442</v>
      </c>
      <c r="L645" s="16">
        <v>42384</v>
      </c>
      <c r="M645" s="10">
        <v>10</v>
      </c>
      <c r="N645" s="10" t="s">
        <v>8</v>
      </c>
      <c r="O645" s="10" t="s">
        <v>9</v>
      </c>
      <c r="P645" s="13">
        <v>24294610</v>
      </c>
      <c r="Q645" s="13">
        <v>24294610</v>
      </c>
      <c r="R645" s="10" t="s">
        <v>10</v>
      </c>
      <c r="S645" s="10" t="s">
        <v>10</v>
      </c>
      <c r="T645" s="10" t="s">
        <v>1023</v>
      </c>
      <c r="U645" s="11">
        <v>2429461</v>
      </c>
      <c r="V645" s="10"/>
    </row>
    <row r="646" spans="1:22" s="2" customFormat="1" ht="75" customHeight="1" x14ac:dyDescent="0.25">
      <c r="A646" s="10">
        <v>643</v>
      </c>
      <c r="B646" s="10">
        <v>574</v>
      </c>
      <c r="C646" s="10" t="s">
        <v>353</v>
      </c>
      <c r="D646" s="10" t="s">
        <v>354</v>
      </c>
      <c r="E646" s="10" t="s">
        <v>439</v>
      </c>
      <c r="F646" s="10" t="s">
        <v>440</v>
      </c>
      <c r="G646" s="10" t="s">
        <v>4</v>
      </c>
      <c r="H646" s="10" t="s">
        <v>269</v>
      </c>
      <c r="I646" s="10" t="s">
        <v>358</v>
      </c>
      <c r="J646" s="10">
        <v>77101706</v>
      </c>
      <c r="K646" s="10" t="s">
        <v>442</v>
      </c>
      <c r="L646" s="16">
        <v>42384</v>
      </c>
      <c r="M646" s="10">
        <v>10</v>
      </c>
      <c r="N646" s="10" t="s">
        <v>8</v>
      </c>
      <c r="O646" s="10" t="s">
        <v>9</v>
      </c>
      <c r="P646" s="13">
        <v>41162920</v>
      </c>
      <c r="Q646" s="13">
        <v>41162920</v>
      </c>
      <c r="R646" s="10" t="s">
        <v>10</v>
      </c>
      <c r="S646" s="10" t="s">
        <v>10</v>
      </c>
      <c r="T646" s="10" t="s">
        <v>1023</v>
      </c>
      <c r="U646" s="11">
        <v>4116292</v>
      </c>
      <c r="V646" s="10"/>
    </row>
    <row r="647" spans="1:22" s="2" customFormat="1" ht="75" customHeight="1" x14ac:dyDescent="0.25">
      <c r="A647" s="10">
        <v>644</v>
      </c>
      <c r="B647" s="10">
        <v>574</v>
      </c>
      <c r="C647" s="10" t="s">
        <v>353</v>
      </c>
      <c r="D647" s="10" t="s">
        <v>354</v>
      </c>
      <c r="E647" s="10" t="s">
        <v>439</v>
      </c>
      <c r="F647" s="10" t="s">
        <v>440</v>
      </c>
      <c r="G647" s="10" t="s">
        <v>4</v>
      </c>
      <c r="H647" s="10" t="s">
        <v>269</v>
      </c>
      <c r="I647" s="10" t="s">
        <v>358</v>
      </c>
      <c r="J647" s="10">
        <v>77101706</v>
      </c>
      <c r="K647" s="10" t="s">
        <v>443</v>
      </c>
      <c r="L647" s="16">
        <v>42384</v>
      </c>
      <c r="M647" s="10">
        <v>10</v>
      </c>
      <c r="N647" s="10" t="s">
        <v>8</v>
      </c>
      <c r="O647" s="10" t="s">
        <v>9</v>
      </c>
      <c r="P647" s="13">
        <v>31720910</v>
      </c>
      <c r="Q647" s="13">
        <v>31720910</v>
      </c>
      <c r="R647" s="10" t="s">
        <v>10</v>
      </c>
      <c r="S647" s="10" t="s">
        <v>10</v>
      </c>
      <c r="T647" s="10" t="s">
        <v>1023</v>
      </c>
      <c r="U647" s="11">
        <v>3172091</v>
      </c>
      <c r="V647" s="10"/>
    </row>
    <row r="648" spans="1:22" s="2" customFormat="1" ht="75" customHeight="1" x14ac:dyDescent="0.25">
      <c r="A648" s="10">
        <v>645</v>
      </c>
      <c r="B648" s="10">
        <v>574</v>
      </c>
      <c r="C648" s="10" t="s">
        <v>353</v>
      </c>
      <c r="D648" s="10" t="s">
        <v>354</v>
      </c>
      <c r="E648" s="10" t="s">
        <v>439</v>
      </c>
      <c r="F648" s="10" t="s">
        <v>440</v>
      </c>
      <c r="G648" s="10" t="s">
        <v>4</v>
      </c>
      <c r="H648" s="10" t="s">
        <v>269</v>
      </c>
      <c r="I648" s="10" t="s">
        <v>358</v>
      </c>
      <c r="J648" s="10">
        <v>77101706</v>
      </c>
      <c r="K648" s="10" t="s">
        <v>371</v>
      </c>
      <c r="L648" s="16">
        <v>42384</v>
      </c>
      <c r="M648" s="10">
        <v>1</v>
      </c>
      <c r="N648" s="10" t="s">
        <v>8</v>
      </c>
      <c r="O648" s="10" t="s">
        <v>9</v>
      </c>
      <c r="P648" s="13">
        <v>837460</v>
      </c>
      <c r="Q648" s="13">
        <v>837460</v>
      </c>
      <c r="R648" s="10" t="s">
        <v>10</v>
      </c>
      <c r="S648" s="10" t="s">
        <v>10</v>
      </c>
      <c r="T648" s="10" t="s">
        <v>1023</v>
      </c>
      <c r="U648" s="11">
        <v>837460</v>
      </c>
      <c r="V648" s="10"/>
    </row>
    <row r="649" spans="1:22" s="2" customFormat="1" ht="75" customHeight="1" x14ac:dyDescent="0.25">
      <c r="A649" s="10">
        <v>646</v>
      </c>
      <c r="B649" s="10">
        <v>574</v>
      </c>
      <c r="C649" s="10" t="s">
        <v>353</v>
      </c>
      <c r="D649" s="10" t="s">
        <v>354</v>
      </c>
      <c r="E649" s="10" t="s">
        <v>439</v>
      </c>
      <c r="F649" s="10" t="s">
        <v>440</v>
      </c>
      <c r="G649" s="10" t="s">
        <v>28</v>
      </c>
      <c r="H649" s="10" t="s">
        <v>29</v>
      </c>
      <c r="I649" s="10" t="s">
        <v>372</v>
      </c>
      <c r="J649" s="10">
        <v>77101706</v>
      </c>
      <c r="K649" s="10" t="s">
        <v>444</v>
      </c>
      <c r="L649" s="16">
        <v>42384</v>
      </c>
      <c r="M649" s="10">
        <v>1</v>
      </c>
      <c r="N649" s="10" t="s">
        <v>445</v>
      </c>
      <c r="O649" s="10" t="s">
        <v>9</v>
      </c>
      <c r="P649" s="13">
        <v>300000000</v>
      </c>
      <c r="Q649" s="13">
        <v>300000000</v>
      </c>
      <c r="R649" s="10" t="s">
        <v>10</v>
      </c>
      <c r="S649" s="10" t="s">
        <v>10</v>
      </c>
      <c r="T649" s="10" t="s">
        <v>1023</v>
      </c>
      <c r="U649" s="11">
        <v>300000000</v>
      </c>
      <c r="V649" s="10"/>
    </row>
    <row r="650" spans="1:22" s="2" customFormat="1" ht="75" customHeight="1" x14ac:dyDescent="0.25">
      <c r="A650" s="10">
        <v>647</v>
      </c>
      <c r="B650" s="10">
        <v>574</v>
      </c>
      <c r="C650" s="10" t="s">
        <v>353</v>
      </c>
      <c r="D650" s="10" t="s">
        <v>354</v>
      </c>
      <c r="E650" s="10" t="s">
        <v>439</v>
      </c>
      <c r="F650" s="10" t="s">
        <v>446</v>
      </c>
      <c r="G650" s="10" t="s">
        <v>4</v>
      </c>
      <c r="H650" s="10" t="s">
        <v>269</v>
      </c>
      <c r="I650" s="10" t="s">
        <v>358</v>
      </c>
      <c r="J650" s="10">
        <v>77121504</v>
      </c>
      <c r="K650" s="10" t="s">
        <v>447</v>
      </c>
      <c r="L650" s="16">
        <v>42384</v>
      </c>
      <c r="M650" s="10">
        <v>11</v>
      </c>
      <c r="N650" s="10" t="s">
        <v>8</v>
      </c>
      <c r="O650" s="10" t="s">
        <v>9</v>
      </c>
      <c r="P650" s="13">
        <v>31275332</v>
      </c>
      <c r="Q650" s="13">
        <v>31275332</v>
      </c>
      <c r="R650" s="10" t="s">
        <v>10</v>
      </c>
      <c r="S650" s="10" t="s">
        <v>10</v>
      </c>
      <c r="T650" s="10" t="s">
        <v>1023</v>
      </c>
      <c r="U650" s="11">
        <v>2843212</v>
      </c>
      <c r="V650" s="10"/>
    </row>
    <row r="651" spans="1:22" s="2" customFormat="1" ht="75" customHeight="1" x14ac:dyDescent="0.25">
      <c r="A651" s="10">
        <v>648</v>
      </c>
      <c r="B651" s="10">
        <v>574</v>
      </c>
      <c r="C651" s="10" t="s">
        <v>353</v>
      </c>
      <c r="D651" s="10" t="s">
        <v>354</v>
      </c>
      <c r="E651" s="10" t="s">
        <v>439</v>
      </c>
      <c r="F651" s="10" t="s">
        <v>446</v>
      </c>
      <c r="G651" s="10" t="s">
        <v>4</v>
      </c>
      <c r="H651" s="10" t="s">
        <v>269</v>
      </c>
      <c r="I651" s="10" t="s">
        <v>358</v>
      </c>
      <c r="J651" s="10">
        <v>77121504</v>
      </c>
      <c r="K651" s="10" t="s">
        <v>448</v>
      </c>
      <c r="L651" s="16">
        <v>42384</v>
      </c>
      <c r="M651" s="10">
        <v>11</v>
      </c>
      <c r="N651" s="10" t="s">
        <v>8</v>
      </c>
      <c r="O651" s="10" t="s">
        <v>9</v>
      </c>
      <c r="P651" s="13">
        <v>24623489</v>
      </c>
      <c r="Q651" s="13">
        <v>24623489</v>
      </c>
      <c r="R651" s="10" t="s">
        <v>10</v>
      </c>
      <c r="S651" s="10" t="s">
        <v>10</v>
      </c>
      <c r="T651" s="10" t="s">
        <v>1023</v>
      </c>
      <c r="U651" s="11">
        <v>2238499</v>
      </c>
      <c r="V651" s="10"/>
    </row>
    <row r="652" spans="1:22" s="2" customFormat="1" ht="75" customHeight="1" x14ac:dyDescent="0.25">
      <c r="A652" s="10">
        <v>649</v>
      </c>
      <c r="B652" s="10">
        <v>574</v>
      </c>
      <c r="C652" s="10" t="s">
        <v>353</v>
      </c>
      <c r="D652" s="10" t="s">
        <v>354</v>
      </c>
      <c r="E652" s="10" t="s">
        <v>439</v>
      </c>
      <c r="F652" s="10" t="s">
        <v>446</v>
      </c>
      <c r="G652" s="10" t="s">
        <v>4</v>
      </c>
      <c r="H652" s="10" t="s">
        <v>269</v>
      </c>
      <c r="I652" s="10" t="s">
        <v>358</v>
      </c>
      <c r="J652" s="10">
        <v>77121504</v>
      </c>
      <c r="K652" s="10" t="s">
        <v>449</v>
      </c>
      <c r="L652" s="16">
        <v>42384</v>
      </c>
      <c r="M652" s="10">
        <v>11</v>
      </c>
      <c r="N652" s="10" t="s">
        <v>8</v>
      </c>
      <c r="O652" s="10" t="s">
        <v>9</v>
      </c>
      <c r="P652" s="13">
        <v>39327563</v>
      </c>
      <c r="Q652" s="13">
        <v>39327563</v>
      </c>
      <c r="R652" s="10" t="s">
        <v>10</v>
      </c>
      <c r="S652" s="10" t="s">
        <v>10</v>
      </c>
      <c r="T652" s="10" t="s">
        <v>1023</v>
      </c>
      <c r="U652" s="11">
        <v>3575233</v>
      </c>
      <c r="V652" s="10"/>
    </row>
    <row r="653" spans="1:22" s="2" customFormat="1" ht="75" customHeight="1" x14ac:dyDescent="0.25">
      <c r="A653" s="10">
        <v>650</v>
      </c>
      <c r="B653" s="10">
        <v>574</v>
      </c>
      <c r="C653" s="10" t="s">
        <v>353</v>
      </c>
      <c r="D653" s="10" t="s">
        <v>354</v>
      </c>
      <c r="E653" s="10" t="s">
        <v>439</v>
      </c>
      <c r="F653" s="10" t="s">
        <v>446</v>
      </c>
      <c r="G653" s="10" t="s">
        <v>4</v>
      </c>
      <c r="H653" s="10" t="s">
        <v>269</v>
      </c>
      <c r="I653" s="10" t="s">
        <v>358</v>
      </c>
      <c r="J653" s="10">
        <v>77121504</v>
      </c>
      <c r="K653" s="10" t="s">
        <v>450</v>
      </c>
      <c r="L653" s="16">
        <v>42384</v>
      </c>
      <c r="M653" s="10">
        <v>11</v>
      </c>
      <c r="N653" s="10" t="s">
        <v>8</v>
      </c>
      <c r="O653" s="10" t="s">
        <v>9</v>
      </c>
      <c r="P653" s="13">
        <v>45279212</v>
      </c>
      <c r="Q653" s="13">
        <v>45279212</v>
      </c>
      <c r="R653" s="10" t="s">
        <v>10</v>
      </c>
      <c r="S653" s="10" t="s">
        <v>10</v>
      </c>
      <c r="T653" s="10" t="s">
        <v>1023</v>
      </c>
      <c r="U653" s="11">
        <v>4116292</v>
      </c>
      <c r="V653" s="10"/>
    </row>
    <row r="654" spans="1:22" s="2" customFormat="1" ht="75" customHeight="1" x14ac:dyDescent="0.25">
      <c r="A654" s="10">
        <v>651</v>
      </c>
      <c r="B654" s="10">
        <v>574</v>
      </c>
      <c r="C654" s="10" t="s">
        <v>353</v>
      </c>
      <c r="D654" s="10" t="s">
        <v>354</v>
      </c>
      <c r="E654" s="10" t="s">
        <v>439</v>
      </c>
      <c r="F654" s="10" t="s">
        <v>446</v>
      </c>
      <c r="G654" s="10" t="s">
        <v>4</v>
      </c>
      <c r="H654" s="10" t="s">
        <v>269</v>
      </c>
      <c r="I654" s="10" t="s">
        <v>358</v>
      </c>
      <c r="J654" s="10">
        <v>77121504</v>
      </c>
      <c r="K654" s="10" t="s">
        <v>451</v>
      </c>
      <c r="L654" s="16">
        <v>42384</v>
      </c>
      <c r="M654" s="10">
        <v>11</v>
      </c>
      <c r="N654" s="10" t="s">
        <v>8</v>
      </c>
      <c r="O654" s="10" t="s">
        <v>9</v>
      </c>
      <c r="P654" s="13">
        <v>31275332</v>
      </c>
      <c r="Q654" s="13">
        <v>31275332</v>
      </c>
      <c r="R654" s="10" t="s">
        <v>10</v>
      </c>
      <c r="S654" s="10" t="s">
        <v>10</v>
      </c>
      <c r="T654" s="10" t="s">
        <v>1023</v>
      </c>
      <c r="U654" s="11">
        <v>2843212</v>
      </c>
      <c r="V654" s="10"/>
    </row>
    <row r="655" spans="1:22" s="2" customFormat="1" ht="75" customHeight="1" x14ac:dyDescent="0.25">
      <c r="A655" s="10">
        <v>652</v>
      </c>
      <c r="B655" s="10">
        <v>574</v>
      </c>
      <c r="C655" s="10" t="s">
        <v>353</v>
      </c>
      <c r="D655" s="10" t="s">
        <v>354</v>
      </c>
      <c r="E655" s="10" t="s">
        <v>439</v>
      </c>
      <c r="F655" s="10" t="s">
        <v>446</v>
      </c>
      <c r="G655" s="10" t="s">
        <v>4</v>
      </c>
      <c r="H655" s="10" t="s">
        <v>269</v>
      </c>
      <c r="I655" s="10" t="s">
        <v>358</v>
      </c>
      <c r="J655" s="10">
        <v>77121504</v>
      </c>
      <c r="K655" s="10" t="s">
        <v>452</v>
      </c>
      <c r="L655" s="16">
        <v>42384</v>
      </c>
      <c r="M655" s="10">
        <v>11</v>
      </c>
      <c r="N655" s="10" t="s">
        <v>8</v>
      </c>
      <c r="O655" s="10" t="s">
        <v>9</v>
      </c>
      <c r="P655" s="13">
        <v>31275332</v>
      </c>
      <c r="Q655" s="13">
        <v>31275332</v>
      </c>
      <c r="R655" s="10" t="s">
        <v>10</v>
      </c>
      <c r="S655" s="10" t="s">
        <v>10</v>
      </c>
      <c r="T655" s="10" t="s">
        <v>1023</v>
      </c>
      <c r="U655" s="11">
        <v>2843212</v>
      </c>
      <c r="V655" s="10"/>
    </row>
    <row r="656" spans="1:22" s="2" customFormat="1" ht="75" customHeight="1" x14ac:dyDescent="0.25">
      <c r="A656" s="10">
        <v>653</v>
      </c>
      <c r="B656" s="10">
        <v>574</v>
      </c>
      <c r="C656" s="10" t="s">
        <v>353</v>
      </c>
      <c r="D656" s="10" t="s">
        <v>354</v>
      </c>
      <c r="E656" s="10" t="s">
        <v>439</v>
      </c>
      <c r="F656" s="10" t="s">
        <v>446</v>
      </c>
      <c r="G656" s="10" t="s">
        <v>4</v>
      </c>
      <c r="H656" s="10" t="s">
        <v>269</v>
      </c>
      <c r="I656" s="10" t="s">
        <v>358</v>
      </c>
      <c r="J656" s="10">
        <v>77121504</v>
      </c>
      <c r="K656" s="10" t="s">
        <v>453</v>
      </c>
      <c r="L656" s="16">
        <v>42384</v>
      </c>
      <c r="M656" s="10">
        <v>11</v>
      </c>
      <c r="N656" s="10" t="s">
        <v>8</v>
      </c>
      <c r="O656" s="10" t="s">
        <v>9</v>
      </c>
      <c r="P656" s="13">
        <v>39327563</v>
      </c>
      <c r="Q656" s="13">
        <v>39327563</v>
      </c>
      <c r="R656" s="10" t="s">
        <v>10</v>
      </c>
      <c r="S656" s="10" t="s">
        <v>10</v>
      </c>
      <c r="T656" s="10" t="s">
        <v>1023</v>
      </c>
      <c r="U656" s="11">
        <v>3575233</v>
      </c>
      <c r="V656" s="10"/>
    </row>
    <row r="657" spans="1:22" s="2" customFormat="1" ht="75" customHeight="1" x14ac:dyDescent="0.25">
      <c r="A657" s="10">
        <v>654</v>
      </c>
      <c r="B657" s="10">
        <v>574</v>
      </c>
      <c r="C657" s="10" t="s">
        <v>353</v>
      </c>
      <c r="D657" s="10" t="s">
        <v>354</v>
      </c>
      <c r="E657" s="10" t="s">
        <v>439</v>
      </c>
      <c r="F657" s="10" t="s">
        <v>446</v>
      </c>
      <c r="G657" s="10" t="s">
        <v>4</v>
      </c>
      <c r="H657" s="10" t="s">
        <v>269</v>
      </c>
      <c r="I657" s="10" t="s">
        <v>358</v>
      </c>
      <c r="J657" s="10">
        <v>77121504</v>
      </c>
      <c r="K657" s="10" t="s">
        <v>454</v>
      </c>
      <c r="L657" s="16">
        <v>42384</v>
      </c>
      <c r="M657" s="10">
        <v>11</v>
      </c>
      <c r="N657" s="10" t="s">
        <v>8</v>
      </c>
      <c r="O657" s="10" t="s">
        <v>9</v>
      </c>
      <c r="P657" s="13">
        <v>67685420</v>
      </c>
      <c r="Q657" s="13">
        <v>67685420</v>
      </c>
      <c r="R657" s="10" t="s">
        <v>10</v>
      </c>
      <c r="S657" s="10" t="s">
        <v>10</v>
      </c>
      <c r="T657" s="10" t="s">
        <v>1023</v>
      </c>
      <c r="U657" s="11">
        <v>6153220</v>
      </c>
      <c r="V657" s="10"/>
    </row>
    <row r="658" spans="1:22" s="2" customFormat="1" ht="75" customHeight="1" x14ac:dyDescent="0.25">
      <c r="A658" s="10">
        <v>655</v>
      </c>
      <c r="B658" s="10">
        <v>574</v>
      </c>
      <c r="C658" s="10" t="s">
        <v>353</v>
      </c>
      <c r="D658" s="10" t="s">
        <v>354</v>
      </c>
      <c r="E658" s="10" t="s">
        <v>439</v>
      </c>
      <c r="F658" s="10" t="s">
        <v>446</v>
      </c>
      <c r="G658" s="10" t="s">
        <v>4</v>
      </c>
      <c r="H658" s="10" t="s">
        <v>269</v>
      </c>
      <c r="I658" s="10" t="s">
        <v>358</v>
      </c>
      <c r="J658" s="10">
        <v>77121504</v>
      </c>
      <c r="K658" s="10" t="s">
        <v>455</v>
      </c>
      <c r="L658" s="16">
        <v>42384</v>
      </c>
      <c r="M658" s="10">
        <v>11</v>
      </c>
      <c r="N658" s="10" t="s">
        <v>8</v>
      </c>
      <c r="O658" s="10" t="s">
        <v>9</v>
      </c>
      <c r="P658" s="13">
        <v>31275332</v>
      </c>
      <c r="Q658" s="13">
        <v>31275332</v>
      </c>
      <c r="R658" s="10" t="s">
        <v>10</v>
      </c>
      <c r="S658" s="10" t="s">
        <v>10</v>
      </c>
      <c r="T658" s="10" t="s">
        <v>1023</v>
      </c>
      <c r="U658" s="11">
        <v>2843212</v>
      </c>
      <c r="V658" s="10"/>
    </row>
    <row r="659" spans="1:22" s="2" customFormat="1" ht="75" customHeight="1" x14ac:dyDescent="0.25">
      <c r="A659" s="10">
        <v>656</v>
      </c>
      <c r="B659" s="10">
        <v>574</v>
      </c>
      <c r="C659" s="10" t="s">
        <v>353</v>
      </c>
      <c r="D659" s="10" t="s">
        <v>354</v>
      </c>
      <c r="E659" s="10" t="s">
        <v>439</v>
      </c>
      <c r="F659" s="10" t="s">
        <v>446</v>
      </c>
      <c r="G659" s="10" t="s">
        <v>4</v>
      </c>
      <c r="H659" s="10" t="s">
        <v>269</v>
      </c>
      <c r="I659" s="10" t="s">
        <v>358</v>
      </c>
      <c r="J659" s="10">
        <v>77121504</v>
      </c>
      <c r="K659" s="10" t="s">
        <v>456</v>
      </c>
      <c r="L659" s="16">
        <v>42384</v>
      </c>
      <c r="M659" s="10">
        <v>11</v>
      </c>
      <c r="N659" s="10" t="s">
        <v>8</v>
      </c>
      <c r="O659" s="10" t="s">
        <v>9</v>
      </c>
      <c r="P659" s="13">
        <v>39327563</v>
      </c>
      <c r="Q659" s="13">
        <v>39327563</v>
      </c>
      <c r="R659" s="10" t="s">
        <v>10</v>
      </c>
      <c r="S659" s="10" t="s">
        <v>10</v>
      </c>
      <c r="T659" s="10" t="s">
        <v>1023</v>
      </c>
      <c r="U659" s="11">
        <v>3575233</v>
      </c>
      <c r="V659" s="10"/>
    </row>
    <row r="660" spans="1:22" s="2" customFormat="1" ht="75" customHeight="1" x14ac:dyDescent="0.25">
      <c r="A660" s="10">
        <v>657</v>
      </c>
      <c r="B660" s="10">
        <v>574</v>
      </c>
      <c r="C660" s="10" t="s">
        <v>353</v>
      </c>
      <c r="D660" s="10" t="s">
        <v>354</v>
      </c>
      <c r="E660" s="10" t="s">
        <v>439</v>
      </c>
      <c r="F660" s="10" t="s">
        <v>446</v>
      </c>
      <c r="G660" s="10" t="s">
        <v>4</v>
      </c>
      <c r="H660" s="10" t="s">
        <v>269</v>
      </c>
      <c r="I660" s="10" t="s">
        <v>358</v>
      </c>
      <c r="J660" s="10">
        <v>77121504</v>
      </c>
      <c r="K660" s="10" t="s">
        <v>371</v>
      </c>
      <c r="L660" s="16">
        <v>42384</v>
      </c>
      <c r="M660" s="10">
        <v>1</v>
      </c>
      <c r="N660" s="10" t="s">
        <v>8</v>
      </c>
      <c r="O660" s="10" t="s">
        <v>9</v>
      </c>
      <c r="P660" s="13">
        <v>327862</v>
      </c>
      <c r="Q660" s="13">
        <v>327862</v>
      </c>
      <c r="R660" s="10" t="s">
        <v>10</v>
      </c>
      <c r="S660" s="10" t="s">
        <v>10</v>
      </c>
      <c r="T660" s="10" t="s">
        <v>1023</v>
      </c>
      <c r="U660" s="11">
        <v>327862</v>
      </c>
      <c r="V660" s="10"/>
    </row>
    <row r="661" spans="1:22" s="2" customFormat="1" ht="75" customHeight="1" x14ac:dyDescent="0.25">
      <c r="A661" s="10">
        <v>658</v>
      </c>
      <c r="B661" s="10">
        <v>574</v>
      </c>
      <c r="C661" s="10" t="s">
        <v>353</v>
      </c>
      <c r="D661" s="10" t="s">
        <v>354</v>
      </c>
      <c r="E661" s="10" t="s">
        <v>439</v>
      </c>
      <c r="F661" s="10" t="s">
        <v>446</v>
      </c>
      <c r="G661" s="10" t="s">
        <v>28</v>
      </c>
      <c r="H661" s="10" t="s">
        <v>29</v>
      </c>
      <c r="I661" s="10" t="s">
        <v>372</v>
      </c>
      <c r="J661" s="10">
        <v>77121504</v>
      </c>
      <c r="K661" s="10" t="s">
        <v>457</v>
      </c>
      <c r="L661" s="16">
        <v>42384</v>
      </c>
      <c r="M661" s="10">
        <v>1</v>
      </c>
      <c r="N661" s="10" t="s">
        <v>374</v>
      </c>
      <c r="O661" s="10" t="s">
        <v>9</v>
      </c>
      <c r="P661" s="13">
        <v>400000000</v>
      </c>
      <c r="Q661" s="13">
        <v>400000000</v>
      </c>
      <c r="R661" s="10" t="s">
        <v>10</v>
      </c>
      <c r="S661" s="10" t="s">
        <v>10</v>
      </c>
      <c r="T661" s="10" t="s">
        <v>1023</v>
      </c>
      <c r="U661" s="11">
        <v>400000000</v>
      </c>
      <c r="V661" s="10"/>
    </row>
    <row r="662" spans="1:22" s="2" customFormat="1" ht="75" customHeight="1" x14ac:dyDescent="0.25">
      <c r="A662" s="10">
        <v>659</v>
      </c>
      <c r="B662" s="10">
        <v>574</v>
      </c>
      <c r="C662" s="10" t="s">
        <v>353</v>
      </c>
      <c r="D662" s="10" t="s">
        <v>354</v>
      </c>
      <c r="E662" s="10" t="s">
        <v>439</v>
      </c>
      <c r="F662" s="10" t="s">
        <v>458</v>
      </c>
      <c r="G662" s="10" t="s">
        <v>4</v>
      </c>
      <c r="H662" s="10" t="s">
        <v>269</v>
      </c>
      <c r="I662" s="10" t="s">
        <v>358</v>
      </c>
      <c r="J662" s="10">
        <v>77121504</v>
      </c>
      <c r="K662" s="10" t="s">
        <v>459</v>
      </c>
      <c r="L662" s="16">
        <v>42384</v>
      </c>
      <c r="M662" s="10">
        <v>11</v>
      </c>
      <c r="N662" s="10" t="s">
        <v>8</v>
      </c>
      <c r="O662" s="10" t="s">
        <v>9</v>
      </c>
      <c r="P662" s="13">
        <v>34893001</v>
      </c>
      <c r="Q662" s="13">
        <v>34893001</v>
      </c>
      <c r="R662" s="10" t="s">
        <v>10</v>
      </c>
      <c r="S662" s="10" t="s">
        <v>10</v>
      </c>
      <c r="T662" s="10" t="s">
        <v>1023</v>
      </c>
      <c r="U662" s="11">
        <v>3172091</v>
      </c>
      <c r="V662" s="10"/>
    </row>
    <row r="663" spans="1:22" s="2" customFormat="1" ht="75" customHeight="1" x14ac:dyDescent="0.25">
      <c r="A663" s="10">
        <v>660</v>
      </c>
      <c r="B663" s="10">
        <v>574</v>
      </c>
      <c r="C663" s="10" t="s">
        <v>353</v>
      </c>
      <c r="D663" s="10" t="s">
        <v>354</v>
      </c>
      <c r="E663" s="10" t="s">
        <v>439</v>
      </c>
      <c r="F663" s="10" t="s">
        <v>458</v>
      </c>
      <c r="G663" s="10" t="s">
        <v>4</v>
      </c>
      <c r="H663" s="10" t="s">
        <v>269</v>
      </c>
      <c r="I663" s="10" t="s">
        <v>358</v>
      </c>
      <c r="J663" s="10">
        <v>77121504</v>
      </c>
      <c r="K663" s="10" t="s">
        <v>459</v>
      </c>
      <c r="L663" s="16">
        <v>42384</v>
      </c>
      <c r="M663" s="10">
        <v>11</v>
      </c>
      <c r="N663" s="10" t="s">
        <v>8</v>
      </c>
      <c r="O663" s="10" t="s">
        <v>9</v>
      </c>
      <c r="P663" s="13">
        <v>34893001</v>
      </c>
      <c r="Q663" s="13">
        <v>34893001</v>
      </c>
      <c r="R663" s="10" t="s">
        <v>10</v>
      </c>
      <c r="S663" s="10" t="s">
        <v>10</v>
      </c>
      <c r="T663" s="10" t="s">
        <v>1023</v>
      </c>
      <c r="U663" s="11">
        <v>3172091</v>
      </c>
      <c r="V663" s="10"/>
    </row>
    <row r="664" spans="1:22" s="2" customFormat="1" ht="75" customHeight="1" x14ac:dyDescent="0.25">
      <c r="A664" s="10">
        <v>661</v>
      </c>
      <c r="B664" s="10">
        <v>574</v>
      </c>
      <c r="C664" s="10" t="s">
        <v>353</v>
      </c>
      <c r="D664" s="10" t="s">
        <v>354</v>
      </c>
      <c r="E664" s="10" t="s">
        <v>439</v>
      </c>
      <c r="F664" s="10" t="s">
        <v>458</v>
      </c>
      <c r="G664" s="10" t="s">
        <v>4</v>
      </c>
      <c r="H664" s="10" t="s">
        <v>269</v>
      </c>
      <c r="I664" s="10" t="s">
        <v>358</v>
      </c>
      <c r="J664" s="10">
        <v>77121504</v>
      </c>
      <c r="K664" s="10" t="s">
        <v>460</v>
      </c>
      <c r="L664" s="16">
        <v>42384</v>
      </c>
      <c r="M664" s="10">
        <v>11</v>
      </c>
      <c r="N664" s="10" t="s">
        <v>8</v>
      </c>
      <c r="O664" s="10" t="s">
        <v>9</v>
      </c>
      <c r="P664" s="13">
        <v>26724071</v>
      </c>
      <c r="Q664" s="13">
        <v>26724071</v>
      </c>
      <c r="R664" s="10" t="s">
        <v>10</v>
      </c>
      <c r="S664" s="10" t="s">
        <v>10</v>
      </c>
      <c r="T664" s="10" t="s">
        <v>1023</v>
      </c>
      <c r="U664" s="11">
        <v>2429461</v>
      </c>
      <c r="V664" s="10"/>
    </row>
    <row r="665" spans="1:22" s="2" customFormat="1" ht="75" customHeight="1" x14ac:dyDescent="0.25">
      <c r="A665" s="10">
        <v>662</v>
      </c>
      <c r="B665" s="10">
        <v>574</v>
      </c>
      <c r="C665" s="10" t="s">
        <v>353</v>
      </c>
      <c r="D665" s="10" t="s">
        <v>354</v>
      </c>
      <c r="E665" s="10" t="s">
        <v>439</v>
      </c>
      <c r="F665" s="10" t="s">
        <v>458</v>
      </c>
      <c r="G665" s="10" t="s">
        <v>4</v>
      </c>
      <c r="H665" s="10" t="s">
        <v>269</v>
      </c>
      <c r="I665" s="10" t="s">
        <v>358</v>
      </c>
      <c r="J665" s="10">
        <v>77121504</v>
      </c>
      <c r="K665" s="10" t="s">
        <v>459</v>
      </c>
      <c r="L665" s="16">
        <v>42384</v>
      </c>
      <c r="M665" s="10">
        <v>11</v>
      </c>
      <c r="N665" s="10" t="s">
        <v>8</v>
      </c>
      <c r="O665" s="10" t="s">
        <v>9</v>
      </c>
      <c r="P665" s="13">
        <v>34893001</v>
      </c>
      <c r="Q665" s="13">
        <v>34893001</v>
      </c>
      <c r="R665" s="10" t="s">
        <v>10</v>
      </c>
      <c r="S665" s="10" t="s">
        <v>10</v>
      </c>
      <c r="T665" s="10" t="s">
        <v>1023</v>
      </c>
      <c r="U665" s="11">
        <v>3172091</v>
      </c>
      <c r="V665" s="10"/>
    </row>
    <row r="666" spans="1:22" s="2" customFormat="1" ht="75" customHeight="1" x14ac:dyDescent="0.25">
      <c r="A666" s="10">
        <v>663</v>
      </c>
      <c r="B666" s="10">
        <v>574</v>
      </c>
      <c r="C666" s="10" t="s">
        <v>353</v>
      </c>
      <c r="D666" s="10" t="s">
        <v>354</v>
      </c>
      <c r="E666" s="10" t="s">
        <v>439</v>
      </c>
      <c r="F666" s="10" t="s">
        <v>458</v>
      </c>
      <c r="G666" s="10" t="s">
        <v>4</v>
      </c>
      <c r="H666" s="10" t="s">
        <v>269</v>
      </c>
      <c r="I666" s="10" t="s">
        <v>358</v>
      </c>
      <c r="J666" s="10">
        <v>77121504</v>
      </c>
      <c r="K666" s="10" t="s">
        <v>459</v>
      </c>
      <c r="L666" s="16">
        <v>42384</v>
      </c>
      <c r="M666" s="10">
        <v>11</v>
      </c>
      <c r="N666" s="10" t="s">
        <v>8</v>
      </c>
      <c r="O666" s="10" t="s">
        <v>9</v>
      </c>
      <c r="P666" s="13">
        <v>45279212</v>
      </c>
      <c r="Q666" s="13">
        <v>45279212</v>
      </c>
      <c r="R666" s="10" t="s">
        <v>10</v>
      </c>
      <c r="S666" s="10" t="s">
        <v>10</v>
      </c>
      <c r="T666" s="10" t="s">
        <v>1023</v>
      </c>
      <c r="U666" s="11">
        <v>4116292</v>
      </c>
      <c r="V666" s="10"/>
    </row>
    <row r="667" spans="1:22" s="2" customFormat="1" ht="75" customHeight="1" x14ac:dyDescent="0.25">
      <c r="A667" s="10">
        <v>664</v>
      </c>
      <c r="B667" s="10">
        <v>574</v>
      </c>
      <c r="C667" s="10" t="s">
        <v>353</v>
      </c>
      <c r="D667" s="10" t="s">
        <v>354</v>
      </c>
      <c r="E667" s="10" t="s">
        <v>439</v>
      </c>
      <c r="F667" s="10" t="s">
        <v>458</v>
      </c>
      <c r="G667" s="10" t="s">
        <v>4</v>
      </c>
      <c r="H667" s="10" t="s">
        <v>269</v>
      </c>
      <c r="I667" s="10" t="s">
        <v>358</v>
      </c>
      <c r="J667" s="10">
        <v>77121504</v>
      </c>
      <c r="K667" s="10" t="s">
        <v>459</v>
      </c>
      <c r="L667" s="16">
        <v>42384</v>
      </c>
      <c r="M667" s="10">
        <v>11</v>
      </c>
      <c r="N667" s="10" t="s">
        <v>8</v>
      </c>
      <c r="O667" s="10" t="s">
        <v>9</v>
      </c>
      <c r="P667" s="13">
        <v>31275332</v>
      </c>
      <c r="Q667" s="13">
        <v>31275332</v>
      </c>
      <c r="R667" s="10" t="s">
        <v>10</v>
      </c>
      <c r="S667" s="10" t="s">
        <v>10</v>
      </c>
      <c r="T667" s="10" t="s">
        <v>1023</v>
      </c>
      <c r="U667" s="11">
        <v>2843212</v>
      </c>
      <c r="V667" s="10"/>
    </row>
    <row r="668" spans="1:22" s="2" customFormat="1" ht="75" customHeight="1" x14ac:dyDescent="0.25">
      <c r="A668" s="10">
        <v>665</v>
      </c>
      <c r="B668" s="10">
        <v>574</v>
      </c>
      <c r="C668" s="10" t="s">
        <v>353</v>
      </c>
      <c r="D668" s="10" t="s">
        <v>354</v>
      </c>
      <c r="E668" s="10" t="s">
        <v>439</v>
      </c>
      <c r="F668" s="10" t="s">
        <v>458</v>
      </c>
      <c r="G668" s="10" t="s">
        <v>4</v>
      </c>
      <c r="H668" s="10" t="s">
        <v>269</v>
      </c>
      <c r="I668" s="10" t="s">
        <v>358</v>
      </c>
      <c r="J668" s="10">
        <v>77121504</v>
      </c>
      <c r="K668" s="10" t="s">
        <v>371</v>
      </c>
      <c r="L668" s="16">
        <v>42384</v>
      </c>
      <c r="M668" s="10">
        <v>1</v>
      </c>
      <c r="N668" s="10" t="s">
        <v>8</v>
      </c>
      <c r="O668" s="10" t="s">
        <v>9</v>
      </c>
      <c r="P668" s="13">
        <v>42382</v>
      </c>
      <c r="Q668" s="13">
        <v>42382</v>
      </c>
      <c r="R668" s="10" t="s">
        <v>10</v>
      </c>
      <c r="S668" s="10" t="s">
        <v>10</v>
      </c>
      <c r="T668" s="10" t="s">
        <v>1023</v>
      </c>
      <c r="U668" s="11">
        <v>42382</v>
      </c>
      <c r="V668" s="10"/>
    </row>
    <row r="669" spans="1:22" s="2" customFormat="1" ht="75" customHeight="1" x14ac:dyDescent="0.25">
      <c r="A669" s="10">
        <v>666</v>
      </c>
      <c r="B669" s="10">
        <v>574</v>
      </c>
      <c r="C669" s="10" t="s">
        <v>353</v>
      </c>
      <c r="D669" s="10" t="s">
        <v>354</v>
      </c>
      <c r="E669" s="10" t="s">
        <v>375</v>
      </c>
      <c r="F669" s="10" t="s">
        <v>461</v>
      </c>
      <c r="G669" s="10" t="s">
        <v>4</v>
      </c>
      <c r="H669" s="10" t="s">
        <v>269</v>
      </c>
      <c r="I669" s="10" t="s">
        <v>358</v>
      </c>
      <c r="J669" s="10">
        <v>77101706</v>
      </c>
      <c r="K669" s="10" t="s">
        <v>462</v>
      </c>
      <c r="L669" s="16">
        <v>42384</v>
      </c>
      <c r="M669" s="10">
        <v>11</v>
      </c>
      <c r="N669" s="10" t="s">
        <v>8</v>
      </c>
      <c r="O669" s="10" t="s">
        <v>9</v>
      </c>
      <c r="P669" s="13">
        <v>17971646</v>
      </c>
      <c r="Q669" s="13">
        <v>17971646</v>
      </c>
      <c r="R669" s="10" t="s">
        <v>10</v>
      </c>
      <c r="S669" s="10" t="s">
        <v>10</v>
      </c>
      <c r="T669" s="10" t="s">
        <v>1023</v>
      </c>
      <c r="U669" s="11">
        <v>1633786</v>
      </c>
      <c r="V669" s="10"/>
    </row>
    <row r="670" spans="1:22" s="2" customFormat="1" ht="75" customHeight="1" x14ac:dyDescent="0.25">
      <c r="A670" s="10">
        <v>667</v>
      </c>
      <c r="B670" s="10">
        <v>574</v>
      </c>
      <c r="C670" s="10" t="s">
        <v>353</v>
      </c>
      <c r="D670" s="10" t="s">
        <v>354</v>
      </c>
      <c r="E670" s="10" t="s">
        <v>375</v>
      </c>
      <c r="F670" s="10" t="s">
        <v>461</v>
      </c>
      <c r="G670" s="10" t="s">
        <v>4</v>
      </c>
      <c r="H670" s="10" t="s">
        <v>269</v>
      </c>
      <c r="I670" s="10" t="s">
        <v>358</v>
      </c>
      <c r="J670" s="10">
        <v>77101706</v>
      </c>
      <c r="K670" s="10" t="s">
        <v>463</v>
      </c>
      <c r="L670" s="16">
        <v>42384</v>
      </c>
      <c r="M670" s="10">
        <v>11</v>
      </c>
      <c r="N670" s="10" t="s">
        <v>8</v>
      </c>
      <c r="O670" s="10" t="s">
        <v>9</v>
      </c>
      <c r="P670" s="13">
        <v>19372034</v>
      </c>
      <c r="Q670" s="13">
        <v>19372034</v>
      </c>
      <c r="R670" s="10" t="s">
        <v>10</v>
      </c>
      <c r="S670" s="10" t="s">
        <v>10</v>
      </c>
      <c r="T670" s="10" t="s">
        <v>1023</v>
      </c>
      <c r="U670" s="11">
        <v>1761094</v>
      </c>
      <c r="V670" s="10"/>
    </row>
    <row r="671" spans="1:22" s="2" customFormat="1" ht="75" customHeight="1" x14ac:dyDescent="0.25">
      <c r="A671" s="10">
        <v>668</v>
      </c>
      <c r="B671" s="10">
        <v>574</v>
      </c>
      <c r="C671" s="10" t="s">
        <v>353</v>
      </c>
      <c r="D671" s="10" t="s">
        <v>354</v>
      </c>
      <c r="E671" s="10" t="s">
        <v>375</v>
      </c>
      <c r="F671" s="10" t="s">
        <v>461</v>
      </c>
      <c r="G671" s="10" t="s">
        <v>4</v>
      </c>
      <c r="H671" s="10" t="s">
        <v>269</v>
      </c>
      <c r="I671" s="10" t="s">
        <v>358</v>
      </c>
      <c r="J671" s="10">
        <v>77101706</v>
      </c>
      <c r="K671" s="10" t="s">
        <v>464</v>
      </c>
      <c r="L671" s="16">
        <v>42384</v>
      </c>
      <c r="M671" s="10">
        <v>11</v>
      </c>
      <c r="N671" s="10" t="s">
        <v>8</v>
      </c>
      <c r="O671" s="10" t="s">
        <v>9</v>
      </c>
      <c r="P671" s="13">
        <v>17971646</v>
      </c>
      <c r="Q671" s="13">
        <v>17971646</v>
      </c>
      <c r="R671" s="10" t="s">
        <v>10</v>
      </c>
      <c r="S671" s="10" t="s">
        <v>10</v>
      </c>
      <c r="T671" s="10" t="s">
        <v>1023</v>
      </c>
      <c r="U671" s="11">
        <v>1633786</v>
      </c>
      <c r="V671" s="10"/>
    </row>
    <row r="672" spans="1:22" s="2" customFormat="1" ht="75" customHeight="1" x14ac:dyDescent="0.25">
      <c r="A672" s="10">
        <v>669</v>
      </c>
      <c r="B672" s="10">
        <v>574</v>
      </c>
      <c r="C672" s="10" t="s">
        <v>353</v>
      </c>
      <c r="D672" s="10" t="s">
        <v>354</v>
      </c>
      <c r="E672" s="10" t="s">
        <v>375</v>
      </c>
      <c r="F672" s="10" t="s">
        <v>461</v>
      </c>
      <c r="G672" s="10" t="s">
        <v>4</v>
      </c>
      <c r="H672" s="10" t="s">
        <v>269</v>
      </c>
      <c r="I672" s="10" t="s">
        <v>358</v>
      </c>
      <c r="J672" s="10">
        <v>77101706</v>
      </c>
      <c r="K672" s="10" t="s">
        <v>465</v>
      </c>
      <c r="L672" s="16">
        <v>42384</v>
      </c>
      <c r="M672" s="10">
        <v>11</v>
      </c>
      <c r="N672" s="10" t="s">
        <v>8</v>
      </c>
      <c r="O672" s="10" t="s">
        <v>9</v>
      </c>
      <c r="P672" s="13">
        <v>57182510</v>
      </c>
      <c r="Q672" s="13">
        <v>57182510</v>
      </c>
      <c r="R672" s="10" t="s">
        <v>10</v>
      </c>
      <c r="S672" s="10" t="s">
        <v>10</v>
      </c>
      <c r="T672" s="10" t="s">
        <v>1023</v>
      </c>
      <c r="U672" s="11">
        <v>5198410</v>
      </c>
      <c r="V672" s="10"/>
    </row>
    <row r="673" spans="1:22" s="2" customFormat="1" ht="75" customHeight="1" x14ac:dyDescent="0.25">
      <c r="A673" s="10">
        <v>670</v>
      </c>
      <c r="B673" s="10">
        <v>574</v>
      </c>
      <c r="C673" s="10" t="s">
        <v>353</v>
      </c>
      <c r="D673" s="10" t="s">
        <v>354</v>
      </c>
      <c r="E673" s="10" t="s">
        <v>375</v>
      </c>
      <c r="F673" s="10" t="s">
        <v>461</v>
      </c>
      <c r="G673" s="10" t="s">
        <v>4</v>
      </c>
      <c r="H673" s="10" t="s">
        <v>269</v>
      </c>
      <c r="I673" s="10" t="s">
        <v>358</v>
      </c>
      <c r="J673" s="10">
        <v>77101706</v>
      </c>
      <c r="K673" s="10" t="s">
        <v>466</v>
      </c>
      <c r="L673" s="16">
        <v>42384</v>
      </c>
      <c r="M673" s="10">
        <v>11</v>
      </c>
      <c r="N673" s="10" t="s">
        <v>8</v>
      </c>
      <c r="O673" s="10" t="s">
        <v>9</v>
      </c>
      <c r="P673" s="13">
        <v>67685420</v>
      </c>
      <c r="Q673" s="13">
        <v>67685420</v>
      </c>
      <c r="R673" s="10" t="s">
        <v>10</v>
      </c>
      <c r="S673" s="10" t="s">
        <v>10</v>
      </c>
      <c r="T673" s="10" t="s">
        <v>1023</v>
      </c>
      <c r="U673" s="11">
        <v>6153220</v>
      </c>
      <c r="V673" s="10"/>
    </row>
    <row r="674" spans="1:22" s="2" customFormat="1" ht="75" customHeight="1" x14ac:dyDescent="0.25">
      <c r="A674" s="10">
        <v>671</v>
      </c>
      <c r="B674" s="10">
        <v>574</v>
      </c>
      <c r="C674" s="10" t="s">
        <v>353</v>
      </c>
      <c r="D674" s="10" t="s">
        <v>354</v>
      </c>
      <c r="E674" s="10" t="s">
        <v>375</v>
      </c>
      <c r="F674" s="10" t="s">
        <v>461</v>
      </c>
      <c r="G674" s="10" t="s">
        <v>4</v>
      </c>
      <c r="H674" s="10" t="s">
        <v>269</v>
      </c>
      <c r="I674" s="10" t="s">
        <v>358</v>
      </c>
      <c r="J674" s="10">
        <v>77101706</v>
      </c>
      <c r="K674" s="10" t="s">
        <v>467</v>
      </c>
      <c r="L674" s="16">
        <v>42384</v>
      </c>
      <c r="M674" s="10">
        <v>11</v>
      </c>
      <c r="N674" s="10" t="s">
        <v>8</v>
      </c>
      <c r="O674" s="10" t="s">
        <v>9</v>
      </c>
      <c r="P674" s="13">
        <v>79355320</v>
      </c>
      <c r="Q674" s="13">
        <v>79355320</v>
      </c>
      <c r="R674" s="10" t="s">
        <v>10</v>
      </c>
      <c r="S674" s="10" t="s">
        <v>10</v>
      </c>
      <c r="T674" s="10" t="s">
        <v>1023</v>
      </c>
      <c r="U674" s="11">
        <v>7214120</v>
      </c>
      <c r="V674" s="10"/>
    </row>
    <row r="675" spans="1:22" s="2" customFormat="1" ht="75" customHeight="1" x14ac:dyDescent="0.25">
      <c r="A675" s="10">
        <v>672</v>
      </c>
      <c r="B675" s="10">
        <v>574</v>
      </c>
      <c r="C675" s="10" t="s">
        <v>353</v>
      </c>
      <c r="D675" s="10" t="s">
        <v>354</v>
      </c>
      <c r="E675" s="10" t="s">
        <v>375</v>
      </c>
      <c r="F675" s="10" t="s">
        <v>461</v>
      </c>
      <c r="G675" s="10" t="s">
        <v>4</v>
      </c>
      <c r="H675" s="10" t="s">
        <v>269</v>
      </c>
      <c r="I675" s="10" t="s">
        <v>358</v>
      </c>
      <c r="J675" s="10">
        <v>77101706</v>
      </c>
      <c r="K675" s="10" t="s">
        <v>468</v>
      </c>
      <c r="L675" s="16">
        <v>42384</v>
      </c>
      <c r="M675" s="10">
        <v>11</v>
      </c>
      <c r="N675" s="10" t="s">
        <v>8</v>
      </c>
      <c r="O675" s="10" t="s">
        <v>9</v>
      </c>
      <c r="P675" s="13">
        <v>39327563</v>
      </c>
      <c r="Q675" s="13">
        <v>39327563</v>
      </c>
      <c r="R675" s="10" t="s">
        <v>10</v>
      </c>
      <c r="S675" s="10" t="s">
        <v>10</v>
      </c>
      <c r="T675" s="10" t="s">
        <v>1023</v>
      </c>
      <c r="U675" s="11">
        <v>3575233</v>
      </c>
      <c r="V675" s="10"/>
    </row>
    <row r="676" spans="1:22" s="2" customFormat="1" ht="75" customHeight="1" x14ac:dyDescent="0.25">
      <c r="A676" s="10">
        <v>673</v>
      </c>
      <c r="B676" s="10">
        <v>574</v>
      </c>
      <c r="C676" s="10" t="s">
        <v>353</v>
      </c>
      <c r="D676" s="10" t="s">
        <v>354</v>
      </c>
      <c r="E676" s="10" t="s">
        <v>375</v>
      </c>
      <c r="F676" s="10" t="s">
        <v>461</v>
      </c>
      <c r="G676" s="10" t="s">
        <v>4</v>
      </c>
      <c r="H676" s="10" t="s">
        <v>269</v>
      </c>
      <c r="I676" s="10" t="s">
        <v>358</v>
      </c>
      <c r="J676" s="10">
        <v>77101706</v>
      </c>
      <c r="K676" s="10" t="s">
        <v>469</v>
      </c>
      <c r="L676" s="16">
        <v>42384</v>
      </c>
      <c r="M676" s="10">
        <v>11</v>
      </c>
      <c r="N676" s="10" t="s">
        <v>8</v>
      </c>
      <c r="O676" s="10" t="s">
        <v>9</v>
      </c>
      <c r="P676" s="13">
        <v>26724071</v>
      </c>
      <c r="Q676" s="13">
        <v>26724071</v>
      </c>
      <c r="R676" s="10" t="s">
        <v>10</v>
      </c>
      <c r="S676" s="10" t="s">
        <v>10</v>
      </c>
      <c r="T676" s="10" t="s">
        <v>1023</v>
      </c>
      <c r="U676" s="11">
        <v>2429461</v>
      </c>
      <c r="V676" s="10"/>
    </row>
    <row r="677" spans="1:22" s="2" customFormat="1" ht="75" customHeight="1" x14ac:dyDescent="0.25">
      <c r="A677" s="10">
        <v>674</v>
      </c>
      <c r="B677" s="10">
        <v>574</v>
      </c>
      <c r="C677" s="10" t="s">
        <v>353</v>
      </c>
      <c r="D677" s="10" t="s">
        <v>354</v>
      </c>
      <c r="E677" s="10" t="s">
        <v>375</v>
      </c>
      <c r="F677" s="10" t="s">
        <v>461</v>
      </c>
      <c r="G677" s="10" t="s">
        <v>4</v>
      </c>
      <c r="H677" s="10" t="s">
        <v>269</v>
      </c>
      <c r="I677" s="10" t="s">
        <v>358</v>
      </c>
      <c r="J677" s="10">
        <v>77101706</v>
      </c>
      <c r="K677" s="10" t="s">
        <v>470</v>
      </c>
      <c r="L677" s="16">
        <v>42384</v>
      </c>
      <c r="M677" s="10">
        <v>11</v>
      </c>
      <c r="N677" s="10" t="s">
        <v>8</v>
      </c>
      <c r="O677" s="10" t="s">
        <v>9</v>
      </c>
      <c r="P677" s="13">
        <v>73520370</v>
      </c>
      <c r="Q677" s="13">
        <v>73520370</v>
      </c>
      <c r="R677" s="10" t="s">
        <v>10</v>
      </c>
      <c r="S677" s="10" t="s">
        <v>10</v>
      </c>
      <c r="T677" s="10" t="s">
        <v>1023</v>
      </c>
      <c r="U677" s="11">
        <v>6683670</v>
      </c>
      <c r="V677" s="10"/>
    </row>
    <row r="678" spans="1:22" s="2" customFormat="1" ht="75" customHeight="1" x14ac:dyDescent="0.25">
      <c r="A678" s="10">
        <v>675</v>
      </c>
      <c r="B678" s="10">
        <v>574</v>
      </c>
      <c r="C678" s="10" t="s">
        <v>353</v>
      </c>
      <c r="D678" s="10" t="s">
        <v>354</v>
      </c>
      <c r="E678" s="10" t="s">
        <v>375</v>
      </c>
      <c r="F678" s="10" t="s">
        <v>461</v>
      </c>
      <c r="G678" s="10" t="s">
        <v>4</v>
      </c>
      <c r="H678" s="10" t="s">
        <v>269</v>
      </c>
      <c r="I678" s="10" t="s">
        <v>358</v>
      </c>
      <c r="J678" s="10">
        <v>77101706</v>
      </c>
      <c r="K678" s="10" t="s">
        <v>471</v>
      </c>
      <c r="L678" s="16">
        <v>42384</v>
      </c>
      <c r="M678" s="10">
        <v>11</v>
      </c>
      <c r="N678" s="10" t="s">
        <v>8</v>
      </c>
      <c r="O678" s="10" t="s">
        <v>9</v>
      </c>
      <c r="P678" s="13">
        <v>67685420</v>
      </c>
      <c r="Q678" s="13">
        <v>67685420</v>
      </c>
      <c r="R678" s="10" t="s">
        <v>10</v>
      </c>
      <c r="S678" s="10" t="s">
        <v>10</v>
      </c>
      <c r="T678" s="10" t="s">
        <v>1023</v>
      </c>
      <c r="U678" s="11">
        <v>6153220</v>
      </c>
      <c r="V678" s="10"/>
    </row>
    <row r="679" spans="1:22" s="2" customFormat="1" ht="75" customHeight="1" x14ac:dyDescent="0.25">
      <c r="A679" s="10">
        <v>676</v>
      </c>
      <c r="B679" s="10">
        <v>574</v>
      </c>
      <c r="C679" s="10" t="s">
        <v>353</v>
      </c>
      <c r="D679" s="10" t="s">
        <v>354</v>
      </c>
      <c r="E679" s="10" t="s">
        <v>375</v>
      </c>
      <c r="F679" s="10" t="s">
        <v>461</v>
      </c>
      <c r="G679" s="10" t="s">
        <v>4</v>
      </c>
      <c r="H679" s="10" t="s">
        <v>269</v>
      </c>
      <c r="I679" s="10" t="s">
        <v>358</v>
      </c>
      <c r="J679" s="10">
        <v>77101706</v>
      </c>
      <c r="K679" s="10" t="s">
        <v>472</v>
      </c>
      <c r="L679" s="16">
        <v>42384</v>
      </c>
      <c r="M679" s="10">
        <v>11</v>
      </c>
      <c r="N679" s="10" t="s">
        <v>8</v>
      </c>
      <c r="O679" s="10" t="s">
        <v>9</v>
      </c>
      <c r="P679" s="13">
        <v>57182510</v>
      </c>
      <c r="Q679" s="13">
        <v>57182510</v>
      </c>
      <c r="R679" s="10" t="s">
        <v>10</v>
      </c>
      <c r="S679" s="10" t="s">
        <v>10</v>
      </c>
      <c r="T679" s="10" t="s">
        <v>1023</v>
      </c>
      <c r="U679" s="11">
        <v>5198410</v>
      </c>
      <c r="V679" s="10"/>
    </row>
    <row r="680" spans="1:22" s="2" customFormat="1" ht="75" customHeight="1" x14ac:dyDescent="0.25">
      <c r="A680" s="10">
        <v>677</v>
      </c>
      <c r="B680" s="10">
        <v>574</v>
      </c>
      <c r="C680" s="10" t="s">
        <v>353</v>
      </c>
      <c r="D680" s="10" t="s">
        <v>354</v>
      </c>
      <c r="E680" s="10" t="s">
        <v>375</v>
      </c>
      <c r="F680" s="10" t="s">
        <v>461</v>
      </c>
      <c r="G680" s="10" t="s">
        <v>4</v>
      </c>
      <c r="H680" s="10" t="s">
        <v>269</v>
      </c>
      <c r="I680" s="10" t="s">
        <v>358</v>
      </c>
      <c r="J680" s="10">
        <v>77101706</v>
      </c>
      <c r="K680" s="10" t="s">
        <v>473</v>
      </c>
      <c r="L680" s="16">
        <v>42384</v>
      </c>
      <c r="M680" s="10">
        <v>11</v>
      </c>
      <c r="N680" s="10" t="s">
        <v>8</v>
      </c>
      <c r="O680" s="10" t="s">
        <v>9</v>
      </c>
      <c r="P680" s="13">
        <v>22873004</v>
      </c>
      <c r="Q680" s="13">
        <v>22873004</v>
      </c>
      <c r="R680" s="10" t="s">
        <v>10</v>
      </c>
      <c r="S680" s="10" t="s">
        <v>10</v>
      </c>
      <c r="T680" s="10" t="s">
        <v>1023</v>
      </c>
      <c r="U680" s="11">
        <v>2079364</v>
      </c>
      <c r="V680" s="10"/>
    </row>
    <row r="681" spans="1:22" s="2" customFormat="1" ht="75" customHeight="1" x14ac:dyDescent="0.25">
      <c r="A681" s="10">
        <v>678</v>
      </c>
      <c r="B681" s="10">
        <v>574</v>
      </c>
      <c r="C681" s="10" t="s">
        <v>353</v>
      </c>
      <c r="D681" s="10" t="s">
        <v>354</v>
      </c>
      <c r="E681" s="10" t="s">
        <v>375</v>
      </c>
      <c r="F681" s="10" t="s">
        <v>461</v>
      </c>
      <c r="G681" s="10" t="s">
        <v>4</v>
      </c>
      <c r="H681" s="10" t="s">
        <v>269</v>
      </c>
      <c r="I681" s="10" t="s">
        <v>358</v>
      </c>
      <c r="J681" s="10">
        <v>77101706</v>
      </c>
      <c r="K681" s="10" t="s">
        <v>474</v>
      </c>
      <c r="L681" s="16">
        <v>42384</v>
      </c>
      <c r="M681" s="10">
        <v>11</v>
      </c>
      <c r="N681" s="10" t="s">
        <v>8</v>
      </c>
      <c r="O681" s="10" t="s">
        <v>9</v>
      </c>
      <c r="P681" s="13">
        <v>57182510</v>
      </c>
      <c r="Q681" s="13">
        <v>57182510</v>
      </c>
      <c r="R681" s="10" t="s">
        <v>10</v>
      </c>
      <c r="S681" s="10" t="s">
        <v>10</v>
      </c>
      <c r="T681" s="10" t="s">
        <v>1023</v>
      </c>
      <c r="U681" s="11">
        <v>5198410</v>
      </c>
      <c r="V681" s="10"/>
    </row>
    <row r="682" spans="1:22" s="2" customFormat="1" ht="75" customHeight="1" x14ac:dyDescent="0.25">
      <c r="A682" s="10">
        <v>679</v>
      </c>
      <c r="B682" s="10">
        <v>574</v>
      </c>
      <c r="C682" s="10" t="s">
        <v>353</v>
      </c>
      <c r="D682" s="10" t="s">
        <v>354</v>
      </c>
      <c r="E682" s="10" t="s">
        <v>375</v>
      </c>
      <c r="F682" s="10" t="s">
        <v>461</v>
      </c>
      <c r="G682" s="10" t="s">
        <v>4</v>
      </c>
      <c r="H682" s="10" t="s">
        <v>269</v>
      </c>
      <c r="I682" s="10" t="s">
        <v>358</v>
      </c>
      <c r="J682" s="10">
        <v>77101706</v>
      </c>
      <c r="K682" s="10" t="s">
        <v>475</v>
      </c>
      <c r="L682" s="16">
        <v>42384</v>
      </c>
      <c r="M682" s="10">
        <v>11</v>
      </c>
      <c r="N682" s="10" t="s">
        <v>8</v>
      </c>
      <c r="O682" s="10" t="s">
        <v>9</v>
      </c>
      <c r="P682" s="13">
        <v>17971646</v>
      </c>
      <c r="Q682" s="13">
        <v>17971646</v>
      </c>
      <c r="R682" s="10" t="s">
        <v>10</v>
      </c>
      <c r="S682" s="10" t="s">
        <v>10</v>
      </c>
      <c r="T682" s="10" t="s">
        <v>1023</v>
      </c>
      <c r="U682" s="11">
        <v>1633786</v>
      </c>
      <c r="V682" s="10"/>
    </row>
    <row r="683" spans="1:22" s="2" customFormat="1" ht="75" customHeight="1" x14ac:dyDescent="0.25">
      <c r="A683" s="10">
        <v>680</v>
      </c>
      <c r="B683" s="10">
        <v>574</v>
      </c>
      <c r="C683" s="10" t="s">
        <v>353</v>
      </c>
      <c r="D683" s="10" t="s">
        <v>354</v>
      </c>
      <c r="E683" s="10" t="s">
        <v>375</v>
      </c>
      <c r="F683" s="10" t="s">
        <v>461</v>
      </c>
      <c r="G683" s="10" t="s">
        <v>4</v>
      </c>
      <c r="H683" s="10" t="s">
        <v>269</v>
      </c>
      <c r="I683" s="10" t="s">
        <v>358</v>
      </c>
      <c r="J683" s="10">
        <v>77101706</v>
      </c>
      <c r="K683" s="10" t="s">
        <v>476</v>
      </c>
      <c r="L683" s="16">
        <v>42384</v>
      </c>
      <c r="M683" s="10">
        <v>11</v>
      </c>
      <c r="N683" s="10" t="s">
        <v>8</v>
      </c>
      <c r="O683" s="10" t="s">
        <v>9</v>
      </c>
      <c r="P683" s="13">
        <v>73520370</v>
      </c>
      <c r="Q683" s="13">
        <v>73520370</v>
      </c>
      <c r="R683" s="10" t="s">
        <v>10</v>
      </c>
      <c r="S683" s="10" t="s">
        <v>10</v>
      </c>
      <c r="T683" s="10" t="s">
        <v>1023</v>
      </c>
      <c r="U683" s="11">
        <v>6683670</v>
      </c>
      <c r="V683" s="10"/>
    </row>
    <row r="684" spans="1:22" s="2" customFormat="1" ht="75" customHeight="1" x14ac:dyDescent="0.25">
      <c r="A684" s="10">
        <v>681</v>
      </c>
      <c r="B684" s="10">
        <v>574</v>
      </c>
      <c r="C684" s="10" t="s">
        <v>353</v>
      </c>
      <c r="D684" s="10" t="s">
        <v>354</v>
      </c>
      <c r="E684" s="10" t="s">
        <v>375</v>
      </c>
      <c r="F684" s="10" t="s">
        <v>461</v>
      </c>
      <c r="G684" s="10" t="s">
        <v>4</v>
      </c>
      <c r="H684" s="10" t="s">
        <v>269</v>
      </c>
      <c r="I684" s="10" t="s">
        <v>358</v>
      </c>
      <c r="J684" s="10">
        <v>77101706</v>
      </c>
      <c r="K684" s="10" t="s">
        <v>477</v>
      </c>
      <c r="L684" s="16">
        <v>42384</v>
      </c>
      <c r="M684" s="10">
        <v>11</v>
      </c>
      <c r="N684" s="10" t="s">
        <v>8</v>
      </c>
      <c r="O684" s="10" t="s">
        <v>9</v>
      </c>
      <c r="P684" s="13">
        <v>24623489</v>
      </c>
      <c r="Q684" s="13">
        <v>24623489</v>
      </c>
      <c r="R684" s="10" t="s">
        <v>10</v>
      </c>
      <c r="S684" s="10" t="s">
        <v>10</v>
      </c>
      <c r="T684" s="10" t="s">
        <v>1023</v>
      </c>
      <c r="U684" s="11">
        <v>2238499</v>
      </c>
      <c r="V684" s="10"/>
    </row>
    <row r="685" spans="1:22" s="2" customFormat="1" ht="75" customHeight="1" x14ac:dyDescent="0.25">
      <c r="A685" s="10">
        <v>682</v>
      </c>
      <c r="B685" s="10">
        <v>574</v>
      </c>
      <c r="C685" s="10" t="s">
        <v>353</v>
      </c>
      <c r="D685" s="10" t="s">
        <v>354</v>
      </c>
      <c r="E685" s="10" t="s">
        <v>375</v>
      </c>
      <c r="F685" s="10" t="s">
        <v>461</v>
      </c>
      <c r="G685" s="10" t="s">
        <v>4</v>
      </c>
      <c r="H685" s="10" t="s">
        <v>269</v>
      </c>
      <c r="I685" s="10" t="s">
        <v>358</v>
      </c>
      <c r="J685" s="10">
        <v>77101706</v>
      </c>
      <c r="K685" s="10" t="s">
        <v>478</v>
      </c>
      <c r="L685" s="16">
        <v>42384</v>
      </c>
      <c r="M685" s="10">
        <v>11</v>
      </c>
      <c r="N685" s="10" t="s">
        <v>8</v>
      </c>
      <c r="O685" s="10" t="s">
        <v>9</v>
      </c>
      <c r="P685" s="13">
        <v>108530070</v>
      </c>
      <c r="Q685" s="13">
        <v>108530070</v>
      </c>
      <c r="R685" s="10" t="s">
        <v>10</v>
      </c>
      <c r="S685" s="10" t="s">
        <v>10</v>
      </c>
      <c r="T685" s="10" t="s">
        <v>1023</v>
      </c>
      <c r="U685" s="11">
        <v>9866370</v>
      </c>
      <c r="V685" s="10"/>
    </row>
    <row r="686" spans="1:22" s="2" customFormat="1" ht="75" customHeight="1" x14ac:dyDescent="0.25">
      <c r="A686" s="10">
        <v>683</v>
      </c>
      <c r="B686" s="10">
        <v>574</v>
      </c>
      <c r="C686" s="10" t="s">
        <v>353</v>
      </c>
      <c r="D686" s="10" t="s">
        <v>354</v>
      </c>
      <c r="E686" s="10" t="s">
        <v>375</v>
      </c>
      <c r="F686" s="10" t="s">
        <v>461</v>
      </c>
      <c r="G686" s="10" t="s">
        <v>4</v>
      </c>
      <c r="H686" s="10" t="s">
        <v>269</v>
      </c>
      <c r="I686" s="10" t="s">
        <v>358</v>
      </c>
      <c r="J686" s="10">
        <v>77101706</v>
      </c>
      <c r="K686" s="10" t="s">
        <v>479</v>
      </c>
      <c r="L686" s="16">
        <v>42384</v>
      </c>
      <c r="M686" s="10">
        <v>11</v>
      </c>
      <c r="N686" s="10" t="s">
        <v>8</v>
      </c>
      <c r="O686" s="10" t="s">
        <v>9</v>
      </c>
      <c r="P686" s="13">
        <v>57182510</v>
      </c>
      <c r="Q686" s="13">
        <v>57182510</v>
      </c>
      <c r="R686" s="10" t="s">
        <v>10</v>
      </c>
      <c r="S686" s="10" t="s">
        <v>10</v>
      </c>
      <c r="T686" s="10" t="s">
        <v>1023</v>
      </c>
      <c r="U686" s="11">
        <v>5198410</v>
      </c>
      <c r="V686" s="10"/>
    </row>
    <row r="687" spans="1:22" s="2" customFormat="1" ht="75" customHeight="1" x14ac:dyDescent="0.25">
      <c r="A687" s="10">
        <v>684</v>
      </c>
      <c r="B687" s="10">
        <v>574</v>
      </c>
      <c r="C687" s="10" t="s">
        <v>353</v>
      </c>
      <c r="D687" s="10" t="s">
        <v>354</v>
      </c>
      <c r="E687" s="10" t="s">
        <v>375</v>
      </c>
      <c r="F687" s="10" t="s">
        <v>461</v>
      </c>
      <c r="G687" s="10" t="s">
        <v>4</v>
      </c>
      <c r="H687" s="10" t="s">
        <v>269</v>
      </c>
      <c r="I687" s="10" t="s">
        <v>358</v>
      </c>
      <c r="J687" s="10">
        <v>77101706</v>
      </c>
      <c r="K687" s="10" t="s">
        <v>480</v>
      </c>
      <c r="L687" s="16">
        <v>42384</v>
      </c>
      <c r="M687" s="10">
        <v>11</v>
      </c>
      <c r="N687" s="10" t="s">
        <v>8</v>
      </c>
      <c r="O687" s="10" t="s">
        <v>9</v>
      </c>
      <c r="P687" s="13">
        <v>26724071</v>
      </c>
      <c r="Q687" s="13">
        <v>26724071</v>
      </c>
      <c r="R687" s="10" t="s">
        <v>10</v>
      </c>
      <c r="S687" s="10" t="s">
        <v>10</v>
      </c>
      <c r="T687" s="10" t="s">
        <v>1023</v>
      </c>
      <c r="U687" s="11">
        <v>2429461</v>
      </c>
      <c r="V687" s="10"/>
    </row>
    <row r="688" spans="1:22" s="2" customFormat="1" ht="75" customHeight="1" x14ac:dyDescent="0.25">
      <c r="A688" s="10">
        <v>685</v>
      </c>
      <c r="B688" s="10">
        <v>574</v>
      </c>
      <c r="C688" s="10" t="s">
        <v>353</v>
      </c>
      <c r="D688" s="10" t="s">
        <v>354</v>
      </c>
      <c r="E688" s="10" t="s">
        <v>375</v>
      </c>
      <c r="F688" s="10" t="s">
        <v>461</v>
      </c>
      <c r="G688" s="10" t="s">
        <v>4</v>
      </c>
      <c r="H688" s="10" t="s">
        <v>269</v>
      </c>
      <c r="I688" s="10" t="s">
        <v>358</v>
      </c>
      <c r="J688" s="10">
        <v>77101706</v>
      </c>
      <c r="K688" s="10" t="s">
        <v>481</v>
      </c>
      <c r="L688" s="16">
        <v>42384</v>
      </c>
      <c r="M688" s="10">
        <v>11</v>
      </c>
      <c r="N688" s="10" t="s">
        <v>8</v>
      </c>
      <c r="O688" s="10" t="s">
        <v>9</v>
      </c>
      <c r="P688" s="13">
        <v>63134159</v>
      </c>
      <c r="Q688" s="13">
        <v>63134159</v>
      </c>
      <c r="R688" s="10" t="s">
        <v>10</v>
      </c>
      <c r="S688" s="10" t="s">
        <v>10</v>
      </c>
      <c r="T688" s="10" t="s">
        <v>1023</v>
      </c>
      <c r="U688" s="11">
        <v>5739469</v>
      </c>
      <c r="V688" s="10"/>
    </row>
    <row r="689" spans="1:22" s="2" customFormat="1" ht="75" customHeight="1" x14ac:dyDescent="0.25">
      <c r="A689" s="10">
        <v>686</v>
      </c>
      <c r="B689" s="10">
        <v>574</v>
      </c>
      <c r="C689" s="10" t="s">
        <v>353</v>
      </c>
      <c r="D689" s="10" t="s">
        <v>354</v>
      </c>
      <c r="E689" s="10" t="s">
        <v>375</v>
      </c>
      <c r="F689" s="10" t="s">
        <v>461</v>
      </c>
      <c r="G689" s="10" t="s">
        <v>4</v>
      </c>
      <c r="H689" s="10" t="s">
        <v>269</v>
      </c>
      <c r="I689" s="10" t="s">
        <v>358</v>
      </c>
      <c r="J689" s="10">
        <v>77101706</v>
      </c>
      <c r="K689" s="10" t="s">
        <v>482</v>
      </c>
      <c r="L689" s="16">
        <v>42384</v>
      </c>
      <c r="M689" s="10">
        <v>11</v>
      </c>
      <c r="N689" s="10" t="s">
        <v>8</v>
      </c>
      <c r="O689" s="10" t="s">
        <v>9</v>
      </c>
      <c r="P689" s="13">
        <v>28824653</v>
      </c>
      <c r="Q689" s="13">
        <v>28824653</v>
      </c>
      <c r="R689" s="10" t="s">
        <v>10</v>
      </c>
      <c r="S689" s="10" t="s">
        <v>10</v>
      </c>
      <c r="T689" s="10" t="s">
        <v>1023</v>
      </c>
      <c r="U689" s="11">
        <v>2620423</v>
      </c>
      <c r="V689" s="10"/>
    </row>
    <row r="690" spans="1:22" s="2" customFormat="1" ht="75" customHeight="1" x14ac:dyDescent="0.25">
      <c r="A690" s="10">
        <v>687</v>
      </c>
      <c r="B690" s="10">
        <v>574</v>
      </c>
      <c r="C690" s="10" t="s">
        <v>353</v>
      </c>
      <c r="D690" s="10" t="s">
        <v>354</v>
      </c>
      <c r="E690" s="10" t="s">
        <v>375</v>
      </c>
      <c r="F690" s="10" t="s">
        <v>461</v>
      </c>
      <c r="G690" s="10" t="s">
        <v>4</v>
      </c>
      <c r="H690" s="10" t="s">
        <v>269</v>
      </c>
      <c r="I690" s="10" t="s">
        <v>358</v>
      </c>
      <c r="J690" s="10">
        <v>77101706</v>
      </c>
      <c r="K690" s="10" t="s">
        <v>483</v>
      </c>
      <c r="L690" s="16">
        <v>42384</v>
      </c>
      <c r="M690" s="10">
        <v>11</v>
      </c>
      <c r="N690" s="10" t="s">
        <v>8</v>
      </c>
      <c r="O690" s="10" t="s">
        <v>9</v>
      </c>
      <c r="P690" s="13">
        <v>45279212</v>
      </c>
      <c r="Q690" s="13">
        <v>45279212</v>
      </c>
      <c r="R690" s="10" t="s">
        <v>10</v>
      </c>
      <c r="S690" s="10" t="s">
        <v>10</v>
      </c>
      <c r="T690" s="10" t="s">
        <v>1023</v>
      </c>
      <c r="U690" s="11">
        <v>4116292</v>
      </c>
      <c r="V690" s="10"/>
    </row>
    <row r="691" spans="1:22" s="2" customFormat="1" ht="75" customHeight="1" x14ac:dyDescent="0.25">
      <c r="A691" s="10">
        <v>688</v>
      </c>
      <c r="B691" s="10">
        <v>574</v>
      </c>
      <c r="C691" s="10" t="s">
        <v>353</v>
      </c>
      <c r="D691" s="10" t="s">
        <v>354</v>
      </c>
      <c r="E691" s="10" t="s">
        <v>375</v>
      </c>
      <c r="F691" s="10" t="s">
        <v>461</v>
      </c>
      <c r="G691" s="10" t="s">
        <v>4</v>
      </c>
      <c r="H691" s="10" t="s">
        <v>269</v>
      </c>
      <c r="I691" s="10" t="s">
        <v>358</v>
      </c>
      <c r="J691" s="10">
        <v>77101706</v>
      </c>
      <c r="K691" s="10" t="s">
        <v>484</v>
      </c>
      <c r="L691" s="16">
        <v>42384</v>
      </c>
      <c r="M691" s="10">
        <v>11</v>
      </c>
      <c r="N691" s="10" t="s">
        <v>8</v>
      </c>
      <c r="O691" s="10" t="s">
        <v>9</v>
      </c>
      <c r="P691" s="13">
        <v>22873004</v>
      </c>
      <c r="Q691" s="13">
        <v>22873004</v>
      </c>
      <c r="R691" s="10" t="s">
        <v>10</v>
      </c>
      <c r="S691" s="10" t="s">
        <v>10</v>
      </c>
      <c r="T691" s="10" t="s">
        <v>1023</v>
      </c>
      <c r="U691" s="11">
        <v>2079364</v>
      </c>
      <c r="V691" s="10"/>
    </row>
    <row r="692" spans="1:22" s="2" customFormat="1" ht="75" customHeight="1" x14ac:dyDescent="0.25">
      <c r="A692" s="10">
        <v>689</v>
      </c>
      <c r="B692" s="10">
        <v>574</v>
      </c>
      <c r="C692" s="10" t="s">
        <v>353</v>
      </c>
      <c r="D692" s="10" t="s">
        <v>354</v>
      </c>
      <c r="E692" s="10" t="s">
        <v>375</v>
      </c>
      <c r="F692" s="10" t="s">
        <v>461</v>
      </c>
      <c r="G692" s="10" t="s">
        <v>4</v>
      </c>
      <c r="H692" s="10" t="s">
        <v>269</v>
      </c>
      <c r="I692" s="10" t="s">
        <v>358</v>
      </c>
      <c r="J692" s="10">
        <v>77101706</v>
      </c>
      <c r="K692" s="10" t="s">
        <v>485</v>
      </c>
      <c r="L692" s="16">
        <v>42384</v>
      </c>
      <c r="M692" s="10">
        <v>11</v>
      </c>
      <c r="N692" s="10" t="s">
        <v>8</v>
      </c>
      <c r="O692" s="10" t="s">
        <v>9</v>
      </c>
      <c r="P692" s="13">
        <v>17971646</v>
      </c>
      <c r="Q692" s="13">
        <v>17971646</v>
      </c>
      <c r="R692" s="10" t="s">
        <v>10</v>
      </c>
      <c r="S692" s="10" t="s">
        <v>10</v>
      </c>
      <c r="T692" s="10" t="s">
        <v>1023</v>
      </c>
      <c r="U692" s="11">
        <v>1633786</v>
      </c>
      <c r="V692" s="10"/>
    </row>
    <row r="693" spans="1:22" s="2" customFormat="1" ht="75" customHeight="1" x14ac:dyDescent="0.25">
      <c r="A693" s="10">
        <v>690</v>
      </c>
      <c r="B693" s="10">
        <v>574</v>
      </c>
      <c r="C693" s="10" t="s">
        <v>353</v>
      </c>
      <c r="D693" s="10" t="s">
        <v>354</v>
      </c>
      <c r="E693" s="10" t="s">
        <v>375</v>
      </c>
      <c r="F693" s="10" t="s">
        <v>461</v>
      </c>
      <c r="G693" s="10" t="s">
        <v>4</v>
      </c>
      <c r="H693" s="10" t="s">
        <v>269</v>
      </c>
      <c r="I693" s="10" t="s">
        <v>358</v>
      </c>
      <c r="J693" s="10">
        <v>77101706</v>
      </c>
      <c r="K693" s="10" t="s">
        <v>486</v>
      </c>
      <c r="L693" s="16">
        <v>42384</v>
      </c>
      <c r="M693" s="10">
        <v>11</v>
      </c>
      <c r="N693" s="10" t="s">
        <v>8</v>
      </c>
      <c r="O693" s="10" t="s">
        <v>9</v>
      </c>
      <c r="P693" s="13">
        <v>26724071</v>
      </c>
      <c r="Q693" s="13">
        <v>26724071</v>
      </c>
      <c r="R693" s="10" t="s">
        <v>10</v>
      </c>
      <c r="S693" s="10" t="s">
        <v>10</v>
      </c>
      <c r="T693" s="10" t="s">
        <v>1023</v>
      </c>
      <c r="U693" s="11">
        <v>2429461</v>
      </c>
      <c r="V693" s="10"/>
    </row>
    <row r="694" spans="1:22" s="2" customFormat="1" ht="75" customHeight="1" x14ac:dyDescent="0.25">
      <c r="A694" s="10">
        <v>691</v>
      </c>
      <c r="B694" s="10">
        <v>574</v>
      </c>
      <c r="C694" s="10" t="s">
        <v>353</v>
      </c>
      <c r="D694" s="10" t="s">
        <v>354</v>
      </c>
      <c r="E694" s="10" t="s">
        <v>375</v>
      </c>
      <c r="F694" s="10" t="s">
        <v>461</v>
      </c>
      <c r="G694" s="10" t="s">
        <v>4</v>
      </c>
      <c r="H694" s="10" t="s">
        <v>269</v>
      </c>
      <c r="I694" s="10" t="s">
        <v>358</v>
      </c>
      <c r="J694" s="10">
        <v>77101706</v>
      </c>
      <c r="K694" s="10" t="s">
        <v>487</v>
      </c>
      <c r="L694" s="16">
        <v>42384</v>
      </c>
      <c r="M694" s="10">
        <v>11</v>
      </c>
      <c r="N694" s="10" t="s">
        <v>8</v>
      </c>
      <c r="O694" s="10" t="s">
        <v>9</v>
      </c>
      <c r="P694" s="13">
        <v>73520370</v>
      </c>
      <c r="Q694" s="13">
        <v>73520370</v>
      </c>
      <c r="R694" s="10" t="s">
        <v>10</v>
      </c>
      <c r="S694" s="10" t="s">
        <v>10</v>
      </c>
      <c r="T694" s="10" t="s">
        <v>1023</v>
      </c>
      <c r="U694" s="11">
        <v>6683670</v>
      </c>
      <c r="V694" s="10"/>
    </row>
    <row r="695" spans="1:22" s="2" customFormat="1" ht="75" customHeight="1" x14ac:dyDescent="0.25">
      <c r="A695" s="10">
        <v>692</v>
      </c>
      <c r="B695" s="10">
        <v>574</v>
      </c>
      <c r="C695" s="10" t="s">
        <v>353</v>
      </c>
      <c r="D695" s="10" t="s">
        <v>354</v>
      </c>
      <c r="E695" s="10" t="s">
        <v>375</v>
      </c>
      <c r="F695" s="10" t="s">
        <v>461</v>
      </c>
      <c r="G695" s="10" t="s">
        <v>4</v>
      </c>
      <c r="H695" s="10" t="s">
        <v>269</v>
      </c>
      <c r="I695" s="10" t="s">
        <v>358</v>
      </c>
      <c r="J695" s="10">
        <v>77101706</v>
      </c>
      <c r="K695" s="10" t="s">
        <v>488</v>
      </c>
      <c r="L695" s="16">
        <v>42384</v>
      </c>
      <c r="M695" s="10">
        <v>11</v>
      </c>
      <c r="N695" s="10" t="s">
        <v>8</v>
      </c>
      <c r="O695" s="10" t="s">
        <v>9</v>
      </c>
      <c r="P695" s="13">
        <v>73520370</v>
      </c>
      <c r="Q695" s="13">
        <v>73520370</v>
      </c>
      <c r="R695" s="10" t="s">
        <v>10</v>
      </c>
      <c r="S695" s="10" t="s">
        <v>10</v>
      </c>
      <c r="T695" s="10" t="s">
        <v>1023</v>
      </c>
      <c r="U695" s="11">
        <v>6683670</v>
      </c>
      <c r="V695" s="10"/>
    </row>
    <row r="696" spans="1:22" s="2" customFormat="1" ht="75" customHeight="1" x14ac:dyDescent="0.25">
      <c r="A696" s="10">
        <v>693</v>
      </c>
      <c r="B696" s="10">
        <v>574</v>
      </c>
      <c r="C696" s="10" t="s">
        <v>353</v>
      </c>
      <c r="D696" s="10" t="s">
        <v>354</v>
      </c>
      <c r="E696" s="10" t="s">
        <v>375</v>
      </c>
      <c r="F696" s="10" t="s">
        <v>461</v>
      </c>
      <c r="G696" s="10" t="s">
        <v>4</v>
      </c>
      <c r="H696" s="10" t="s">
        <v>269</v>
      </c>
      <c r="I696" s="10" t="s">
        <v>358</v>
      </c>
      <c r="J696" s="10">
        <v>77101706</v>
      </c>
      <c r="K696" s="10" t="s">
        <v>489</v>
      </c>
      <c r="L696" s="16">
        <v>42384</v>
      </c>
      <c r="M696" s="10">
        <v>11</v>
      </c>
      <c r="N696" s="10" t="s">
        <v>8</v>
      </c>
      <c r="O696" s="10" t="s">
        <v>9</v>
      </c>
      <c r="P696" s="13">
        <v>45274680</v>
      </c>
      <c r="Q696" s="13">
        <v>45274680</v>
      </c>
      <c r="R696" s="10" t="s">
        <v>10</v>
      </c>
      <c r="S696" s="10" t="s">
        <v>10</v>
      </c>
      <c r="T696" s="10" t="s">
        <v>1023</v>
      </c>
      <c r="U696" s="11">
        <v>4115880</v>
      </c>
      <c r="V696" s="10"/>
    </row>
    <row r="697" spans="1:22" s="2" customFormat="1" ht="75" customHeight="1" x14ac:dyDescent="0.25">
      <c r="A697" s="10">
        <v>694</v>
      </c>
      <c r="B697" s="10">
        <v>574</v>
      </c>
      <c r="C697" s="10" t="s">
        <v>353</v>
      </c>
      <c r="D697" s="10" t="s">
        <v>354</v>
      </c>
      <c r="E697" s="10" t="s">
        <v>375</v>
      </c>
      <c r="F697" s="10" t="s">
        <v>461</v>
      </c>
      <c r="G697" s="10" t="s">
        <v>4</v>
      </c>
      <c r="H697" s="10" t="s">
        <v>269</v>
      </c>
      <c r="I697" s="10" t="s">
        <v>358</v>
      </c>
      <c r="J697" s="10">
        <v>77101706</v>
      </c>
      <c r="K697" s="10" t="s">
        <v>490</v>
      </c>
      <c r="L697" s="16">
        <v>42384</v>
      </c>
      <c r="M697" s="10">
        <v>11</v>
      </c>
      <c r="N697" s="10" t="s">
        <v>8</v>
      </c>
      <c r="O697" s="10" t="s">
        <v>9</v>
      </c>
      <c r="P697" s="13">
        <v>17971646</v>
      </c>
      <c r="Q697" s="13">
        <v>17971646</v>
      </c>
      <c r="R697" s="10" t="s">
        <v>10</v>
      </c>
      <c r="S697" s="10" t="s">
        <v>10</v>
      </c>
      <c r="T697" s="10" t="s">
        <v>1023</v>
      </c>
      <c r="U697" s="11">
        <v>1633786</v>
      </c>
      <c r="V697" s="10"/>
    </row>
    <row r="698" spans="1:22" s="2" customFormat="1" ht="75" customHeight="1" x14ac:dyDescent="0.25">
      <c r="A698" s="10">
        <v>695</v>
      </c>
      <c r="B698" s="10">
        <v>574</v>
      </c>
      <c r="C698" s="10" t="s">
        <v>353</v>
      </c>
      <c r="D698" s="10" t="s">
        <v>354</v>
      </c>
      <c r="E698" s="10" t="s">
        <v>375</v>
      </c>
      <c r="F698" s="10" t="s">
        <v>461</v>
      </c>
      <c r="G698" s="10" t="s">
        <v>4</v>
      </c>
      <c r="H698" s="10" t="s">
        <v>269</v>
      </c>
      <c r="I698" s="10" t="s">
        <v>358</v>
      </c>
      <c r="J698" s="10">
        <v>77101706</v>
      </c>
      <c r="K698" s="10" t="s">
        <v>491</v>
      </c>
      <c r="L698" s="16">
        <v>42384</v>
      </c>
      <c r="M698" s="10">
        <v>11</v>
      </c>
      <c r="N698" s="10" t="s">
        <v>8</v>
      </c>
      <c r="O698" s="10" t="s">
        <v>9</v>
      </c>
      <c r="P698" s="13">
        <v>26724071</v>
      </c>
      <c r="Q698" s="13">
        <v>26724071</v>
      </c>
      <c r="R698" s="10" t="s">
        <v>10</v>
      </c>
      <c r="S698" s="10" t="s">
        <v>10</v>
      </c>
      <c r="T698" s="10" t="s">
        <v>1023</v>
      </c>
      <c r="U698" s="11">
        <v>2429461</v>
      </c>
      <c r="V698" s="10"/>
    </row>
    <row r="699" spans="1:22" s="2" customFormat="1" ht="75" customHeight="1" x14ac:dyDescent="0.25">
      <c r="A699" s="10">
        <v>696</v>
      </c>
      <c r="B699" s="10">
        <v>574</v>
      </c>
      <c r="C699" s="10" t="s">
        <v>353</v>
      </c>
      <c r="D699" s="10" t="s">
        <v>354</v>
      </c>
      <c r="E699" s="10" t="s">
        <v>375</v>
      </c>
      <c r="F699" s="10" t="s">
        <v>461</v>
      </c>
      <c r="G699" s="10" t="s">
        <v>4</v>
      </c>
      <c r="H699" s="10" t="s">
        <v>269</v>
      </c>
      <c r="I699" s="10" t="s">
        <v>358</v>
      </c>
      <c r="J699" s="10">
        <v>77101706</v>
      </c>
      <c r="K699" s="10" t="s">
        <v>492</v>
      </c>
      <c r="L699" s="16">
        <v>42384</v>
      </c>
      <c r="M699" s="10">
        <v>11</v>
      </c>
      <c r="N699" s="10" t="s">
        <v>8</v>
      </c>
      <c r="O699" s="10" t="s">
        <v>9</v>
      </c>
      <c r="P699" s="13">
        <v>93359200</v>
      </c>
      <c r="Q699" s="13">
        <v>93359200</v>
      </c>
      <c r="R699" s="10" t="s">
        <v>10</v>
      </c>
      <c r="S699" s="10" t="s">
        <v>10</v>
      </c>
      <c r="T699" s="10" t="s">
        <v>1023</v>
      </c>
      <c r="U699" s="11">
        <v>8487200</v>
      </c>
      <c r="V699" s="10"/>
    </row>
    <row r="700" spans="1:22" s="2" customFormat="1" ht="75" customHeight="1" x14ac:dyDescent="0.25">
      <c r="A700" s="10">
        <v>697</v>
      </c>
      <c r="B700" s="10">
        <v>574</v>
      </c>
      <c r="C700" s="10" t="s">
        <v>353</v>
      </c>
      <c r="D700" s="10" t="s">
        <v>354</v>
      </c>
      <c r="E700" s="10" t="s">
        <v>375</v>
      </c>
      <c r="F700" s="10" t="s">
        <v>461</v>
      </c>
      <c r="G700" s="10" t="s">
        <v>4</v>
      </c>
      <c r="H700" s="10" t="s">
        <v>269</v>
      </c>
      <c r="I700" s="10" t="s">
        <v>358</v>
      </c>
      <c r="J700" s="10">
        <v>77101706</v>
      </c>
      <c r="K700" s="10" t="s">
        <v>468</v>
      </c>
      <c r="L700" s="16">
        <v>42384</v>
      </c>
      <c r="M700" s="10">
        <v>11</v>
      </c>
      <c r="N700" s="10" t="s">
        <v>8</v>
      </c>
      <c r="O700" s="10" t="s">
        <v>9</v>
      </c>
      <c r="P700" s="13">
        <v>57182510</v>
      </c>
      <c r="Q700" s="13">
        <v>57182510</v>
      </c>
      <c r="R700" s="10" t="s">
        <v>10</v>
      </c>
      <c r="S700" s="10" t="s">
        <v>10</v>
      </c>
      <c r="T700" s="10" t="s">
        <v>1023</v>
      </c>
      <c r="U700" s="11">
        <v>5198410</v>
      </c>
      <c r="V700" s="10"/>
    </row>
    <row r="701" spans="1:22" s="2" customFormat="1" ht="75" customHeight="1" x14ac:dyDescent="0.25">
      <c r="A701" s="10">
        <v>698</v>
      </c>
      <c r="B701" s="10">
        <v>574</v>
      </c>
      <c r="C701" s="10" t="s">
        <v>353</v>
      </c>
      <c r="D701" s="10" t="s">
        <v>354</v>
      </c>
      <c r="E701" s="10" t="s">
        <v>375</v>
      </c>
      <c r="F701" s="10" t="s">
        <v>461</v>
      </c>
      <c r="G701" s="10" t="s">
        <v>4</v>
      </c>
      <c r="H701" s="10" t="s">
        <v>269</v>
      </c>
      <c r="I701" s="10" t="s">
        <v>358</v>
      </c>
      <c r="J701" s="10">
        <v>77101706</v>
      </c>
      <c r="K701" s="10" t="s">
        <v>468</v>
      </c>
      <c r="L701" s="16">
        <v>42384</v>
      </c>
      <c r="M701" s="10">
        <v>11</v>
      </c>
      <c r="N701" s="10" t="s">
        <v>8</v>
      </c>
      <c r="O701" s="10" t="s">
        <v>9</v>
      </c>
      <c r="P701" s="13">
        <v>26724071</v>
      </c>
      <c r="Q701" s="13">
        <v>26724071</v>
      </c>
      <c r="R701" s="10" t="s">
        <v>10</v>
      </c>
      <c r="S701" s="10" t="s">
        <v>10</v>
      </c>
      <c r="T701" s="10" t="s">
        <v>1023</v>
      </c>
      <c r="U701" s="11">
        <v>2429461</v>
      </c>
      <c r="V701" s="10"/>
    </row>
    <row r="702" spans="1:22" s="2" customFormat="1" ht="75" customHeight="1" x14ac:dyDescent="0.25">
      <c r="A702" s="10">
        <v>699</v>
      </c>
      <c r="B702" s="10">
        <v>574</v>
      </c>
      <c r="C702" s="10" t="s">
        <v>353</v>
      </c>
      <c r="D702" s="10" t="s">
        <v>354</v>
      </c>
      <c r="E702" s="10" t="s">
        <v>375</v>
      </c>
      <c r="F702" s="10" t="s">
        <v>461</v>
      </c>
      <c r="G702" s="10" t="s">
        <v>4</v>
      </c>
      <c r="H702" s="10" t="s">
        <v>269</v>
      </c>
      <c r="I702" s="10" t="s">
        <v>358</v>
      </c>
      <c r="J702" s="10">
        <v>77101706</v>
      </c>
      <c r="K702" s="10" t="s">
        <v>493</v>
      </c>
      <c r="L702" s="16">
        <v>42384</v>
      </c>
      <c r="M702" s="10">
        <v>11</v>
      </c>
      <c r="N702" s="10" t="s">
        <v>8</v>
      </c>
      <c r="O702" s="10" t="s">
        <v>9</v>
      </c>
      <c r="P702" s="13">
        <v>63134159</v>
      </c>
      <c r="Q702" s="13">
        <v>63134159</v>
      </c>
      <c r="R702" s="10" t="s">
        <v>10</v>
      </c>
      <c r="S702" s="10" t="s">
        <v>10</v>
      </c>
      <c r="T702" s="10" t="s">
        <v>1023</v>
      </c>
      <c r="U702" s="11">
        <v>5739469</v>
      </c>
      <c r="V702" s="10"/>
    </row>
    <row r="703" spans="1:22" s="2" customFormat="1" ht="75" customHeight="1" x14ac:dyDescent="0.25">
      <c r="A703" s="10">
        <v>700</v>
      </c>
      <c r="B703" s="10">
        <v>574</v>
      </c>
      <c r="C703" s="10" t="s">
        <v>353</v>
      </c>
      <c r="D703" s="10" t="s">
        <v>354</v>
      </c>
      <c r="E703" s="10" t="s">
        <v>375</v>
      </c>
      <c r="F703" s="10" t="s">
        <v>461</v>
      </c>
      <c r="G703" s="10" t="s">
        <v>4</v>
      </c>
      <c r="H703" s="10" t="s">
        <v>269</v>
      </c>
      <c r="I703" s="10" t="s">
        <v>358</v>
      </c>
      <c r="J703" s="10">
        <v>77101706</v>
      </c>
      <c r="K703" s="10" t="s">
        <v>494</v>
      </c>
      <c r="L703" s="16">
        <v>42384</v>
      </c>
      <c r="M703" s="10">
        <v>11</v>
      </c>
      <c r="N703" s="10" t="s">
        <v>8</v>
      </c>
      <c r="O703" s="10" t="s">
        <v>9</v>
      </c>
      <c r="P703" s="13">
        <v>57182510</v>
      </c>
      <c r="Q703" s="13">
        <v>57182510</v>
      </c>
      <c r="R703" s="10" t="s">
        <v>10</v>
      </c>
      <c r="S703" s="10" t="s">
        <v>10</v>
      </c>
      <c r="T703" s="10" t="s">
        <v>1023</v>
      </c>
      <c r="U703" s="11">
        <v>5198410</v>
      </c>
      <c r="V703" s="10"/>
    </row>
    <row r="704" spans="1:22" s="2" customFormat="1" ht="75" customHeight="1" x14ac:dyDescent="0.25">
      <c r="A704" s="10">
        <v>701</v>
      </c>
      <c r="B704" s="10">
        <v>574</v>
      </c>
      <c r="C704" s="10" t="s">
        <v>353</v>
      </c>
      <c r="D704" s="10" t="s">
        <v>354</v>
      </c>
      <c r="E704" s="10" t="s">
        <v>375</v>
      </c>
      <c r="F704" s="10" t="s">
        <v>461</v>
      </c>
      <c r="G704" s="10" t="s">
        <v>4</v>
      </c>
      <c r="H704" s="10" t="s">
        <v>269</v>
      </c>
      <c r="I704" s="10" t="s">
        <v>358</v>
      </c>
      <c r="J704" s="10">
        <v>77101706</v>
      </c>
      <c r="K704" s="10" t="s">
        <v>495</v>
      </c>
      <c r="L704" s="16">
        <v>42384</v>
      </c>
      <c r="M704" s="10">
        <v>11</v>
      </c>
      <c r="N704" s="10" t="s">
        <v>8</v>
      </c>
      <c r="O704" s="10" t="s">
        <v>9</v>
      </c>
      <c r="P704" s="13">
        <v>26724071</v>
      </c>
      <c r="Q704" s="13">
        <v>26724071</v>
      </c>
      <c r="R704" s="10" t="s">
        <v>10</v>
      </c>
      <c r="S704" s="10" t="s">
        <v>10</v>
      </c>
      <c r="T704" s="10" t="s">
        <v>1023</v>
      </c>
      <c r="U704" s="11">
        <v>2429461</v>
      </c>
      <c r="V704" s="10"/>
    </row>
    <row r="705" spans="1:22" s="2" customFormat="1" ht="75" customHeight="1" x14ac:dyDescent="0.25">
      <c r="A705" s="10">
        <v>702</v>
      </c>
      <c r="B705" s="10">
        <v>574</v>
      </c>
      <c r="C705" s="10" t="s">
        <v>353</v>
      </c>
      <c r="D705" s="10" t="s">
        <v>354</v>
      </c>
      <c r="E705" s="10" t="s">
        <v>375</v>
      </c>
      <c r="F705" s="10" t="s">
        <v>461</v>
      </c>
      <c r="G705" s="10" t="s">
        <v>4</v>
      </c>
      <c r="H705" s="10" t="s">
        <v>269</v>
      </c>
      <c r="I705" s="10" t="s">
        <v>358</v>
      </c>
      <c r="J705" s="10">
        <v>77101706</v>
      </c>
      <c r="K705" s="10" t="s">
        <v>495</v>
      </c>
      <c r="L705" s="16">
        <v>42384</v>
      </c>
      <c r="M705" s="10">
        <v>11</v>
      </c>
      <c r="N705" s="10" t="s">
        <v>8</v>
      </c>
      <c r="O705" s="10" t="s">
        <v>9</v>
      </c>
      <c r="P705" s="13">
        <v>19372034</v>
      </c>
      <c r="Q705" s="13">
        <v>19372034</v>
      </c>
      <c r="R705" s="10" t="s">
        <v>10</v>
      </c>
      <c r="S705" s="10" t="s">
        <v>10</v>
      </c>
      <c r="T705" s="10" t="s">
        <v>1023</v>
      </c>
      <c r="U705" s="11">
        <v>1761094</v>
      </c>
      <c r="V705" s="10"/>
    </row>
    <row r="706" spans="1:22" s="2" customFormat="1" ht="75" customHeight="1" x14ac:dyDescent="0.25">
      <c r="A706" s="10">
        <v>703</v>
      </c>
      <c r="B706" s="10">
        <v>574</v>
      </c>
      <c r="C706" s="10" t="s">
        <v>353</v>
      </c>
      <c r="D706" s="10" t="s">
        <v>354</v>
      </c>
      <c r="E706" s="10" t="s">
        <v>375</v>
      </c>
      <c r="F706" s="10" t="s">
        <v>461</v>
      </c>
      <c r="G706" s="10" t="s">
        <v>4</v>
      </c>
      <c r="H706" s="10" t="s">
        <v>269</v>
      </c>
      <c r="I706" s="10" t="s">
        <v>358</v>
      </c>
      <c r="J706" s="10">
        <v>77101706</v>
      </c>
      <c r="K706" s="10" t="s">
        <v>496</v>
      </c>
      <c r="L706" s="16">
        <v>42384</v>
      </c>
      <c r="M706" s="10">
        <v>11</v>
      </c>
      <c r="N706" s="10" t="s">
        <v>8</v>
      </c>
      <c r="O706" s="10" t="s">
        <v>9</v>
      </c>
      <c r="P706" s="13">
        <v>22873004</v>
      </c>
      <c r="Q706" s="13">
        <v>22873004</v>
      </c>
      <c r="R706" s="10" t="s">
        <v>10</v>
      </c>
      <c r="S706" s="10" t="s">
        <v>10</v>
      </c>
      <c r="T706" s="10" t="s">
        <v>1023</v>
      </c>
      <c r="U706" s="11">
        <v>2079364</v>
      </c>
      <c r="V706" s="10"/>
    </row>
    <row r="707" spans="1:22" s="2" customFormat="1" ht="75" customHeight="1" x14ac:dyDescent="0.25">
      <c r="A707" s="10">
        <v>704</v>
      </c>
      <c r="B707" s="10">
        <v>574</v>
      </c>
      <c r="C707" s="10" t="s">
        <v>353</v>
      </c>
      <c r="D707" s="10" t="s">
        <v>354</v>
      </c>
      <c r="E707" s="10" t="s">
        <v>375</v>
      </c>
      <c r="F707" s="10" t="s">
        <v>461</v>
      </c>
      <c r="G707" s="10" t="s">
        <v>4</v>
      </c>
      <c r="H707" s="10" t="s">
        <v>269</v>
      </c>
      <c r="I707" s="10" t="s">
        <v>358</v>
      </c>
      <c r="J707" s="10">
        <v>77101706</v>
      </c>
      <c r="K707" s="10" t="s">
        <v>496</v>
      </c>
      <c r="L707" s="16">
        <v>42384</v>
      </c>
      <c r="M707" s="10">
        <v>11</v>
      </c>
      <c r="N707" s="10" t="s">
        <v>8</v>
      </c>
      <c r="O707" s="10" t="s">
        <v>9</v>
      </c>
      <c r="P707" s="13">
        <v>19372034</v>
      </c>
      <c r="Q707" s="13">
        <v>19372034</v>
      </c>
      <c r="R707" s="10" t="s">
        <v>10</v>
      </c>
      <c r="S707" s="10" t="s">
        <v>10</v>
      </c>
      <c r="T707" s="10" t="s">
        <v>1023</v>
      </c>
      <c r="U707" s="11">
        <v>1761094</v>
      </c>
      <c r="V707" s="10"/>
    </row>
    <row r="708" spans="1:22" s="2" customFormat="1" ht="75" customHeight="1" x14ac:dyDescent="0.25">
      <c r="A708" s="10">
        <v>705</v>
      </c>
      <c r="B708" s="10">
        <v>574</v>
      </c>
      <c r="C708" s="10" t="s">
        <v>353</v>
      </c>
      <c r="D708" s="10" t="s">
        <v>354</v>
      </c>
      <c r="E708" s="10" t="s">
        <v>375</v>
      </c>
      <c r="F708" s="10" t="s">
        <v>461</v>
      </c>
      <c r="G708" s="10" t="s">
        <v>4</v>
      </c>
      <c r="H708" s="10" t="s">
        <v>269</v>
      </c>
      <c r="I708" s="10" t="s">
        <v>358</v>
      </c>
      <c r="J708" s="10">
        <v>77101706</v>
      </c>
      <c r="K708" s="10" t="s">
        <v>496</v>
      </c>
      <c r="L708" s="16">
        <v>42384</v>
      </c>
      <c r="M708" s="10">
        <v>11</v>
      </c>
      <c r="N708" s="10" t="s">
        <v>8</v>
      </c>
      <c r="O708" s="10" t="s">
        <v>9</v>
      </c>
      <c r="P708" s="13">
        <v>19372034</v>
      </c>
      <c r="Q708" s="13">
        <v>19372034</v>
      </c>
      <c r="R708" s="10" t="s">
        <v>10</v>
      </c>
      <c r="S708" s="10" t="s">
        <v>10</v>
      </c>
      <c r="T708" s="10" t="s">
        <v>1023</v>
      </c>
      <c r="U708" s="11">
        <v>1761094</v>
      </c>
      <c r="V708" s="10"/>
    </row>
    <row r="709" spans="1:22" s="2" customFormat="1" ht="75" customHeight="1" x14ac:dyDescent="0.25">
      <c r="A709" s="10">
        <v>706</v>
      </c>
      <c r="B709" s="10">
        <v>574</v>
      </c>
      <c r="C709" s="10" t="s">
        <v>353</v>
      </c>
      <c r="D709" s="10" t="s">
        <v>354</v>
      </c>
      <c r="E709" s="10" t="s">
        <v>375</v>
      </c>
      <c r="F709" s="10" t="s">
        <v>461</v>
      </c>
      <c r="G709" s="10" t="s">
        <v>4</v>
      </c>
      <c r="H709" s="10" t="s">
        <v>269</v>
      </c>
      <c r="I709" s="10" t="s">
        <v>358</v>
      </c>
      <c r="J709" s="10">
        <v>77101706</v>
      </c>
      <c r="K709" s="10" t="s">
        <v>496</v>
      </c>
      <c r="L709" s="16">
        <v>42384</v>
      </c>
      <c r="M709" s="10">
        <v>11</v>
      </c>
      <c r="N709" s="10" t="s">
        <v>8</v>
      </c>
      <c r="O709" s="10" t="s">
        <v>9</v>
      </c>
      <c r="P709" s="13">
        <v>19372034</v>
      </c>
      <c r="Q709" s="13">
        <v>19372034</v>
      </c>
      <c r="R709" s="10" t="s">
        <v>10</v>
      </c>
      <c r="S709" s="10" t="s">
        <v>10</v>
      </c>
      <c r="T709" s="10" t="s">
        <v>1023</v>
      </c>
      <c r="U709" s="11">
        <v>1761094</v>
      </c>
      <c r="V709" s="10"/>
    </row>
    <row r="710" spans="1:22" s="2" customFormat="1" ht="75" customHeight="1" x14ac:dyDescent="0.25">
      <c r="A710" s="10">
        <v>707</v>
      </c>
      <c r="B710" s="10">
        <v>574</v>
      </c>
      <c r="C710" s="10" t="s">
        <v>353</v>
      </c>
      <c r="D710" s="10" t="s">
        <v>354</v>
      </c>
      <c r="E710" s="10" t="s">
        <v>375</v>
      </c>
      <c r="F710" s="10" t="s">
        <v>461</v>
      </c>
      <c r="G710" s="10" t="s">
        <v>4</v>
      </c>
      <c r="H710" s="10" t="s">
        <v>269</v>
      </c>
      <c r="I710" s="10" t="s">
        <v>358</v>
      </c>
      <c r="J710" s="10">
        <v>77101706</v>
      </c>
      <c r="K710" s="10" t="s">
        <v>497</v>
      </c>
      <c r="L710" s="16">
        <v>42384</v>
      </c>
      <c r="M710" s="10">
        <v>11</v>
      </c>
      <c r="N710" s="10" t="s">
        <v>8</v>
      </c>
      <c r="O710" s="10" t="s">
        <v>9</v>
      </c>
      <c r="P710" s="13">
        <v>19372034</v>
      </c>
      <c r="Q710" s="13">
        <v>19372034</v>
      </c>
      <c r="R710" s="10" t="s">
        <v>10</v>
      </c>
      <c r="S710" s="10" t="s">
        <v>10</v>
      </c>
      <c r="T710" s="10" t="s">
        <v>1023</v>
      </c>
      <c r="U710" s="11">
        <v>1761094</v>
      </c>
      <c r="V710" s="10"/>
    </row>
    <row r="711" spans="1:22" s="2" customFormat="1" ht="75" customHeight="1" x14ac:dyDescent="0.25">
      <c r="A711" s="10">
        <v>708</v>
      </c>
      <c r="B711" s="10">
        <v>574</v>
      </c>
      <c r="C711" s="10" t="s">
        <v>353</v>
      </c>
      <c r="D711" s="10" t="s">
        <v>354</v>
      </c>
      <c r="E711" s="10" t="s">
        <v>375</v>
      </c>
      <c r="F711" s="10" t="s">
        <v>461</v>
      </c>
      <c r="G711" s="10" t="s">
        <v>4</v>
      </c>
      <c r="H711" s="10" t="s">
        <v>269</v>
      </c>
      <c r="I711" s="10" t="s">
        <v>358</v>
      </c>
      <c r="J711" s="10">
        <v>77101706</v>
      </c>
      <c r="K711" s="10" t="s">
        <v>497</v>
      </c>
      <c r="L711" s="16">
        <v>42384</v>
      </c>
      <c r="M711" s="10">
        <v>11</v>
      </c>
      <c r="N711" s="10" t="s">
        <v>8</v>
      </c>
      <c r="O711" s="10" t="s">
        <v>9</v>
      </c>
      <c r="P711" s="13">
        <v>26724071</v>
      </c>
      <c r="Q711" s="13">
        <v>26724071</v>
      </c>
      <c r="R711" s="10" t="s">
        <v>10</v>
      </c>
      <c r="S711" s="10" t="s">
        <v>10</v>
      </c>
      <c r="T711" s="10" t="s">
        <v>1023</v>
      </c>
      <c r="U711" s="11">
        <v>2429461</v>
      </c>
      <c r="V711" s="10"/>
    </row>
    <row r="712" spans="1:22" s="2" customFormat="1" ht="75" customHeight="1" x14ac:dyDescent="0.25">
      <c r="A712" s="10">
        <v>709</v>
      </c>
      <c r="B712" s="10">
        <v>574</v>
      </c>
      <c r="C712" s="10" t="s">
        <v>353</v>
      </c>
      <c r="D712" s="10" t="s">
        <v>354</v>
      </c>
      <c r="E712" s="10" t="s">
        <v>375</v>
      </c>
      <c r="F712" s="10" t="s">
        <v>461</v>
      </c>
      <c r="G712" s="10" t="s">
        <v>4</v>
      </c>
      <c r="H712" s="10" t="s">
        <v>269</v>
      </c>
      <c r="I712" s="10" t="s">
        <v>358</v>
      </c>
      <c r="J712" s="10">
        <v>77101706</v>
      </c>
      <c r="K712" s="10" t="s">
        <v>497</v>
      </c>
      <c r="L712" s="16">
        <v>42384</v>
      </c>
      <c r="M712" s="10">
        <v>11</v>
      </c>
      <c r="N712" s="10" t="s">
        <v>8</v>
      </c>
      <c r="O712" s="10" t="s">
        <v>9</v>
      </c>
      <c r="P712" s="13">
        <v>17971646</v>
      </c>
      <c r="Q712" s="13">
        <v>17971646</v>
      </c>
      <c r="R712" s="10" t="s">
        <v>10</v>
      </c>
      <c r="S712" s="10" t="s">
        <v>10</v>
      </c>
      <c r="T712" s="10" t="s">
        <v>1023</v>
      </c>
      <c r="U712" s="11">
        <v>1633786</v>
      </c>
      <c r="V712" s="10"/>
    </row>
    <row r="713" spans="1:22" s="2" customFormat="1" ht="75" customHeight="1" x14ac:dyDescent="0.25">
      <c r="A713" s="10">
        <v>710</v>
      </c>
      <c r="B713" s="10">
        <v>574</v>
      </c>
      <c r="C713" s="10" t="s">
        <v>353</v>
      </c>
      <c r="D713" s="10" t="s">
        <v>354</v>
      </c>
      <c r="E713" s="10" t="s">
        <v>375</v>
      </c>
      <c r="F713" s="10" t="s">
        <v>461</v>
      </c>
      <c r="G713" s="10" t="s">
        <v>4</v>
      </c>
      <c r="H713" s="10" t="s">
        <v>269</v>
      </c>
      <c r="I713" s="10" t="s">
        <v>358</v>
      </c>
      <c r="J713" s="10">
        <v>77101706</v>
      </c>
      <c r="K713" s="10" t="s">
        <v>497</v>
      </c>
      <c r="L713" s="16">
        <v>42384</v>
      </c>
      <c r="M713" s="10">
        <v>11</v>
      </c>
      <c r="N713" s="10" t="s">
        <v>8</v>
      </c>
      <c r="O713" s="10" t="s">
        <v>9</v>
      </c>
      <c r="P713" s="13">
        <v>22873004</v>
      </c>
      <c r="Q713" s="13">
        <v>22873004</v>
      </c>
      <c r="R713" s="10" t="s">
        <v>10</v>
      </c>
      <c r="S713" s="10" t="s">
        <v>10</v>
      </c>
      <c r="T713" s="10" t="s">
        <v>1023</v>
      </c>
      <c r="U713" s="11">
        <v>2079364</v>
      </c>
      <c r="V713" s="10"/>
    </row>
    <row r="714" spans="1:22" s="2" customFormat="1" ht="75" customHeight="1" x14ac:dyDescent="0.25">
      <c r="A714" s="10">
        <v>711</v>
      </c>
      <c r="B714" s="10">
        <v>574</v>
      </c>
      <c r="C714" s="10" t="s">
        <v>353</v>
      </c>
      <c r="D714" s="10" t="s">
        <v>354</v>
      </c>
      <c r="E714" s="10" t="s">
        <v>375</v>
      </c>
      <c r="F714" s="10" t="s">
        <v>461</v>
      </c>
      <c r="G714" s="10" t="s">
        <v>4</v>
      </c>
      <c r="H714" s="10" t="s">
        <v>269</v>
      </c>
      <c r="I714" s="10" t="s">
        <v>358</v>
      </c>
      <c r="J714" s="10">
        <v>77101706</v>
      </c>
      <c r="K714" s="10" t="s">
        <v>497</v>
      </c>
      <c r="L714" s="16">
        <v>42384</v>
      </c>
      <c r="M714" s="10">
        <v>11</v>
      </c>
      <c r="N714" s="10" t="s">
        <v>8</v>
      </c>
      <c r="O714" s="10" t="s">
        <v>9</v>
      </c>
      <c r="P714" s="13">
        <v>26724071</v>
      </c>
      <c r="Q714" s="13">
        <v>26724071</v>
      </c>
      <c r="R714" s="10" t="s">
        <v>10</v>
      </c>
      <c r="S714" s="10" t="s">
        <v>10</v>
      </c>
      <c r="T714" s="10" t="s">
        <v>1023</v>
      </c>
      <c r="U714" s="11">
        <v>2429461</v>
      </c>
      <c r="V714" s="10"/>
    </row>
    <row r="715" spans="1:22" s="2" customFormat="1" ht="75" customHeight="1" x14ac:dyDescent="0.25">
      <c r="A715" s="10">
        <v>712</v>
      </c>
      <c r="B715" s="10">
        <v>574</v>
      </c>
      <c r="C715" s="10" t="s">
        <v>353</v>
      </c>
      <c r="D715" s="10" t="s">
        <v>354</v>
      </c>
      <c r="E715" s="10" t="s">
        <v>375</v>
      </c>
      <c r="F715" s="10" t="s">
        <v>461</v>
      </c>
      <c r="G715" s="10" t="s">
        <v>4</v>
      </c>
      <c r="H715" s="10" t="s">
        <v>269</v>
      </c>
      <c r="I715" s="10" t="s">
        <v>358</v>
      </c>
      <c r="J715" s="10">
        <v>77101706</v>
      </c>
      <c r="K715" s="10" t="s">
        <v>497</v>
      </c>
      <c r="L715" s="16">
        <v>42384</v>
      </c>
      <c r="M715" s="10">
        <v>11</v>
      </c>
      <c r="N715" s="10" t="s">
        <v>8</v>
      </c>
      <c r="O715" s="10" t="s">
        <v>9</v>
      </c>
      <c r="P715" s="13">
        <v>19372034</v>
      </c>
      <c r="Q715" s="13">
        <v>19372034</v>
      </c>
      <c r="R715" s="10" t="s">
        <v>10</v>
      </c>
      <c r="S715" s="10" t="s">
        <v>10</v>
      </c>
      <c r="T715" s="10" t="s">
        <v>1023</v>
      </c>
      <c r="U715" s="11">
        <v>1761094</v>
      </c>
      <c r="V715" s="10"/>
    </row>
    <row r="716" spans="1:22" s="2" customFormat="1" ht="75" customHeight="1" x14ac:dyDescent="0.25">
      <c r="A716" s="10">
        <v>713</v>
      </c>
      <c r="B716" s="10">
        <v>574</v>
      </c>
      <c r="C716" s="10" t="s">
        <v>353</v>
      </c>
      <c r="D716" s="10" t="s">
        <v>354</v>
      </c>
      <c r="E716" s="10" t="s">
        <v>375</v>
      </c>
      <c r="F716" s="10" t="s">
        <v>461</v>
      </c>
      <c r="G716" s="10" t="s">
        <v>4</v>
      </c>
      <c r="H716" s="10" t="s">
        <v>269</v>
      </c>
      <c r="I716" s="10" t="s">
        <v>358</v>
      </c>
      <c r="J716" s="10">
        <v>77101706</v>
      </c>
      <c r="K716" s="10" t="s">
        <v>497</v>
      </c>
      <c r="L716" s="16">
        <v>42384</v>
      </c>
      <c r="M716" s="10">
        <v>11</v>
      </c>
      <c r="N716" s="10" t="s">
        <v>8</v>
      </c>
      <c r="O716" s="10" t="s">
        <v>9</v>
      </c>
      <c r="P716" s="13">
        <v>26724071</v>
      </c>
      <c r="Q716" s="13">
        <v>26724071</v>
      </c>
      <c r="R716" s="10" t="s">
        <v>10</v>
      </c>
      <c r="S716" s="10" t="s">
        <v>10</v>
      </c>
      <c r="T716" s="10" t="s">
        <v>1023</v>
      </c>
      <c r="U716" s="11">
        <v>2429461</v>
      </c>
      <c r="V716" s="10"/>
    </row>
    <row r="717" spans="1:22" s="2" customFormat="1" ht="75" customHeight="1" x14ac:dyDescent="0.25">
      <c r="A717" s="10">
        <v>714</v>
      </c>
      <c r="B717" s="10">
        <v>574</v>
      </c>
      <c r="C717" s="10" t="s">
        <v>353</v>
      </c>
      <c r="D717" s="10" t="s">
        <v>354</v>
      </c>
      <c r="E717" s="10" t="s">
        <v>375</v>
      </c>
      <c r="F717" s="10" t="s">
        <v>461</v>
      </c>
      <c r="G717" s="10" t="s">
        <v>4</v>
      </c>
      <c r="H717" s="10" t="s">
        <v>269</v>
      </c>
      <c r="I717" s="10" t="s">
        <v>358</v>
      </c>
      <c r="J717" s="10">
        <v>77101706</v>
      </c>
      <c r="K717" s="10" t="s">
        <v>497</v>
      </c>
      <c r="L717" s="16">
        <v>42384</v>
      </c>
      <c r="M717" s="10">
        <v>11</v>
      </c>
      <c r="N717" s="10" t="s">
        <v>8</v>
      </c>
      <c r="O717" s="10" t="s">
        <v>9</v>
      </c>
      <c r="P717" s="13">
        <v>19372034</v>
      </c>
      <c r="Q717" s="13">
        <v>19372034</v>
      </c>
      <c r="R717" s="10" t="s">
        <v>10</v>
      </c>
      <c r="S717" s="10" t="s">
        <v>10</v>
      </c>
      <c r="T717" s="10" t="s">
        <v>1023</v>
      </c>
      <c r="U717" s="11">
        <v>1761094</v>
      </c>
      <c r="V717" s="10"/>
    </row>
    <row r="718" spans="1:22" s="2" customFormat="1" ht="75" customHeight="1" x14ac:dyDescent="0.25">
      <c r="A718" s="10">
        <v>715</v>
      </c>
      <c r="B718" s="10">
        <v>574</v>
      </c>
      <c r="C718" s="10" t="s">
        <v>353</v>
      </c>
      <c r="D718" s="10" t="s">
        <v>354</v>
      </c>
      <c r="E718" s="10" t="s">
        <v>375</v>
      </c>
      <c r="F718" s="10" t="s">
        <v>461</v>
      </c>
      <c r="G718" s="10" t="s">
        <v>4</v>
      </c>
      <c r="H718" s="10" t="s">
        <v>269</v>
      </c>
      <c r="I718" s="10" t="s">
        <v>358</v>
      </c>
      <c r="J718" s="10">
        <v>77101706</v>
      </c>
      <c r="K718" s="10" t="s">
        <v>497</v>
      </c>
      <c r="L718" s="16">
        <v>42384</v>
      </c>
      <c r="M718" s="10">
        <v>11</v>
      </c>
      <c r="N718" s="10" t="s">
        <v>8</v>
      </c>
      <c r="O718" s="10" t="s">
        <v>9</v>
      </c>
      <c r="P718" s="13">
        <v>19372034</v>
      </c>
      <c r="Q718" s="13">
        <v>19372034</v>
      </c>
      <c r="R718" s="10" t="s">
        <v>10</v>
      </c>
      <c r="S718" s="10" t="s">
        <v>10</v>
      </c>
      <c r="T718" s="10" t="s">
        <v>1023</v>
      </c>
      <c r="U718" s="11">
        <v>1761094</v>
      </c>
      <c r="V718" s="10"/>
    </row>
    <row r="719" spans="1:22" s="2" customFormat="1" ht="75" customHeight="1" x14ac:dyDescent="0.25">
      <c r="A719" s="10">
        <v>716</v>
      </c>
      <c r="B719" s="10">
        <v>574</v>
      </c>
      <c r="C719" s="10" t="s">
        <v>353</v>
      </c>
      <c r="D719" s="10" t="s">
        <v>354</v>
      </c>
      <c r="E719" s="10" t="s">
        <v>375</v>
      </c>
      <c r="F719" s="10" t="s">
        <v>461</v>
      </c>
      <c r="G719" s="10" t="s">
        <v>4</v>
      </c>
      <c r="H719" s="10" t="s">
        <v>269</v>
      </c>
      <c r="I719" s="10" t="s">
        <v>358</v>
      </c>
      <c r="J719" s="10">
        <v>77101706</v>
      </c>
      <c r="K719" s="10" t="s">
        <v>498</v>
      </c>
      <c r="L719" s="16">
        <v>42384</v>
      </c>
      <c r="M719" s="10">
        <v>10</v>
      </c>
      <c r="N719" s="10" t="s">
        <v>8</v>
      </c>
      <c r="O719" s="10" t="s">
        <v>9</v>
      </c>
      <c r="P719" s="13">
        <v>51984100</v>
      </c>
      <c r="Q719" s="13">
        <v>51984100</v>
      </c>
      <c r="R719" s="10" t="s">
        <v>10</v>
      </c>
      <c r="S719" s="10" t="s">
        <v>10</v>
      </c>
      <c r="T719" s="10" t="s">
        <v>1023</v>
      </c>
      <c r="U719" s="11">
        <v>5198410</v>
      </c>
      <c r="V719" s="10"/>
    </row>
    <row r="720" spans="1:22" s="2" customFormat="1" ht="75" customHeight="1" x14ac:dyDescent="0.25">
      <c r="A720" s="10">
        <v>717</v>
      </c>
      <c r="B720" s="10">
        <v>574</v>
      </c>
      <c r="C720" s="10" t="s">
        <v>353</v>
      </c>
      <c r="D720" s="10" t="s">
        <v>354</v>
      </c>
      <c r="E720" s="10" t="s">
        <v>375</v>
      </c>
      <c r="F720" s="10" t="s">
        <v>461</v>
      </c>
      <c r="G720" s="10" t="s">
        <v>4</v>
      </c>
      <c r="H720" s="10" t="s">
        <v>269</v>
      </c>
      <c r="I720" s="10" t="s">
        <v>358</v>
      </c>
      <c r="J720" s="10">
        <v>77101706</v>
      </c>
      <c r="K720" s="10" t="s">
        <v>499</v>
      </c>
      <c r="L720" s="16">
        <v>42384</v>
      </c>
      <c r="M720" s="10">
        <v>10</v>
      </c>
      <c r="N720" s="10" t="s">
        <v>8</v>
      </c>
      <c r="O720" s="10" t="s">
        <v>9</v>
      </c>
      <c r="P720" s="13">
        <v>41162920</v>
      </c>
      <c r="Q720" s="13">
        <v>41162920</v>
      </c>
      <c r="R720" s="10" t="s">
        <v>10</v>
      </c>
      <c r="S720" s="10" t="s">
        <v>10</v>
      </c>
      <c r="T720" s="10" t="s">
        <v>1023</v>
      </c>
      <c r="U720" s="11">
        <v>4116292</v>
      </c>
      <c r="V720" s="10"/>
    </row>
    <row r="721" spans="1:22" s="2" customFormat="1" ht="75" customHeight="1" x14ac:dyDescent="0.25">
      <c r="A721" s="10">
        <v>718</v>
      </c>
      <c r="B721" s="10">
        <v>574</v>
      </c>
      <c r="C721" s="10" t="s">
        <v>353</v>
      </c>
      <c r="D721" s="10" t="s">
        <v>354</v>
      </c>
      <c r="E721" s="10" t="s">
        <v>375</v>
      </c>
      <c r="F721" s="10" t="s">
        <v>461</v>
      </c>
      <c r="G721" s="10" t="s">
        <v>4</v>
      </c>
      <c r="H721" s="10" t="s">
        <v>269</v>
      </c>
      <c r="I721" s="10" t="s">
        <v>358</v>
      </c>
      <c r="J721" s="10">
        <v>77101706</v>
      </c>
      <c r="K721" s="10" t="s">
        <v>500</v>
      </c>
      <c r="L721" s="16">
        <v>42384</v>
      </c>
      <c r="M721" s="10">
        <v>10</v>
      </c>
      <c r="N721" s="10" t="s">
        <v>8</v>
      </c>
      <c r="O721" s="10" t="s">
        <v>9</v>
      </c>
      <c r="P721" s="13">
        <v>46573510</v>
      </c>
      <c r="Q721" s="13">
        <v>46573510</v>
      </c>
      <c r="R721" s="10" t="s">
        <v>10</v>
      </c>
      <c r="S721" s="10" t="s">
        <v>10</v>
      </c>
      <c r="T721" s="10" t="s">
        <v>1023</v>
      </c>
      <c r="U721" s="11">
        <v>4657351</v>
      </c>
      <c r="V721" s="10"/>
    </row>
    <row r="722" spans="1:22" s="2" customFormat="1" ht="75" customHeight="1" x14ac:dyDescent="0.25">
      <c r="A722" s="10">
        <v>719</v>
      </c>
      <c r="B722" s="10">
        <v>574</v>
      </c>
      <c r="C722" s="10" t="s">
        <v>353</v>
      </c>
      <c r="D722" s="10" t="s">
        <v>354</v>
      </c>
      <c r="E722" s="10" t="s">
        <v>375</v>
      </c>
      <c r="F722" s="10" t="s">
        <v>461</v>
      </c>
      <c r="G722" s="10" t="s">
        <v>4</v>
      </c>
      <c r="H722" s="10" t="s">
        <v>269</v>
      </c>
      <c r="I722" s="10" t="s">
        <v>358</v>
      </c>
      <c r="J722" s="10">
        <v>77101706</v>
      </c>
      <c r="K722" s="10" t="s">
        <v>500</v>
      </c>
      <c r="L722" s="16">
        <v>42384</v>
      </c>
      <c r="M722" s="10">
        <v>1</v>
      </c>
      <c r="N722" s="10" t="s">
        <v>8</v>
      </c>
      <c r="O722" s="10" t="s">
        <v>9</v>
      </c>
      <c r="P722" s="13">
        <v>702748</v>
      </c>
      <c r="Q722" s="13">
        <v>702748</v>
      </c>
      <c r="R722" s="10" t="s">
        <v>10</v>
      </c>
      <c r="S722" s="10" t="s">
        <v>10</v>
      </c>
      <c r="T722" s="10" t="s">
        <v>1023</v>
      </c>
      <c r="U722" s="11">
        <v>702748</v>
      </c>
      <c r="V722" s="10"/>
    </row>
    <row r="723" spans="1:22" s="2" customFormat="1" ht="75" customHeight="1" x14ac:dyDescent="0.25">
      <c r="A723" s="10">
        <v>720</v>
      </c>
      <c r="B723" s="10">
        <v>574</v>
      </c>
      <c r="C723" s="10" t="s">
        <v>353</v>
      </c>
      <c r="D723" s="10" t="s">
        <v>354</v>
      </c>
      <c r="E723" s="10" t="s">
        <v>375</v>
      </c>
      <c r="F723" s="10" t="s">
        <v>461</v>
      </c>
      <c r="G723" s="10" t="s">
        <v>28</v>
      </c>
      <c r="H723" s="10" t="s">
        <v>29</v>
      </c>
      <c r="I723" s="10" t="s">
        <v>372</v>
      </c>
      <c r="J723" s="10">
        <v>77101706</v>
      </c>
      <c r="K723" s="10" t="s">
        <v>464</v>
      </c>
      <c r="L723" s="16">
        <v>42384</v>
      </c>
      <c r="M723" s="10">
        <v>1</v>
      </c>
      <c r="N723" s="10" t="s">
        <v>8</v>
      </c>
      <c r="O723" s="10" t="s">
        <v>9</v>
      </c>
      <c r="P723" s="13">
        <v>200000000</v>
      </c>
      <c r="Q723" s="13">
        <v>200000000</v>
      </c>
      <c r="R723" s="10" t="s">
        <v>10</v>
      </c>
      <c r="S723" s="10" t="s">
        <v>10</v>
      </c>
      <c r="T723" s="10" t="s">
        <v>1023</v>
      </c>
      <c r="U723" s="11">
        <v>200000000</v>
      </c>
      <c r="V723" s="10"/>
    </row>
    <row r="724" spans="1:22" s="2" customFormat="1" ht="75" customHeight="1" x14ac:dyDescent="0.25">
      <c r="A724" s="10">
        <v>721</v>
      </c>
      <c r="B724" s="10">
        <v>574</v>
      </c>
      <c r="C724" s="10" t="s">
        <v>353</v>
      </c>
      <c r="D724" s="10" t="s">
        <v>354</v>
      </c>
      <c r="E724" s="10" t="s">
        <v>375</v>
      </c>
      <c r="F724" s="10" t="s">
        <v>461</v>
      </c>
      <c r="G724" s="10" t="s">
        <v>28</v>
      </c>
      <c r="H724" s="10" t="s">
        <v>52</v>
      </c>
      <c r="I724" s="10" t="s">
        <v>53</v>
      </c>
      <c r="J724" s="10">
        <v>78101601</v>
      </c>
      <c r="K724" s="10" t="s">
        <v>467</v>
      </c>
      <c r="L724" s="16">
        <v>42384</v>
      </c>
      <c r="M724" s="10">
        <v>1</v>
      </c>
      <c r="N724" s="10" t="s">
        <v>8</v>
      </c>
      <c r="O724" s="10" t="s">
        <v>9</v>
      </c>
      <c r="P724" s="13">
        <v>133000000</v>
      </c>
      <c r="Q724" s="13">
        <v>133000000</v>
      </c>
      <c r="R724" s="10" t="s">
        <v>10</v>
      </c>
      <c r="S724" s="10" t="s">
        <v>10</v>
      </c>
      <c r="T724" s="10" t="s">
        <v>1023</v>
      </c>
      <c r="U724" s="11">
        <v>133000000</v>
      </c>
      <c r="V724" s="10"/>
    </row>
    <row r="725" spans="1:22" s="2" customFormat="1" ht="75" customHeight="1" x14ac:dyDescent="0.25">
      <c r="A725" s="10">
        <v>722</v>
      </c>
      <c r="B725" s="10">
        <v>574</v>
      </c>
      <c r="C725" s="10" t="s">
        <v>353</v>
      </c>
      <c r="D725" s="10" t="s">
        <v>501</v>
      </c>
      <c r="E725" s="10" t="s">
        <v>375</v>
      </c>
      <c r="F725" s="10" t="s">
        <v>502</v>
      </c>
      <c r="G725" s="10" t="s">
        <v>4</v>
      </c>
      <c r="H725" s="10" t="s">
        <v>269</v>
      </c>
      <c r="I725" s="10" t="s">
        <v>358</v>
      </c>
      <c r="J725" s="10">
        <v>77131600</v>
      </c>
      <c r="K725" s="10" t="s">
        <v>503</v>
      </c>
      <c r="L725" s="16">
        <v>42384</v>
      </c>
      <c r="M725" s="10">
        <v>10</v>
      </c>
      <c r="N725" s="10" t="s">
        <v>8</v>
      </c>
      <c r="O725" s="10" t="s">
        <v>9</v>
      </c>
      <c r="P725" s="13">
        <v>16337860</v>
      </c>
      <c r="Q725" s="13">
        <v>16337860</v>
      </c>
      <c r="R725" s="10" t="s">
        <v>10</v>
      </c>
      <c r="S725" s="10" t="s">
        <v>10</v>
      </c>
      <c r="T725" s="10" t="s">
        <v>1023</v>
      </c>
      <c r="U725" s="11">
        <v>1633786</v>
      </c>
      <c r="V725" s="10"/>
    </row>
    <row r="726" spans="1:22" s="2" customFormat="1" ht="75" customHeight="1" x14ac:dyDescent="0.25">
      <c r="A726" s="10">
        <v>723</v>
      </c>
      <c r="B726" s="10">
        <v>574</v>
      </c>
      <c r="C726" s="10" t="s">
        <v>353</v>
      </c>
      <c r="D726" s="10" t="s">
        <v>501</v>
      </c>
      <c r="E726" s="10" t="s">
        <v>375</v>
      </c>
      <c r="F726" s="10" t="s">
        <v>502</v>
      </c>
      <c r="G726" s="10" t="s">
        <v>4</v>
      </c>
      <c r="H726" s="10" t="s">
        <v>269</v>
      </c>
      <c r="I726" s="10" t="s">
        <v>358</v>
      </c>
      <c r="J726" s="10">
        <v>77131600</v>
      </c>
      <c r="K726" s="10" t="s">
        <v>504</v>
      </c>
      <c r="L726" s="16">
        <v>42384</v>
      </c>
      <c r="M726" s="10">
        <v>10</v>
      </c>
      <c r="N726" s="10" t="s">
        <v>8</v>
      </c>
      <c r="O726" s="10" t="s">
        <v>9</v>
      </c>
      <c r="P726" s="13">
        <v>17610940</v>
      </c>
      <c r="Q726" s="13">
        <v>17610940</v>
      </c>
      <c r="R726" s="10" t="s">
        <v>10</v>
      </c>
      <c r="S726" s="10" t="s">
        <v>10</v>
      </c>
      <c r="T726" s="10" t="s">
        <v>1023</v>
      </c>
      <c r="U726" s="11">
        <v>1761094</v>
      </c>
      <c r="V726" s="10"/>
    </row>
    <row r="727" spans="1:22" s="2" customFormat="1" ht="75" customHeight="1" x14ac:dyDescent="0.25">
      <c r="A727" s="10">
        <v>724</v>
      </c>
      <c r="B727" s="10">
        <v>574</v>
      </c>
      <c r="C727" s="10" t="s">
        <v>353</v>
      </c>
      <c r="D727" s="10" t="s">
        <v>501</v>
      </c>
      <c r="E727" s="10" t="s">
        <v>375</v>
      </c>
      <c r="F727" s="10" t="s">
        <v>502</v>
      </c>
      <c r="G727" s="10" t="s">
        <v>4</v>
      </c>
      <c r="H727" s="10" t="s">
        <v>269</v>
      </c>
      <c r="I727" s="10" t="s">
        <v>358</v>
      </c>
      <c r="J727" s="10">
        <v>77131600</v>
      </c>
      <c r="K727" s="10" t="s">
        <v>505</v>
      </c>
      <c r="L727" s="16">
        <v>42384</v>
      </c>
      <c r="M727" s="10">
        <v>10</v>
      </c>
      <c r="N727" s="10" t="s">
        <v>8</v>
      </c>
      <c r="O727" s="10" t="s">
        <v>9</v>
      </c>
      <c r="P727" s="13">
        <v>35752330</v>
      </c>
      <c r="Q727" s="13">
        <v>35752330</v>
      </c>
      <c r="R727" s="10" t="s">
        <v>10</v>
      </c>
      <c r="S727" s="10" t="s">
        <v>10</v>
      </c>
      <c r="T727" s="10" t="s">
        <v>1023</v>
      </c>
      <c r="U727" s="11">
        <v>3575233</v>
      </c>
      <c r="V727" s="10"/>
    </row>
    <row r="728" spans="1:22" s="2" customFormat="1" ht="75" customHeight="1" x14ac:dyDescent="0.25">
      <c r="A728" s="10">
        <v>725</v>
      </c>
      <c r="B728" s="10">
        <v>574</v>
      </c>
      <c r="C728" s="10" t="s">
        <v>353</v>
      </c>
      <c r="D728" s="10" t="s">
        <v>501</v>
      </c>
      <c r="E728" s="10" t="s">
        <v>375</v>
      </c>
      <c r="F728" s="10" t="s">
        <v>502</v>
      </c>
      <c r="G728" s="10" t="s">
        <v>4</v>
      </c>
      <c r="H728" s="10" t="s">
        <v>269</v>
      </c>
      <c r="I728" s="10" t="s">
        <v>358</v>
      </c>
      <c r="J728" s="10">
        <v>77131600</v>
      </c>
      <c r="K728" s="10" t="s">
        <v>506</v>
      </c>
      <c r="L728" s="16">
        <v>42384</v>
      </c>
      <c r="M728" s="10">
        <v>10</v>
      </c>
      <c r="N728" s="10" t="s">
        <v>8</v>
      </c>
      <c r="O728" s="10" t="s">
        <v>9</v>
      </c>
      <c r="P728" s="13">
        <v>31720910</v>
      </c>
      <c r="Q728" s="13">
        <v>31720910</v>
      </c>
      <c r="R728" s="10" t="s">
        <v>10</v>
      </c>
      <c r="S728" s="10" t="s">
        <v>10</v>
      </c>
      <c r="T728" s="10" t="s">
        <v>1023</v>
      </c>
      <c r="U728" s="11">
        <v>3172091</v>
      </c>
      <c r="V728" s="10"/>
    </row>
    <row r="729" spans="1:22" s="2" customFormat="1" ht="75" customHeight="1" x14ac:dyDescent="0.25">
      <c r="A729" s="10">
        <v>726</v>
      </c>
      <c r="B729" s="10">
        <v>574</v>
      </c>
      <c r="C729" s="10" t="s">
        <v>353</v>
      </c>
      <c r="D729" s="10" t="s">
        <v>501</v>
      </c>
      <c r="E729" s="10" t="s">
        <v>375</v>
      </c>
      <c r="F729" s="10" t="s">
        <v>502</v>
      </c>
      <c r="G729" s="10" t="s">
        <v>4</v>
      </c>
      <c r="H729" s="10" t="s">
        <v>269</v>
      </c>
      <c r="I729" s="10" t="s">
        <v>358</v>
      </c>
      <c r="J729" s="10">
        <v>77131600</v>
      </c>
      <c r="K729" s="10" t="s">
        <v>507</v>
      </c>
      <c r="L729" s="16">
        <v>42384</v>
      </c>
      <c r="M729" s="10">
        <v>10</v>
      </c>
      <c r="N729" s="10" t="s">
        <v>8</v>
      </c>
      <c r="O729" s="10" t="s">
        <v>9</v>
      </c>
      <c r="P729" s="13">
        <v>26204230</v>
      </c>
      <c r="Q729" s="13">
        <v>26204230</v>
      </c>
      <c r="R729" s="10" t="s">
        <v>10</v>
      </c>
      <c r="S729" s="10" t="s">
        <v>10</v>
      </c>
      <c r="T729" s="10" t="s">
        <v>1023</v>
      </c>
      <c r="U729" s="11">
        <v>2620423</v>
      </c>
      <c r="V729" s="10"/>
    </row>
    <row r="730" spans="1:22" s="2" customFormat="1" ht="75" customHeight="1" x14ac:dyDescent="0.25">
      <c r="A730" s="10">
        <v>727</v>
      </c>
      <c r="B730" s="10">
        <v>574</v>
      </c>
      <c r="C730" s="10" t="s">
        <v>353</v>
      </c>
      <c r="D730" s="10" t="s">
        <v>501</v>
      </c>
      <c r="E730" s="10" t="s">
        <v>375</v>
      </c>
      <c r="F730" s="10" t="s">
        <v>502</v>
      </c>
      <c r="G730" s="10" t="s">
        <v>4</v>
      </c>
      <c r="H730" s="10" t="s">
        <v>269</v>
      </c>
      <c r="I730" s="10" t="s">
        <v>358</v>
      </c>
      <c r="J730" s="10">
        <v>77131600</v>
      </c>
      <c r="K730" s="10" t="s">
        <v>508</v>
      </c>
      <c r="L730" s="16">
        <v>42384</v>
      </c>
      <c r="M730" s="10">
        <v>10</v>
      </c>
      <c r="N730" s="10" t="s">
        <v>8</v>
      </c>
      <c r="O730" s="10" t="s">
        <v>9</v>
      </c>
      <c r="P730" s="13">
        <v>24294610</v>
      </c>
      <c r="Q730" s="13">
        <v>24294610</v>
      </c>
      <c r="R730" s="10" t="s">
        <v>10</v>
      </c>
      <c r="S730" s="10" t="s">
        <v>10</v>
      </c>
      <c r="T730" s="10" t="s">
        <v>1023</v>
      </c>
      <c r="U730" s="11">
        <v>2429461</v>
      </c>
      <c r="V730" s="10"/>
    </row>
    <row r="731" spans="1:22" s="2" customFormat="1" ht="75" customHeight="1" x14ac:dyDescent="0.25">
      <c r="A731" s="10">
        <v>728</v>
      </c>
      <c r="B731" s="10">
        <v>574</v>
      </c>
      <c r="C731" s="10" t="s">
        <v>353</v>
      </c>
      <c r="D731" s="10" t="s">
        <v>501</v>
      </c>
      <c r="E731" s="10" t="s">
        <v>375</v>
      </c>
      <c r="F731" s="10" t="s">
        <v>502</v>
      </c>
      <c r="G731" s="10" t="s">
        <v>4</v>
      </c>
      <c r="H731" s="10" t="s">
        <v>269</v>
      </c>
      <c r="I731" s="10" t="s">
        <v>358</v>
      </c>
      <c r="J731" s="10">
        <v>77131600</v>
      </c>
      <c r="K731" s="10" t="s">
        <v>509</v>
      </c>
      <c r="L731" s="16">
        <v>42384</v>
      </c>
      <c r="M731" s="10">
        <v>10</v>
      </c>
      <c r="N731" s="10" t="s">
        <v>8</v>
      </c>
      <c r="O731" s="10" t="s">
        <v>9</v>
      </c>
      <c r="P731" s="13">
        <v>24294610</v>
      </c>
      <c r="Q731" s="13">
        <v>24294610</v>
      </c>
      <c r="R731" s="10" t="s">
        <v>10</v>
      </c>
      <c r="S731" s="10" t="s">
        <v>10</v>
      </c>
      <c r="T731" s="10" t="s">
        <v>1023</v>
      </c>
      <c r="U731" s="11">
        <v>2429461</v>
      </c>
      <c r="V731" s="10"/>
    </row>
    <row r="732" spans="1:22" s="2" customFormat="1" ht="75" customHeight="1" x14ac:dyDescent="0.25">
      <c r="A732" s="10">
        <v>729</v>
      </c>
      <c r="B732" s="10">
        <v>574</v>
      </c>
      <c r="C732" s="10" t="s">
        <v>353</v>
      </c>
      <c r="D732" s="10" t="s">
        <v>501</v>
      </c>
      <c r="E732" s="10" t="s">
        <v>375</v>
      </c>
      <c r="F732" s="10" t="s">
        <v>502</v>
      </c>
      <c r="G732" s="10" t="s">
        <v>4</v>
      </c>
      <c r="H732" s="10" t="s">
        <v>269</v>
      </c>
      <c r="I732" s="10" t="s">
        <v>358</v>
      </c>
      <c r="J732" s="10">
        <v>77131600</v>
      </c>
      <c r="K732" s="10" t="s">
        <v>508</v>
      </c>
      <c r="L732" s="16">
        <v>42384</v>
      </c>
      <c r="M732" s="10">
        <v>10</v>
      </c>
      <c r="N732" s="10" t="s">
        <v>8</v>
      </c>
      <c r="O732" s="10" t="s">
        <v>9</v>
      </c>
      <c r="P732" s="13">
        <v>24294610</v>
      </c>
      <c r="Q732" s="13">
        <v>24294610</v>
      </c>
      <c r="R732" s="10" t="s">
        <v>10</v>
      </c>
      <c r="S732" s="10" t="s">
        <v>10</v>
      </c>
      <c r="T732" s="10" t="s">
        <v>1023</v>
      </c>
      <c r="U732" s="11">
        <v>2429461</v>
      </c>
      <c r="V732" s="10"/>
    </row>
    <row r="733" spans="1:22" s="2" customFormat="1" ht="75" customHeight="1" x14ac:dyDescent="0.25">
      <c r="A733" s="10">
        <v>730</v>
      </c>
      <c r="B733" s="10">
        <v>574</v>
      </c>
      <c r="C733" s="10" t="s">
        <v>353</v>
      </c>
      <c r="D733" s="10" t="s">
        <v>501</v>
      </c>
      <c r="E733" s="10" t="s">
        <v>375</v>
      </c>
      <c r="F733" s="10" t="s">
        <v>502</v>
      </c>
      <c r="G733" s="10" t="s">
        <v>4</v>
      </c>
      <c r="H733" s="10" t="s">
        <v>269</v>
      </c>
      <c r="I733" s="10" t="s">
        <v>358</v>
      </c>
      <c r="J733" s="10">
        <v>77131600</v>
      </c>
      <c r="K733" s="10" t="s">
        <v>510</v>
      </c>
      <c r="L733" s="16">
        <v>42384</v>
      </c>
      <c r="M733" s="10">
        <v>10</v>
      </c>
      <c r="N733" s="10" t="s">
        <v>8</v>
      </c>
      <c r="O733" s="10" t="s">
        <v>9</v>
      </c>
      <c r="P733" s="13">
        <v>28432120</v>
      </c>
      <c r="Q733" s="13">
        <v>28432120</v>
      </c>
      <c r="R733" s="10" t="s">
        <v>10</v>
      </c>
      <c r="S733" s="10" t="s">
        <v>10</v>
      </c>
      <c r="T733" s="10" t="s">
        <v>1023</v>
      </c>
      <c r="U733" s="11">
        <v>2843212</v>
      </c>
      <c r="V733" s="10"/>
    </row>
    <row r="734" spans="1:22" s="2" customFormat="1" ht="75" customHeight="1" x14ac:dyDescent="0.25">
      <c r="A734" s="10">
        <v>731</v>
      </c>
      <c r="B734" s="10">
        <v>574</v>
      </c>
      <c r="C734" s="10" t="s">
        <v>353</v>
      </c>
      <c r="D734" s="10" t="s">
        <v>501</v>
      </c>
      <c r="E734" s="10" t="s">
        <v>375</v>
      </c>
      <c r="F734" s="10" t="s">
        <v>502</v>
      </c>
      <c r="G734" s="10" t="s">
        <v>4</v>
      </c>
      <c r="H734" s="10" t="s">
        <v>269</v>
      </c>
      <c r="I734" s="10" t="s">
        <v>358</v>
      </c>
      <c r="J734" s="10">
        <v>77131600</v>
      </c>
      <c r="K734" s="10" t="s">
        <v>509</v>
      </c>
      <c r="L734" s="16">
        <v>42384</v>
      </c>
      <c r="M734" s="10">
        <v>10</v>
      </c>
      <c r="N734" s="10" t="s">
        <v>8</v>
      </c>
      <c r="O734" s="10" t="s">
        <v>9</v>
      </c>
      <c r="P734" s="13">
        <v>24294610</v>
      </c>
      <c r="Q734" s="13">
        <v>24294610</v>
      </c>
      <c r="R734" s="10" t="s">
        <v>10</v>
      </c>
      <c r="S734" s="10" t="s">
        <v>10</v>
      </c>
      <c r="T734" s="10" t="s">
        <v>1023</v>
      </c>
      <c r="U734" s="11">
        <v>2429461</v>
      </c>
      <c r="V734" s="10"/>
    </row>
    <row r="735" spans="1:22" s="2" customFormat="1" ht="75" customHeight="1" x14ac:dyDescent="0.25">
      <c r="A735" s="10">
        <v>732</v>
      </c>
      <c r="B735" s="10">
        <v>574</v>
      </c>
      <c r="C735" s="10" t="s">
        <v>353</v>
      </c>
      <c r="D735" s="10" t="s">
        <v>501</v>
      </c>
      <c r="E735" s="10" t="s">
        <v>375</v>
      </c>
      <c r="F735" s="10" t="s">
        <v>502</v>
      </c>
      <c r="G735" s="10" t="s">
        <v>4</v>
      </c>
      <c r="H735" s="10" t="s">
        <v>269</v>
      </c>
      <c r="I735" s="10" t="s">
        <v>358</v>
      </c>
      <c r="J735" s="10">
        <v>77131600</v>
      </c>
      <c r="K735" s="10" t="s">
        <v>511</v>
      </c>
      <c r="L735" s="16">
        <v>42384</v>
      </c>
      <c r="M735" s="10">
        <v>10</v>
      </c>
      <c r="N735" s="10" t="s">
        <v>8</v>
      </c>
      <c r="O735" s="10" t="s">
        <v>9</v>
      </c>
      <c r="P735" s="13">
        <v>51984100</v>
      </c>
      <c r="Q735" s="13">
        <v>51984100</v>
      </c>
      <c r="R735" s="10" t="s">
        <v>10</v>
      </c>
      <c r="S735" s="10" t="s">
        <v>10</v>
      </c>
      <c r="T735" s="10" t="s">
        <v>1023</v>
      </c>
      <c r="U735" s="11">
        <v>5198410</v>
      </c>
      <c r="V735" s="10"/>
    </row>
    <row r="736" spans="1:22" s="2" customFormat="1" ht="75" customHeight="1" x14ac:dyDescent="0.25">
      <c r="A736" s="10">
        <v>733</v>
      </c>
      <c r="B736" s="10">
        <v>574</v>
      </c>
      <c r="C736" s="10" t="s">
        <v>353</v>
      </c>
      <c r="D736" s="10" t="s">
        <v>501</v>
      </c>
      <c r="E736" s="10" t="s">
        <v>375</v>
      </c>
      <c r="F736" s="10" t="s">
        <v>502</v>
      </c>
      <c r="G736" s="10" t="s">
        <v>4</v>
      </c>
      <c r="H736" s="10" t="s">
        <v>269</v>
      </c>
      <c r="I736" s="10" t="s">
        <v>358</v>
      </c>
      <c r="J736" s="10">
        <v>77131600</v>
      </c>
      <c r="K736" s="10" t="s">
        <v>512</v>
      </c>
      <c r="L736" s="16">
        <v>42384</v>
      </c>
      <c r="M736" s="10">
        <v>10</v>
      </c>
      <c r="N736" s="10" t="s">
        <v>8</v>
      </c>
      <c r="O736" s="10" t="s">
        <v>9</v>
      </c>
      <c r="P736" s="13">
        <v>16337860</v>
      </c>
      <c r="Q736" s="13">
        <v>16337860</v>
      </c>
      <c r="R736" s="10" t="s">
        <v>10</v>
      </c>
      <c r="S736" s="10" t="s">
        <v>10</v>
      </c>
      <c r="T736" s="10" t="s">
        <v>1023</v>
      </c>
      <c r="U736" s="11">
        <v>1633786</v>
      </c>
      <c r="V736" s="10"/>
    </row>
    <row r="737" spans="1:22" s="2" customFormat="1" ht="75" customHeight="1" x14ac:dyDescent="0.25">
      <c r="A737" s="10">
        <v>734</v>
      </c>
      <c r="B737" s="10">
        <v>574</v>
      </c>
      <c r="C737" s="10" t="s">
        <v>353</v>
      </c>
      <c r="D737" s="10" t="s">
        <v>501</v>
      </c>
      <c r="E737" s="10" t="s">
        <v>375</v>
      </c>
      <c r="F737" s="10" t="s">
        <v>502</v>
      </c>
      <c r="G737" s="10" t="s">
        <v>4</v>
      </c>
      <c r="H737" s="10" t="s">
        <v>269</v>
      </c>
      <c r="I737" s="10" t="s">
        <v>358</v>
      </c>
      <c r="J737" s="10">
        <v>77131600</v>
      </c>
      <c r="K737" s="10" t="s">
        <v>512</v>
      </c>
      <c r="L737" s="16">
        <v>42384</v>
      </c>
      <c r="M737" s="10">
        <v>10</v>
      </c>
      <c r="N737" s="10" t="s">
        <v>8</v>
      </c>
      <c r="O737" s="10" t="s">
        <v>9</v>
      </c>
      <c r="P737" s="13">
        <v>12836890</v>
      </c>
      <c r="Q737" s="13">
        <v>12836890</v>
      </c>
      <c r="R737" s="10" t="s">
        <v>10</v>
      </c>
      <c r="S737" s="10" t="s">
        <v>10</v>
      </c>
      <c r="T737" s="10" t="s">
        <v>1023</v>
      </c>
      <c r="U737" s="11">
        <v>1283689</v>
      </c>
      <c r="V737" s="10"/>
    </row>
    <row r="738" spans="1:22" s="2" customFormat="1" ht="75" customHeight="1" x14ac:dyDescent="0.25">
      <c r="A738" s="10">
        <v>735</v>
      </c>
      <c r="B738" s="10">
        <v>574</v>
      </c>
      <c r="C738" s="10" t="s">
        <v>353</v>
      </c>
      <c r="D738" s="10" t="s">
        <v>501</v>
      </c>
      <c r="E738" s="10" t="s">
        <v>375</v>
      </c>
      <c r="F738" s="10" t="s">
        <v>502</v>
      </c>
      <c r="G738" s="10" t="s">
        <v>4</v>
      </c>
      <c r="H738" s="10" t="s">
        <v>269</v>
      </c>
      <c r="I738" s="10" t="s">
        <v>358</v>
      </c>
      <c r="J738" s="10">
        <v>77131600</v>
      </c>
      <c r="K738" s="10" t="s">
        <v>513</v>
      </c>
      <c r="L738" s="16">
        <v>42384</v>
      </c>
      <c r="M738" s="10">
        <v>10</v>
      </c>
      <c r="N738" s="10" t="s">
        <v>8</v>
      </c>
      <c r="O738" s="10" t="s">
        <v>9</v>
      </c>
      <c r="P738" s="13">
        <v>17610940</v>
      </c>
      <c r="Q738" s="13">
        <v>17610940</v>
      </c>
      <c r="R738" s="10" t="s">
        <v>10</v>
      </c>
      <c r="S738" s="10" t="s">
        <v>10</v>
      </c>
      <c r="T738" s="10" t="s">
        <v>1023</v>
      </c>
      <c r="U738" s="11">
        <v>1761094</v>
      </c>
      <c r="V738" s="10"/>
    </row>
    <row r="739" spans="1:22" s="2" customFormat="1" ht="75" customHeight="1" x14ac:dyDescent="0.25">
      <c r="A739" s="10">
        <v>736</v>
      </c>
      <c r="B739" s="10">
        <v>574</v>
      </c>
      <c r="C739" s="10" t="s">
        <v>353</v>
      </c>
      <c r="D739" s="10" t="s">
        <v>501</v>
      </c>
      <c r="E739" s="10" t="s">
        <v>375</v>
      </c>
      <c r="F739" s="10" t="s">
        <v>502</v>
      </c>
      <c r="G739" s="10" t="s">
        <v>4</v>
      </c>
      <c r="H739" s="10" t="s">
        <v>269</v>
      </c>
      <c r="I739" s="10" t="s">
        <v>358</v>
      </c>
      <c r="J739" s="10">
        <v>77131600</v>
      </c>
      <c r="K739" s="10" t="s">
        <v>512</v>
      </c>
      <c r="L739" s="16">
        <v>42384</v>
      </c>
      <c r="M739" s="10">
        <v>10</v>
      </c>
      <c r="N739" s="10" t="s">
        <v>8</v>
      </c>
      <c r="O739" s="10" t="s">
        <v>9</v>
      </c>
      <c r="P739" s="13">
        <v>16337860</v>
      </c>
      <c r="Q739" s="13">
        <v>16337860</v>
      </c>
      <c r="R739" s="10" t="s">
        <v>10</v>
      </c>
      <c r="S739" s="10" t="s">
        <v>10</v>
      </c>
      <c r="T739" s="10" t="s">
        <v>1023</v>
      </c>
      <c r="U739" s="11">
        <v>1633786</v>
      </c>
      <c r="V739" s="10"/>
    </row>
    <row r="740" spans="1:22" s="2" customFormat="1" ht="75" customHeight="1" x14ac:dyDescent="0.25">
      <c r="A740" s="10">
        <v>737</v>
      </c>
      <c r="B740" s="10">
        <v>574</v>
      </c>
      <c r="C740" s="10" t="s">
        <v>353</v>
      </c>
      <c r="D740" s="10" t="s">
        <v>501</v>
      </c>
      <c r="E740" s="10" t="s">
        <v>375</v>
      </c>
      <c r="F740" s="10" t="s">
        <v>502</v>
      </c>
      <c r="G740" s="10" t="s">
        <v>4</v>
      </c>
      <c r="H740" s="10" t="s">
        <v>269</v>
      </c>
      <c r="I740" s="10" t="s">
        <v>358</v>
      </c>
      <c r="J740" s="10">
        <v>77131600</v>
      </c>
      <c r="K740" s="10" t="s">
        <v>514</v>
      </c>
      <c r="L740" s="16">
        <v>42384</v>
      </c>
      <c r="M740" s="10">
        <v>10</v>
      </c>
      <c r="N740" s="10" t="s">
        <v>8</v>
      </c>
      <c r="O740" s="10" t="s">
        <v>9</v>
      </c>
      <c r="P740" s="13">
        <v>20793640</v>
      </c>
      <c r="Q740" s="13">
        <v>20793640</v>
      </c>
      <c r="R740" s="10" t="s">
        <v>10</v>
      </c>
      <c r="S740" s="10" t="s">
        <v>10</v>
      </c>
      <c r="T740" s="10" t="s">
        <v>1023</v>
      </c>
      <c r="U740" s="11">
        <v>2079364</v>
      </c>
      <c r="V740" s="10"/>
    </row>
    <row r="741" spans="1:22" s="2" customFormat="1" ht="75" customHeight="1" x14ac:dyDescent="0.25">
      <c r="A741" s="10">
        <v>738</v>
      </c>
      <c r="B741" s="10">
        <v>574</v>
      </c>
      <c r="C741" s="10" t="s">
        <v>353</v>
      </c>
      <c r="D741" s="10" t="s">
        <v>501</v>
      </c>
      <c r="E741" s="10" t="s">
        <v>375</v>
      </c>
      <c r="F741" s="10" t="s">
        <v>502</v>
      </c>
      <c r="G741" s="10" t="s">
        <v>4</v>
      </c>
      <c r="H741" s="10" t="s">
        <v>269</v>
      </c>
      <c r="I741" s="10" t="s">
        <v>358</v>
      </c>
      <c r="J741" s="10">
        <v>77131600</v>
      </c>
      <c r="K741" s="10" t="s">
        <v>515</v>
      </c>
      <c r="L741" s="16">
        <v>42384</v>
      </c>
      <c r="M741" s="10">
        <v>10</v>
      </c>
      <c r="N741" s="10" t="s">
        <v>8</v>
      </c>
      <c r="O741" s="10" t="s">
        <v>9</v>
      </c>
      <c r="P741" s="13">
        <v>16337860</v>
      </c>
      <c r="Q741" s="13">
        <v>16337860</v>
      </c>
      <c r="R741" s="10" t="s">
        <v>10</v>
      </c>
      <c r="S741" s="10" t="s">
        <v>10</v>
      </c>
      <c r="T741" s="10" t="s">
        <v>1023</v>
      </c>
      <c r="U741" s="11">
        <v>1633786</v>
      </c>
      <c r="V741" s="10"/>
    </row>
    <row r="742" spans="1:22" s="2" customFormat="1" ht="75" customHeight="1" x14ac:dyDescent="0.25">
      <c r="A742" s="10">
        <v>739</v>
      </c>
      <c r="B742" s="10">
        <v>574</v>
      </c>
      <c r="C742" s="10" t="s">
        <v>353</v>
      </c>
      <c r="D742" s="10" t="s">
        <v>501</v>
      </c>
      <c r="E742" s="10" t="s">
        <v>375</v>
      </c>
      <c r="F742" s="10" t="s">
        <v>502</v>
      </c>
      <c r="G742" s="10" t="s">
        <v>4</v>
      </c>
      <c r="H742" s="10" t="s">
        <v>269</v>
      </c>
      <c r="I742" s="10" t="s">
        <v>358</v>
      </c>
      <c r="J742" s="10">
        <v>77131600</v>
      </c>
      <c r="K742" s="10" t="s">
        <v>516</v>
      </c>
      <c r="L742" s="16">
        <v>42384</v>
      </c>
      <c r="M742" s="10">
        <v>10</v>
      </c>
      <c r="N742" s="10" t="s">
        <v>8</v>
      </c>
      <c r="O742" s="10" t="s">
        <v>9</v>
      </c>
      <c r="P742" s="13">
        <v>57394690</v>
      </c>
      <c r="Q742" s="13">
        <v>57394690</v>
      </c>
      <c r="R742" s="10" t="s">
        <v>10</v>
      </c>
      <c r="S742" s="10" t="s">
        <v>10</v>
      </c>
      <c r="T742" s="10" t="s">
        <v>1023</v>
      </c>
      <c r="U742" s="11">
        <v>5739469</v>
      </c>
      <c r="V742" s="10"/>
    </row>
    <row r="743" spans="1:22" s="2" customFormat="1" ht="75" customHeight="1" x14ac:dyDescent="0.25">
      <c r="A743" s="10">
        <v>740</v>
      </c>
      <c r="B743" s="10">
        <v>574</v>
      </c>
      <c r="C743" s="10" t="s">
        <v>353</v>
      </c>
      <c r="D743" s="10" t="s">
        <v>501</v>
      </c>
      <c r="E743" s="10" t="s">
        <v>375</v>
      </c>
      <c r="F743" s="10" t="s">
        <v>502</v>
      </c>
      <c r="G743" s="10" t="s">
        <v>4</v>
      </c>
      <c r="H743" s="10" t="s">
        <v>269</v>
      </c>
      <c r="I743" s="10" t="s">
        <v>358</v>
      </c>
      <c r="J743" s="10">
        <v>77131600</v>
      </c>
      <c r="K743" s="10" t="s">
        <v>517</v>
      </c>
      <c r="L743" s="16">
        <v>42384</v>
      </c>
      <c r="M743" s="10">
        <v>10</v>
      </c>
      <c r="N743" s="10" t="s">
        <v>8</v>
      </c>
      <c r="O743" s="10" t="s">
        <v>9</v>
      </c>
      <c r="P743" s="13">
        <v>57394690</v>
      </c>
      <c r="Q743" s="13">
        <v>57394690</v>
      </c>
      <c r="R743" s="10" t="s">
        <v>10</v>
      </c>
      <c r="S743" s="10" t="s">
        <v>10</v>
      </c>
      <c r="T743" s="10" t="s">
        <v>1023</v>
      </c>
      <c r="U743" s="11">
        <v>5739469</v>
      </c>
      <c r="V743" s="10"/>
    </row>
    <row r="744" spans="1:22" s="2" customFormat="1" ht="75" customHeight="1" x14ac:dyDescent="0.25">
      <c r="A744" s="10">
        <v>741</v>
      </c>
      <c r="B744" s="10">
        <v>574</v>
      </c>
      <c r="C744" s="10" t="s">
        <v>353</v>
      </c>
      <c r="D744" s="10" t="s">
        <v>501</v>
      </c>
      <c r="E744" s="10" t="s">
        <v>375</v>
      </c>
      <c r="F744" s="10" t="s">
        <v>502</v>
      </c>
      <c r="G744" s="10" t="s">
        <v>4</v>
      </c>
      <c r="H744" s="10" t="s">
        <v>269</v>
      </c>
      <c r="I744" s="10" t="s">
        <v>358</v>
      </c>
      <c r="J744" s="10">
        <v>77131600</v>
      </c>
      <c r="K744" s="10" t="s">
        <v>518</v>
      </c>
      <c r="L744" s="16">
        <v>42384</v>
      </c>
      <c r="M744" s="10">
        <v>10</v>
      </c>
      <c r="N744" s="10" t="s">
        <v>8</v>
      </c>
      <c r="O744" s="10" t="s">
        <v>9</v>
      </c>
      <c r="P744" s="13">
        <v>26204230</v>
      </c>
      <c r="Q744" s="13">
        <v>26204230</v>
      </c>
      <c r="R744" s="10" t="s">
        <v>10</v>
      </c>
      <c r="S744" s="10" t="s">
        <v>10</v>
      </c>
      <c r="T744" s="10" t="s">
        <v>1023</v>
      </c>
      <c r="U744" s="11">
        <v>2620423</v>
      </c>
      <c r="V744" s="10"/>
    </row>
    <row r="745" spans="1:22" s="2" customFormat="1" ht="75" customHeight="1" x14ac:dyDescent="0.25">
      <c r="A745" s="10">
        <v>742</v>
      </c>
      <c r="B745" s="10">
        <v>574</v>
      </c>
      <c r="C745" s="10" t="s">
        <v>353</v>
      </c>
      <c r="D745" s="10" t="s">
        <v>501</v>
      </c>
      <c r="E745" s="10" t="s">
        <v>375</v>
      </c>
      <c r="F745" s="10" t="s">
        <v>502</v>
      </c>
      <c r="G745" s="10" t="s">
        <v>4</v>
      </c>
      <c r="H745" s="10" t="s">
        <v>269</v>
      </c>
      <c r="I745" s="10" t="s">
        <v>358</v>
      </c>
      <c r="J745" s="10">
        <v>77131600</v>
      </c>
      <c r="K745" s="10" t="s">
        <v>519</v>
      </c>
      <c r="L745" s="16">
        <v>42384</v>
      </c>
      <c r="M745" s="10">
        <v>10</v>
      </c>
      <c r="N745" s="10" t="s">
        <v>8</v>
      </c>
      <c r="O745" s="10" t="s">
        <v>9</v>
      </c>
      <c r="P745" s="13">
        <v>35752330</v>
      </c>
      <c r="Q745" s="13">
        <v>35752330</v>
      </c>
      <c r="R745" s="10" t="s">
        <v>10</v>
      </c>
      <c r="S745" s="10" t="s">
        <v>10</v>
      </c>
      <c r="T745" s="10" t="s">
        <v>1023</v>
      </c>
      <c r="U745" s="11">
        <v>3575233</v>
      </c>
      <c r="V745" s="10"/>
    </row>
    <row r="746" spans="1:22" s="2" customFormat="1" ht="75" customHeight="1" x14ac:dyDescent="0.25">
      <c r="A746" s="10">
        <v>743</v>
      </c>
      <c r="B746" s="10">
        <v>574</v>
      </c>
      <c r="C746" s="10" t="s">
        <v>353</v>
      </c>
      <c r="D746" s="10" t="s">
        <v>501</v>
      </c>
      <c r="E746" s="10" t="s">
        <v>375</v>
      </c>
      <c r="F746" s="10" t="s">
        <v>502</v>
      </c>
      <c r="G746" s="10" t="s">
        <v>4</v>
      </c>
      <c r="H746" s="10" t="s">
        <v>269</v>
      </c>
      <c r="I746" s="10" t="s">
        <v>358</v>
      </c>
      <c r="J746" s="10">
        <v>77131600</v>
      </c>
      <c r="K746" s="10" t="s">
        <v>518</v>
      </c>
      <c r="L746" s="16">
        <v>42384</v>
      </c>
      <c r="M746" s="10">
        <v>10</v>
      </c>
      <c r="N746" s="10" t="s">
        <v>8</v>
      </c>
      <c r="O746" s="10" t="s">
        <v>9</v>
      </c>
      <c r="P746" s="13">
        <v>26204230</v>
      </c>
      <c r="Q746" s="13">
        <v>26204230</v>
      </c>
      <c r="R746" s="10" t="s">
        <v>10</v>
      </c>
      <c r="S746" s="10" t="s">
        <v>10</v>
      </c>
      <c r="T746" s="10" t="s">
        <v>1023</v>
      </c>
      <c r="U746" s="11">
        <v>2620423</v>
      </c>
      <c r="V746" s="10"/>
    </row>
    <row r="747" spans="1:22" s="2" customFormat="1" ht="75" customHeight="1" x14ac:dyDescent="0.25">
      <c r="A747" s="10">
        <v>744</v>
      </c>
      <c r="B747" s="10">
        <v>574</v>
      </c>
      <c r="C747" s="10" t="s">
        <v>353</v>
      </c>
      <c r="D747" s="10" t="s">
        <v>501</v>
      </c>
      <c r="E747" s="10" t="s">
        <v>375</v>
      </c>
      <c r="F747" s="10" t="s">
        <v>502</v>
      </c>
      <c r="G747" s="10" t="s">
        <v>4</v>
      </c>
      <c r="H747" s="10" t="s">
        <v>269</v>
      </c>
      <c r="I747" s="10" t="s">
        <v>358</v>
      </c>
      <c r="J747" s="10">
        <v>77131600</v>
      </c>
      <c r="K747" s="10" t="s">
        <v>520</v>
      </c>
      <c r="L747" s="16">
        <v>42384</v>
      </c>
      <c r="M747" s="10">
        <v>10</v>
      </c>
      <c r="N747" s="10" t="s">
        <v>8</v>
      </c>
      <c r="O747" s="10" t="s">
        <v>9</v>
      </c>
      <c r="P747" s="13">
        <v>28432120</v>
      </c>
      <c r="Q747" s="13">
        <v>28432120</v>
      </c>
      <c r="R747" s="10" t="s">
        <v>10</v>
      </c>
      <c r="S747" s="10" t="s">
        <v>10</v>
      </c>
      <c r="T747" s="10" t="s">
        <v>1023</v>
      </c>
      <c r="U747" s="11">
        <v>2843212</v>
      </c>
      <c r="V747" s="10"/>
    </row>
    <row r="748" spans="1:22" s="2" customFormat="1" ht="75" customHeight="1" x14ac:dyDescent="0.25">
      <c r="A748" s="10">
        <v>745</v>
      </c>
      <c r="B748" s="10">
        <v>574</v>
      </c>
      <c r="C748" s="10" t="s">
        <v>353</v>
      </c>
      <c r="D748" s="10" t="s">
        <v>501</v>
      </c>
      <c r="E748" s="10" t="s">
        <v>375</v>
      </c>
      <c r="F748" s="10" t="s">
        <v>502</v>
      </c>
      <c r="G748" s="10" t="s">
        <v>4</v>
      </c>
      <c r="H748" s="10" t="s">
        <v>269</v>
      </c>
      <c r="I748" s="10" t="s">
        <v>358</v>
      </c>
      <c r="J748" s="10">
        <v>77131600</v>
      </c>
      <c r="K748" s="10" t="s">
        <v>509</v>
      </c>
      <c r="L748" s="16">
        <v>42384</v>
      </c>
      <c r="M748" s="10">
        <v>10</v>
      </c>
      <c r="N748" s="10" t="s">
        <v>8</v>
      </c>
      <c r="O748" s="10" t="s">
        <v>9</v>
      </c>
      <c r="P748" s="13">
        <v>24294610</v>
      </c>
      <c r="Q748" s="13">
        <v>24294610</v>
      </c>
      <c r="R748" s="10" t="s">
        <v>10</v>
      </c>
      <c r="S748" s="10" t="s">
        <v>10</v>
      </c>
      <c r="T748" s="10" t="s">
        <v>1023</v>
      </c>
      <c r="U748" s="11">
        <v>2429461</v>
      </c>
      <c r="V748" s="10"/>
    </row>
    <row r="749" spans="1:22" s="2" customFormat="1" ht="75" customHeight="1" x14ac:dyDescent="0.25">
      <c r="A749" s="10">
        <v>746</v>
      </c>
      <c r="B749" s="10">
        <v>574</v>
      </c>
      <c r="C749" s="10" t="s">
        <v>353</v>
      </c>
      <c r="D749" s="10" t="s">
        <v>501</v>
      </c>
      <c r="E749" s="10" t="s">
        <v>375</v>
      </c>
      <c r="F749" s="10" t="s">
        <v>502</v>
      </c>
      <c r="G749" s="10" t="s">
        <v>4</v>
      </c>
      <c r="H749" s="10" t="s">
        <v>269</v>
      </c>
      <c r="I749" s="10" t="s">
        <v>358</v>
      </c>
      <c r="J749" s="10">
        <v>77131600</v>
      </c>
      <c r="K749" s="10" t="s">
        <v>521</v>
      </c>
      <c r="L749" s="16">
        <v>42384</v>
      </c>
      <c r="M749" s="10">
        <v>10</v>
      </c>
      <c r="N749" s="10" t="s">
        <v>8</v>
      </c>
      <c r="O749" s="10" t="s">
        <v>9</v>
      </c>
      <c r="P749" s="13">
        <v>28432120</v>
      </c>
      <c r="Q749" s="13">
        <v>28432120</v>
      </c>
      <c r="R749" s="10" t="s">
        <v>10</v>
      </c>
      <c r="S749" s="10" t="s">
        <v>10</v>
      </c>
      <c r="T749" s="10" t="s">
        <v>1023</v>
      </c>
      <c r="U749" s="11">
        <v>2843212</v>
      </c>
      <c r="V749" s="10"/>
    </row>
    <row r="750" spans="1:22" s="2" customFormat="1" ht="75" customHeight="1" x14ac:dyDescent="0.25">
      <c r="A750" s="10">
        <v>747</v>
      </c>
      <c r="B750" s="10">
        <v>574</v>
      </c>
      <c r="C750" s="10" t="s">
        <v>353</v>
      </c>
      <c r="D750" s="10" t="s">
        <v>501</v>
      </c>
      <c r="E750" s="10" t="s">
        <v>375</v>
      </c>
      <c r="F750" s="10" t="s">
        <v>502</v>
      </c>
      <c r="G750" s="10" t="s">
        <v>4</v>
      </c>
      <c r="H750" s="10" t="s">
        <v>269</v>
      </c>
      <c r="I750" s="10" t="s">
        <v>358</v>
      </c>
      <c r="J750" s="10">
        <v>77131600</v>
      </c>
      <c r="K750" s="10" t="s">
        <v>518</v>
      </c>
      <c r="L750" s="16">
        <v>42384</v>
      </c>
      <c r="M750" s="10">
        <v>10</v>
      </c>
      <c r="N750" s="10" t="s">
        <v>8</v>
      </c>
      <c r="O750" s="10" t="s">
        <v>9</v>
      </c>
      <c r="P750" s="13">
        <v>26204230</v>
      </c>
      <c r="Q750" s="13">
        <v>26204230</v>
      </c>
      <c r="R750" s="10" t="s">
        <v>10</v>
      </c>
      <c r="S750" s="10" t="s">
        <v>10</v>
      </c>
      <c r="T750" s="10" t="s">
        <v>1023</v>
      </c>
      <c r="U750" s="11">
        <v>2620423</v>
      </c>
      <c r="V750" s="10"/>
    </row>
    <row r="751" spans="1:22" s="2" customFormat="1" ht="75" customHeight="1" x14ac:dyDescent="0.25">
      <c r="A751" s="10">
        <v>748</v>
      </c>
      <c r="B751" s="10">
        <v>574</v>
      </c>
      <c r="C751" s="10" t="s">
        <v>353</v>
      </c>
      <c r="D751" s="10" t="s">
        <v>501</v>
      </c>
      <c r="E751" s="10" t="s">
        <v>375</v>
      </c>
      <c r="F751" s="10" t="s">
        <v>502</v>
      </c>
      <c r="G751" s="10" t="s">
        <v>4</v>
      </c>
      <c r="H751" s="10" t="s">
        <v>269</v>
      </c>
      <c r="I751" s="10" t="s">
        <v>358</v>
      </c>
      <c r="J751" s="10">
        <v>77131600</v>
      </c>
      <c r="K751" s="10" t="s">
        <v>508</v>
      </c>
      <c r="L751" s="16">
        <v>42384</v>
      </c>
      <c r="M751" s="10">
        <v>10</v>
      </c>
      <c r="N751" s="10" t="s">
        <v>8</v>
      </c>
      <c r="O751" s="10" t="s">
        <v>9</v>
      </c>
      <c r="P751" s="13">
        <v>24294610</v>
      </c>
      <c r="Q751" s="13">
        <v>24294610</v>
      </c>
      <c r="R751" s="10" t="s">
        <v>10</v>
      </c>
      <c r="S751" s="10" t="s">
        <v>10</v>
      </c>
      <c r="T751" s="10" t="s">
        <v>1023</v>
      </c>
      <c r="U751" s="11">
        <v>2429461</v>
      </c>
      <c r="V751" s="10"/>
    </row>
    <row r="752" spans="1:22" s="2" customFormat="1" ht="75" customHeight="1" x14ac:dyDescent="0.25">
      <c r="A752" s="10">
        <v>749</v>
      </c>
      <c r="B752" s="10">
        <v>574</v>
      </c>
      <c r="C752" s="10" t="s">
        <v>353</v>
      </c>
      <c r="D752" s="10" t="s">
        <v>501</v>
      </c>
      <c r="E752" s="10" t="s">
        <v>375</v>
      </c>
      <c r="F752" s="10" t="s">
        <v>502</v>
      </c>
      <c r="G752" s="10" t="s">
        <v>4</v>
      </c>
      <c r="H752" s="10" t="s">
        <v>269</v>
      </c>
      <c r="I752" s="10" t="s">
        <v>358</v>
      </c>
      <c r="J752" s="10">
        <v>77131600</v>
      </c>
      <c r="K752" s="10" t="s">
        <v>522</v>
      </c>
      <c r="L752" s="16">
        <v>42384</v>
      </c>
      <c r="M752" s="10">
        <v>10</v>
      </c>
      <c r="N752" s="10" t="s">
        <v>8</v>
      </c>
      <c r="O752" s="10" t="s">
        <v>9</v>
      </c>
      <c r="P752" s="13">
        <v>28432120</v>
      </c>
      <c r="Q752" s="13">
        <v>28432120</v>
      </c>
      <c r="R752" s="10" t="s">
        <v>10</v>
      </c>
      <c r="S752" s="10" t="s">
        <v>10</v>
      </c>
      <c r="T752" s="10" t="s">
        <v>1023</v>
      </c>
      <c r="U752" s="11">
        <v>2843212</v>
      </c>
      <c r="V752" s="10"/>
    </row>
    <row r="753" spans="1:22" s="2" customFormat="1" ht="75" customHeight="1" x14ac:dyDescent="0.25">
      <c r="A753" s="10">
        <v>750</v>
      </c>
      <c r="B753" s="10">
        <v>574</v>
      </c>
      <c r="C753" s="10" t="s">
        <v>353</v>
      </c>
      <c r="D753" s="10" t="s">
        <v>501</v>
      </c>
      <c r="E753" s="10" t="s">
        <v>375</v>
      </c>
      <c r="F753" s="10" t="s">
        <v>502</v>
      </c>
      <c r="G753" s="10" t="s">
        <v>4</v>
      </c>
      <c r="H753" s="10" t="s">
        <v>269</v>
      </c>
      <c r="I753" s="10" t="s">
        <v>358</v>
      </c>
      <c r="J753" s="10">
        <v>77131600</v>
      </c>
      <c r="K753" s="10" t="s">
        <v>523</v>
      </c>
      <c r="L753" s="16">
        <v>42384</v>
      </c>
      <c r="M753" s="10">
        <v>10</v>
      </c>
      <c r="N753" s="10" t="s">
        <v>8</v>
      </c>
      <c r="O753" s="10" t="s">
        <v>9</v>
      </c>
      <c r="P753" s="13">
        <v>31720910</v>
      </c>
      <c r="Q753" s="13">
        <v>31720910</v>
      </c>
      <c r="R753" s="10" t="s">
        <v>10</v>
      </c>
      <c r="S753" s="10" t="s">
        <v>10</v>
      </c>
      <c r="T753" s="10" t="s">
        <v>1023</v>
      </c>
      <c r="U753" s="11">
        <v>3172091</v>
      </c>
      <c r="V753" s="10"/>
    </row>
    <row r="754" spans="1:22" s="2" customFormat="1" ht="75" customHeight="1" x14ac:dyDescent="0.25">
      <c r="A754" s="10">
        <v>751</v>
      </c>
      <c r="B754" s="10">
        <v>574</v>
      </c>
      <c r="C754" s="10" t="s">
        <v>353</v>
      </c>
      <c r="D754" s="10" t="s">
        <v>501</v>
      </c>
      <c r="E754" s="10" t="s">
        <v>375</v>
      </c>
      <c r="F754" s="10" t="s">
        <v>502</v>
      </c>
      <c r="G754" s="10" t="s">
        <v>4</v>
      </c>
      <c r="H754" s="10" t="s">
        <v>269</v>
      </c>
      <c r="I754" s="10" t="s">
        <v>358</v>
      </c>
      <c r="J754" s="10">
        <v>77131600</v>
      </c>
      <c r="K754" s="10" t="s">
        <v>508</v>
      </c>
      <c r="L754" s="16">
        <v>42384</v>
      </c>
      <c r="M754" s="10">
        <v>10</v>
      </c>
      <c r="N754" s="10" t="s">
        <v>8</v>
      </c>
      <c r="O754" s="10" t="s">
        <v>9</v>
      </c>
      <c r="P754" s="13">
        <v>24294610</v>
      </c>
      <c r="Q754" s="13">
        <v>24294610</v>
      </c>
      <c r="R754" s="10" t="s">
        <v>10</v>
      </c>
      <c r="S754" s="10" t="s">
        <v>10</v>
      </c>
      <c r="T754" s="10" t="s">
        <v>1023</v>
      </c>
      <c r="U754" s="11">
        <v>2429461</v>
      </c>
      <c r="V754" s="10"/>
    </row>
    <row r="755" spans="1:22" s="2" customFormat="1" ht="75" customHeight="1" x14ac:dyDescent="0.25">
      <c r="A755" s="10">
        <v>752</v>
      </c>
      <c r="B755" s="10">
        <v>574</v>
      </c>
      <c r="C755" s="10" t="s">
        <v>353</v>
      </c>
      <c r="D755" s="10" t="s">
        <v>501</v>
      </c>
      <c r="E755" s="10" t="s">
        <v>375</v>
      </c>
      <c r="F755" s="10" t="s">
        <v>502</v>
      </c>
      <c r="G755" s="10" t="s">
        <v>4</v>
      </c>
      <c r="H755" s="10" t="s">
        <v>269</v>
      </c>
      <c r="I755" s="10" t="s">
        <v>358</v>
      </c>
      <c r="J755" s="10">
        <v>77131600</v>
      </c>
      <c r="K755" s="10" t="s">
        <v>508</v>
      </c>
      <c r="L755" s="16">
        <v>42384</v>
      </c>
      <c r="M755" s="10">
        <v>10</v>
      </c>
      <c r="N755" s="10" t="s">
        <v>8</v>
      </c>
      <c r="O755" s="10" t="s">
        <v>9</v>
      </c>
      <c r="P755" s="13">
        <v>24294610</v>
      </c>
      <c r="Q755" s="13">
        <v>24294610</v>
      </c>
      <c r="R755" s="10" t="s">
        <v>10</v>
      </c>
      <c r="S755" s="10" t="s">
        <v>10</v>
      </c>
      <c r="T755" s="10" t="s">
        <v>1023</v>
      </c>
      <c r="U755" s="11">
        <v>2429461</v>
      </c>
      <c r="V755" s="10"/>
    </row>
    <row r="756" spans="1:22" s="2" customFormat="1" ht="75" customHeight="1" x14ac:dyDescent="0.25">
      <c r="A756" s="10">
        <v>753</v>
      </c>
      <c r="B756" s="10">
        <v>574</v>
      </c>
      <c r="C756" s="10" t="s">
        <v>353</v>
      </c>
      <c r="D756" s="10" t="s">
        <v>501</v>
      </c>
      <c r="E756" s="10" t="s">
        <v>375</v>
      </c>
      <c r="F756" s="10" t="s">
        <v>502</v>
      </c>
      <c r="G756" s="10" t="s">
        <v>4</v>
      </c>
      <c r="H756" s="10" t="s">
        <v>269</v>
      </c>
      <c r="I756" s="10" t="s">
        <v>358</v>
      </c>
      <c r="J756" s="10">
        <v>77131600</v>
      </c>
      <c r="K756" s="10" t="s">
        <v>524</v>
      </c>
      <c r="L756" s="16">
        <v>42384</v>
      </c>
      <c r="M756" s="10">
        <v>10</v>
      </c>
      <c r="N756" s="10" t="s">
        <v>8</v>
      </c>
      <c r="O756" s="10" t="s">
        <v>9</v>
      </c>
      <c r="P756" s="13">
        <v>28432120</v>
      </c>
      <c r="Q756" s="13">
        <v>28432120</v>
      </c>
      <c r="R756" s="10" t="s">
        <v>10</v>
      </c>
      <c r="S756" s="10" t="s">
        <v>10</v>
      </c>
      <c r="T756" s="10" t="s">
        <v>1023</v>
      </c>
      <c r="U756" s="11">
        <v>2843212</v>
      </c>
      <c r="V756" s="10"/>
    </row>
    <row r="757" spans="1:22" s="2" customFormat="1" ht="75" customHeight="1" x14ac:dyDescent="0.25">
      <c r="A757" s="10">
        <v>754</v>
      </c>
      <c r="B757" s="10">
        <v>574</v>
      </c>
      <c r="C757" s="10" t="s">
        <v>353</v>
      </c>
      <c r="D757" s="10" t="s">
        <v>501</v>
      </c>
      <c r="E757" s="10" t="s">
        <v>375</v>
      </c>
      <c r="F757" s="10" t="s">
        <v>502</v>
      </c>
      <c r="G757" s="10" t="s">
        <v>4</v>
      </c>
      <c r="H757" s="10" t="s">
        <v>269</v>
      </c>
      <c r="I757" s="10" t="s">
        <v>358</v>
      </c>
      <c r="J757" s="10">
        <v>77131600</v>
      </c>
      <c r="K757" s="10" t="s">
        <v>508</v>
      </c>
      <c r="L757" s="16">
        <v>42384</v>
      </c>
      <c r="M757" s="10">
        <v>10</v>
      </c>
      <c r="N757" s="10" t="s">
        <v>8</v>
      </c>
      <c r="O757" s="10" t="s">
        <v>9</v>
      </c>
      <c r="P757" s="13">
        <v>24294610</v>
      </c>
      <c r="Q757" s="13">
        <v>24294610</v>
      </c>
      <c r="R757" s="10" t="s">
        <v>10</v>
      </c>
      <c r="S757" s="10" t="s">
        <v>10</v>
      </c>
      <c r="T757" s="10" t="s">
        <v>1023</v>
      </c>
      <c r="U757" s="11">
        <v>2429461</v>
      </c>
      <c r="V757" s="10"/>
    </row>
    <row r="758" spans="1:22" s="2" customFormat="1" ht="75" customHeight="1" x14ac:dyDescent="0.25">
      <c r="A758" s="10">
        <v>755</v>
      </c>
      <c r="B758" s="10">
        <v>574</v>
      </c>
      <c r="C758" s="10" t="s">
        <v>353</v>
      </c>
      <c r="D758" s="10" t="s">
        <v>501</v>
      </c>
      <c r="E758" s="10" t="s">
        <v>375</v>
      </c>
      <c r="F758" s="10" t="s">
        <v>502</v>
      </c>
      <c r="G758" s="10" t="s">
        <v>4</v>
      </c>
      <c r="H758" s="10" t="s">
        <v>269</v>
      </c>
      <c r="I758" s="10" t="s">
        <v>358</v>
      </c>
      <c r="J758" s="10">
        <v>77131600</v>
      </c>
      <c r="K758" s="10" t="s">
        <v>509</v>
      </c>
      <c r="L758" s="16">
        <v>42384</v>
      </c>
      <c r="M758" s="10">
        <v>10</v>
      </c>
      <c r="N758" s="10" t="s">
        <v>8</v>
      </c>
      <c r="O758" s="10" t="s">
        <v>9</v>
      </c>
      <c r="P758" s="13">
        <v>24294610</v>
      </c>
      <c r="Q758" s="13">
        <v>24294610</v>
      </c>
      <c r="R758" s="10" t="s">
        <v>10</v>
      </c>
      <c r="S758" s="10" t="s">
        <v>10</v>
      </c>
      <c r="T758" s="10" t="s">
        <v>1023</v>
      </c>
      <c r="U758" s="11">
        <v>2429461</v>
      </c>
      <c r="V758" s="10"/>
    </row>
    <row r="759" spans="1:22" s="2" customFormat="1" ht="75" customHeight="1" x14ac:dyDescent="0.25">
      <c r="A759" s="10">
        <v>756</v>
      </c>
      <c r="B759" s="10">
        <v>574</v>
      </c>
      <c r="C759" s="10" t="s">
        <v>353</v>
      </c>
      <c r="D759" s="10" t="s">
        <v>501</v>
      </c>
      <c r="E759" s="10" t="s">
        <v>375</v>
      </c>
      <c r="F759" s="10" t="s">
        <v>502</v>
      </c>
      <c r="G759" s="10" t="s">
        <v>4</v>
      </c>
      <c r="H759" s="10" t="s">
        <v>269</v>
      </c>
      <c r="I759" s="10" t="s">
        <v>358</v>
      </c>
      <c r="J759" s="10">
        <v>77131600</v>
      </c>
      <c r="K759" s="10" t="s">
        <v>508</v>
      </c>
      <c r="L759" s="16">
        <v>42384</v>
      </c>
      <c r="M759" s="10">
        <v>10</v>
      </c>
      <c r="N759" s="10" t="s">
        <v>8</v>
      </c>
      <c r="O759" s="10" t="s">
        <v>9</v>
      </c>
      <c r="P759" s="13">
        <v>24294610</v>
      </c>
      <c r="Q759" s="13">
        <v>24294610</v>
      </c>
      <c r="R759" s="10" t="s">
        <v>10</v>
      </c>
      <c r="S759" s="10" t="s">
        <v>10</v>
      </c>
      <c r="T759" s="10" t="s">
        <v>1023</v>
      </c>
      <c r="U759" s="11">
        <v>2429461</v>
      </c>
      <c r="V759" s="10"/>
    </row>
    <row r="760" spans="1:22" s="2" customFormat="1" ht="75" customHeight="1" x14ac:dyDescent="0.25">
      <c r="A760" s="10">
        <v>757</v>
      </c>
      <c r="B760" s="10">
        <v>574</v>
      </c>
      <c r="C760" s="10" t="s">
        <v>353</v>
      </c>
      <c r="D760" s="10" t="s">
        <v>501</v>
      </c>
      <c r="E760" s="10" t="s">
        <v>375</v>
      </c>
      <c r="F760" s="10" t="s">
        <v>502</v>
      </c>
      <c r="G760" s="10" t="s">
        <v>4</v>
      </c>
      <c r="H760" s="10" t="s">
        <v>269</v>
      </c>
      <c r="I760" s="10" t="s">
        <v>358</v>
      </c>
      <c r="J760" s="10">
        <v>77131600</v>
      </c>
      <c r="K760" s="10" t="s">
        <v>504</v>
      </c>
      <c r="L760" s="16">
        <v>42384</v>
      </c>
      <c r="M760" s="10">
        <v>10</v>
      </c>
      <c r="N760" s="10" t="s">
        <v>8</v>
      </c>
      <c r="O760" s="10" t="s">
        <v>9</v>
      </c>
      <c r="P760" s="13">
        <v>17610940</v>
      </c>
      <c r="Q760" s="13">
        <v>17610940</v>
      </c>
      <c r="R760" s="10" t="s">
        <v>10</v>
      </c>
      <c r="S760" s="10" t="s">
        <v>10</v>
      </c>
      <c r="T760" s="10" t="s">
        <v>1023</v>
      </c>
      <c r="U760" s="11">
        <v>1761094</v>
      </c>
      <c r="V760" s="10"/>
    </row>
    <row r="761" spans="1:22" s="2" customFormat="1" ht="75" customHeight="1" x14ac:dyDescent="0.25">
      <c r="A761" s="10">
        <v>758</v>
      </c>
      <c r="B761" s="10">
        <v>574</v>
      </c>
      <c r="C761" s="10" t="s">
        <v>353</v>
      </c>
      <c r="D761" s="10" t="s">
        <v>501</v>
      </c>
      <c r="E761" s="10" t="s">
        <v>375</v>
      </c>
      <c r="F761" s="10" t="s">
        <v>502</v>
      </c>
      <c r="G761" s="10" t="s">
        <v>4</v>
      </c>
      <c r="H761" s="10" t="s">
        <v>269</v>
      </c>
      <c r="I761" s="10" t="s">
        <v>358</v>
      </c>
      <c r="J761" s="10">
        <v>77131600</v>
      </c>
      <c r="K761" s="10" t="s">
        <v>508</v>
      </c>
      <c r="L761" s="16">
        <v>42384</v>
      </c>
      <c r="M761" s="10">
        <v>10</v>
      </c>
      <c r="N761" s="10" t="s">
        <v>8</v>
      </c>
      <c r="O761" s="10" t="s">
        <v>9</v>
      </c>
      <c r="P761" s="13">
        <v>24294610</v>
      </c>
      <c r="Q761" s="13">
        <v>24294610</v>
      </c>
      <c r="R761" s="10" t="s">
        <v>10</v>
      </c>
      <c r="S761" s="10" t="s">
        <v>10</v>
      </c>
      <c r="T761" s="10" t="s">
        <v>1023</v>
      </c>
      <c r="U761" s="11">
        <v>2429461</v>
      </c>
      <c r="V761" s="10"/>
    </row>
    <row r="762" spans="1:22" s="2" customFormat="1" ht="75" customHeight="1" x14ac:dyDescent="0.25">
      <c r="A762" s="10">
        <v>759</v>
      </c>
      <c r="B762" s="10">
        <v>574</v>
      </c>
      <c r="C762" s="10" t="s">
        <v>353</v>
      </c>
      <c r="D762" s="10" t="s">
        <v>501</v>
      </c>
      <c r="E762" s="10" t="s">
        <v>375</v>
      </c>
      <c r="F762" s="10" t="s">
        <v>502</v>
      </c>
      <c r="G762" s="10" t="s">
        <v>4</v>
      </c>
      <c r="H762" s="10" t="s">
        <v>269</v>
      </c>
      <c r="I762" s="10" t="s">
        <v>358</v>
      </c>
      <c r="J762" s="10">
        <v>77131600</v>
      </c>
      <c r="K762" s="10" t="s">
        <v>508</v>
      </c>
      <c r="L762" s="16">
        <v>42384</v>
      </c>
      <c r="M762" s="10">
        <v>10</v>
      </c>
      <c r="N762" s="10" t="s">
        <v>8</v>
      </c>
      <c r="O762" s="10" t="s">
        <v>9</v>
      </c>
      <c r="P762" s="13">
        <v>24294610</v>
      </c>
      <c r="Q762" s="13">
        <v>24294610</v>
      </c>
      <c r="R762" s="10" t="s">
        <v>10</v>
      </c>
      <c r="S762" s="10" t="s">
        <v>10</v>
      </c>
      <c r="T762" s="10" t="s">
        <v>1023</v>
      </c>
      <c r="U762" s="11">
        <v>2429461</v>
      </c>
      <c r="V762" s="10"/>
    </row>
    <row r="763" spans="1:22" s="2" customFormat="1" ht="75" customHeight="1" x14ac:dyDescent="0.25">
      <c r="A763" s="10">
        <v>760</v>
      </c>
      <c r="B763" s="10">
        <v>574</v>
      </c>
      <c r="C763" s="10" t="s">
        <v>353</v>
      </c>
      <c r="D763" s="10" t="s">
        <v>501</v>
      </c>
      <c r="E763" s="10" t="s">
        <v>375</v>
      </c>
      <c r="F763" s="10" t="s">
        <v>502</v>
      </c>
      <c r="G763" s="10" t="s">
        <v>4</v>
      </c>
      <c r="H763" s="10" t="s">
        <v>269</v>
      </c>
      <c r="I763" s="10" t="s">
        <v>358</v>
      </c>
      <c r="J763" s="10">
        <v>77131600</v>
      </c>
      <c r="K763" s="10" t="s">
        <v>508</v>
      </c>
      <c r="L763" s="16">
        <v>42384</v>
      </c>
      <c r="M763" s="10">
        <v>10</v>
      </c>
      <c r="N763" s="10" t="s">
        <v>8</v>
      </c>
      <c r="O763" s="10" t="s">
        <v>9</v>
      </c>
      <c r="P763" s="13">
        <v>24294610</v>
      </c>
      <c r="Q763" s="13">
        <v>24294610</v>
      </c>
      <c r="R763" s="10" t="s">
        <v>10</v>
      </c>
      <c r="S763" s="10" t="s">
        <v>10</v>
      </c>
      <c r="T763" s="10" t="s">
        <v>1023</v>
      </c>
      <c r="U763" s="11">
        <v>2429461</v>
      </c>
      <c r="V763" s="10"/>
    </row>
    <row r="764" spans="1:22" s="2" customFormat="1" ht="75" customHeight="1" x14ac:dyDescent="0.25">
      <c r="A764" s="10">
        <v>761</v>
      </c>
      <c r="B764" s="10">
        <v>574</v>
      </c>
      <c r="C764" s="10" t="s">
        <v>353</v>
      </c>
      <c r="D764" s="10" t="s">
        <v>501</v>
      </c>
      <c r="E764" s="10" t="s">
        <v>375</v>
      </c>
      <c r="F764" s="10" t="s">
        <v>502</v>
      </c>
      <c r="G764" s="10" t="s">
        <v>4</v>
      </c>
      <c r="H764" s="10" t="s">
        <v>269</v>
      </c>
      <c r="I764" s="10" t="s">
        <v>358</v>
      </c>
      <c r="J764" s="10">
        <v>77131600</v>
      </c>
      <c r="K764" s="10" t="s">
        <v>525</v>
      </c>
      <c r="L764" s="16">
        <v>42384</v>
      </c>
      <c r="M764" s="10">
        <v>10</v>
      </c>
      <c r="N764" s="10" t="s">
        <v>8</v>
      </c>
      <c r="O764" s="10" t="s">
        <v>9</v>
      </c>
      <c r="P764" s="13">
        <v>35752330</v>
      </c>
      <c r="Q764" s="13">
        <v>35752330</v>
      </c>
      <c r="R764" s="10" t="s">
        <v>10</v>
      </c>
      <c r="S764" s="10" t="s">
        <v>10</v>
      </c>
      <c r="T764" s="10" t="s">
        <v>1023</v>
      </c>
      <c r="U764" s="11">
        <v>3575233</v>
      </c>
      <c r="V764" s="10"/>
    </row>
    <row r="765" spans="1:22" s="2" customFormat="1" ht="75" customHeight="1" x14ac:dyDescent="0.25">
      <c r="A765" s="10">
        <v>762</v>
      </c>
      <c r="B765" s="10">
        <v>574</v>
      </c>
      <c r="C765" s="10" t="s">
        <v>353</v>
      </c>
      <c r="D765" s="10" t="s">
        <v>501</v>
      </c>
      <c r="E765" s="10" t="s">
        <v>375</v>
      </c>
      <c r="F765" s="10" t="s">
        <v>502</v>
      </c>
      <c r="G765" s="10" t="s">
        <v>4</v>
      </c>
      <c r="H765" s="10" t="s">
        <v>269</v>
      </c>
      <c r="I765" s="10" t="s">
        <v>358</v>
      </c>
      <c r="J765" s="10">
        <v>77131600</v>
      </c>
      <c r="K765" s="10" t="s">
        <v>525</v>
      </c>
      <c r="L765" s="16">
        <v>42384</v>
      </c>
      <c r="M765" s="10">
        <v>10</v>
      </c>
      <c r="N765" s="10" t="s">
        <v>8</v>
      </c>
      <c r="O765" s="10" t="s">
        <v>9</v>
      </c>
      <c r="P765" s="13">
        <v>35752330</v>
      </c>
      <c r="Q765" s="13">
        <v>35752330</v>
      </c>
      <c r="R765" s="10" t="s">
        <v>10</v>
      </c>
      <c r="S765" s="10" t="s">
        <v>10</v>
      </c>
      <c r="T765" s="10" t="s">
        <v>1023</v>
      </c>
      <c r="U765" s="11">
        <v>3575233</v>
      </c>
      <c r="V765" s="10"/>
    </row>
    <row r="766" spans="1:22" s="2" customFormat="1" ht="75" customHeight="1" x14ac:dyDescent="0.25">
      <c r="A766" s="10">
        <v>763</v>
      </c>
      <c r="B766" s="10">
        <v>574</v>
      </c>
      <c r="C766" s="10" t="s">
        <v>353</v>
      </c>
      <c r="D766" s="10" t="s">
        <v>501</v>
      </c>
      <c r="E766" s="10" t="s">
        <v>375</v>
      </c>
      <c r="F766" s="10" t="s">
        <v>502</v>
      </c>
      <c r="G766" s="10" t="s">
        <v>4</v>
      </c>
      <c r="H766" s="10" t="s">
        <v>269</v>
      </c>
      <c r="I766" s="10" t="s">
        <v>358</v>
      </c>
      <c r="J766" s="10">
        <v>77131600</v>
      </c>
      <c r="K766" s="10" t="s">
        <v>509</v>
      </c>
      <c r="L766" s="16">
        <v>42384</v>
      </c>
      <c r="M766" s="10">
        <v>10</v>
      </c>
      <c r="N766" s="10" t="s">
        <v>8</v>
      </c>
      <c r="O766" s="10" t="s">
        <v>9</v>
      </c>
      <c r="P766" s="13">
        <v>24294610</v>
      </c>
      <c r="Q766" s="13">
        <v>24294610</v>
      </c>
      <c r="R766" s="10" t="s">
        <v>10</v>
      </c>
      <c r="S766" s="10" t="s">
        <v>10</v>
      </c>
      <c r="T766" s="10" t="s">
        <v>1023</v>
      </c>
      <c r="U766" s="11">
        <v>2429461</v>
      </c>
      <c r="V766" s="10"/>
    </row>
    <row r="767" spans="1:22" s="2" customFormat="1" ht="75" customHeight="1" x14ac:dyDescent="0.25">
      <c r="A767" s="10">
        <v>764</v>
      </c>
      <c r="B767" s="10">
        <v>574</v>
      </c>
      <c r="C767" s="10" t="s">
        <v>353</v>
      </c>
      <c r="D767" s="10" t="s">
        <v>501</v>
      </c>
      <c r="E767" s="10" t="s">
        <v>375</v>
      </c>
      <c r="F767" s="10" t="s">
        <v>502</v>
      </c>
      <c r="G767" s="10" t="s">
        <v>4</v>
      </c>
      <c r="H767" s="10" t="s">
        <v>269</v>
      </c>
      <c r="I767" s="10" t="s">
        <v>358</v>
      </c>
      <c r="J767" s="10">
        <v>77131600</v>
      </c>
      <c r="K767" s="10" t="s">
        <v>526</v>
      </c>
      <c r="L767" s="16">
        <v>42384</v>
      </c>
      <c r="M767" s="10">
        <v>10</v>
      </c>
      <c r="N767" s="10" t="s">
        <v>8</v>
      </c>
      <c r="O767" s="10" t="s">
        <v>9</v>
      </c>
      <c r="P767" s="13">
        <v>28432120</v>
      </c>
      <c r="Q767" s="13">
        <v>28432120</v>
      </c>
      <c r="R767" s="10" t="s">
        <v>10</v>
      </c>
      <c r="S767" s="10" t="s">
        <v>10</v>
      </c>
      <c r="T767" s="10" t="s">
        <v>1023</v>
      </c>
      <c r="U767" s="11">
        <v>2843212</v>
      </c>
      <c r="V767" s="10"/>
    </row>
    <row r="768" spans="1:22" s="2" customFormat="1" ht="75" customHeight="1" x14ac:dyDescent="0.25">
      <c r="A768" s="10">
        <v>765</v>
      </c>
      <c r="B768" s="10">
        <v>574</v>
      </c>
      <c r="C768" s="10" t="s">
        <v>353</v>
      </c>
      <c r="D768" s="10" t="s">
        <v>501</v>
      </c>
      <c r="E768" s="10" t="s">
        <v>375</v>
      </c>
      <c r="F768" s="10" t="s">
        <v>502</v>
      </c>
      <c r="G768" s="10" t="s">
        <v>4</v>
      </c>
      <c r="H768" s="10" t="s">
        <v>269</v>
      </c>
      <c r="I768" s="10" t="s">
        <v>358</v>
      </c>
      <c r="J768" s="10">
        <v>77131600</v>
      </c>
      <c r="K768" s="10" t="s">
        <v>527</v>
      </c>
      <c r="L768" s="16">
        <v>42384</v>
      </c>
      <c r="M768" s="10">
        <v>10</v>
      </c>
      <c r="N768" s="10" t="s">
        <v>8</v>
      </c>
      <c r="O768" s="10" t="s">
        <v>9</v>
      </c>
      <c r="P768" s="13">
        <v>35752330</v>
      </c>
      <c r="Q768" s="13">
        <v>35752330</v>
      </c>
      <c r="R768" s="10" t="s">
        <v>10</v>
      </c>
      <c r="S768" s="10" t="s">
        <v>10</v>
      </c>
      <c r="T768" s="10" t="s">
        <v>1023</v>
      </c>
      <c r="U768" s="11">
        <v>3575233</v>
      </c>
      <c r="V768" s="10"/>
    </row>
    <row r="769" spans="1:22" s="2" customFormat="1" ht="75" customHeight="1" x14ac:dyDescent="0.25">
      <c r="A769" s="10">
        <v>766</v>
      </c>
      <c r="B769" s="10">
        <v>574</v>
      </c>
      <c r="C769" s="10" t="s">
        <v>353</v>
      </c>
      <c r="D769" s="10" t="s">
        <v>501</v>
      </c>
      <c r="E769" s="10" t="s">
        <v>375</v>
      </c>
      <c r="F769" s="10" t="s">
        <v>502</v>
      </c>
      <c r="G769" s="10" t="s">
        <v>4</v>
      </c>
      <c r="H769" s="10" t="s">
        <v>269</v>
      </c>
      <c r="I769" s="10" t="s">
        <v>358</v>
      </c>
      <c r="J769" s="10">
        <v>77131600</v>
      </c>
      <c r="K769" s="10" t="s">
        <v>371</v>
      </c>
      <c r="L769" s="16">
        <v>42384</v>
      </c>
      <c r="M769" s="10">
        <v>1</v>
      </c>
      <c r="N769" s="10" t="s">
        <v>8</v>
      </c>
      <c r="O769" s="10" t="s">
        <v>9</v>
      </c>
      <c r="P769" s="13">
        <v>379470</v>
      </c>
      <c r="Q769" s="13">
        <v>379470</v>
      </c>
      <c r="R769" s="10" t="s">
        <v>10</v>
      </c>
      <c r="S769" s="10" t="s">
        <v>10</v>
      </c>
      <c r="T769" s="10" t="s">
        <v>1023</v>
      </c>
      <c r="U769" s="11">
        <v>379470</v>
      </c>
      <c r="V769" s="10"/>
    </row>
    <row r="770" spans="1:22" s="2" customFormat="1" ht="75" customHeight="1" x14ac:dyDescent="0.25">
      <c r="A770" s="10">
        <v>767</v>
      </c>
      <c r="B770" s="10">
        <v>574</v>
      </c>
      <c r="C770" s="10" t="s">
        <v>353</v>
      </c>
      <c r="D770" s="10" t="s">
        <v>501</v>
      </c>
      <c r="E770" s="10" t="s">
        <v>375</v>
      </c>
      <c r="F770" s="10" t="s">
        <v>502</v>
      </c>
      <c r="G770" s="10" t="s">
        <v>28</v>
      </c>
      <c r="H770" s="10" t="s">
        <v>29</v>
      </c>
      <c r="I770" s="10" t="s">
        <v>372</v>
      </c>
      <c r="J770" s="10">
        <v>77121500</v>
      </c>
      <c r="K770" s="10" t="s">
        <v>528</v>
      </c>
      <c r="L770" s="16">
        <v>42401</v>
      </c>
      <c r="M770" s="10">
        <v>1</v>
      </c>
      <c r="N770" s="10" t="s">
        <v>8</v>
      </c>
      <c r="O770" s="10" t="s">
        <v>9</v>
      </c>
      <c r="P770" s="13">
        <v>155000000</v>
      </c>
      <c r="Q770" s="13">
        <v>155000000</v>
      </c>
      <c r="R770" s="10" t="s">
        <v>10</v>
      </c>
      <c r="S770" s="10" t="s">
        <v>10</v>
      </c>
      <c r="T770" s="10" t="s">
        <v>1023</v>
      </c>
      <c r="U770" s="11">
        <v>155000000</v>
      </c>
      <c r="V770" s="10"/>
    </row>
    <row r="771" spans="1:22" s="2" customFormat="1" ht="75" customHeight="1" x14ac:dyDescent="0.25">
      <c r="A771" s="10">
        <v>768</v>
      </c>
      <c r="B771" s="10">
        <v>574</v>
      </c>
      <c r="C771" s="10" t="s">
        <v>353</v>
      </c>
      <c r="D771" s="10" t="s">
        <v>501</v>
      </c>
      <c r="E771" s="10" t="s">
        <v>375</v>
      </c>
      <c r="F771" s="10" t="s">
        <v>529</v>
      </c>
      <c r="G771" s="10" t="s">
        <v>4</v>
      </c>
      <c r="H771" s="10" t="s">
        <v>269</v>
      </c>
      <c r="I771" s="10" t="s">
        <v>358</v>
      </c>
      <c r="J771" s="10">
        <v>77131600</v>
      </c>
      <c r="K771" s="10" t="s">
        <v>530</v>
      </c>
      <c r="L771" s="16">
        <v>42384</v>
      </c>
      <c r="M771" s="10">
        <v>10</v>
      </c>
      <c r="N771" s="10" t="s">
        <v>8</v>
      </c>
      <c r="O771" s="10" t="s">
        <v>9</v>
      </c>
      <c r="P771" s="13">
        <v>28432120</v>
      </c>
      <c r="Q771" s="13">
        <v>28432120</v>
      </c>
      <c r="R771" s="10" t="s">
        <v>10</v>
      </c>
      <c r="S771" s="10" t="s">
        <v>10</v>
      </c>
      <c r="T771" s="10" t="s">
        <v>1023</v>
      </c>
      <c r="U771" s="11">
        <v>2843212</v>
      </c>
      <c r="V771" s="10"/>
    </row>
    <row r="772" spans="1:22" s="2" customFormat="1" ht="75" customHeight="1" x14ac:dyDescent="0.25">
      <c r="A772" s="10">
        <v>769</v>
      </c>
      <c r="B772" s="10">
        <v>574</v>
      </c>
      <c r="C772" s="10" t="s">
        <v>353</v>
      </c>
      <c r="D772" s="10" t="s">
        <v>501</v>
      </c>
      <c r="E772" s="10" t="s">
        <v>375</v>
      </c>
      <c r="F772" s="10" t="s">
        <v>529</v>
      </c>
      <c r="G772" s="10" t="s">
        <v>4</v>
      </c>
      <c r="H772" s="10" t="s">
        <v>269</v>
      </c>
      <c r="I772" s="10" t="s">
        <v>358</v>
      </c>
      <c r="J772" s="10">
        <v>77131600</v>
      </c>
      <c r="K772" s="10" t="s">
        <v>531</v>
      </c>
      <c r="L772" s="16">
        <v>42384</v>
      </c>
      <c r="M772" s="10">
        <v>10</v>
      </c>
      <c r="N772" s="10" t="s">
        <v>8</v>
      </c>
      <c r="O772" s="10" t="s">
        <v>9</v>
      </c>
      <c r="P772" s="13">
        <v>24294610</v>
      </c>
      <c r="Q772" s="13">
        <v>24294610</v>
      </c>
      <c r="R772" s="10" t="s">
        <v>10</v>
      </c>
      <c r="S772" s="10" t="s">
        <v>10</v>
      </c>
      <c r="T772" s="10" t="s">
        <v>1023</v>
      </c>
      <c r="U772" s="11">
        <v>2429461</v>
      </c>
      <c r="V772" s="10"/>
    </row>
    <row r="773" spans="1:22" s="2" customFormat="1" ht="75" customHeight="1" x14ac:dyDescent="0.25">
      <c r="A773" s="10">
        <v>770</v>
      </c>
      <c r="B773" s="10">
        <v>574</v>
      </c>
      <c r="C773" s="10" t="s">
        <v>353</v>
      </c>
      <c r="D773" s="10" t="s">
        <v>501</v>
      </c>
      <c r="E773" s="10" t="s">
        <v>375</v>
      </c>
      <c r="F773" s="10" t="s">
        <v>529</v>
      </c>
      <c r="G773" s="10" t="s">
        <v>4</v>
      </c>
      <c r="H773" s="10" t="s">
        <v>269</v>
      </c>
      <c r="I773" s="10" t="s">
        <v>358</v>
      </c>
      <c r="J773" s="10">
        <v>77131600</v>
      </c>
      <c r="K773" s="10" t="s">
        <v>531</v>
      </c>
      <c r="L773" s="16">
        <v>42384</v>
      </c>
      <c r="M773" s="10">
        <v>1</v>
      </c>
      <c r="N773" s="10" t="s">
        <v>8</v>
      </c>
      <c r="O773" s="10" t="s">
        <v>9</v>
      </c>
      <c r="P773" s="13">
        <v>273270</v>
      </c>
      <c r="Q773" s="13">
        <v>273270</v>
      </c>
      <c r="R773" s="10" t="s">
        <v>10</v>
      </c>
      <c r="S773" s="10" t="s">
        <v>10</v>
      </c>
      <c r="T773" s="10" t="s">
        <v>1023</v>
      </c>
      <c r="U773" s="11">
        <v>273270</v>
      </c>
      <c r="V773" s="10"/>
    </row>
    <row r="774" spans="1:22" s="2" customFormat="1" ht="75" customHeight="1" x14ac:dyDescent="0.25">
      <c r="A774" s="10">
        <v>771</v>
      </c>
      <c r="B774" s="10">
        <v>574</v>
      </c>
      <c r="C774" s="10" t="s">
        <v>353</v>
      </c>
      <c r="D774" s="10" t="s">
        <v>532</v>
      </c>
      <c r="E774" s="10" t="s">
        <v>375</v>
      </c>
      <c r="F774" s="10" t="s">
        <v>533</v>
      </c>
      <c r="G774" s="10" t="s">
        <v>4</v>
      </c>
      <c r="H774" s="10" t="s">
        <v>269</v>
      </c>
      <c r="I774" s="10" t="s">
        <v>358</v>
      </c>
      <c r="J774" s="10">
        <v>77111602</v>
      </c>
      <c r="K774" s="10" t="s">
        <v>534</v>
      </c>
      <c r="L774" s="16">
        <v>42384</v>
      </c>
      <c r="M774" s="10">
        <v>10</v>
      </c>
      <c r="N774" s="10" t="s">
        <v>8</v>
      </c>
      <c r="O774" s="10" t="s">
        <v>9</v>
      </c>
      <c r="P774" s="13">
        <v>12836890</v>
      </c>
      <c r="Q774" s="13">
        <v>12836890</v>
      </c>
      <c r="R774" s="10" t="s">
        <v>10</v>
      </c>
      <c r="S774" s="10" t="s">
        <v>10</v>
      </c>
      <c r="T774" s="10" t="s">
        <v>1023</v>
      </c>
      <c r="U774" s="11">
        <v>1283689</v>
      </c>
      <c r="V774" s="10"/>
    </row>
    <row r="775" spans="1:22" s="2" customFormat="1" ht="75" customHeight="1" x14ac:dyDescent="0.25">
      <c r="A775" s="10">
        <v>772</v>
      </c>
      <c r="B775" s="10">
        <v>574</v>
      </c>
      <c r="C775" s="10" t="s">
        <v>353</v>
      </c>
      <c r="D775" s="10" t="s">
        <v>532</v>
      </c>
      <c r="E775" s="10" t="s">
        <v>375</v>
      </c>
      <c r="F775" s="10" t="s">
        <v>533</v>
      </c>
      <c r="G775" s="10" t="s">
        <v>4</v>
      </c>
      <c r="H775" s="10" t="s">
        <v>269</v>
      </c>
      <c r="I775" s="10" t="s">
        <v>358</v>
      </c>
      <c r="J775" s="10">
        <v>77111602</v>
      </c>
      <c r="K775" s="10" t="s">
        <v>535</v>
      </c>
      <c r="L775" s="16">
        <v>42384</v>
      </c>
      <c r="M775" s="10">
        <v>10</v>
      </c>
      <c r="N775" s="10" t="s">
        <v>8</v>
      </c>
      <c r="O775" s="10" t="s">
        <v>9</v>
      </c>
      <c r="P775" s="13">
        <v>16337860</v>
      </c>
      <c r="Q775" s="13">
        <v>16337860</v>
      </c>
      <c r="R775" s="10" t="s">
        <v>10</v>
      </c>
      <c r="S775" s="10" t="s">
        <v>10</v>
      </c>
      <c r="T775" s="10" t="s">
        <v>1023</v>
      </c>
      <c r="U775" s="11">
        <v>1633786</v>
      </c>
      <c r="V775" s="10"/>
    </row>
    <row r="776" spans="1:22" s="2" customFormat="1" ht="75" customHeight="1" x14ac:dyDescent="0.25">
      <c r="A776" s="10">
        <v>773</v>
      </c>
      <c r="B776" s="10">
        <v>574</v>
      </c>
      <c r="C776" s="10" t="s">
        <v>353</v>
      </c>
      <c r="D776" s="10" t="s">
        <v>532</v>
      </c>
      <c r="E776" s="10" t="s">
        <v>375</v>
      </c>
      <c r="F776" s="10" t="s">
        <v>533</v>
      </c>
      <c r="G776" s="10" t="s">
        <v>4</v>
      </c>
      <c r="H776" s="10" t="s">
        <v>269</v>
      </c>
      <c r="I776" s="10" t="s">
        <v>358</v>
      </c>
      <c r="J776" s="10">
        <v>77111602</v>
      </c>
      <c r="K776" s="10" t="s">
        <v>536</v>
      </c>
      <c r="L776" s="16">
        <v>42384</v>
      </c>
      <c r="M776" s="10">
        <v>10</v>
      </c>
      <c r="N776" s="10" t="s">
        <v>8</v>
      </c>
      <c r="O776" s="10" t="s">
        <v>9</v>
      </c>
      <c r="P776" s="13">
        <v>22384990</v>
      </c>
      <c r="Q776" s="13">
        <v>22384990</v>
      </c>
      <c r="R776" s="10" t="s">
        <v>10</v>
      </c>
      <c r="S776" s="10" t="s">
        <v>10</v>
      </c>
      <c r="T776" s="10" t="s">
        <v>1023</v>
      </c>
      <c r="U776" s="11">
        <v>2238499</v>
      </c>
      <c r="V776" s="10"/>
    </row>
    <row r="777" spans="1:22" s="2" customFormat="1" ht="75" customHeight="1" x14ac:dyDescent="0.25">
      <c r="A777" s="10">
        <v>774</v>
      </c>
      <c r="B777" s="10">
        <v>574</v>
      </c>
      <c r="C777" s="10" t="s">
        <v>353</v>
      </c>
      <c r="D777" s="10" t="s">
        <v>532</v>
      </c>
      <c r="E777" s="10" t="s">
        <v>375</v>
      </c>
      <c r="F777" s="10" t="s">
        <v>533</v>
      </c>
      <c r="G777" s="10" t="s">
        <v>4</v>
      </c>
      <c r="H777" s="10" t="s">
        <v>269</v>
      </c>
      <c r="I777" s="10" t="s">
        <v>358</v>
      </c>
      <c r="J777" s="10">
        <v>77111602</v>
      </c>
      <c r="K777" s="10" t="s">
        <v>371</v>
      </c>
      <c r="L777" s="16">
        <v>42384</v>
      </c>
      <c r="M777" s="10">
        <v>1</v>
      </c>
      <c r="N777" s="10" t="s">
        <v>8</v>
      </c>
      <c r="O777" s="10" t="s">
        <v>9</v>
      </c>
      <c r="P777" s="13">
        <v>440260</v>
      </c>
      <c r="Q777" s="13">
        <v>440260</v>
      </c>
      <c r="R777" s="10" t="s">
        <v>10</v>
      </c>
      <c r="S777" s="10" t="s">
        <v>10</v>
      </c>
      <c r="T777" s="10" t="s">
        <v>1023</v>
      </c>
      <c r="U777" s="11">
        <v>440260</v>
      </c>
      <c r="V777" s="10"/>
    </row>
    <row r="778" spans="1:22" s="2" customFormat="1" ht="75" customHeight="1" x14ac:dyDescent="0.25">
      <c r="A778" s="10">
        <v>775</v>
      </c>
      <c r="B778" s="10">
        <v>574</v>
      </c>
      <c r="C778" s="10" t="s">
        <v>353</v>
      </c>
      <c r="D778" s="10" t="s">
        <v>532</v>
      </c>
      <c r="E778" s="10" t="s">
        <v>375</v>
      </c>
      <c r="F778" s="10" t="s">
        <v>533</v>
      </c>
      <c r="G778" s="10" t="s">
        <v>28</v>
      </c>
      <c r="H778" s="10" t="s">
        <v>29</v>
      </c>
      <c r="I778" s="10" t="s">
        <v>372</v>
      </c>
      <c r="J778" s="10">
        <v>77121500</v>
      </c>
      <c r="K778" s="10" t="s">
        <v>537</v>
      </c>
      <c r="L778" s="16">
        <v>42475</v>
      </c>
      <c r="M778" s="10">
        <v>1</v>
      </c>
      <c r="N778" s="10" t="s">
        <v>374</v>
      </c>
      <c r="O778" s="10" t="s">
        <v>90</v>
      </c>
      <c r="P778" s="13">
        <v>400000000</v>
      </c>
      <c r="Q778" s="13">
        <v>400000000</v>
      </c>
      <c r="R778" s="10" t="s">
        <v>10</v>
      </c>
      <c r="S778" s="10" t="s">
        <v>10</v>
      </c>
      <c r="T778" s="10" t="s">
        <v>1023</v>
      </c>
      <c r="U778" s="11">
        <v>400000000</v>
      </c>
      <c r="V778" s="10"/>
    </row>
    <row r="779" spans="1:22" s="2" customFormat="1" ht="75" customHeight="1" x14ac:dyDescent="0.25">
      <c r="A779" s="10">
        <v>776</v>
      </c>
      <c r="B779" s="10">
        <v>574</v>
      </c>
      <c r="C779" s="10" t="s">
        <v>353</v>
      </c>
      <c r="D779" s="10" t="s">
        <v>532</v>
      </c>
      <c r="E779" s="10" t="s">
        <v>375</v>
      </c>
      <c r="F779" s="10" t="s">
        <v>538</v>
      </c>
      <c r="G779" s="10" t="s">
        <v>4</v>
      </c>
      <c r="H779" s="10" t="s">
        <v>269</v>
      </c>
      <c r="I779" s="10" t="s">
        <v>358</v>
      </c>
      <c r="J779" s="10">
        <v>77111602</v>
      </c>
      <c r="K779" s="10" t="s">
        <v>539</v>
      </c>
      <c r="L779" s="16">
        <v>42384</v>
      </c>
      <c r="M779" s="10">
        <v>10</v>
      </c>
      <c r="N779" s="10" t="s">
        <v>8</v>
      </c>
      <c r="O779" s="10" t="s">
        <v>9</v>
      </c>
      <c r="P779" s="13">
        <v>35752330</v>
      </c>
      <c r="Q779" s="13">
        <v>35752330</v>
      </c>
      <c r="R779" s="10" t="s">
        <v>10</v>
      </c>
      <c r="S779" s="10" t="s">
        <v>10</v>
      </c>
      <c r="T779" s="10" t="s">
        <v>1023</v>
      </c>
      <c r="U779" s="11">
        <v>3575233</v>
      </c>
      <c r="V779" s="10"/>
    </row>
    <row r="780" spans="1:22" s="2" customFormat="1" ht="75" customHeight="1" x14ac:dyDescent="0.25">
      <c r="A780" s="10">
        <v>777</v>
      </c>
      <c r="B780" s="10">
        <v>574</v>
      </c>
      <c r="C780" s="10" t="s">
        <v>353</v>
      </c>
      <c r="D780" s="10" t="s">
        <v>532</v>
      </c>
      <c r="E780" s="10" t="s">
        <v>375</v>
      </c>
      <c r="F780" s="10" t="s">
        <v>538</v>
      </c>
      <c r="G780" s="10" t="s">
        <v>4</v>
      </c>
      <c r="H780" s="10" t="s">
        <v>269</v>
      </c>
      <c r="I780" s="10" t="s">
        <v>358</v>
      </c>
      <c r="J780" s="10">
        <v>77111602</v>
      </c>
      <c r="K780" s="10" t="s">
        <v>540</v>
      </c>
      <c r="L780" s="16">
        <v>42384</v>
      </c>
      <c r="M780" s="10">
        <v>10</v>
      </c>
      <c r="N780" s="10" t="s">
        <v>8</v>
      </c>
      <c r="O780" s="10" t="s">
        <v>9</v>
      </c>
      <c r="P780" s="13">
        <v>35752330</v>
      </c>
      <c r="Q780" s="13">
        <v>35752330</v>
      </c>
      <c r="R780" s="10" t="s">
        <v>10</v>
      </c>
      <c r="S780" s="10" t="s">
        <v>10</v>
      </c>
      <c r="T780" s="10" t="s">
        <v>1023</v>
      </c>
      <c r="U780" s="11">
        <v>3575233</v>
      </c>
      <c r="V780" s="10"/>
    </row>
    <row r="781" spans="1:22" s="2" customFormat="1" ht="75" customHeight="1" x14ac:dyDescent="0.25">
      <c r="A781" s="10">
        <v>778</v>
      </c>
      <c r="B781" s="10">
        <v>574</v>
      </c>
      <c r="C781" s="10" t="s">
        <v>353</v>
      </c>
      <c r="D781" s="10" t="s">
        <v>532</v>
      </c>
      <c r="E781" s="10" t="s">
        <v>375</v>
      </c>
      <c r="F781" s="10" t="s">
        <v>538</v>
      </c>
      <c r="G781" s="10" t="s">
        <v>4</v>
      </c>
      <c r="H781" s="10" t="s">
        <v>269</v>
      </c>
      <c r="I781" s="10" t="s">
        <v>358</v>
      </c>
      <c r="J781" s="10">
        <v>77111602</v>
      </c>
      <c r="K781" s="10" t="s">
        <v>541</v>
      </c>
      <c r="L781" s="16">
        <v>42384</v>
      </c>
      <c r="M781" s="10">
        <v>10</v>
      </c>
      <c r="N781" s="10" t="s">
        <v>8</v>
      </c>
      <c r="O781" s="10" t="s">
        <v>9</v>
      </c>
      <c r="P781" s="13">
        <v>35752330</v>
      </c>
      <c r="Q781" s="13">
        <v>35752330</v>
      </c>
      <c r="R781" s="10" t="s">
        <v>10</v>
      </c>
      <c r="S781" s="10" t="s">
        <v>10</v>
      </c>
      <c r="T781" s="10" t="s">
        <v>1023</v>
      </c>
      <c r="U781" s="11">
        <v>3575233</v>
      </c>
      <c r="V781" s="10"/>
    </row>
    <row r="782" spans="1:22" s="2" customFormat="1" ht="75" customHeight="1" x14ac:dyDescent="0.25">
      <c r="A782" s="10">
        <v>779</v>
      </c>
      <c r="B782" s="10">
        <v>574</v>
      </c>
      <c r="C782" s="10" t="s">
        <v>353</v>
      </c>
      <c r="D782" s="10" t="s">
        <v>532</v>
      </c>
      <c r="E782" s="10" t="s">
        <v>375</v>
      </c>
      <c r="F782" s="10" t="s">
        <v>538</v>
      </c>
      <c r="G782" s="10" t="s">
        <v>4</v>
      </c>
      <c r="H782" s="10" t="s">
        <v>269</v>
      </c>
      <c r="I782" s="10" t="s">
        <v>358</v>
      </c>
      <c r="J782" s="10">
        <v>77111602</v>
      </c>
      <c r="K782" s="10" t="s">
        <v>542</v>
      </c>
      <c r="L782" s="16">
        <v>42384</v>
      </c>
      <c r="M782" s="10">
        <v>10</v>
      </c>
      <c r="N782" s="10" t="s">
        <v>8</v>
      </c>
      <c r="O782" s="10" t="s">
        <v>9</v>
      </c>
      <c r="P782" s="13">
        <v>31720910</v>
      </c>
      <c r="Q782" s="13">
        <v>31720910</v>
      </c>
      <c r="R782" s="10" t="s">
        <v>10</v>
      </c>
      <c r="S782" s="10" t="s">
        <v>10</v>
      </c>
      <c r="T782" s="10" t="s">
        <v>1023</v>
      </c>
      <c r="U782" s="11">
        <v>3172091</v>
      </c>
      <c r="V782" s="10"/>
    </row>
    <row r="783" spans="1:22" s="2" customFormat="1" ht="75" customHeight="1" x14ac:dyDescent="0.25">
      <c r="A783" s="10">
        <v>780</v>
      </c>
      <c r="B783" s="10">
        <v>574</v>
      </c>
      <c r="C783" s="10" t="s">
        <v>353</v>
      </c>
      <c r="D783" s="10" t="s">
        <v>532</v>
      </c>
      <c r="E783" s="10" t="s">
        <v>375</v>
      </c>
      <c r="F783" s="10" t="s">
        <v>538</v>
      </c>
      <c r="G783" s="10" t="s">
        <v>4</v>
      </c>
      <c r="H783" s="10" t="s">
        <v>269</v>
      </c>
      <c r="I783" s="10" t="s">
        <v>358</v>
      </c>
      <c r="J783" s="10">
        <v>77111602</v>
      </c>
      <c r="K783" s="10" t="s">
        <v>543</v>
      </c>
      <c r="L783" s="16">
        <v>42384</v>
      </c>
      <c r="M783" s="10">
        <v>10</v>
      </c>
      <c r="N783" s="10" t="s">
        <v>8</v>
      </c>
      <c r="O783" s="10" t="s">
        <v>9</v>
      </c>
      <c r="P783" s="13">
        <v>24294610</v>
      </c>
      <c r="Q783" s="13">
        <v>24294610</v>
      </c>
      <c r="R783" s="10" t="s">
        <v>10</v>
      </c>
      <c r="S783" s="10" t="s">
        <v>10</v>
      </c>
      <c r="T783" s="10" t="s">
        <v>1023</v>
      </c>
      <c r="U783" s="11">
        <v>2429461</v>
      </c>
      <c r="V783" s="10"/>
    </row>
    <row r="784" spans="1:22" s="2" customFormat="1" ht="75" customHeight="1" x14ac:dyDescent="0.25">
      <c r="A784" s="10">
        <v>781</v>
      </c>
      <c r="B784" s="10">
        <v>574</v>
      </c>
      <c r="C784" s="10" t="s">
        <v>353</v>
      </c>
      <c r="D784" s="10" t="s">
        <v>532</v>
      </c>
      <c r="E784" s="10" t="s">
        <v>375</v>
      </c>
      <c r="F784" s="10" t="s">
        <v>538</v>
      </c>
      <c r="G784" s="10" t="s">
        <v>4</v>
      </c>
      <c r="H784" s="10" t="s">
        <v>269</v>
      </c>
      <c r="I784" s="10" t="s">
        <v>358</v>
      </c>
      <c r="J784" s="10">
        <v>77111602</v>
      </c>
      <c r="K784" s="10" t="s">
        <v>544</v>
      </c>
      <c r="L784" s="16">
        <v>42384</v>
      </c>
      <c r="M784" s="10">
        <v>10</v>
      </c>
      <c r="N784" s="10" t="s">
        <v>8</v>
      </c>
      <c r="O784" s="10" t="s">
        <v>9</v>
      </c>
      <c r="P784" s="13">
        <v>35752330</v>
      </c>
      <c r="Q784" s="13">
        <v>35752330</v>
      </c>
      <c r="R784" s="10" t="s">
        <v>10</v>
      </c>
      <c r="S784" s="10" t="s">
        <v>10</v>
      </c>
      <c r="T784" s="10" t="s">
        <v>1023</v>
      </c>
      <c r="U784" s="11">
        <v>3575233</v>
      </c>
      <c r="V784" s="10"/>
    </row>
    <row r="785" spans="1:22" s="2" customFormat="1" ht="75" customHeight="1" x14ac:dyDescent="0.25">
      <c r="A785" s="10">
        <v>782</v>
      </c>
      <c r="B785" s="10">
        <v>574</v>
      </c>
      <c r="C785" s="10" t="s">
        <v>353</v>
      </c>
      <c r="D785" s="10" t="s">
        <v>532</v>
      </c>
      <c r="E785" s="10" t="s">
        <v>375</v>
      </c>
      <c r="F785" s="10" t="s">
        <v>538</v>
      </c>
      <c r="G785" s="10" t="s">
        <v>4</v>
      </c>
      <c r="H785" s="10" t="s">
        <v>269</v>
      </c>
      <c r="I785" s="10" t="s">
        <v>358</v>
      </c>
      <c r="J785" s="10">
        <v>77111602</v>
      </c>
      <c r="K785" s="10" t="s">
        <v>545</v>
      </c>
      <c r="L785" s="16">
        <v>42384</v>
      </c>
      <c r="M785" s="10">
        <v>10</v>
      </c>
      <c r="N785" s="10" t="s">
        <v>8</v>
      </c>
      <c r="O785" s="10" t="s">
        <v>9</v>
      </c>
      <c r="P785" s="13">
        <v>28432120</v>
      </c>
      <c r="Q785" s="13">
        <v>28432120</v>
      </c>
      <c r="R785" s="10" t="s">
        <v>10</v>
      </c>
      <c r="S785" s="10" t="s">
        <v>10</v>
      </c>
      <c r="T785" s="10" t="s">
        <v>1023</v>
      </c>
      <c r="U785" s="11">
        <v>2843212</v>
      </c>
      <c r="V785" s="10"/>
    </row>
    <row r="786" spans="1:22" s="2" customFormat="1" ht="75" customHeight="1" x14ac:dyDescent="0.25">
      <c r="A786" s="10">
        <v>783</v>
      </c>
      <c r="B786" s="10">
        <v>574</v>
      </c>
      <c r="C786" s="10" t="s">
        <v>353</v>
      </c>
      <c r="D786" s="10" t="s">
        <v>532</v>
      </c>
      <c r="E786" s="10" t="s">
        <v>375</v>
      </c>
      <c r="F786" s="10" t="s">
        <v>538</v>
      </c>
      <c r="G786" s="10" t="s">
        <v>4</v>
      </c>
      <c r="H786" s="10" t="s">
        <v>269</v>
      </c>
      <c r="I786" s="10" t="s">
        <v>358</v>
      </c>
      <c r="J786" s="10">
        <v>77111602</v>
      </c>
      <c r="K786" s="10" t="s">
        <v>546</v>
      </c>
      <c r="L786" s="16">
        <v>42384</v>
      </c>
      <c r="M786" s="10">
        <v>10</v>
      </c>
      <c r="N786" s="10" t="s">
        <v>8</v>
      </c>
      <c r="O786" s="10" t="s">
        <v>9</v>
      </c>
      <c r="P786" s="13">
        <v>31720910</v>
      </c>
      <c r="Q786" s="13">
        <v>31720910</v>
      </c>
      <c r="R786" s="10" t="s">
        <v>10</v>
      </c>
      <c r="S786" s="10" t="s">
        <v>10</v>
      </c>
      <c r="T786" s="10" t="s">
        <v>1023</v>
      </c>
      <c r="U786" s="11">
        <v>3172091</v>
      </c>
      <c r="V786" s="10"/>
    </row>
    <row r="787" spans="1:22" s="2" customFormat="1" ht="75" customHeight="1" x14ac:dyDescent="0.25">
      <c r="A787" s="10">
        <v>784</v>
      </c>
      <c r="B787" s="10">
        <v>574</v>
      </c>
      <c r="C787" s="10" t="s">
        <v>353</v>
      </c>
      <c r="D787" s="10" t="s">
        <v>532</v>
      </c>
      <c r="E787" s="10" t="s">
        <v>375</v>
      </c>
      <c r="F787" s="10" t="s">
        <v>538</v>
      </c>
      <c r="G787" s="10" t="s">
        <v>4</v>
      </c>
      <c r="H787" s="10" t="s">
        <v>269</v>
      </c>
      <c r="I787" s="10" t="s">
        <v>358</v>
      </c>
      <c r="J787" s="10">
        <v>77111602</v>
      </c>
      <c r="K787" s="10" t="s">
        <v>547</v>
      </c>
      <c r="L787" s="16">
        <v>42384</v>
      </c>
      <c r="M787" s="10">
        <v>10</v>
      </c>
      <c r="N787" s="10" t="s">
        <v>8</v>
      </c>
      <c r="O787" s="10" t="s">
        <v>9</v>
      </c>
      <c r="P787" s="13">
        <v>16337860</v>
      </c>
      <c r="Q787" s="13">
        <v>16337860</v>
      </c>
      <c r="R787" s="10" t="s">
        <v>10</v>
      </c>
      <c r="S787" s="10" t="s">
        <v>10</v>
      </c>
      <c r="T787" s="10" t="s">
        <v>1023</v>
      </c>
      <c r="U787" s="11">
        <v>1633786</v>
      </c>
      <c r="V787" s="10"/>
    </row>
    <row r="788" spans="1:22" s="2" customFormat="1" ht="75" customHeight="1" x14ac:dyDescent="0.25">
      <c r="A788" s="10">
        <v>785</v>
      </c>
      <c r="B788" s="10">
        <v>574</v>
      </c>
      <c r="C788" s="10" t="s">
        <v>353</v>
      </c>
      <c r="D788" s="10" t="s">
        <v>532</v>
      </c>
      <c r="E788" s="10" t="s">
        <v>375</v>
      </c>
      <c r="F788" s="10" t="s">
        <v>538</v>
      </c>
      <c r="G788" s="10" t="s">
        <v>4</v>
      </c>
      <c r="H788" s="10" t="s">
        <v>269</v>
      </c>
      <c r="I788" s="10" t="s">
        <v>358</v>
      </c>
      <c r="J788" s="10">
        <v>77111602</v>
      </c>
      <c r="K788" s="10" t="s">
        <v>548</v>
      </c>
      <c r="L788" s="16">
        <v>42384</v>
      </c>
      <c r="M788" s="10">
        <v>10</v>
      </c>
      <c r="N788" s="10" t="s">
        <v>8</v>
      </c>
      <c r="O788" s="10" t="s">
        <v>9</v>
      </c>
      <c r="P788" s="13">
        <v>31720910</v>
      </c>
      <c r="Q788" s="13">
        <v>31720910</v>
      </c>
      <c r="R788" s="10" t="s">
        <v>10</v>
      </c>
      <c r="S788" s="10" t="s">
        <v>10</v>
      </c>
      <c r="T788" s="10" t="s">
        <v>1023</v>
      </c>
      <c r="U788" s="11">
        <v>3172091</v>
      </c>
      <c r="V788" s="10"/>
    </row>
    <row r="789" spans="1:22" s="2" customFormat="1" ht="75" customHeight="1" x14ac:dyDescent="0.25">
      <c r="A789" s="10">
        <v>786</v>
      </c>
      <c r="B789" s="10">
        <v>574</v>
      </c>
      <c r="C789" s="10" t="s">
        <v>353</v>
      </c>
      <c r="D789" s="10" t="s">
        <v>532</v>
      </c>
      <c r="E789" s="10" t="s">
        <v>375</v>
      </c>
      <c r="F789" s="10" t="s">
        <v>538</v>
      </c>
      <c r="G789" s="10" t="s">
        <v>4</v>
      </c>
      <c r="H789" s="10" t="s">
        <v>269</v>
      </c>
      <c r="I789" s="10" t="s">
        <v>358</v>
      </c>
      <c r="J789" s="10">
        <v>77111602</v>
      </c>
      <c r="K789" s="10" t="s">
        <v>549</v>
      </c>
      <c r="L789" s="16">
        <v>42384</v>
      </c>
      <c r="M789" s="10">
        <v>10</v>
      </c>
      <c r="N789" s="10" t="s">
        <v>8</v>
      </c>
      <c r="O789" s="10" t="s">
        <v>9</v>
      </c>
      <c r="P789" s="13">
        <v>16337860</v>
      </c>
      <c r="Q789" s="13">
        <v>16337860</v>
      </c>
      <c r="R789" s="10" t="s">
        <v>10</v>
      </c>
      <c r="S789" s="10" t="s">
        <v>10</v>
      </c>
      <c r="T789" s="10" t="s">
        <v>1023</v>
      </c>
      <c r="U789" s="11">
        <v>1633786</v>
      </c>
      <c r="V789" s="10"/>
    </row>
    <row r="790" spans="1:22" s="2" customFormat="1" ht="75" customHeight="1" x14ac:dyDescent="0.25">
      <c r="A790" s="10">
        <v>787</v>
      </c>
      <c r="B790" s="10">
        <v>574</v>
      </c>
      <c r="C790" s="10" t="s">
        <v>353</v>
      </c>
      <c r="D790" s="10" t="s">
        <v>532</v>
      </c>
      <c r="E790" s="10" t="s">
        <v>375</v>
      </c>
      <c r="F790" s="10" t="s">
        <v>538</v>
      </c>
      <c r="G790" s="10" t="s">
        <v>4</v>
      </c>
      <c r="H790" s="10" t="s">
        <v>269</v>
      </c>
      <c r="I790" s="10" t="s">
        <v>358</v>
      </c>
      <c r="J790" s="10">
        <v>77111602</v>
      </c>
      <c r="K790" s="10" t="s">
        <v>548</v>
      </c>
      <c r="L790" s="16">
        <v>42384</v>
      </c>
      <c r="M790" s="10">
        <v>10</v>
      </c>
      <c r="N790" s="10" t="s">
        <v>8</v>
      </c>
      <c r="O790" s="10" t="s">
        <v>9</v>
      </c>
      <c r="P790" s="13">
        <v>16337860</v>
      </c>
      <c r="Q790" s="13">
        <v>16337860</v>
      </c>
      <c r="R790" s="10" t="s">
        <v>10</v>
      </c>
      <c r="S790" s="10" t="s">
        <v>10</v>
      </c>
      <c r="T790" s="10" t="s">
        <v>1023</v>
      </c>
      <c r="U790" s="11">
        <v>1633786</v>
      </c>
      <c r="V790" s="10"/>
    </row>
    <row r="791" spans="1:22" s="2" customFormat="1" ht="75" customHeight="1" x14ac:dyDescent="0.25">
      <c r="A791" s="10">
        <v>788</v>
      </c>
      <c r="B791" s="10">
        <v>574</v>
      </c>
      <c r="C791" s="10" t="s">
        <v>353</v>
      </c>
      <c r="D791" s="10" t="s">
        <v>532</v>
      </c>
      <c r="E791" s="10" t="s">
        <v>375</v>
      </c>
      <c r="F791" s="10" t="s">
        <v>538</v>
      </c>
      <c r="G791" s="10" t="s">
        <v>4</v>
      </c>
      <c r="H791" s="10" t="s">
        <v>269</v>
      </c>
      <c r="I791" s="10" t="s">
        <v>358</v>
      </c>
      <c r="J791" s="10">
        <v>77111602</v>
      </c>
      <c r="K791" s="10" t="s">
        <v>550</v>
      </c>
      <c r="L791" s="16">
        <v>42384</v>
      </c>
      <c r="M791" s="10">
        <v>10</v>
      </c>
      <c r="N791" s="10" t="s">
        <v>8</v>
      </c>
      <c r="O791" s="10" t="s">
        <v>9</v>
      </c>
      <c r="P791" s="13">
        <v>12836890</v>
      </c>
      <c r="Q791" s="13">
        <v>12836890</v>
      </c>
      <c r="R791" s="10" t="s">
        <v>10</v>
      </c>
      <c r="S791" s="10" t="s">
        <v>10</v>
      </c>
      <c r="T791" s="10" t="s">
        <v>1023</v>
      </c>
      <c r="U791" s="11">
        <v>1283689</v>
      </c>
      <c r="V791" s="10"/>
    </row>
    <row r="792" spans="1:22" s="2" customFormat="1" ht="75" customHeight="1" x14ac:dyDescent="0.25">
      <c r="A792" s="10">
        <v>789</v>
      </c>
      <c r="B792" s="10">
        <v>574</v>
      </c>
      <c r="C792" s="10" t="s">
        <v>353</v>
      </c>
      <c r="D792" s="10" t="s">
        <v>532</v>
      </c>
      <c r="E792" s="10" t="s">
        <v>375</v>
      </c>
      <c r="F792" s="10" t="s">
        <v>538</v>
      </c>
      <c r="G792" s="10" t="s">
        <v>4</v>
      </c>
      <c r="H792" s="10" t="s">
        <v>269</v>
      </c>
      <c r="I792" s="10" t="s">
        <v>358</v>
      </c>
      <c r="J792" s="10">
        <v>77111602</v>
      </c>
      <c r="K792" s="10" t="s">
        <v>551</v>
      </c>
      <c r="L792" s="16">
        <v>42384</v>
      </c>
      <c r="M792" s="10">
        <v>10</v>
      </c>
      <c r="N792" s="10" t="s">
        <v>8</v>
      </c>
      <c r="O792" s="10" t="s">
        <v>9</v>
      </c>
      <c r="P792" s="13">
        <v>31720910</v>
      </c>
      <c r="Q792" s="13">
        <v>31720910</v>
      </c>
      <c r="R792" s="10" t="s">
        <v>10</v>
      </c>
      <c r="S792" s="10" t="s">
        <v>10</v>
      </c>
      <c r="T792" s="10" t="s">
        <v>1023</v>
      </c>
      <c r="U792" s="11">
        <v>3172091</v>
      </c>
      <c r="V792" s="10"/>
    </row>
    <row r="793" spans="1:22" s="2" customFormat="1" ht="75" customHeight="1" x14ac:dyDescent="0.25">
      <c r="A793" s="10">
        <v>790</v>
      </c>
      <c r="B793" s="10">
        <v>574</v>
      </c>
      <c r="C793" s="10" t="s">
        <v>353</v>
      </c>
      <c r="D793" s="10" t="s">
        <v>532</v>
      </c>
      <c r="E793" s="10" t="s">
        <v>375</v>
      </c>
      <c r="F793" s="10" t="s">
        <v>538</v>
      </c>
      <c r="G793" s="10" t="s">
        <v>4</v>
      </c>
      <c r="H793" s="10" t="s">
        <v>269</v>
      </c>
      <c r="I793" s="10" t="s">
        <v>358</v>
      </c>
      <c r="J793" s="10">
        <v>77111602</v>
      </c>
      <c r="K793" s="10" t="s">
        <v>552</v>
      </c>
      <c r="L793" s="16">
        <v>42384</v>
      </c>
      <c r="M793" s="10">
        <v>10</v>
      </c>
      <c r="N793" s="10" t="s">
        <v>8</v>
      </c>
      <c r="O793" s="10" t="s">
        <v>9</v>
      </c>
      <c r="P793" s="13">
        <v>24294610</v>
      </c>
      <c r="Q793" s="13">
        <v>24294610</v>
      </c>
      <c r="R793" s="10" t="s">
        <v>10</v>
      </c>
      <c r="S793" s="10" t="s">
        <v>10</v>
      </c>
      <c r="T793" s="10" t="s">
        <v>1023</v>
      </c>
      <c r="U793" s="11">
        <v>2429461</v>
      </c>
      <c r="V793" s="10"/>
    </row>
    <row r="794" spans="1:22" s="2" customFormat="1" ht="75" customHeight="1" x14ac:dyDescent="0.25">
      <c r="A794" s="10">
        <v>791</v>
      </c>
      <c r="B794" s="10">
        <v>574</v>
      </c>
      <c r="C794" s="10" t="s">
        <v>353</v>
      </c>
      <c r="D794" s="10" t="s">
        <v>532</v>
      </c>
      <c r="E794" s="10" t="s">
        <v>375</v>
      </c>
      <c r="F794" s="10" t="s">
        <v>538</v>
      </c>
      <c r="G794" s="10" t="s">
        <v>4</v>
      </c>
      <c r="H794" s="10" t="s">
        <v>269</v>
      </c>
      <c r="I794" s="10" t="s">
        <v>358</v>
      </c>
      <c r="J794" s="10">
        <v>77111602</v>
      </c>
      <c r="K794" s="10" t="s">
        <v>553</v>
      </c>
      <c r="L794" s="16">
        <v>42384</v>
      </c>
      <c r="M794" s="10">
        <v>10</v>
      </c>
      <c r="N794" s="10" t="s">
        <v>8</v>
      </c>
      <c r="O794" s="10" t="s">
        <v>9</v>
      </c>
      <c r="P794" s="13">
        <v>17610940</v>
      </c>
      <c r="Q794" s="13">
        <v>17610940</v>
      </c>
      <c r="R794" s="10" t="s">
        <v>10</v>
      </c>
      <c r="S794" s="10" t="s">
        <v>10</v>
      </c>
      <c r="T794" s="10" t="s">
        <v>1023</v>
      </c>
      <c r="U794" s="11">
        <v>1761094</v>
      </c>
      <c r="V794" s="10"/>
    </row>
    <row r="795" spans="1:22" s="2" customFormat="1" ht="75" customHeight="1" x14ac:dyDescent="0.25">
      <c r="A795" s="10">
        <v>792</v>
      </c>
      <c r="B795" s="10">
        <v>574</v>
      </c>
      <c r="C795" s="10" t="s">
        <v>353</v>
      </c>
      <c r="D795" s="10" t="s">
        <v>532</v>
      </c>
      <c r="E795" s="10" t="s">
        <v>375</v>
      </c>
      <c r="F795" s="10" t="s">
        <v>538</v>
      </c>
      <c r="G795" s="10" t="s">
        <v>4</v>
      </c>
      <c r="H795" s="10" t="s">
        <v>269</v>
      </c>
      <c r="I795" s="10" t="s">
        <v>358</v>
      </c>
      <c r="J795" s="10">
        <v>77111602</v>
      </c>
      <c r="K795" s="10" t="s">
        <v>554</v>
      </c>
      <c r="L795" s="16">
        <v>42384</v>
      </c>
      <c r="M795" s="10">
        <v>10</v>
      </c>
      <c r="N795" s="10" t="s">
        <v>8</v>
      </c>
      <c r="O795" s="10" t="s">
        <v>9</v>
      </c>
      <c r="P795" s="13">
        <v>41162920</v>
      </c>
      <c r="Q795" s="13">
        <v>41162920</v>
      </c>
      <c r="R795" s="10" t="s">
        <v>10</v>
      </c>
      <c r="S795" s="10" t="s">
        <v>10</v>
      </c>
      <c r="T795" s="10" t="s">
        <v>1023</v>
      </c>
      <c r="U795" s="11">
        <v>4116292</v>
      </c>
      <c r="V795" s="10"/>
    </row>
    <row r="796" spans="1:22" s="2" customFormat="1" ht="75" customHeight="1" x14ac:dyDescent="0.25">
      <c r="A796" s="10">
        <v>793</v>
      </c>
      <c r="B796" s="10">
        <v>574</v>
      </c>
      <c r="C796" s="10" t="s">
        <v>353</v>
      </c>
      <c r="D796" s="10" t="s">
        <v>532</v>
      </c>
      <c r="E796" s="10" t="s">
        <v>375</v>
      </c>
      <c r="F796" s="10" t="s">
        <v>538</v>
      </c>
      <c r="G796" s="10" t="s">
        <v>4</v>
      </c>
      <c r="H796" s="10" t="s">
        <v>269</v>
      </c>
      <c r="I796" s="10" t="s">
        <v>358</v>
      </c>
      <c r="J796" s="10">
        <v>77111602</v>
      </c>
      <c r="K796" s="10" t="s">
        <v>555</v>
      </c>
      <c r="L796" s="16">
        <v>42384</v>
      </c>
      <c r="M796" s="10">
        <v>10</v>
      </c>
      <c r="N796" s="10" t="s">
        <v>8</v>
      </c>
      <c r="O796" s="10" t="s">
        <v>9</v>
      </c>
      <c r="P796" s="13">
        <v>17610940</v>
      </c>
      <c r="Q796" s="13">
        <v>17610940</v>
      </c>
      <c r="R796" s="10" t="s">
        <v>10</v>
      </c>
      <c r="S796" s="10" t="s">
        <v>10</v>
      </c>
      <c r="T796" s="10" t="s">
        <v>1023</v>
      </c>
      <c r="U796" s="11">
        <v>1761094</v>
      </c>
      <c r="V796" s="10"/>
    </row>
    <row r="797" spans="1:22" s="2" customFormat="1" ht="75" customHeight="1" x14ac:dyDescent="0.25">
      <c r="A797" s="10">
        <v>794</v>
      </c>
      <c r="B797" s="10">
        <v>574</v>
      </c>
      <c r="C797" s="10" t="s">
        <v>353</v>
      </c>
      <c r="D797" s="10" t="s">
        <v>532</v>
      </c>
      <c r="E797" s="10" t="s">
        <v>375</v>
      </c>
      <c r="F797" s="10" t="s">
        <v>538</v>
      </c>
      <c r="G797" s="10" t="s">
        <v>4</v>
      </c>
      <c r="H797" s="10" t="s">
        <v>269</v>
      </c>
      <c r="I797" s="10" t="s">
        <v>358</v>
      </c>
      <c r="J797" s="10">
        <v>77111602</v>
      </c>
      <c r="K797" s="10" t="s">
        <v>556</v>
      </c>
      <c r="L797" s="16">
        <v>42384</v>
      </c>
      <c r="M797" s="10">
        <v>10</v>
      </c>
      <c r="N797" s="10" t="s">
        <v>8</v>
      </c>
      <c r="O797" s="10" t="s">
        <v>9</v>
      </c>
      <c r="P797" s="13">
        <v>31720910</v>
      </c>
      <c r="Q797" s="13">
        <v>31720910</v>
      </c>
      <c r="R797" s="10" t="s">
        <v>10</v>
      </c>
      <c r="S797" s="10" t="s">
        <v>10</v>
      </c>
      <c r="T797" s="10" t="s">
        <v>1023</v>
      </c>
      <c r="U797" s="11">
        <v>3172091</v>
      </c>
      <c r="V797" s="10"/>
    </row>
    <row r="798" spans="1:22" s="2" customFormat="1" ht="75" customHeight="1" x14ac:dyDescent="0.25">
      <c r="A798" s="10">
        <v>795</v>
      </c>
      <c r="B798" s="10">
        <v>574</v>
      </c>
      <c r="C798" s="10" t="s">
        <v>353</v>
      </c>
      <c r="D798" s="10" t="s">
        <v>532</v>
      </c>
      <c r="E798" s="10" t="s">
        <v>375</v>
      </c>
      <c r="F798" s="10" t="s">
        <v>538</v>
      </c>
      <c r="G798" s="10" t="s">
        <v>4</v>
      </c>
      <c r="H798" s="10" t="s">
        <v>269</v>
      </c>
      <c r="I798" s="10" t="s">
        <v>358</v>
      </c>
      <c r="J798" s="10">
        <v>77111602</v>
      </c>
      <c r="K798" s="10" t="s">
        <v>557</v>
      </c>
      <c r="L798" s="16">
        <v>42384</v>
      </c>
      <c r="M798" s="10">
        <v>10</v>
      </c>
      <c r="N798" s="10" t="s">
        <v>8</v>
      </c>
      <c r="O798" s="10" t="s">
        <v>9</v>
      </c>
      <c r="P798" s="13">
        <v>24294610</v>
      </c>
      <c r="Q798" s="13">
        <v>24294610</v>
      </c>
      <c r="R798" s="10" t="s">
        <v>10</v>
      </c>
      <c r="S798" s="10" t="s">
        <v>10</v>
      </c>
      <c r="T798" s="10" t="s">
        <v>1023</v>
      </c>
      <c r="U798" s="11">
        <v>2429461</v>
      </c>
      <c r="V798" s="10"/>
    </row>
    <row r="799" spans="1:22" s="2" customFormat="1" ht="75" customHeight="1" x14ac:dyDescent="0.25">
      <c r="A799" s="10">
        <v>796</v>
      </c>
      <c r="B799" s="10">
        <v>574</v>
      </c>
      <c r="C799" s="10" t="s">
        <v>353</v>
      </c>
      <c r="D799" s="10" t="s">
        <v>532</v>
      </c>
      <c r="E799" s="10" t="s">
        <v>375</v>
      </c>
      <c r="F799" s="10" t="s">
        <v>538</v>
      </c>
      <c r="G799" s="10" t="s">
        <v>4</v>
      </c>
      <c r="H799" s="10" t="s">
        <v>269</v>
      </c>
      <c r="I799" s="10" t="s">
        <v>358</v>
      </c>
      <c r="J799" s="10">
        <v>77111602</v>
      </c>
      <c r="K799" s="10" t="s">
        <v>553</v>
      </c>
      <c r="L799" s="16">
        <v>42384</v>
      </c>
      <c r="M799" s="10">
        <v>10</v>
      </c>
      <c r="N799" s="10" t="s">
        <v>8</v>
      </c>
      <c r="O799" s="10" t="s">
        <v>9</v>
      </c>
      <c r="P799" s="13">
        <v>41162920</v>
      </c>
      <c r="Q799" s="13">
        <v>41162920</v>
      </c>
      <c r="R799" s="10" t="s">
        <v>10</v>
      </c>
      <c r="S799" s="10" t="s">
        <v>10</v>
      </c>
      <c r="T799" s="10" t="s">
        <v>1023</v>
      </c>
      <c r="U799" s="11">
        <v>4116292</v>
      </c>
      <c r="V799" s="10"/>
    </row>
    <row r="800" spans="1:22" s="2" customFormat="1" ht="75" customHeight="1" x14ac:dyDescent="0.25">
      <c r="A800" s="10">
        <v>797</v>
      </c>
      <c r="B800" s="10">
        <v>574</v>
      </c>
      <c r="C800" s="10" t="s">
        <v>353</v>
      </c>
      <c r="D800" s="10" t="s">
        <v>532</v>
      </c>
      <c r="E800" s="10" t="s">
        <v>375</v>
      </c>
      <c r="F800" s="10" t="s">
        <v>538</v>
      </c>
      <c r="G800" s="10" t="s">
        <v>4</v>
      </c>
      <c r="H800" s="10" t="s">
        <v>269</v>
      </c>
      <c r="I800" s="10" t="s">
        <v>358</v>
      </c>
      <c r="J800" s="10">
        <v>77111602</v>
      </c>
      <c r="K800" s="10" t="s">
        <v>558</v>
      </c>
      <c r="L800" s="16">
        <v>42384</v>
      </c>
      <c r="M800" s="10">
        <v>10</v>
      </c>
      <c r="N800" s="10" t="s">
        <v>8</v>
      </c>
      <c r="O800" s="10" t="s">
        <v>9</v>
      </c>
      <c r="P800" s="13">
        <v>28432120</v>
      </c>
      <c r="Q800" s="13">
        <v>28432120</v>
      </c>
      <c r="R800" s="10" t="s">
        <v>10</v>
      </c>
      <c r="S800" s="10" t="s">
        <v>10</v>
      </c>
      <c r="T800" s="10" t="s">
        <v>1023</v>
      </c>
      <c r="U800" s="11">
        <v>2843212</v>
      </c>
      <c r="V800" s="10"/>
    </row>
    <row r="801" spans="1:22" s="2" customFormat="1" ht="75" customHeight="1" x14ac:dyDescent="0.25">
      <c r="A801" s="10">
        <v>798</v>
      </c>
      <c r="B801" s="10">
        <v>574</v>
      </c>
      <c r="C801" s="10" t="s">
        <v>353</v>
      </c>
      <c r="D801" s="10" t="s">
        <v>532</v>
      </c>
      <c r="E801" s="10" t="s">
        <v>375</v>
      </c>
      <c r="F801" s="10" t="s">
        <v>538</v>
      </c>
      <c r="G801" s="10" t="s">
        <v>4</v>
      </c>
      <c r="H801" s="10" t="s">
        <v>269</v>
      </c>
      <c r="I801" s="10" t="s">
        <v>358</v>
      </c>
      <c r="J801" s="10">
        <v>77111602</v>
      </c>
      <c r="K801" s="10" t="s">
        <v>553</v>
      </c>
      <c r="L801" s="16">
        <v>42384</v>
      </c>
      <c r="M801" s="10">
        <v>10</v>
      </c>
      <c r="N801" s="10" t="s">
        <v>8</v>
      </c>
      <c r="O801" s="10" t="s">
        <v>9</v>
      </c>
      <c r="P801" s="13">
        <v>28432120</v>
      </c>
      <c r="Q801" s="13">
        <v>28432120</v>
      </c>
      <c r="R801" s="10" t="s">
        <v>10</v>
      </c>
      <c r="S801" s="10" t="s">
        <v>10</v>
      </c>
      <c r="T801" s="10" t="s">
        <v>1023</v>
      </c>
      <c r="U801" s="11">
        <v>2843212</v>
      </c>
      <c r="V801" s="10"/>
    </row>
    <row r="802" spans="1:22" s="2" customFormat="1" ht="75" customHeight="1" x14ac:dyDescent="0.25">
      <c r="A802" s="10">
        <v>799</v>
      </c>
      <c r="B802" s="10">
        <v>574</v>
      </c>
      <c r="C802" s="10" t="s">
        <v>353</v>
      </c>
      <c r="D802" s="10" t="s">
        <v>532</v>
      </c>
      <c r="E802" s="10" t="s">
        <v>375</v>
      </c>
      <c r="F802" s="10" t="s">
        <v>538</v>
      </c>
      <c r="G802" s="10" t="s">
        <v>4</v>
      </c>
      <c r="H802" s="10" t="s">
        <v>269</v>
      </c>
      <c r="I802" s="10" t="s">
        <v>358</v>
      </c>
      <c r="J802" s="10">
        <v>77111602</v>
      </c>
      <c r="K802" s="10" t="s">
        <v>559</v>
      </c>
      <c r="L802" s="16">
        <v>42384</v>
      </c>
      <c r="M802" s="10">
        <v>10</v>
      </c>
      <c r="N802" s="10" t="s">
        <v>8</v>
      </c>
      <c r="O802" s="10" t="s">
        <v>9</v>
      </c>
      <c r="P802" s="13">
        <v>24294610</v>
      </c>
      <c r="Q802" s="13">
        <v>24294610</v>
      </c>
      <c r="R802" s="10" t="s">
        <v>10</v>
      </c>
      <c r="S802" s="10" t="s">
        <v>10</v>
      </c>
      <c r="T802" s="10" t="s">
        <v>1023</v>
      </c>
      <c r="U802" s="11">
        <v>2429461</v>
      </c>
      <c r="V802" s="10"/>
    </row>
    <row r="803" spans="1:22" s="2" customFormat="1" ht="75" customHeight="1" x14ac:dyDescent="0.25">
      <c r="A803" s="10">
        <v>800</v>
      </c>
      <c r="B803" s="10">
        <v>574</v>
      </c>
      <c r="C803" s="10" t="s">
        <v>353</v>
      </c>
      <c r="D803" s="10" t="s">
        <v>532</v>
      </c>
      <c r="E803" s="10" t="s">
        <v>375</v>
      </c>
      <c r="F803" s="10" t="s">
        <v>538</v>
      </c>
      <c r="G803" s="10" t="s">
        <v>4</v>
      </c>
      <c r="H803" s="10" t="s">
        <v>269</v>
      </c>
      <c r="I803" s="10" t="s">
        <v>358</v>
      </c>
      <c r="J803" s="10">
        <v>77111602</v>
      </c>
      <c r="K803" s="10" t="s">
        <v>560</v>
      </c>
      <c r="L803" s="16">
        <v>42384</v>
      </c>
      <c r="M803" s="10">
        <v>10</v>
      </c>
      <c r="N803" s="10" t="s">
        <v>8</v>
      </c>
      <c r="O803" s="10" t="s">
        <v>9</v>
      </c>
      <c r="P803" s="13">
        <v>35752330</v>
      </c>
      <c r="Q803" s="13">
        <v>35752330</v>
      </c>
      <c r="R803" s="10" t="s">
        <v>10</v>
      </c>
      <c r="S803" s="10" t="s">
        <v>10</v>
      </c>
      <c r="T803" s="10" t="s">
        <v>1023</v>
      </c>
      <c r="U803" s="11">
        <v>3575233</v>
      </c>
      <c r="V803" s="10"/>
    </row>
    <row r="804" spans="1:22" s="2" customFormat="1" ht="75" customHeight="1" x14ac:dyDescent="0.25">
      <c r="A804" s="10">
        <v>801</v>
      </c>
      <c r="B804" s="10">
        <v>574</v>
      </c>
      <c r="C804" s="10" t="s">
        <v>353</v>
      </c>
      <c r="D804" s="10" t="s">
        <v>532</v>
      </c>
      <c r="E804" s="10" t="s">
        <v>375</v>
      </c>
      <c r="F804" s="10" t="s">
        <v>538</v>
      </c>
      <c r="G804" s="10" t="s">
        <v>4</v>
      </c>
      <c r="H804" s="10" t="s">
        <v>269</v>
      </c>
      <c r="I804" s="10" t="s">
        <v>358</v>
      </c>
      <c r="J804" s="10">
        <v>77111602</v>
      </c>
      <c r="K804" s="10" t="s">
        <v>561</v>
      </c>
      <c r="L804" s="16">
        <v>42384</v>
      </c>
      <c r="M804" s="10">
        <v>10</v>
      </c>
      <c r="N804" s="10" t="s">
        <v>8</v>
      </c>
      <c r="O804" s="10" t="s">
        <v>9</v>
      </c>
      <c r="P804" s="13">
        <v>24294610</v>
      </c>
      <c r="Q804" s="13">
        <v>24294610</v>
      </c>
      <c r="R804" s="10" t="s">
        <v>10</v>
      </c>
      <c r="S804" s="10" t="s">
        <v>10</v>
      </c>
      <c r="T804" s="10" t="s">
        <v>1023</v>
      </c>
      <c r="U804" s="11">
        <v>2429461</v>
      </c>
      <c r="V804" s="10"/>
    </row>
    <row r="805" spans="1:22" s="2" customFormat="1" ht="75" customHeight="1" x14ac:dyDescent="0.25">
      <c r="A805" s="10">
        <v>802</v>
      </c>
      <c r="B805" s="10">
        <v>574</v>
      </c>
      <c r="C805" s="10" t="s">
        <v>353</v>
      </c>
      <c r="D805" s="10" t="s">
        <v>532</v>
      </c>
      <c r="E805" s="10" t="s">
        <v>375</v>
      </c>
      <c r="F805" s="10" t="s">
        <v>538</v>
      </c>
      <c r="G805" s="10" t="s">
        <v>4</v>
      </c>
      <c r="H805" s="10" t="s">
        <v>269</v>
      </c>
      <c r="I805" s="10" t="s">
        <v>358</v>
      </c>
      <c r="J805" s="10">
        <v>77111602</v>
      </c>
      <c r="K805" s="10" t="s">
        <v>562</v>
      </c>
      <c r="L805" s="16">
        <v>42384</v>
      </c>
      <c r="M805" s="10">
        <v>10</v>
      </c>
      <c r="N805" s="10" t="s">
        <v>8</v>
      </c>
      <c r="O805" s="10" t="s">
        <v>9</v>
      </c>
      <c r="P805" s="13">
        <v>28432120</v>
      </c>
      <c r="Q805" s="13">
        <v>28432120</v>
      </c>
      <c r="R805" s="10" t="s">
        <v>10</v>
      </c>
      <c r="S805" s="10" t="s">
        <v>10</v>
      </c>
      <c r="T805" s="10" t="s">
        <v>1023</v>
      </c>
      <c r="U805" s="11">
        <v>2843212</v>
      </c>
      <c r="V805" s="10"/>
    </row>
    <row r="806" spans="1:22" s="2" customFormat="1" ht="75" customHeight="1" x14ac:dyDescent="0.25">
      <c r="A806" s="10">
        <v>803</v>
      </c>
      <c r="B806" s="10">
        <v>574</v>
      </c>
      <c r="C806" s="10" t="s">
        <v>353</v>
      </c>
      <c r="D806" s="10" t="s">
        <v>532</v>
      </c>
      <c r="E806" s="10" t="s">
        <v>375</v>
      </c>
      <c r="F806" s="10" t="s">
        <v>538</v>
      </c>
      <c r="G806" s="10" t="s">
        <v>4</v>
      </c>
      <c r="H806" s="10" t="s">
        <v>269</v>
      </c>
      <c r="I806" s="10" t="s">
        <v>358</v>
      </c>
      <c r="J806" s="10">
        <v>77111602</v>
      </c>
      <c r="K806" s="10" t="s">
        <v>563</v>
      </c>
      <c r="L806" s="16">
        <v>42384</v>
      </c>
      <c r="M806" s="10">
        <v>10</v>
      </c>
      <c r="N806" s="10" t="s">
        <v>8</v>
      </c>
      <c r="O806" s="10" t="s">
        <v>9</v>
      </c>
      <c r="P806" s="13">
        <v>24294610</v>
      </c>
      <c r="Q806" s="13">
        <v>24294610</v>
      </c>
      <c r="R806" s="10" t="s">
        <v>10</v>
      </c>
      <c r="S806" s="10" t="s">
        <v>10</v>
      </c>
      <c r="T806" s="10" t="s">
        <v>1023</v>
      </c>
      <c r="U806" s="11">
        <v>2429461</v>
      </c>
      <c r="V806" s="10"/>
    </row>
    <row r="807" spans="1:22" s="2" customFormat="1" ht="75" customHeight="1" x14ac:dyDescent="0.25">
      <c r="A807" s="10">
        <v>804</v>
      </c>
      <c r="B807" s="10">
        <v>574</v>
      </c>
      <c r="C807" s="10" t="s">
        <v>353</v>
      </c>
      <c r="D807" s="10" t="s">
        <v>532</v>
      </c>
      <c r="E807" s="10" t="s">
        <v>375</v>
      </c>
      <c r="F807" s="10" t="s">
        <v>538</v>
      </c>
      <c r="G807" s="10" t="s">
        <v>4</v>
      </c>
      <c r="H807" s="10" t="s">
        <v>269</v>
      </c>
      <c r="I807" s="10" t="s">
        <v>358</v>
      </c>
      <c r="J807" s="10">
        <v>77111602</v>
      </c>
      <c r="K807" s="10" t="s">
        <v>564</v>
      </c>
      <c r="L807" s="16">
        <v>42384</v>
      </c>
      <c r="M807" s="10">
        <v>10</v>
      </c>
      <c r="N807" s="10" t="s">
        <v>8</v>
      </c>
      <c r="O807" s="10" t="s">
        <v>9</v>
      </c>
      <c r="P807" s="13">
        <v>24294610</v>
      </c>
      <c r="Q807" s="13">
        <v>24294610</v>
      </c>
      <c r="R807" s="10" t="s">
        <v>10</v>
      </c>
      <c r="S807" s="10" t="s">
        <v>10</v>
      </c>
      <c r="T807" s="10" t="s">
        <v>1023</v>
      </c>
      <c r="U807" s="11">
        <v>2429461</v>
      </c>
      <c r="V807" s="10"/>
    </row>
    <row r="808" spans="1:22" s="2" customFormat="1" ht="75" customHeight="1" x14ac:dyDescent="0.25">
      <c r="A808" s="10">
        <v>805</v>
      </c>
      <c r="B808" s="10">
        <v>574</v>
      </c>
      <c r="C808" s="10" t="s">
        <v>353</v>
      </c>
      <c r="D808" s="10" t="s">
        <v>532</v>
      </c>
      <c r="E808" s="10" t="s">
        <v>375</v>
      </c>
      <c r="F808" s="10" t="s">
        <v>538</v>
      </c>
      <c r="G808" s="10" t="s">
        <v>4</v>
      </c>
      <c r="H808" s="10" t="s">
        <v>269</v>
      </c>
      <c r="I808" s="10" t="s">
        <v>358</v>
      </c>
      <c r="J808" s="10">
        <v>77111602</v>
      </c>
      <c r="K808" s="10" t="s">
        <v>565</v>
      </c>
      <c r="L808" s="16">
        <v>42384</v>
      </c>
      <c r="M808" s="10">
        <v>10</v>
      </c>
      <c r="N808" s="10" t="s">
        <v>8</v>
      </c>
      <c r="O808" s="10" t="s">
        <v>9</v>
      </c>
      <c r="P808" s="13">
        <v>24294610</v>
      </c>
      <c r="Q808" s="13">
        <v>24294610</v>
      </c>
      <c r="R808" s="10" t="s">
        <v>10</v>
      </c>
      <c r="S808" s="10" t="s">
        <v>10</v>
      </c>
      <c r="T808" s="10" t="s">
        <v>1023</v>
      </c>
      <c r="U808" s="11">
        <v>2429461</v>
      </c>
      <c r="V808" s="10"/>
    </row>
    <row r="809" spans="1:22" s="2" customFormat="1" ht="75" customHeight="1" x14ac:dyDescent="0.25">
      <c r="A809" s="10">
        <v>806</v>
      </c>
      <c r="B809" s="10">
        <v>574</v>
      </c>
      <c r="C809" s="10" t="s">
        <v>353</v>
      </c>
      <c r="D809" s="10" t="s">
        <v>532</v>
      </c>
      <c r="E809" s="10" t="s">
        <v>375</v>
      </c>
      <c r="F809" s="10" t="s">
        <v>538</v>
      </c>
      <c r="G809" s="10" t="s">
        <v>4</v>
      </c>
      <c r="H809" s="10" t="s">
        <v>269</v>
      </c>
      <c r="I809" s="10" t="s">
        <v>358</v>
      </c>
      <c r="J809" s="10">
        <v>77111602</v>
      </c>
      <c r="K809" s="10" t="s">
        <v>566</v>
      </c>
      <c r="L809" s="16">
        <v>42384</v>
      </c>
      <c r="M809" s="10">
        <v>10</v>
      </c>
      <c r="N809" s="10" t="s">
        <v>8</v>
      </c>
      <c r="O809" s="10" t="s">
        <v>9</v>
      </c>
      <c r="P809" s="13">
        <v>31720910</v>
      </c>
      <c r="Q809" s="13">
        <v>31720910</v>
      </c>
      <c r="R809" s="10" t="s">
        <v>10</v>
      </c>
      <c r="S809" s="10" t="s">
        <v>10</v>
      </c>
      <c r="T809" s="10" t="s">
        <v>1023</v>
      </c>
      <c r="U809" s="11">
        <v>3172091</v>
      </c>
      <c r="V809" s="10"/>
    </row>
    <row r="810" spans="1:22" s="2" customFormat="1" ht="75" customHeight="1" x14ac:dyDescent="0.25">
      <c r="A810" s="10">
        <v>807</v>
      </c>
      <c r="B810" s="10">
        <v>574</v>
      </c>
      <c r="C810" s="10" t="s">
        <v>353</v>
      </c>
      <c r="D810" s="10" t="s">
        <v>532</v>
      </c>
      <c r="E810" s="10" t="s">
        <v>375</v>
      </c>
      <c r="F810" s="10" t="s">
        <v>538</v>
      </c>
      <c r="G810" s="10" t="s">
        <v>4</v>
      </c>
      <c r="H810" s="10" t="s">
        <v>269</v>
      </c>
      <c r="I810" s="10" t="s">
        <v>358</v>
      </c>
      <c r="J810" s="10">
        <v>77111602</v>
      </c>
      <c r="K810" s="10" t="s">
        <v>567</v>
      </c>
      <c r="L810" s="16">
        <v>42384</v>
      </c>
      <c r="M810" s="10">
        <v>10</v>
      </c>
      <c r="N810" s="10" t="s">
        <v>8</v>
      </c>
      <c r="O810" s="10" t="s">
        <v>9</v>
      </c>
      <c r="P810" s="13">
        <v>46573510</v>
      </c>
      <c r="Q810" s="13">
        <v>46573510</v>
      </c>
      <c r="R810" s="10" t="s">
        <v>10</v>
      </c>
      <c r="S810" s="10" t="s">
        <v>10</v>
      </c>
      <c r="T810" s="10" t="s">
        <v>1023</v>
      </c>
      <c r="U810" s="11">
        <v>4657351</v>
      </c>
      <c r="V810" s="10"/>
    </row>
    <row r="811" spans="1:22" s="2" customFormat="1" ht="75" customHeight="1" x14ac:dyDescent="0.25">
      <c r="A811" s="10">
        <v>808</v>
      </c>
      <c r="B811" s="10">
        <v>574</v>
      </c>
      <c r="C811" s="10" t="s">
        <v>353</v>
      </c>
      <c r="D811" s="10" t="s">
        <v>532</v>
      </c>
      <c r="E811" s="10" t="s">
        <v>375</v>
      </c>
      <c r="F811" s="10" t="s">
        <v>538</v>
      </c>
      <c r="G811" s="10" t="s">
        <v>4</v>
      </c>
      <c r="H811" s="10" t="s">
        <v>269</v>
      </c>
      <c r="I811" s="10" t="s">
        <v>358</v>
      </c>
      <c r="J811" s="10">
        <v>77111602</v>
      </c>
      <c r="K811" s="10" t="s">
        <v>568</v>
      </c>
      <c r="L811" s="16">
        <v>42384</v>
      </c>
      <c r="M811" s="10">
        <v>10</v>
      </c>
      <c r="N811" s="10" t="s">
        <v>8</v>
      </c>
      <c r="O811" s="10" t="s">
        <v>9</v>
      </c>
      <c r="P811" s="13">
        <v>31720910</v>
      </c>
      <c r="Q811" s="13">
        <v>31720910</v>
      </c>
      <c r="R811" s="10" t="s">
        <v>10</v>
      </c>
      <c r="S811" s="10" t="s">
        <v>10</v>
      </c>
      <c r="T811" s="10" t="s">
        <v>1023</v>
      </c>
      <c r="U811" s="11">
        <v>3172091</v>
      </c>
      <c r="V811" s="10"/>
    </row>
    <row r="812" spans="1:22" s="2" customFormat="1" ht="75" customHeight="1" x14ac:dyDescent="0.25">
      <c r="A812" s="10">
        <v>809</v>
      </c>
      <c r="B812" s="10">
        <v>574</v>
      </c>
      <c r="C812" s="10" t="s">
        <v>353</v>
      </c>
      <c r="D812" s="10" t="s">
        <v>532</v>
      </c>
      <c r="E812" s="10" t="s">
        <v>375</v>
      </c>
      <c r="F812" s="10" t="s">
        <v>538</v>
      </c>
      <c r="G812" s="10" t="s">
        <v>4</v>
      </c>
      <c r="H812" s="10" t="s">
        <v>269</v>
      </c>
      <c r="I812" s="10" t="s">
        <v>358</v>
      </c>
      <c r="J812" s="10">
        <v>77111602</v>
      </c>
      <c r="K812" s="10" t="s">
        <v>569</v>
      </c>
      <c r="L812" s="16">
        <v>42384</v>
      </c>
      <c r="M812" s="10">
        <v>10</v>
      </c>
      <c r="N812" s="10" t="s">
        <v>8</v>
      </c>
      <c r="O812" s="10" t="s">
        <v>9</v>
      </c>
      <c r="P812" s="13">
        <v>57394690</v>
      </c>
      <c r="Q812" s="13">
        <v>57394690</v>
      </c>
      <c r="R812" s="10" t="s">
        <v>10</v>
      </c>
      <c r="S812" s="10" t="s">
        <v>10</v>
      </c>
      <c r="T812" s="10" t="s">
        <v>1023</v>
      </c>
      <c r="U812" s="11">
        <v>5739469</v>
      </c>
      <c r="V812" s="10"/>
    </row>
    <row r="813" spans="1:22" s="2" customFormat="1" ht="75" customHeight="1" x14ac:dyDescent="0.25">
      <c r="A813" s="10">
        <v>810</v>
      </c>
      <c r="B813" s="10">
        <v>574</v>
      </c>
      <c r="C813" s="10" t="s">
        <v>353</v>
      </c>
      <c r="D813" s="10" t="s">
        <v>532</v>
      </c>
      <c r="E813" s="10" t="s">
        <v>375</v>
      </c>
      <c r="F813" s="10" t="s">
        <v>538</v>
      </c>
      <c r="G813" s="10" t="s">
        <v>4</v>
      </c>
      <c r="H813" s="10" t="s">
        <v>269</v>
      </c>
      <c r="I813" s="10" t="s">
        <v>358</v>
      </c>
      <c r="J813" s="10">
        <v>77111602</v>
      </c>
      <c r="K813" s="10" t="s">
        <v>570</v>
      </c>
      <c r="L813" s="16">
        <v>42384</v>
      </c>
      <c r="M813" s="10">
        <v>10</v>
      </c>
      <c r="N813" s="10" t="s">
        <v>8</v>
      </c>
      <c r="O813" s="10" t="s">
        <v>9</v>
      </c>
      <c r="P813" s="13">
        <v>24294610</v>
      </c>
      <c r="Q813" s="13">
        <v>24294610</v>
      </c>
      <c r="R813" s="10" t="s">
        <v>10</v>
      </c>
      <c r="S813" s="10" t="s">
        <v>10</v>
      </c>
      <c r="T813" s="10" t="s">
        <v>1023</v>
      </c>
      <c r="U813" s="11">
        <v>2429461</v>
      </c>
      <c r="V813" s="10"/>
    </row>
    <row r="814" spans="1:22" s="2" customFormat="1" ht="75" customHeight="1" x14ac:dyDescent="0.25">
      <c r="A814" s="10">
        <v>811</v>
      </c>
      <c r="B814" s="10">
        <v>574</v>
      </c>
      <c r="C814" s="10" t="s">
        <v>353</v>
      </c>
      <c r="D814" s="10" t="s">
        <v>532</v>
      </c>
      <c r="E814" s="10" t="s">
        <v>375</v>
      </c>
      <c r="F814" s="10" t="s">
        <v>538</v>
      </c>
      <c r="G814" s="10" t="s">
        <v>4</v>
      </c>
      <c r="H814" s="10" t="s">
        <v>269</v>
      </c>
      <c r="I814" s="10" t="s">
        <v>358</v>
      </c>
      <c r="J814" s="10">
        <v>77111602</v>
      </c>
      <c r="K814" s="10" t="s">
        <v>571</v>
      </c>
      <c r="L814" s="16">
        <v>42384</v>
      </c>
      <c r="M814" s="10">
        <v>10</v>
      </c>
      <c r="N814" s="10" t="s">
        <v>8</v>
      </c>
      <c r="O814" s="10" t="s">
        <v>9</v>
      </c>
      <c r="P814" s="13">
        <v>24294610</v>
      </c>
      <c r="Q814" s="13">
        <v>24294610</v>
      </c>
      <c r="R814" s="10" t="s">
        <v>10</v>
      </c>
      <c r="S814" s="10" t="s">
        <v>10</v>
      </c>
      <c r="T814" s="10" t="s">
        <v>1023</v>
      </c>
      <c r="U814" s="11">
        <v>2429461</v>
      </c>
      <c r="V814" s="10"/>
    </row>
    <row r="815" spans="1:22" s="2" customFormat="1" ht="75" customHeight="1" x14ac:dyDescent="0.25">
      <c r="A815" s="10">
        <v>812</v>
      </c>
      <c r="B815" s="10">
        <v>574</v>
      </c>
      <c r="C815" s="10" t="s">
        <v>353</v>
      </c>
      <c r="D815" s="10" t="s">
        <v>532</v>
      </c>
      <c r="E815" s="10" t="s">
        <v>375</v>
      </c>
      <c r="F815" s="10" t="s">
        <v>538</v>
      </c>
      <c r="G815" s="10" t="s">
        <v>4</v>
      </c>
      <c r="H815" s="10" t="s">
        <v>269</v>
      </c>
      <c r="I815" s="10" t="s">
        <v>358</v>
      </c>
      <c r="J815" s="10">
        <v>77111602</v>
      </c>
      <c r="K815" s="10" t="s">
        <v>572</v>
      </c>
      <c r="L815" s="16">
        <v>42384</v>
      </c>
      <c r="M815" s="10">
        <v>10</v>
      </c>
      <c r="N815" s="10" t="s">
        <v>8</v>
      </c>
      <c r="O815" s="10" t="s">
        <v>9</v>
      </c>
      <c r="P815" s="13">
        <v>24294610</v>
      </c>
      <c r="Q815" s="13">
        <v>24294610</v>
      </c>
      <c r="R815" s="10" t="s">
        <v>10</v>
      </c>
      <c r="S815" s="10" t="s">
        <v>10</v>
      </c>
      <c r="T815" s="10" t="s">
        <v>1023</v>
      </c>
      <c r="U815" s="11">
        <v>2429461</v>
      </c>
      <c r="V815" s="10"/>
    </row>
    <row r="816" spans="1:22" s="2" customFormat="1" ht="75" customHeight="1" x14ac:dyDescent="0.25">
      <c r="A816" s="10">
        <v>813</v>
      </c>
      <c r="B816" s="10">
        <v>574</v>
      </c>
      <c r="C816" s="10" t="s">
        <v>353</v>
      </c>
      <c r="D816" s="10" t="s">
        <v>532</v>
      </c>
      <c r="E816" s="10" t="s">
        <v>375</v>
      </c>
      <c r="F816" s="10" t="s">
        <v>538</v>
      </c>
      <c r="G816" s="10" t="s">
        <v>4</v>
      </c>
      <c r="H816" s="10" t="s">
        <v>269</v>
      </c>
      <c r="I816" s="10" t="s">
        <v>358</v>
      </c>
      <c r="J816" s="10">
        <v>77111602</v>
      </c>
      <c r="K816" s="10" t="s">
        <v>573</v>
      </c>
      <c r="L816" s="16">
        <v>42384</v>
      </c>
      <c r="M816" s="10">
        <v>10</v>
      </c>
      <c r="N816" s="10" t="s">
        <v>8</v>
      </c>
      <c r="O816" s="10" t="s">
        <v>9</v>
      </c>
      <c r="P816" s="13">
        <v>28432120</v>
      </c>
      <c r="Q816" s="13">
        <v>28432120</v>
      </c>
      <c r="R816" s="10" t="s">
        <v>10</v>
      </c>
      <c r="S816" s="10" t="s">
        <v>10</v>
      </c>
      <c r="T816" s="10" t="s">
        <v>1023</v>
      </c>
      <c r="U816" s="11">
        <v>2843212</v>
      </c>
      <c r="V816" s="10"/>
    </row>
    <row r="817" spans="1:22" s="2" customFormat="1" ht="75" customHeight="1" x14ac:dyDescent="0.25">
      <c r="A817" s="10">
        <v>814</v>
      </c>
      <c r="B817" s="10">
        <v>574</v>
      </c>
      <c r="C817" s="10" t="s">
        <v>353</v>
      </c>
      <c r="D817" s="10" t="s">
        <v>532</v>
      </c>
      <c r="E817" s="10" t="s">
        <v>375</v>
      </c>
      <c r="F817" s="10" t="s">
        <v>538</v>
      </c>
      <c r="G817" s="10" t="s">
        <v>4</v>
      </c>
      <c r="H817" s="10" t="s">
        <v>269</v>
      </c>
      <c r="I817" s="10" t="s">
        <v>358</v>
      </c>
      <c r="J817" s="10">
        <v>77111602</v>
      </c>
      <c r="K817" s="10" t="s">
        <v>534</v>
      </c>
      <c r="L817" s="16">
        <v>42384</v>
      </c>
      <c r="M817" s="10">
        <v>10</v>
      </c>
      <c r="N817" s="10" t="s">
        <v>8</v>
      </c>
      <c r="O817" s="10" t="s">
        <v>9</v>
      </c>
      <c r="P817" s="13">
        <v>31720910</v>
      </c>
      <c r="Q817" s="13">
        <v>31720910</v>
      </c>
      <c r="R817" s="10" t="s">
        <v>10</v>
      </c>
      <c r="S817" s="10" t="s">
        <v>10</v>
      </c>
      <c r="T817" s="10" t="s">
        <v>1023</v>
      </c>
      <c r="U817" s="11">
        <v>3172091</v>
      </c>
      <c r="V817" s="10"/>
    </row>
    <row r="818" spans="1:22" s="2" customFormat="1" ht="75" customHeight="1" x14ac:dyDescent="0.25">
      <c r="A818" s="10">
        <v>815</v>
      </c>
      <c r="B818" s="10">
        <v>574</v>
      </c>
      <c r="C818" s="10" t="s">
        <v>353</v>
      </c>
      <c r="D818" s="10" t="s">
        <v>532</v>
      </c>
      <c r="E818" s="10" t="s">
        <v>375</v>
      </c>
      <c r="F818" s="10" t="s">
        <v>538</v>
      </c>
      <c r="G818" s="10" t="s">
        <v>4</v>
      </c>
      <c r="H818" s="10" t="s">
        <v>269</v>
      </c>
      <c r="I818" s="10" t="s">
        <v>358</v>
      </c>
      <c r="J818" s="10">
        <v>77111602</v>
      </c>
      <c r="K818" s="10" t="s">
        <v>574</v>
      </c>
      <c r="L818" s="16">
        <v>42384</v>
      </c>
      <c r="M818" s="10">
        <v>10</v>
      </c>
      <c r="N818" s="10" t="s">
        <v>8</v>
      </c>
      <c r="O818" s="10" t="s">
        <v>9</v>
      </c>
      <c r="P818" s="13">
        <v>31720910</v>
      </c>
      <c r="Q818" s="13">
        <v>31720910</v>
      </c>
      <c r="R818" s="10" t="s">
        <v>10</v>
      </c>
      <c r="S818" s="10" t="s">
        <v>10</v>
      </c>
      <c r="T818" s="10" t="s">
        <v>1023</v>
      </c>
      <c r="U818" s="11">
        <v>3172091</v>
      </c>
      <c r="V818" s="10"/>
    </row>
    <row r="819" spans="1:22" s="2" customFormat="1" ht="75" customHeight="1" x14ac:dyDescent="0.25">
      <c r="A819" s="10">
        <v>816</v>
      </c>
      <c r="B819" s="10">
        <v>574</v>
      </c>
      <c r="C819" s="10" t="s">
        <v>353</v>
      </c>
      <c r="D819" s="10" t="s">
        <v>532</v>
      </c>
      <c r="E819" s="10" t="s">
        <v>375</v>
      </c>
      <c r="F819" s="10" t="s">
        <v>538</v>
      </c>
      <c r="G819" s="10" t="s">
        <v>4</v>
      </c>
      <c r="H819" s="10" t="s">
        <v>269</v>
      </c>
      <c r="I819" s="10" t="s">
        <v>358</v>
      </c>
      <c r="J819" s="10">
        <v>77111602</v>
      </c>
      <c r="K819" s="10" t="s">
        <v>573</v>
      </c>
      <c r="L819" s="16">
        <v>42384</v>
      </c>
      <c r="M819" s="10">
        <v>10</v>
      </c>
      <c r="N819" s="10" t="s">
        <v>8</v>
      </c>
      <c r="O819" s="10" t="s">
        <v>9</v>
      </c>
      <c r="P819" s="13">
        <v>24294610</v>
      </c>
      <c r="Q819" s="13">
        <v>24294610</v>
      </c>
      <c r="R819" s="10" t="s">
        <v>10</v>
      </c>
      <c r="S819" s="10" t="s">
        <v>10</v>
      </c>
      <c r="T819" s="10" t="s">
        <v>1023</v>
      </c>
      <c r="U819" s="11">
        <v>2429461</v>
      </c>
      <c r="V819" s="10"/>
    </row>
    <row r="820" spans="1:22" s="2" customFormat="1" ht="75" customHeight="1" x14ac:dyDescent="0.25">
      <c r="A820" s="10">
        <v>817</v>
      </c>
      <c r="B820" s="10">
        <v>574</v>
      </c>
      <c r="C820" s="10" t="s">
        <v>353</v>
      </c>
      <c r="D820" s="10" t="s">
        <v>532</v>
      </c>
      <c r="E820" s="10" t="s">
        <v>375</v>
      </c>
      <c r="F820" s="10" t="s">
        <v>538</v>
      </c>
      <c r="G820" s="10" t="s">
        <v>4</v>
      </c>
      <c r="H820" s="10" t="s">
        <v>269</v>
      </c>
      <c r="I820" s="10" t="s">
        <v>358</v>
      </c>
      <c r="J820" s="10">
        <v>77111602</v>
      </c>
      <c r="K820" s="10" t="s">
        <v>575</v>
      </c>
      <c r="L820" s="16">
        <v>42384</v>
      </c>
      <c r="M820" s="10">
        <v>10</v>
      </c>
      <c r="N820" s="10" t="s">
        <v>8</v>
      </c>
      <c r="O820" s="10" t="s">
        <v>9</v>
      </c>
      <c r="P820" s="13">
        <v>24294610</v>
      </c>
      <c r="Q820" s="13">
        <v>24294610</v>
      </c>
      <c r="R820" s="10" t="s">
        <v>10</v>
      </c>
      <c r="S820" s="10" t="s">
        <v>10</v>
      </c>
      <c r="T820" s="10" t="s">
        <v>1023</v>
      </c>
      <c r="U820" s="11">
        <v>2429461</v>
      </c>
      <c r="V820" s="10"/>
    </row>
    <row r="821" spans="1:22" s="2" customFormat="1" ht="75" customHeight="1" x14ac:dyDescent="0.25">
      <c r="A821" s="10">
        <v>818</v>
      </c>
      <c r="B821" s="10">
        <v>574</v>
      </c>
      <c r="C821" s="10" t="s">
        <v>353</v>
      </c>
      <c r="D821" s="10" t="s">
        <v>532</v>
      </c>
      <c r="E821" s="10" t="s">
        <v>375</v>
      </c>
      <c r="F821" s="10" t="s">
        <v>538</v>
      </c>
      <c r="G821" s="10" t="s">
        <v>4</v>
      </c>
      <c r="H821" s="10" t="s">
        <v>269</v>
      </c>
      <c r="I821" s="10" t="s">
        <v>358</v>
      </c>
      <c r="J821" s="10">
        <v>77111602</v>
      </c>
      <c r="K821" s="10" t="s">
        <v>575</v>
      </c>
      <c r="L821" s="16">
        <v>42384</v>
      </c>
      <c r="M821" s="10">
        <v>10</v>
      </c>
      <c r="N821" s="10" t="s">
        <v>8</v>
      </c>
      <c r="O821" s="10" t="s">
        <v>9</v>
      </c>
      <c r="P821" s="13">
        <v>24294610</v>
      </c>
      <c r="Q821" s="13">
        <v>24294610</v>
      </c>
      <c r="R821" s="10" t="s">
        <v>10</v>
      </c>
      <c r="S821" s="10" t="s">
        <v>10</v>
      </c>
      <c r="T821" s="10" t="s">
        <v>1023</v>
      </c>
      <c r="U821" s="11">
        <v>2429461</v>
      </c>
      <c r="V821" s="10"/>
    </row>
    <row r="822" spans="1:22" s="2" customFormat="1" ht="75" customHeight="1" x14ac:dyDescent="0.25">
      <c r="A822" s="10">
        <v>819</v>
      </c>
      <c r="B822" s="10">
        <v>574</v>
      </c>
      <c r="C822" s="10" t="s">
        <v>353</v>
      </c>
      <c r="D822" s="10" t="s">
        <v>532</v>
      </c>
      <c r="E822" s="10" t="s">
        <v>375</v>
      </c>
      <c r="F822" s="10" t="s">
        <v>538</v>
      </c>
      <c r="G822" s="10" t="s">
        <v>4</v>
      </c>
      <c r="H822" s="10" t="s">
        <v>269</v>
      </c>
      <c r="I822" s="10" t="s">
        <v>358</v>
      </c>
      <c r="J822" s="10">
        <v>77111602</v>
      </c>
      <c r="K822" s="10" t="s">
        <v>575</v>
      </c>
      <c r="L822" s="16">
        <v>42384</v>
      </c>
      <c r="M822" s="10">
        <v>10</v>
      </c>
      <c r="N822" s="10" t="s">
        <v>8</v>
      </c>
      <c r="O822" s="10" t="s">
        <v>9</v>
      </c>
      <c r="P822" s="13">
        <v>24294610</v>
      </c>
      <c r="Q822" s="13">
        <v>24294610</v>
      </c>
      <c r="R822" s="10" t="s">
        <v>10</v>
      </c>
      <c r="S822" s="10" t="s">
        <v>10</v>
      </c>
      <c r="T822" s="10" t="s">
        <v>1023</v>
      </c>
      <c r="U822" s="11">
        <v>2429461</v>
      </c>
      <c r="V822" s="10"/>
    </row>
    <row r="823" spans="1:22" s="2" customFormat="1" ht="75" customHeight="1" x14ac:dyDescent="0.25">
      <c r="A823" s="10">
        <v>820</v>
      </c>
      <c r="B823" s="10">
        <v>574</v>
      </c>
      <c r="C823" s="10" t="s">
        <v>353</v>
      </c>
      <c r="D823" s="10" t="s">
        <v>532</v>
      </c>
      <c r="E823" s="10" t="s">
        <v>375</v>
      </c>
      <c r="F823" s="10" t="s">
        <v>538</v>
      </c>
      <c r="G823" s="10" t="s">
        <v>4</v>
      </c>
      <c r="H823" s="10" t="s">
        <v>269</v>
      </c>
      <c r="I823" s="10" t="s">
        <v>358</v>
      </c>
      <c r="J823" s="10">
        <v>77111602</v>
      </c>
      <c r="K823" s="10" t="s">
        <v>575</v>
      </c>
      <c r="L823" s="16">
        <v>42384</v>
      </c>
      <c r="M823" s="10">
        <v>10</v>
      </c>
      <c r="N823" s="10" t="s">
        <v>8</v>
      </c>
      <c r="O823" s="10" t="s">
        <v>9</v>
      </c>
      <c r="P823" s="13">
        <v>24294610</v>
      </c>
      <c r="Q823" s="13">
        <v>24294610</v>
      </c>
      <c r="R823" s="10" t="s">
        <v>10</v>
      </c>
      <c r="S823" s="10" t="s">
        <v>10</v>
      </c>
      <c r="T823" s="10" t="s">
        <v>1023</v>
      </c>
      <c r="U823" s="11">
        <v>2429461</v>
      </c>
      <c r="V823" s="10"/>
    </row>
    <row r="824" spans="1:22" s="2" customFormat="1" ht="75" customHeight="1" x14ac:dyDescent="0.25">
      <c r="A824" s="10">
        <v>821</v>
      </c>
      <c r="B824" s="10">
        <v>574</v>
      </c>
      <c r="C824" s="10" t="s">
        <v>353</v>
      </c>
      <c r="D824" s="10" t="s">
        <v>532</v>
      </c>
      <c r="E824" s="10" t="s">
        <v>375</v>
      </c>
      <c r="F824" s="10" t="s">
        <v>538</v>
      </c>
      <c r="G824" s="10" t="s">
        <v>4</v>
      </c>
      <c r="H824" s="10" t="s">
        <v>269</v>
      </c>
      <c r="I824" s="10" t="s">
        <v>358</v>
      </c>
      <c r="J824" s="10">
        <v>77111602</v>
      </c>
      <c r="K824" s="10" t="s">
        <v>575</v>
      </c>
      <c r="L824" s="16">
        <v>42384</v>
      </c>
      <c r="M824" s="10">
        <v>10</v>
      </c>
      <c r="N824" s="10" t="s">
        <v>8</v>
      </c>
      <c r="O824" s="10" t="s">
        <v>9</v>
      </c>
      <c r="P824" s="13">
        <v>24294610</v>
      </c>
      <c r="Q824" s="13">
        <v>24294610</v>
      </c>
      <c r="R824" s="10" t="s">
        <v>10</v>
      </c>
      <c r="S824" s="10" t="s">
        <v>10</v>
      </c>
      <c r="T824" s="10" t="s">
        <v>1023</v>
      </c>
      <c r="U824" s="11">
        <v>2429461</v>
      </c>
      <c r="V824" s="10"/>
    </row>
    <row r="825" spans="1:22" s="2" customFormat="1" ht="75" customHeight="1" x14ac:dyDescent="0.25">
      <c r="A825" s="10">
        <v>822</v>
      </c>
      <c r="B825" s="10">
        <v>574</v>
      </c>
      <c r="C825" s="10" t="s">
        <v>353</v>
      </c>
      <c r="D825" s="10" t="s">
        <v>532</v>
      </c>
      <c r="E825" s="10" t="s">
        <v>375</v>
      </c>
      <c r="F825" s="10" t="s">
        <v>538</v>
      </c>
      <c r="G825" s="10" t="s">
        <v>4</v>
      </c>
      <c r="H825" s="10" t="s">
        <v>269</v>
      </c>
      <c r="I825" s="10" t="s">
        <v>358</v>
      </c>
      <c r="J825" s="10">
        <v>77111602</v>
      </c>
      <c r="K825" s="10" t="s">
        <v>576</v>
      </c>
      <c r="L825" s="16">
        <v>42384</v>
      </c>
      <c r="M825" s="10">
        <v>10</v>
      </c>
      <c r="N825" s="10" t="s">
        <v>8</v>
      </c>
      <c r="O825" s="10" t="s">
        <v>9</v>
      </c>
      <c r="P825" s="13">
        <v>24294610</v>
      </c>
      <c r="Q825" s="13">
        <v>24294610</v>
      </c>
      <c r="R825" s="10" t="s">
        <v>10</v>
      </c>
      <c r="S825" s="10" t="s">
        <v>10</v>
      </c>
      <c r="T825" s="10" t="s">
        <v>1023</v>
      </c>
      <c r="U825" s="11">
        <v>2429461</v>
      </c>
      <c r="V825" s="10"/>
    </row>
    <row r="826" spans="1:22" s="2" customFormat="1" ht="75" customHeight="1" x14ac:dyDescent="0.25">
      <c r="A826" s="10">
        <v>823</v>
      </c>
      <c r="B826" s="10">
        <v>574</v>
      </c>
      <c r="C826" s="10" t="s">
        <v>353</v>
      </c>
      <c r="D826" s="10" t="s">
        <v>532</v>
      </c>
      <c r="E826" s="10" t="s">
        <v>375</v>
      </c>
      <c r="F826" s="10" t="s">
        <v>538</v>
      </c>
      <c r="G826" s="10" t="s">
        <v>4</v>
      </c>
      <c r="H826" s="10" t="s">
        <v>269</v>
      </c>
      <c r="I826" s="10" t="s">
        <v>358</v>
      </c>
      <c r="J826" s="10">
        <v>77111602</v>
      </c>
      <c r="K826" s="10" t="s">
        <v>577</v>
      </c>
      <c r="L826" s="16">
        <v>42384</v>
      </c>
      <c r="M826" s="10">
        <v>10</v>
      </c>
      <c r="N826" s="10" t="s">
        <v>8</v>
      </c>
      <c r="O826" s="10" t="s">
        <v>9</v>
      </c>
      <c r="P826" s="13">
        <v>24294610</v>
      </c>
      <c r="Q826" s="13">
        <v>24294610</v>
      </c>
      <c r="R826" s="10" t="s">
        <v>10</v>
      </c>
      <c r="S826" s="10" t="s">
        <v>10</v>
      </c>
      <c r="T826" s="10" t="s">
        <v>1023</v>
      </c>
      <c r="U826" s="11">
        <v>2429461</v>
      </c>
      <c r="V826" s="10"/>
    </row>
    <row r="827" spans="1:22" s="2" customFormat="1" ht="75" customHeight="1" x14ac:dyDescent="0.25">
      <c r="A827" s="10">
        <v>824</v>
      </c>
      <c r="B827" s="10">
        <v>574</v>
      </c>
      <c r="C827" s="10" t="s">
        <v>353</v>
      </c>
      <c r="D827" s="10" t="s">
        <v>532</v>
      </c>
      <c r="E827" s="10" t="s">
        <v>375</v>
      </c>
      <c r="F827" s="10" t="s">
        <v>538</v>
      </c>
      <c r="G827" s="10" t="s">
        <v>4</v>
      </c>
      <c r="H827" s="10" t="s">
        <v>269</v>
      </c>
      <c r="I827" s="10" t="s">
        <v>358</v>
      </c>
      <c r="J827" s="10">
        <v>77111602</v>
      </c>
      <c r="K827" s="10" t="s">
        <v>578</v>
      </c>
      <c r="L827" s="16">
        <v>42384</v>
      </c>
      <c r="M827" s="10">
        <v>10</v>
      </c>
      <c r="N827" s="10" t="s">
        <v>8</v>
      </c>
      <c r="O827" s="10" t="s">
        <v>9</v>
      </c>
      <c r="P827" s="13">
        <v>24294610</v>
      </c>
      <c r="Q827" s="13">
        <v>24294610</v>
      </c>
      <c r="R827" s="10" t="s">
        <v>10</v>
      </c>
      <c r="S827" s="10" t="s">
        <v>10</v>
      </c>
      <c r="T827" s="10" t="s">
        <v>1023</v>
      </c>
      <c r="U827" s="11">
        <v>2429461</v>
      </c>
      <c r="V827" s="10"/>
    </row>
    <row r="828" spans="1:22" s="2" customFormat="1" ht="75" customHeight="1" x14ac:dyDescent="0.25">
      <c r="A828" s="10">
        <v>825</v>
      </c>
      <c r="B828" s="10">
        <v>574</v>
      </c>
      <c r="C828" s="10" t="s">
        <v>353</v>
      </c>
      <c r="D828" s="10" t="s">
        <v>532</v>
      </c>
      <c r="E828" s="10" t="s">
        <v>375</v>
      </c>
      <c r="F828" s="10" t="s">
        <v>538</v>
      </c>
      <c r="G828" s="10" t="s">
        <v>4</v>
      </c>
      <c r="H828" s="10" t="s">
        <v>269</v>
      </c>
      <c r="I828" s="10" t="s">
        <v>358</v>
      </c>
      <c r="J828" s="10">
        <v>77111602</v>
      </c>
      <c r="K828" s="10" t="s">
        <v>578</v>
      </c>
      <c r="L828" s="16">
        <v>42384</v>
      </c>
      <c r="M828" s="10">
        <v>10</v>
      </c>
      <c r="N828" s="10" t="s">
        <v>8</v>
      </c>
      <c r="O828" s="10" t="s">
        <v>9</v>
      </c>
      <c r="P828" s="13">
        <v>24294610</v>
      </c>
      <c r="Q828" s="13">
        <v>24294610</v>
      </c>
      <c r="R828" s="10" t="s">
        <v>10</v>
      </c>
      <c r="S828" s="10" t="s">
        <v>10</v>
      </c>
      <c r="T828" s="10" t="s">
        <v>1023</v>
      </c>
      <c r="U828" s="11">
        <v>2429461</v>
      </c>
      <c r="V828" s="10"/>
    </row>
    <row r="829" spans="1:22" s="2" customFormat="1" ht="75" customHeight="1" x14ac:dyDescent="0.25">
      <c r="A829" s="10">
        <v>826</v>
      </c>
      <c r="B829" s="10">
        <v>574</v>
      </c>
      <c r="C829" s="10" t="s">
        <v>353</v>
      </c>
      <c r="D829" s="10" t="s">
        <v>532</v>
      </c>
      <c r="E829" s="10" t="s">
        <v>375</v>
      </c>
      <c r="F829" s="10" t="s">
        <v>538</v>
      </c>
      <c r="G829" s="10" t="s">
        <v>4</v>
      </c>
      <c r="H829" s="10" t="s">
        <v>269</v>
      </c>
      <c r="I829" s="10" t="s">
        <v>358</v>
      </c>
      <c r="J829" s="10">
        <v>77111602</v>
      </c>
      <c r="K829" s="10" t="s">
        <v>578</v>
      </c>
      <c r="L829" s="16">
        <v>42384</v>
      </c>
      <c r="M829" s="10">
        <v>10</v>
      </c>
      <c r="N829" s="10" t="s">
        <v>8</v>
      </c>
      <c r="O829" s="10" t="s">
        <v>9</v>
      </c>
      <c r="P829" s="13">
        <v>24294610</v>
      </c>
      <c r="Q829" s="13">
        <v>24294610</v>
      </c>
      <c r="R829" s="10" t="s">
        <v>10</v>
      </c>
      <c r="S829" s="10" t="s">
        <v>10</v>
      </c>
      <c r="T829" s="10" t="s">
        <v>1023</v>
      </c>
      <c r="U829" s="11">
        <v>2429461</v>
      </c>
      <c r="V829" s="10"/>
    </row>
    <row r="830" spans="1:22" s="2" customFormat="1" ht="75" customHeight="1" x14ac:dyDescent="0.25">
      <c r="A830" s="10">
        <v>827</v>
      </c>
      <c r="B830" s="10">
        <v>574</v>
      </c>
      <c r="C830" s="10" t="s">
        <v>353</v>
      </c>
      <c r="D830" s="10" t="s">
        <v>532</v>
      </c>
      <c r="E830" s="10" t="s">
        <v>375</v>
      </c>
      <c r="F830" s="10" t="s">
        <v>538</v>
      </c>
      <c r="G830" s="10" t="s">
        <v>4</v>
      </c>
      <c r="H830" s="10" t="s">
        <v>269</v>
      </c>
      <c r="I830" s="10" t="s">
        <v>358</v>
      </c>
      <c r="J830" s="10">
        <v>77111602</v>
      </c>
      <c r="K830" s="10" t="s">
        <v>578</v>
      </c>
      <c r="L830" s="16">
        <v>42384</v>
      </c>
      <c r="M830" s="10">
        <v>10</v>
      </c>
      <c r="N830" s="10" t="s">
        <v>8</v>
      </c>
      <c r="O830" s="10" t="s">
        <v>9</v>
      </c>
      <c r="P830" s="13">
        <v>12836890</v>
      </c>
      <c r="Q830" s="13">
        <v>12836890</v>
      </c>
      <c r="R830" s="10" t="s">
        <v>10</v>
      </c>
      <c r="S830" s="10" t="s">
        <v>10</v>
      </c>
      <c r="T830" s="10" t="s">
        <v>1023</v>
      </c>
      <c r="U830" s="11">
        <v>1283689</v>
      </c>
      <c r="V830" s="10"/>
    </row>
    <row r="831" spans="1:22" s="2" customFormat="1" ht="75" customHeight="1" x14ac:dyDescent="0.25">
      <c r="A831" s="10">
        <v>828</v>
      </c>
      <c r="B831" s="10">
        <v>574</v>
      </c>
      <c r="C831" s="10" t="s">
        <v>353</v>
      </c>
      <c r="D831" s="10" t="s">
        <v>532</v>
      </c>
      <c r="E831" s="10" t="s">
        <v>375</v>
      </c>
      <c r="F831" s="10" t="s">
        <v>538</v>
      </c>
      <c r="G831" s="10" t="s">
        <v>4</v>
      </c>
      <c r="H831" s="10" t="s">
        <v>269</v>
      </c>
      <c r="I831" s="10" t="s">
        <v>358</v>
      </c>
      <c r="J831" s="10">
        <v>77111602</v>
      </c>
      <c r="K831" s="10" t="s">
        <v>371</v>
      </c>
      <c r="L831" s="16">
        <v>42384</v>
      </c>
      <c r="M831" s="10">
        <v>1</v>
      </c>
      <c r="N831" s="10" t="s">
        <v>8</v>
      </c>
      <c r="O831" s="10" t="s">
        <v>9</v>
      </c>
      <c r="P831" s="13">
        <v>904860</v>
      </c>
      <c r="Q831" s="13">
        <v>904860</v>
      </c>
      <c r="R831" s="10" t="s">
        <v>10</v>
      </c>
      <c r="S831" s="10" t="s">
        <v>10</v>
      </c>
      <c r="T831" s="10" t="s">
        <v>1023</v>
      </c>
      <c r="U831" s="11">
        <v>904860</v>
      </c>
      <c r="V831" s="10"/>
    </row>
    <row r="832" spans="1:22" s="2" customFormat="1" ht="75" customHeight="1" x14ac:dyDescent="0.25">
      <c r="A832" s="10">
        <v>829</v>
      </c>
      <c r="B832" s="10">
        <v>574</v>
      </c>
      <c r="C832" s="10" t="s">
        <v>353</v>
      </c>
      <c r="D832" s="10" t="s">
        <v>532</v>
      </c>
      <c r="E832" s="10" t="s">
        <v>375</v>
      </c>
      <c r="F832" s="10" t="s">
        <v>538</v>
      </c>
      <c r="G832" s="10" t="s">
        <v>28</v>
      </c>
      <c r="H832" s="10" t="s">
        <v>29</v>
      </c>
      <c r="I832" s="10" t="s">
        <v>372</v>
      </c>
      <c r="J832" s="10">
        <v>77121500</v>
      </c>
      <c r="K832" s="10" t="s">
        <v>579</v>
      </c>
      <c r="L832" s="16">
        <v>42384</v>
      </c>
      <c r="M832" s="10">
        <v>1</v>
      </c>
      <c r="N832" s="10" t="s">
        <v>8</v>
      </c>
      <c r="O832" s="10" t="s">
        <v>90</v>
      </c>
      <c r="P832" s="13">
        <v>600000000</v>
      </c>
      <c r="Q832" s="13">
        <v>600000000</v>
      </c>
      <c r="R832" s="10" t="s">
        <v>10</v>
      </c>
      <c r="S832" s="10" t="s">
        <v>10</v>
      </c>
      <c r="T832" s="10" t="s">
        <v>1023</v>
      </c>
      <c r="U832" s="11">
        <v>600000000</v>
      </c>
      <c r="V832" s="10"/>
    </row>
    <row r="833" spans="1:22" s="2" customFormat="1" ht="75" customHeight="1" x14ac:dyDescent="0.25">
      <c r="A833" s="10">
        <v>830</v>
      </c>
      <c r="B833" s="10">
        <v>574</v>
      </c>
      <c r="C833" s="10" t="s">
        <v>353</v>
      </c>
      <c r="D833" s="10" t="s">
        <v>532</v>
      </c>
      <c r="E833" s="10" t="s">
        <v>375</v>
      </c>
      <c r="F833" s="10" t="s">
        <v>538</v>
      </c>
      <c r="G833" s="10" t="s">
        <v>28</v>
      </c>
      <c r="H833" s="10" t="s">
        <v>29</v>
      </c>
      <c r="I833" s="10" t="s">
        <v>372</v>
      </c>
      <c r="J833" s="10">
        <v>77121500</v>
      </c>
      <c r="K833" s="10" t="s">
        <v>1027</v>
      </c>
      <c r="L833" s="16">
        <v>42384</v>
      </c>
      <c r="M833" s="10">
        <v>1</v>
      </c>
      <c r="N833" s="10" t="s">
        <v>8</v>
      </c>
      <c r="O833" s="10" t="s">
        <v>9</v>
      </c>
      <c r="P833" s="13">
        <v>200000000</v>
      </c>
      <c r="Q833" s="13">
        <v>200000000</v>
      </c>
      <c r="R833" s="10" t="s">
        <v>10</v>
      </c>
      <c r="S833" s="10" t="s">
        <v>10</v>
      </c>
      <c r="T833" s="10" t="s">
        <v>360</v>
      </c>
      <c r="U833" s="11">
        <v>200000000</v>
      </c>
      <c r="V833" s="10"/>
    </row>
    <row r="834" spans="1:22" s="2" customFormat="1" ht="75" customHeight="1" x14ac:dyDescent="0.25">
      <c r="A834" s="10">
        <v>831</v>
      </c>
      <c r="B834" s="10">
        <v>819</v>
      </c>
      <c r="C834" s="10" t="s">
        <v>581</v>
      </c>
      <c r="D834" s="10" t="s">
        <v>582</v>
      </c>
      <c r="E834" s="10" t="s">
        <v>583</v>
      </c>
      <c r="F834" s="10" t="s">
        <v>584</v>
      </c>
      <c r="G834" s="10" t="s">
        <v>28</v>
      </c>
      <c r="H834" s="10" t="s">
        <v>29</v>
      </c>
      <c r="I834" s="10" t="s">
        <v>306</v>
      </c>
      <c r="J834" s="10">
        <v>93151507</v>
      </c>
      <c r="K834" s="10" t="s">
        <v>586</v>
      </c>
      <c r="L834" s="16">
        <v>42370</v>
      </c>
      <c r="M834" s="10">
        <v>12</v>
      </c>
      <c r="N834" s="10" t="s">
        <v>8</v>
      </c>
      <c r="O834" s="10" t="s">
        <v>9</v>
      </c>
      <c r="P834" s="13">
        <v>9600000</v>
      </c>
      <c r="Q834" s="13">
        <v>9600000</v>
      </c>
      <c r="R834" s="10" t="s">
        <v>10</v>
      </c>
      <c r="S834" s="10" t="s">
        <v>10</v>
      </c>
      <c r="T834" s="10" t="s">
        <v>587</v>
      </c>
      <c r="U834" s="11">
        <v>800000</v>
      </c>
      <c r="V834" s="10"/>
    </row>
    <row r="835" spans="1:22" s="2" customFormat="1" ht="75" customHeight="1" x14ac:dyDescent="0.25">
      <c r="A835" s="10">
        <v>832</v>
      </c>
      <c r="B835" s="10">
        <v>819</v>
      </c>
      <c r="C835" s="10" t="s">
        <v>581</v>
      </c>
      <c r="D835" s="10" t="s">
        <v>582</v>
      </c>
      <c r="E835" s="10" t="s">
        <v>583</v>
      </c>
      <c r="F835" s="10" t="s">
        <v>584</v>
      </c>
      <c r="G835" s="10" t="s">
        <v>28</v>
      </c>
      <c r="H835" s="10" t="s">
        <v>29</v>
      </c>
      <c r="I835" s="10" t="s">
        <v>306</v>
      </c>
      <c r="J835" s="10">
        <v>93151507</v>
      </c>
      <c r="K835" s="10" t="s">
        <v>588</v>
      </c>
      <c r="L835" s="16">
        <v>42370</v>
      </c>
      <c r="M835" s="10">
        <v>11</v>
      </c>
      <c r="N835" s="10" t="s">
        <v>8</v>
      </c>
      <c r="O835" s="10" t="s">
        <v>9</v>
      </c>
      <c r="P835" s="13">
        <v>19584000</v>
      </c>
      <c r="Q835" s="13">
        <v>19584000</v>
      </c>
      <c r="R835" s="10" t="s">
        <v>10</v>
      </c>
      <c r="S835" s="10" t="s">
        <v>10</v>
      </c>
      <c r="T835" s="10" t="s">
        <v>587</v>
      </c>
      <c r="U835" s="11">
        <v>1780383.2727272727</v>
      </c>
      <c r="V835" s="10"/>
    </row>
    <row r="836" spans="1:22" s="2" customFormat="1" ht="75" customHeight="1" x14ac:dyDescent="0.25">
      <c r="A836" s="10">
        <v>833</v>
      </c>
      <c r="B836" s="10">
        <v>819</v>
      </c>
      <c r="C836" s="10" t="s">
        <v>581</v>
      </c>
      <c r="D836" s="10" t="s">
        <v>582</v>
      </c>
      <c r="E836" s="10" t="s">
        <v>583</v>
      </c>
      <c r="F836" s="10" t="s">
        <v>584</v>
      </c>
      <c r="G836" s="10" t="s">
        <v>28</v>
      </c>
      <c r="H836" s="10" t="s">
        <v>29</v>
      </c>
      <c r="I836" s="10" t="s">
        <v>306</v>
      </c>
      <c r="J836" s="10">
        <v>93151507</v>
      </c>
      <c r="K836" s="10" t="s">
        <v>589</v>
      </c>
      <c r="L836" s="16">
        <v>42370</v>
      </c>
      <c r="M836" s="10">
        <v>11</v>
      </c>
      <c r="N836" s="10" t="s">
        <v>32</v>
      </c>
      <c r="O836" s="10" t="s">
        <v>9</v>
      </c>
      <c r="P836" s="13">
        <v>799946000</v>
      </c>
      <c r="Q836" s="13">
        <v>799946000</v>
      </c>
      <c r="R836" s="10" t="s">
        <v>10</v>
      </c>
      <c r="S836" s="10" t="s">
        <v>10</v>
      </c>
      <c r="T836" s="10" t="s">
        <v>587</v>
      </c>
      <c r="U836" s="11">
        <v>80000000</v>
      </c>
      <c r="V836" s="10"/>
    </row>
    <row r="837" spans="1:22" s="2" customFormat="1" ht="75" customHeight="1" x14ac:dyDescent="0.25">
      <c r="A837" s="10">
        <v>834</v>
      </c>
      <c r="B837" s="10">
        <v>819</v>
      </c>
      <c r="C837" s="10" t="s">
        <v>581</v>
      </c>
      <c r="D837" s="10" t="s">
        <v>582</v>
      </c>
      <c r="E837" s="10" t="s">
        <v>583</v>
      </c>
      <c r="F837" s="10" t="s">
        <v>590</v>
      </c>
      <c r="G837" s="10" t="s">
        <v>4</v>
      </c>
      <c r="H837" s="10" t="s">
        <v>269</v>
      </c>
      <c r="I837" s="10" t="s">
        <v>591</v>
      </c>
      <c r="J837" s="10">
        <v>70161601</v>
      </c>
      <c r="K837" s="10" t="s">
        <v>592</v>
      </c>
      <c r="L837" s="16">
        <v>42370</v>
      </c>
      <c r="M837" s="10">
        <v>11</v>
      </c>
      <c r="N837" s="10" t="s">
        <v>8</v>
      </c>
      <c r="O837" s="10" t="s">
        <v>9</v>
      </c>
      <c r="P837" s="13">
        <v>65714000</v>
      </c>
      <c r="Q837" s="13">
        <v>65714000</v>
      </c>
      <c r="R837" s="10" t="s">
        <v>10</v>
      </c>
      <c r="S837" s="10" t="s">
        <v>10</v>
      </c>
      <c r="T837" s="10" t="s">
        <v>587</v>
      </c>
      <c r="U837" s="11">
        <v>5974000</v>
      </c>
      <c r="V837" s="10"/>
    </row>
    <row r="838" spans="1:22" s="2" customFormat="1" ht="75" customHeight="1" x14ac:dyDescent="0.25">
      <c r="A838" s="10">
        <v>835</v>
      </c>
      <c r="B838" s="10">
        <v>819</v>
      </c>
      <c r="C838" s="10" t="s">
        <v>581</v>
      </c>
      <c r="D838" s="10" t="s">
        <v>582</v>
      </c>
      <c r="E838" s="10" t="s">
        <v>583</v>
      </c>
      <c r="F838" s="10" t="s">
        <v>590</v>
      </c>
      <c r="G838" s="10" t="s">
        <v>4</v>
      </c>
      <c r="H838" s="10" t="s">
        <v>269</v>
      </c>
      <c r="I838" s="10" t="s">
        <v>591</v>
      </c>
      <c r="J838" s="10">
        <v>70161601</v>
      </c>
      <c r="K838" s="10" t="s">
        <v>593</v>
      </c>
      <c r="L838" s="16">
        <v>42370</v>
      </c>
      <c r="M838" s="10">
        <v>11</v>
      </c>
      <c r="N838" s="10" t="s">
        <v>8</v>
      </c>
      <c r="O838" s="10" t="s">
        <v>9</v>
      </c>
      <c r="P838" s="13">
        <v>33877000</v>
      </c>
      <c r="Q838" s="13">
        <v>33877000</v>
      </c>
      <c r="R838" s="10" t="s">
        <v>10</v>
      </c>
      <c r="S838" s="10" t="s">
        <v>10</v>
      </c>
      <c r="T838" s="10" t="s">
        <v>587</v>
      </c>
      <c r="U838" s="11">
        <v>3079700</v>
      </c>
      <c r="V838" s="10"/>
    </row>
    <row r="839" spans="1:22" s="2" customFormat="1" ht="75" customHeight="1" x14ac:dyDescent="0.25">
      <c r="A839" s="10">
        <v>836</v>
      </c>
      <c r="B839" s="10">
        <v>819</v>
      </c>
      <c r="C839" s="10" t="s">
        <v>581</v>
      </c>
      <c r="D839" s="10" t="s">
        <v>582</v>
      </c>
      <c r="E839" s="10" t="s">
        <v>583</v>
      </c>
      <c r="F839" s="10" t="s">
        <v>590</v>
      </c>
      <c r="G839" s="10" t="s">
        <v>4</v>
      </c>
      <c r="H839" s="10" t="s">
        <v>269</v>
      </c>
      <c r="I839" s="10" t="s">
        <v>591</v>
      </c>
      <c r="J839" s="10">
        <v>70161501</v>
      </c>
      <c r="K839" s="10" t="s">
        <v>594</v>
      </c>
      <c r="L839" s="16">
        <v>42370</v>
      </c>
      <c r="M839" s="10">
        <v>11</v>
      </c>
      <c r="N839" s="10" t="s">
        <v>8</v>
      </c>
      <c r="O839" s="10" t="s">
        <v>9</v>
      </c>
      <c r="P839" s="13">
        <v>55517000</v>
      </c>
      <c r="Q839" s="13">
        <v>55517000</v>
      </c>
      <c r="R839" s="10" t="s">
        <v>10</v>
      </c>
      <c r="S839" s="10" t="s">
        <v>10</v>
      </c>
      <c r="T839" s="10" t="s">
        <v>587</v>
      </c>
      <c r="U839" s="11">
        <v>5047000</v>
      </c>
      <c r="V839" s="10"/>
    </row>
    <row r="840" spans="1:22" s="2" customFormat="1" ht="75" customHeight="1" x14ac:dyDescent="0.25">
      <c r="A840" s="10">
        <v>837</v>
      </c>
      <c r="B840" s="10">
        <v>819</v>
      </c>
      <c r="C840" s="10" t="s">
        <v>581</v>
      </c>
      <c r="D840" s="10" t="s">
        <v>582</v>
      </c>
      <c r="E840" s="10" t="s">
        <v>583</v>
      </c>
      <c r="F840" s="10" t="s">
        <v>590</v>
      </c>
      <c r="G840" s="10" t="s">
        <v>4</v>
      </c>
      <c r="H840" s="10" t="s">
        <v>269</v>
      </c>
      <c r="I840" s="10" t="s">
        <v>591</v>
      </c>
      <c r="J840" s="10">
        <v>80161504</v>
      </c>
      <c r="K840" s="10" t="s">
        <v>595</v>
      </c>
      <c r="L840" s="16">
        <v>42370</v>
      </c>
      <c r="M840" s="10">
        <v>11</v>
      </c>
      <c r="N840" s="10" t="s">
        <v>8</v>
      </c>
      <c r="O840" s="10" t="s">
        <v>9</v>
      </c>
      <c r="P840" s="13">
        <v>17449000</v>
      </c>
      <c r="Q840" s="13">
        <v>17449000</v>
      </c>
      <c r="R840" s="10" t="s">
        <v>10</v>
      </c>
      <c r="S840" s="10" t="s">
        <v>10</v>
      </c>
      <c r="T840" s="10" t="s">
        <v>587</v>
      </c>
      <c r="U840" s="11">
        <v>1586200</v>
      </c>
      <c r="V840" s="10"/>
    </row>
    <row r="841" spans="1:22" s="2" customFormat="1" ht="75" customHeight="1" x14ac:dyDescent="0.25">
      <c r="A841" s="10">
        <v>838</v>
      </c>
      <c r="B841" s="10">
        <v>819</v>
      </c>
      <c r="C841" s="10" t="s">
        <v>581</v>
      </c>
      <c r="D841" s="10" t="s">
        <v>582</v>
      </c>
      <c r="E841" s="10" t="s">
        <v>583</v>
      </c>
      <c r="F841" s="10" t="s">
        <v>590</v>
      </c>
      <c r="G841" s="10" t="s">
        <v>4</v>
      </c>
      <c r="H841" s="10" t="s">
        <v>269</v>
      </c>
      <c r="I841" s="10" t="s">
        <v>591</v>
      </c>
      <c r="J841" s="10">
        <v>70160000</v>
      </c>
      <c r="K841" s="10" t="s">
        <v>596</v>
      </c>
      <c r="L841" s="16">
        <v>42370</v>
      </c>
      <c r="M841" s="10">
        <v>11</v>
      </c>
      <c r="N841" s="10" t="s">
        <v>8</v>
      </c>
      <c r="O841" s="10" t="s">
        <v>9</v>
      </c>
      <c r="P841" s="13">
        <v>38183000</v>
      </c>
      <c r="Q841" s="13">
        <v>38183000</v>
      </c>
      <c r="R841" s="10" t="s">
        <v>10</v>
      </c>
      <c r="S841" s="10" t="s">
        <v>10</v>
      </c>
      <c r="T841" s="10" t="s">
        <v>587</v>
      </c>
      <c r="U841" s="11">
        <v>3471100</v>
      </c>
      <c r="V841" s="10"/>
    </row>
    <row r="842" spans="1:22" s="2" customFormat="1" ht="75" customHeight="1" x14ac:dyDescent="0.25">
      <c r="A842" s="10">
        <v>839</v>
      </c>
      <c r="B842" s="10">
        <v>819</v>
      </c>
      <c r="C842" s="10" t="s">
        <v>581</v>
      </c>
      <c r="D842" s="10" t="s">
        <v>582</v>
      </c>
      <c r="E842" s="10" t="s">
        <v>583</v>
      </c>
      <c r="F842" s="10" t="s">
        <v>590</v>
      </c>
      <c r="G842" s="10" t="s">
        <v>4</v>
      </c>
      <c r="H842" s="10" t="s">
        <v>269</v>
      </c>
      <c r="I842" s="10" t="s">
        <v>591</v>
      </c>
      <c r="J842" s="10">
        <v>70161601</v>
      </c>
      <c r="K842" s="10" t="s">
        <v>597</v>
      </c>
      <c r="L842" s="16">
        <v>42370</v>
      </c>
      <c r="M842" s="10">
        <v>11</v>
      </c>
      <c r="N842" s="10" t="s">
        <v>8</v>
      </c>
      <c r="O842" s="10" t="s">
        <v>9</v>
      </c>
      <c r="P842" s="13">
        <v>25946000</v>
      </c>
      <c r="Q842" s="13">
        <v>25946000</v>
      </c>
      <c r="R842" s="10" t="s">
        <v>10</v>
      </c>
      <c r="S842" s="10" t="s">
        <v>10</v>
      </c>
      <c r="T842" s="10" t="s">
        <v>587</v>
      </c>
      <c r="U842" s="11">
        <v>2358700</v>
      </c>
      <c r="V842" s="10"/>
    </row>
    <row r="843" spans="1:22" s="2" customFormat="1" ht="75" customHeight="1" x14ac:dyDescent="0.25">
      <c r="A843" s="10">
        <v>840</v>
      </c>
      <c r="B843" s="10">
        <v>819</v>
      </c>
      <c r="C843" s="10" t="s">
        <v>581</v>
      </c>
      <c r="D843" s="10" t="s">
        <v>582</v>
      </c>
      <c r="E843" s="10" t="s">
        <v>583</v>
      </c>
      <c r="F843" s="10" t="s">
        <v>590</v>
      </c>
      <c r="G843" s="10" t="s">
        <v>4</v>
      </c>
      <c r="H843" s="10" t="s">
        <v>269</v>
      </c>
      <c r="I843" s="10" t="s">
        <v>591</v>
      </c>
      <c r="J843" s="10">
        <v>80101604</v>
      </c>
      <c r="K843" s="10" t="s">
        <v>598</v>
      </c>
      <c r="L843" s="16">
        <v>42370</v>
      </c>
      <c r="M843" s="10">
        <v>11</v>
      </c>
      <c r="N843" s="10" t="s">
        <v>8</v>
      </c>
      <c r="O843" s="10" t="s">
        <v>9</v>
      </c>
      <c r="P843" s="13">
        <v>49739000</v>
      </c>
      <c r="Q843" s="13">
        <v>49739000</v>
      </c>
      <c r="R843" s="10" t="s">
        <v>10</v>
      </c>
      <c r="S843" s="10" t="s">
        <v>10</v>
      </c>
      <c r="T843" s="10" t="s">
        <v>587</v>
      </c>
      <c r="U843" s="11">
        <v>4521700</v>
      </c>
      <c r="V843" s="10"/>
    </row>
    <row r="844" spans="1:22" s="2" customFormat="1" ht="75" customHeight="1" x14ac:dyDescent="0.25">
      <c r="A844" s="10">
        <v>841</v>
      </c>
      <c r="B844" s="10">
        <v>819</v>
      </c>
      <c r="C844" s="10" t="s">
        <v>581</v>
      </c>
      <c r="D844" s="10" t="s">
        <v>582</v>
      </c>
      <c r="E844" s="10" t="s">
        <v>583</v>
      </c>
      <c r="F844" s="10" t="s">
        <v>590</v>
      </c>
      <c r="G844" s="10" t="s">
        <v>4</v>
      </c>
      <c r="H844" s="10" t="s">
        <v>269</v>
      </c>
      <c r="I844" s="10" t="s">
        <v>591</v>
      </c>
      <c r="J844" s="10">
        <v>70161601</v>
      </c>
      <c r="K844" s="10" t="s">
        <v>599</v>
      </c>
      <c r="L844" s="16">
        <v>42370</v>
      </c>
      <c r="M844" s="10">
        <v>11</v>
      </c>
      <c r="N844" s="10" t="s">
        <v>8</v>
      </c>
      <c r="O844" s="10" t="s">
        <v>9</v>
      </c>
      <c r="P844" s="13">
        <v>38183000</v>
      </c>
      <c r="Q844" s="13">
        <v>38183000</v>
      </c>
      <c r="R844" s="10" t="s">
        <v>10</v>
      </c>
      <c r="S844" s="10" t="s">
        <v>10</v>
      </c>
      <c r="T844" s="10" t="s">
        <v>587</v>
      </c>
      <c r="U844" s="11">
        <v>3471100</v>
      </c>
      <c r="V844" s="10"/>
    </row>
    <row r="845" spans="1:22" s="2" customFormat="1" ht="75" customHeight="1" x14ac:dyDescent="0.25">
      <c r="A845" s="10">
        <v>842</v>
      </c>
      <c r="B845" s="10">
        <v>819</v>
      </c>
      <c r="C845" s="10" t="s">
        <v>581</v>
      </c>
      <c r="D845" s="10" t="s">
        <v>582</v>
      </c>
      <c r="E845" s="10" t="s">
        <v>583</v>
      </c>
      <c r="F845" s="10" t="s">
        <v>590</v>
      </c>
      <c r="G845" s="10" t="s">
        <v>4</v>
      </c>
      <c r="H845" s="10" t="s">
        <v>269</v>
      </c>
      <c r="I845" s="10" t="s">
        <v>591</v>
      </c>
      <c r="J845" s="10">
        <v>70160000</v>
      </c>
      <c r="K845" s="10" t="s">
        <v>600</v>
      </c>
      <c r="L845" s="16">
        <v>42370</v>
      </c>
      <c r="M845" s="10">
        <v>11</v>
      </c>
      <c r="N845" s="10" t="s">
        <v>8</v>
      </c>
      <c r="O845" s="10" t="s">
        <v>9</v>
      </c>
      <c r="P845" s="13">
        <v>33877000</v>
      </c>
      <c r="Q845" s="13">
        <v>33877000</v>
      </c>
      <c r="R845" s="10" t="s">
        <v>10</v>
      </c>
      <c r="S845" s="10" t="s">
        <v>10</v>
      </c>
      <c r="T845" s="10" t="s">
        <v>587</v>
      </c>
      <c r="U845" s="11">
        <v>3079700</v>
      </c>
      <c r="V845" s="10"/>
    </row>
    <row r="846" spans="1:22" s="2" customFormat="1" ht="75" customHeight="1" x14ac:dyDescent="0.25">
      <c r="A846" s="10">
        <v>843</v>
      </c>
      <c r="B846" s="10">
        <v>819</v>
      </c>
      <c r="C846" s="10" t="s">
        <v>581</v>
      </c>
      <c r="D846" s="10" t="s">
        <v>582</v>
      </c>
      <c r="E846" s="10" t="s">
        <v>583</v>
      </c>
      <c r="F846" s="10" t="s">
        <v>590</v>
      </c>
      <c r="G846" s="10" t="s">
        <v>4</v>
      </c>
      <c r="H846" s="10" t="s">
        <v>269</v>
      </c>
      <c r="I846" s="10" t="s">
        <v>591</v>
      </c>
      <c r="J846" s="10">
        <v>70161601</v>
      </c>
      <c r="K846" s="10" t="s">
        <v>601</v>
      </c>
      <c r="L846" s="16">
        <v>42370</v>
      </c>
      <c r="M846" s="10">
        <v>11</v>
      </c>
      <c r="N846" s="10" t="s">
        <v>8</v>
      </c>
      <c r="O846" s="10" t="s">
        <v>9</v>
      </c>
      <c r="P846" s="13">
        <v>25946000</v>
      </c>
      <c r="Q846" s="13">
        <v>25946000</v>
      </c>
      <c r="R846" s="10" t="s">
        <v>10</v>
      </c>
      <c r="S846" s="10" t="s">
        <v>10</v>
      </c>
      <c r="T846" s="10" t="s">
        <v>587</v>
      </c>
      <c r="U846" s="11">
        <v>2358700</v>
      </c>
      <c r="V846" s="10"/>
    </row>
    <row r="847" spans="1:22" s="2" customFormat="1" ht="75" customHeight="1" x14ac:dyDescent="0.25">
      <c r="A847" s="10">
        <v>844</v>
      </c>
      <c r="B847" s="10">
        <v>819</v>
      </c>
      <c r="C847" s="10" t="s">
        <v>581</v>
      </c>
      <c r="D847" s="10" t="s">
        <v>582</v>
      </c>
      <c r="E847" s="10" t="s">
        <v>583</v>
      </c>
      <c r="F847" s="10" t="s">
        <v>590</v>
      </c>
      <c r="G847" s="10" t="s">
        <v>4</v>
      </c>
      <c r="H847" s="10" t="s">
        <v>269</v>
      </c>
      <c r="I847" s="10" t="s">
        <v>591</v>
      </c>
      <c r="J847" s="10">
        <v>70160000</v>
      </c>
      <c r="K847" s="10" t="s">
        <v>602</v>
      </c>
      <c r="L847" s="16">
        <v>42370</v>
      </c>
      <c r="M847" s="10">
        <v>11</v>
      </c>
      <c r="N847" s="10" t="s">
        <v>8</v>
      </c>
      <c r="O847" s="10" t="s">
        <v>9</v>
      </c>
      <c r="P847" s="13">
        <v>25946000</v>
      </c>
      <c r="Q847" s="13">
        <v>25946000</v>
      </c>
      <c r="R847" s="10" t="s">
        <v>10</v>
      </c>
      <c r="S847" s="10" t="s">
        <v>10</v>
      </c>
      <c r="T847" s="10" t="s">
        <v>587</v>
      </c>
      <c r="U847" s="11">
        <v>2358700</v>
      </c>
      <c r="V847" s="10"/>
    </row>
    <row r="848" spans="1:22" s="2" customFormat="1" ht="75" customHeight="1" x14ac:dyDescent="0.25">
      <c r="A848" s="10">
        <v>845</v>
      </c>
      <c r="B848" s="10">
        <v>819</v>
      </c>
      <c r="C848" s="10" t="s">
        <v>581</v>
      </c>
      <c r="D848" s="10" t="s">
        <v>582</v>
      </c>
      <c r="E848" s="10" t="s">
        <v>583</v>
      </c>
      <c r="F848" s="10" t="s">
        <v>590</v>
      </c>
      <c r="G848" s="10" t="s">
        <v>4</v>
      </c>
      <c r="H848" s="10" t="s">
        <v>269</v>
      </c>
      <c r="I848" s="10" t="s">
        <v>591</v>
      </c>
      <c r="J848" s="10">
        <v>70161501</v>
      </c>
      <c r="K848" s="10" t="s">
        <v>603</v>
      </c>
      <c r="L848" s="16">
        <v>42370</v>
      </c>
      <c r="M848" s="10">
        <v>11</v>
      </c>
      <c r="N848" s="10" t="s">
        <v>8</v>
      </c>
      <c r="O848" s="10" t="s">
        <v>9</v>
      </c>
      <c r="P848" s="13">
        <v>38183000</v>
      </c>
      <c r="Q848" s="13">
        <v>38183000</v>
      </c>
      <c r="R848" s="10" t="s">
        <v>10</v>
      </c>
      <c r="S848" s="10" t="s">
        <v>10</v>
      </c>
      <c r="T848" s="10" t="s">
        <v>587</v>
      </c>
      <c r="U848" s="11">
        <v>3471100</v>
      </c>
      <c r="V848" s="10"/>
    </row>
    <row r="849" spans="1:22" s="2" customFormat="1" ht="75" customHeight="1" x14ac:dyDescent="0.25">
      <c r="A849" s="10">
        <v>846</v>
      </c>
      <c r="B849" s="10">
        <v>819</v>
      </c>
      <c r="C849" s="10" t="s">
        <v>581</v>
      </c>
      <c r="D849" s="10" t="s">
        <v>582</v>
      </c>
      <c r="E849" s="10" t="s">
        <v>583</v>
      </c>
      <c r="F849" s="10" t="s">
        <v>590</v>
      </c>
      <c r="G849" s="10" t="s">
        <v>4</v>
      </c>
      <c r="H849" s="10" t="s">
        <v>269</v>
      </c>
      <c r="I849" s="10" t="s">
        <v>591</v>
      </c>
      <c r="J849" s="10">
        <v>70161601</v>
      </c>
      <c r="K849" s="10" t="s">
        <v>604</v>
      </c>
      <c r="L849" s="16">
        <v>42370</v>
      </c>
      <c r="M849" s="10">
        <v>11</v>
      </c>
      <c r="N849" s="10" t="s">
        <v>8</v>
      </c>
      <c r="O849" s="10" t="s">
        <v>9</v>
      </c>
      <c r="P849" s="13">
        <v>38183000</v>
      </c>
      <c r="Q849" s="13">
        <v>38183000</v>
      </c>
      <c r="R849" s="10" t="s">
        <v>10</v>
      </c>
      <c r="S849" s="10" t="s">
        <v>10</v>
      </c>
      <c r="T849" s="10" t="s">
        <v>587</v>
      </c>
      <c r="U849" s="11">
        <v>3471100</v>
      </c>
      <c r="V849" s="10"/>
    </row>
    <row r="850" spans="1:22" s="2" customFormat="1" ht="75" customHeight="1" x14ac:dyDescent="0.25">
      <c r="A850" s="10">
        <v>847</v>
      </c>
      <c r="B850" s="10">
        <v>819</v>
      </c>
      <c r="C850" s="10" t="s">
        <v>581</v>
      </c>
      <c r="D850" s="10" t="s">
        <v>582</v>
      </c>
      <c r="E850" s="10" t="s">
        <v>583</v>
      </c>
      <c r="F850" s="10" t="s">
        <v>590</v>
      </c>
      <c r="G850" s="10" t="s">
        <v>4</v>
      </c>
      <c r="H850" s="10" t="s">
        <v>269</v>
      </c>
      <c r="I850" s="10" t="s">
        <v>591</v>
      </c>
      <c r="J850" s="10">
        <v>70161601</v>
      </c>
      <c r="K850" s="10" t="s">
        <v>605</v>
      </c>
      <c r="L850" s="16">
        <v>42370</v>
      </c>
      <c r="M850" s="10">
        <v>11</v>
      </c>
      <c r="N850" s="10" t="s">
        <v>8</v>
      </c>
      <c r="O850" s="10" t="s">
        <v>9</v>
      </c>
      <c r="P850" s="13">
        <v>18808000</v>
      </c>
      <c r="Q850" s="13">
        <v>18808000</v>
      </c>
      <c r="R850" s="10" t="s">
        <v>10</v>
      </c>
      <c r="S850" s="10" t="s">
        <v>10</v>
      </c>
      <c r="T850" s="10" t="s">
        <v>587</v>
      </c>
      <c r="U850" s="11">
        <v>1709800</v>
      </c>
      <c r="V850" s="10"/>
    </row>
    <row r="851" spans="1:22" s="2" customFormat="1" ht="75" customHeight="1" x14ac:dyDescent="0.25">
      <c r="A851" s="10">
        <v>848</v>
      </c>
      <c r="B851" s="10">
        <v>819</v>
      </c>
      <c r="C851" s="10" t="s">
        <v>581</v>
      </c>
      <c r="D851" s="10" t="s">
        <v>582</v>
      </c>
      <c r="E851" s="10" t="s">
        <v>583</v>
      </c>
      <c r="F851" s="10" t="s">
        <v>590</v>
      </c>
      <c r="G851" s="10" t="s">
        <v>4</v>
      </c>
      <c r="H851" s="10" t="s">
        <v>269</v>
      </c>
      <c r="I851" s="10" t="s">
        <v>591</v>
      </c>
      <c r="J851" s="10">
        <v>80161504</v>
      </c>
      <c r="K851" s="10" t="s">
        <v>606</v>
      </c>
      <c r="L851" s="16">
        <v>42370</v>
      </c>
      <c r="M851" s="10">
        <v>11</v>
      </c>
      <c r="N851" s="10" t="s">
        <v>8</v>
      </c>
      <c r="O851" s="10" t="s">
        <v>9</v>
      </c>
      <c r="P851" s="13">
        <v>27986000</v>
      </c>
      <c r="Q851" s="13">
        <v>27986000</v>
      </c>
      <c r="R851" s="10" t="s">
        <v>10</v>
      </c>
      <c r="S851" s="10" t="s">
        <v>10</v>
      </c>
      <c r="T851" s="10" t="s">
        <v>587</v>
      </c>
      <c r="U851" s="11">
        <v>2544100</v>
      </c>
      <c r="V851" s="10"/>
    </row>
    <row r="852" spans="1:22" s="2" customFormat="1" ht="75" customHeight="1" x14ac:dyDescent="0.25">
      <c r="A852" s="10">
        <v>849</v>
      </c>
      <c r="B852" s="10">
        <v>819</v>
      </c>
      <c r="C852" s="10" t="s">
        <v>581</v>
      </c>
      <c r="D852" s="10" t="s">
        <v>582</v>
      </c>
      <c r="E852" s="10" t="s">
        <v>583</v>
      </c>
      <c r="F852" s="10" t="s">
        <v>590</v>
      </c>
      <c r="G852" s="10" t="s">
        <v>4</v>
      </c>
      <c r="H852" s="10" t="s">
        <v>269</v>
      </c>
      <c r="I852" s="10" t="s">
        <v>591</v>
      </c>
      <c r="J852" s="10">
        <v>70161601</v>
      </c>
      <c r="K852" s="10" t="s">
        <v>607</v>
      </c>
      <c r="L852" s="16">
        <v>42370</v>
      </c>
      <c r="M852" s="10">
        <v>11</v>
      </c>
      <c r="N852" s="10" t="s">
        <v>8</v>
      </c>
      <c r="O852" s="10" t="s">
        <v>9</v>
      </c>
      <c r="P852" s="13">
        <v>33877000</v>
      </c>
      <c r="Q852" s="13">
        <v>33877000</v>
      </c>
      <c r="R852" s="10" t="s">
        <v>10</v>
      </c>
      <c r="S852" s="10" t="s">
        <v>10</v>
      </c>
      <c r="T852" s="10" t="s">
        <v>587</v>
      </c>
      <c r="U852" s="11">
        <v>3079700</v>
      </c>
      <c r="V852" s="10"/>
    </row>
    <row r="853" spans="1:22" s="2" customFormat="1" ht="75" customHeight="1" x14ac:dyDescent="0.25">
      <c r="A853" s="10">
        <v>850</v>
      </c>
      <c r="B853" s="10">
        <v>819</v>
      </c>
      <c r="C853" s="10" t="s">
        <v>581</v>
      </c>
      <c r="D853" s="10" t="s">
        <v>582</v>
      </c>
      <c r="E853" s="10" t="s">
        <v>583</v>
      </c>
      <c r="F853" s="10" t="s">
        <v>590</v>
      </c>
      <c r="G853" s="10" t="s">
        <v>4</v>
      </c>
      <c r="H853" s="10" t="s">
        <v>269</v>
      </c>
      <c r="I853" s="10" t="s">
        <v>591</v>
      </c>
      <c r="J853" s="10">
        <v>80161504</v>
      </c>
      <c r="K853" s="10" t="s">
        <v>608</v>
      </c>
      <c r="L853" s="16">
        <v>42370</v>
      </c>
      <c r="M853" s="10">
        <v>11</v>
      </c>
      <c r="N853" s="10" t="s">
        <v>8</v>
      </c>
      <c r="O853" s="10" t="s">
        <v>9</v>
      </c>
      <c r="P853" s="13">
        <v>17449000</v>
      </c>
      <c r="Q853" s="13">
        <v>17449000</v>
      </c>
      <c r="R853" s="10" t="s">
        <v>10</v>
      </c>
      <c r="S853" s="10" t="s">
        <v>10</v>
      </c>
      <c r="T853" s="10" t="s">
        <v>587</v>
      </c>
      <c r="U853" s="11">
        <v>1586200</v>
      </c>
      <c r="V853" s="10"/>
    </row>
    <row r="854" spans="1:22" s="2" customFormat="1" ht="75" customHeight="1" x14ac:dyDescent="0.25">
      <c r="A854" s="10">
        <v>851</v>
      </c>
      <c r="B854" s="10">
        <v>819</v>
      </c>
      <c r="C854" s="10" t="s">
        <v>581</v>
      </c>
      <c r="D854" s="10" t="s">
        <v>582</v>
      </c>
      <c r="E854" s="10" t="s">
        <v>583</v>
      </c>
      <c r="F854" s="10" t="s">
        <v>590</v>
      </c>
      <c r="G854" s="10" t="s">
        <v>4</v>
      </c>
      <c r="H854" s="10" t="s">
        <v>269</v>
      </c>
      <c r="I854" s="10" t="s">
        <v>591</v>
      </c>
      <c r="J854" s="10">
        <v>70161601</v>
      </c>
      <c r="K854" s="10" t="s">
        <v>609</v>
      </c>
      <c r="L854" s="16">
        <v>42370</v>
      </c>
      <c r="M854" s="10">
        <v>11</v>
      </c>
      <c r="N854" s="10" t="s">
        <v>8</v>
      </c>
      <c r="O854" s="10" t="s">
        <v>9</v>
      </c>
      <c r="P854" s="13">
        <v>33877000</v>
      </c>
      <c r="Q854" s="13">
        <v>33877000</v>
      </c>
      <c r="R854" s="10" t="s">
        <v>10</v>
      </c>
      <c r="S854" s="10" t="s">
        <v>10</v>
      </c>
      <c r="T854" s="10" t="s">
        <v>587</v>
      </c>
      <c r="U854" s="11">
        <v>3079700</v>
      </c>
      <c r="V854" s="10"/>
    </row>
    <row r="855" spans="1:22" s="2" customFormat="1" ht="75" customHeight="1" x14ac:dyDescent="0.25">
      <c r="A855" s="10">
        <v>852</v>
      </c>
      <c r="B855" s="10">
        <v>819</v>
      </c>
      <c r="C855" s="10" t="s">
        <v>581</v>
      </c>
      <c r="D855" s="10" t="s">
        <v>582</v>
      </c>
      <c r="E855" s="10" t="s">
        <v>583</v>
      </c>
      <c r="F855" s="10" t="s">
        <v>590</v>
      </c>
      <c r="G855" s="10" t="s">
        <v>4</v>
      </c>
      <c r="H855" s="10" t="s">
        <v>269</v>
      </c>
      <c r="I855" s="10" t="s">
        <v>591</v>
      </c>
      <c r="J855" s="10">
        <v>70161601</v>
      </c>
      <c r="K855" s="10" t="s">
        <v>610</v>
      </c>
      <c r="L855" s="16">
        <v>42370</v>
      </c>
      <c r="M855" s="10">
        <v>11</v>
      </c>
      <c r="N855" s="10" t="s">
        <v>8</v>
      </c>
      <c r="O855" s="10" t="s">
        <v>9</v>
      </c>
      <c r="P855" s="13">
        <v>25946000</v>
      </c>
      <c r="Q855" s="13">
        <v>25946000</v>
      </c>
      <c r="R855" s="10" t="s">
        <v>10</v>
      </c>
      <c r="S855" s="10" t="s">
        <v>10</v>
      </c>
      <c r="T855" s="10" t="s">
        <v>587</v>
      </c>
      <c r="U855" s="11">
        <v>2358700</v>
      </c>
      <c r="V855" s="10"/>
    </row>
    <row r="856" spans="1:22" s="2" customFormat="1" ht="75" customHeight="1" x14ac:dyDescent="0.25">
      <c r="A856" s="10">
        <v>853</v>
      </c>
      <c r="B856" s="10">
        <v>819</v>
      </c>
      <c r="C856" s="10" t="s">
        <v>581</v>
      </c>
      <c r="D856" s="10" t="s">
        <v>582</v>
      </c>
      <c r="E856" s="10" t="s">
        <v>583</v>
      </c>
      <c r="F856" s="10" t="s">
        <v>590</v>
      </c>
      <c r="G856" s="10" t="s">
        <v>4</v>
      </c>
      <c r="H856" s="10" t="s">
        <v>269</v>
      </c>
      <c r="I856" s="10" t="s">
        <v>591</v>
      </c>
      <c r="J856" s="10">
        <v>70161601</v>
      </c>
      <c r="K856" s="10" t="s">
        <v>611</v>
      </c>
      <c r="L856" s="16">
        <v>42370</v>
      </c>
      <c r="M856" s="10">
        <v>11</v>
      </c>
      <c r="N856" s="10" t="s">
        <v>8</v>
      </c>
      <c r="O856" s="10" t="s">
        <v>9</v>
      </c>
      <c r="P856" s="13">
        <v>38183000</v>
      </c>
      <c r="Q856" s="13">
        <v>38183000</v>
      </c>
      <c r="R856" s="10" t="s">
        <v>10</v>
      </c>
      <c r="S856" s="10" t="s">
        <v>10</v>
      </c>
      <c r="T856" s="10" t="s">
        <v>587</v>
      </c>
      <c r="U856" s="11">
        <v>3471100</v>
      </c>
      <c r="V856" s="10"/>
    </row>
    <row r="857" spans="1:22" s="2" customFormat="1" ht="75" customHeight="1" x14ac:dyDescent="0.25">
      <c r="A857" s="10">
        <v>854</v>
      </c>
      <c r="B857" s="10">
        <v>819</v>
      </c>
      <c r="C857" s="10" t="s">
        <v>581</v>
      </c>
      <c r="D857" s="10" t="s">
        <v>582</v>
      </c>
      <c r="E857" s="10" t="s">
        <v>583</v>
      </c>
      <c r="F857" s="10" t="s">
        <v>590</v>
      </c>
      <c r="G857" s="10" t="s">
        <v>4</v>
      </c>
      <c r="H857" s="10" t="s">
        <v>269</v>
      </c>
      <c r="I857" s="10" t="s">
        <v>591</v>
      </c>
      <c r="J857" s="10">
        <v>70161501</v>
      </c>
      <c r="K857" s="10" t="s">
        <v>612</v>
      </c>
      <c r="L857" s="16">
        <v>42370</v>
      </c>
      <c r="M857" s="10">
        <v>11</v>
      </c>
      <c r="N857" s="10" t="s">
        <v>8</v>
      </c>
      <c r="O857" s="10" t="s">
        <v>9</v>
      </c>
      <c r="P857" s="13">
        <v>38183000</v>
      </c>
      <c r="Q857" s="13">
        <v>38183000</v>
      </c>
      <c r="R857" s="10" t="s">
        <v>10</v>
      </c>
      <c r="S857" s="10" t="s">
        <v>10</v>
      </c>
      <c r="T857" s="10" t="s">
        <v>587</v>
      </c>
      <c r="U857" s="11">
        <v>3471100</v>
      </c>
      <c r="V857" s="10"/>
    </row>
    <row r="858" spans="1:22" s="2" customFormat="1" ht="75" customHeight="1" x14ac:dyDescent="0.25">
      <c r="A858" s="10">
        <v>855</v>
      </c>
      <c r="B858" s="10">
        <v>819</v>
      </c>
      <c r="C858" s="10" t="s">
        <v>581</v>
      </c>
      <c r="D858" s="10" t="s">
        <v>582</v>
      </c>
      <c r="E858" s="10" t="s">
        <v>583</v>
      </c>
      <c r="F858" s="10" t="s">
        <v>590</v>
      </c>
      <c r="G858" s="10" t="s">
        <v>4</v>
      </c>
      <c r="H858" s="10" t="s">
        <v>269</v>
      </c>
      <c r="I858" s="10" t="s">
        <v>591</v>
      </c>
      <c r="J858" s="10">
        <v>70161601</v>
      </c>
      <c r="K858" s="10" t="s">
        <v>613</v>
      </c>
      <c r="L858" s="16">
        <v>42370</v>
      </c>
      <c r="M858" s="10">
        <v>11</v>
      </c>
      <c r="N858" s="10" t="s">
        <v>8</v>
      </c>
      <c r="O858" s="10" t="s">
        <v>9</v>
      </c>
      <c r="P858" s="13">
        <v>38183000</v>
      </c>
      <c r="Q858" s="13">
        <v>38183000</v>
      </c>
      <c r="R858" s="10" t="s">
        <v>10</v>
      </c>
      <c r="S858" s="10" t="s">
        <v>10</v>
      </c>
      <c r="T858" s="10" t="s">
        <v>587</v>
      </c>
      <c r="U858" s="11">
        <v>3471100</v>
      </c>
      <c r="V858" s="10"/>
    </row>
    <row r="859" spans="1:22" s="2" customFormat="1" ht="75" customHeight="1" x14ac:dyDescent="0.25">
      <c r="A859" s="10">
        <v>856</v>
      </c>
      <c r="B859" s="10">
        <v>819</v>
      </c>
      <c r="C859" s="10" t="s">
        <v>581</v>
      </c>
      <c r="D859" s="10" t="s">
        <v>582</v>
      </c>
      <c r="E859" s="10" t="s">
        <v>583</v>
      </c>
      <c r="F859" s="10" t="s">
        <v>590</v>
      </c>
      <c r="G859" s="10" t="s">
        <v>28</v>
      </c>
      <c r="H859" s="10" t="s">
        <v>52</v>
      </c>
      <c r="I859" s="10" t="s">
        <v>53</v>
      </c>
      <c r="J859" s="10">
        <v>78111808</v>
      </c>
      <c r="K859" s="10" t="s">
        <v>467</v>
      </c>
      <c r="L859" s="16">
        <v>42370</v>
      </c>
      <c r="M859" s="10">
        <v>12</v>
      </c>
      <c r="N859" s="10" t="s">
        <v>32</v>
      </c>
      <c r="O859" s="10" t="s">
        <v>9</v>
      </c>
      <c r="P859" s="13">
        <v>191715000</v>
      </c>
      <c r="Q859" s="13">
        <v>191715000</v>
      </c>
      <c r="R859" s="10" t="s">
        <v>10</v>
      </c>
      <c r="S859" s="10" t="s">
        <v>10</v>
      </c>
      <c r="T859" s="10" t="s">
        <v>587</v>
      </c>
      <c r="U859" s="11">
        <v>17430000</v>
      </c>
      <c r="V859" s="10"/>
    </row>
    <row r="860" spans="1:22" s="2" customFormat="1" ht="75" customHeight="1" x14ac:dyDescent="0.25">
      <c r="A860" s="10">
        <v>857</v>
      </c>
      <c r="B860" s="10">
        <v>819</v>
      </c>
      <c r="C860" s="10" t="s">
        <v>581</v>
      </c>
      <c r="D860" s="10" t="s">
        <v>582</v>
      </c>
      <c r="E860" s="10" t="s">
        <v>583</v>
      </c>
      <c r="F860" s="10" t="s">
        <v>590</v>
      </c>
      <c r="G860" s="10" t="s">
        <v>28</v>
      </c>
      <c r="H860" s="10" t="s">
        <v>29</v>
      </c>
      <c r="I860" s="10" t="s">
        <v>306</v>
      </c>
      <c r="J860" s="10">
        <v>80101500</v>
      </c>
      <c r="K860" s="10" t="s">
        <v>614</v>
      </c>
      <c r="L860" s="16">
        <v>42370</v>
      </c>
      <c r="M860" s="10">
        <v>11</v>
      </c>
      <c r="N860" s="10" t="s">
        <v>32</v>
      </c>
      <c r="O860" s="10" t="s">
        <v>9</v>
      </c>
      <c r="P860" s="13">
        <v>7200000</v>
      </c>
      <c r="Q860" s="13">
        <v>7200000</v>
      </c>
      <c r="R860" s="10" t="s">
        <v>10</v>
      </c>
      <c r="S860" s="10" t="s">
        <v>10</v>
      </c>
      <c r="T860" s="10" t="s">
        <v>587</v>
      </c>
      <c r="U860" s="11">
        <v>654545.45454545459</v>
      </c>
      <c r="V860" s="10"/>
    </row>
    <row r="861" spans="1:22" s="2" customFormat="1" ht="75" customHeight="1" x14ac:dyDescent="0.25">
      <c r="A861" s="10">
        <v>858</v>
      </c>
      <c r="B861" s="10">
        <v>819</v>
      </c>
      <c r="C861" s="10" t="s">
        <v>581</v>
      </c>
      <c r="D861" s="10" t="s">
        <v>615</v>
      </c>
      <c r="E861" s="10" t="s">
        <v>616</v>
      </c>
      <c r="F861" s="10" t="s">
        <v>617</v>
      </c>
      <c r="G861" s="10" t="s">
        <v>4</v>
      </c>
      <c r="H861" s="10" t="s">
        <v>269</v>
      </c>
      <c r="I861" s="10" t="s">
        <v>591</v>
      </c>
      <c r="J861" s="10">
        <v>70151506</v>
      </c>
      <c r="K861" s="10" t="s">
        <v>618</v>
      </c>
      <c r="L861" s="16">
        <v>42370</v>
      </c>
      <c r="M861" s="10">
        <v>11</v>
      </c>
      <c r="N861" s="10" t="s">
        <v>8</v>
      </c>
      <c r="O861" s="10" t="s">
        <v>9</v>
      </c>
      <c r="P861" s="13">
        <v>61296000</v>
      </c>
      <c r="Q861" s="13">
        <v>61296000</v>
      </c>
      <c r="R861" s="10" t="s">
        <v>10</v>
      </c>
      <c r="S861" s="10" t="s">
        <v>10</v>
      </c>
      <c r="T861" s="10" t="s">
        <v>587</v>
      </c>
      <c r="U861" s="11">
        <v>5572300</v>
      </c>
      <c r="V861" s="10"/>
    </row>
    <row r="862" spans="1:22" s="2" customFormat="1" ht="75" customHeight="1" x14ac:dyDescent="0.25">
      <c r="A862" s="10">
        <v>859</v>
      </c>
      <c r="B862" s="10">
        <v>819</v>
      </c>
      <c r="C862" s="10" t="s">
        <v>581</v>
      </c>
      <c r="D862" s="10" t="s">
        <v>615</v>
      </c>
      <c r="E862" s="10" t="s">
        <v>616</v>
      </c>
      <c r="F862" s="10" t="s">
        <v>617</v>
      </c>
      <c r="G862" s="10" t="s">
        <v>4</v>
      </c>
      <c r="H862" s="10" t="s">
        <v>269</v>
      </c>
      <c r="I862" s="10" t="s">
        <v>591</v>
      </c>
      <c r="J862" s="10">
        <v>70151506</v>
      </c>
      <c r="K862" s="10" t="s">
        <v>619</v>
      </c>
      <c r="L862" s="16">
        <v>42370</v>
      </c>
      <c r="M862" s="10">
        <v>11</v>
      </c>
      <c r="N862" s="10" t="s">
        <v>8</v>
      </c>
      <c r="O862" s="10" t="s">
        <v>9</v>
      </c>
      <c r="P862" s="13">
        <v>49739000</v>
      </c>
      <c r="Q862" s="13">
        <v>49739000</v>
      </c>
      <c r="R862" s="10" t="s">
        <v>10</v>
      </c>
      <c r="S862" s="10" t="s">
        <v>10</v>
      </c>
      <c r="T862" s="10" t="s">
        <v>587</v>
      </c>
      <c r="U862" s="11">
        <v>4521700</v>
      </c>
      <c r="V862" s="10"/>
    </row>
    <row r="863" spans="1:22" s="2" customFormat="1" ht="75" customHeight="1" x14ac:dyDescent="0.25">
      <c r="A863" s="10">
        <v>860</v>
      </c>
      <c r="B863" s="10">
        <v>819</v>
      </c>
      <c r="C863" s="10" t="s">
        <v>581</v>
      </c>
      <c r="D863" s="10" t="s">
        <v>615</v>
      </c>
      <c r="E863" s="10" t="s">
        <v>616</v>
      </c>
      <c r="F863" s="10" t="s">
        <v>617</v>
      </c>
      <c r="G863" s="10" t="s">
        <v>4</v>
      </c>
      <c r="H863" s="10" t="s">
        <v>269</v>
      </c>
      <c r="I863" s="10" t="s">
        <v>591</v>
      </c>
      <c r="J863" s="10">
        <v>70151506</v>
      </c>
      <c r="K863" s="10" t="s">
        <v>619</v>
      </c>
      <c r="L863" s="16">
        <v>42370</v>
      </c>
      <c r="M863" s="10">
        <v>11</v>
      </c>
      <c r="N863" s="10" t="s">
        <v>8</v>
      </c>
      <c r="O863" s="10" t="s">
        <v>9</v>
      </c>
      <c r="P863" s="13">
        <v>49739000</v>
      </c>
      <c r="Q863" s="13">
        <v>49739000</v>
      </c>
      <c r="R863" s="10" t="s">
        <v>10</v>
      </c>
      <c r="S863" s="10" t="s">
        <v>10</v>
      </c>
      <c r="T863" s="10" t="s">
        <v>587</v>
      </c>
      <c r="U863" s="11">
        <v>4521700</v>
      </c>
      <c r="V863" s="10"/>
    </row>
    <row r="864" spans="1:22" s="2" customFormat="1" ht="75" customHeight="1" x14ac:dyDescent="0.25">
      <c r="A864" s="10">
        <v>861</v>
      </c>
      <c r="B864" s="10">
        <v>819</v>
      </c>
      <c r="C864" s="10" t="s">
        <v>581</v>
      </c>
      <c r="D864" s="10" t="s">
        <v>615</v>
      </c>
      <c r="E864" s="10" t="s">
        <v>616</v>
      </c>
      <c r="F864" s="10" t="s">
        <v>617</v>
      </c>
      <c r="G864" s="10" t="s">
        <v>4</v>
      </c>
      <c r="H864" s="10" t="s">
        <v>269</v>
      </c>
      <c r="I864" s="10" t="s">
        <v>591</v>
      </c>
      <c r="J864" s="10">
        <v>70151506</v>
      </c>
      <c r="K864" s="10" t="s">
        <v>619</v>
      </c>
      <c r="L864" s="16">
        <v>42370</v>
      </c>
      <c r="M864" s="10">
        <v>11</v>
      </c>
      <c r="N864" s="10" t="s">
        <v>8</v>
      </c>
      <c r="O864" s="10" t="s">
        <v>9</v>
      </c>
      <c r="P864" s="13">
        <v>49739000</v>
      </c>
      <c r="Q864" s="13">
        <v>49739000</v>
      </c>
      <c r="R864" s="10" t="s">
        <v>10</v>
      </c>
      <c r="S864" s="10" t="s">
        <v>10</v>
      </c>
      <c r="T864" s="10" t="s">
        <v>587</v>
      </c>
      <c r="U864" s="11">
        <v>4521700</v>
      </c>
      <c r="V864" s="10"/>
    </row>
    <row r="865" spans="1:22" s="2" customFormat="1" ht="75" customHeight="1" x14ac:dyDescent="0.25">
      <c r="A865" s="10">
        <v>862</v>
      </c>
      <c r="B865" s="10">
        <v>819</v>
      </c>
      <c r="C865" s="10" t="s">
        <v>581</v>
      </c>
      <c r="D865" s="10" t="s">
        <v>615</v>
      </c>
      <c r="E865" s="10" t="s">
        <v>616</v>
      </c>
      <c r="F865" s="10" t="s">
        <v>617</v>
      </c>
      <c r="G865" s="10" t="s">
        <v>4</v>
      </c>
      <c r="H865" s="10" t="s">
        <v>269</v>
      </c>
      <c r="I865" s="10" t="s">
        <v>591</v>
      </c>
      <c r="J865" s="10">
        <v>70151506</v>
      </c>
      <c r="K865" s="10" t="s">
        <v>619</v>
      </c>
      <c r="L865" s="16">
        <v>42370</v>
      </c>
      <c r="M865" s="10">
        <v>11</v>
      </c>
      <c r="N865" s="10" t="s">
        <v>8</v>
      </c>
      <c r="O865" s="10" t="s">
        <v>9</v>
      </c>
      <c r="P865" s="13">
        <v>49739000</v>
      </c>
      <c r="Q865" s="13">
        <v>49739000</v>
      </c>
      <c r="R865" s="10" t="s">
        <v>10</v>
      </c>
      <c r="S865" s="10" t="s">
        <v>10</v>
      </c>
      <c r="T865" s="10" t="s">
        <v>587</v>
      </c>
      <c r="U865" s="11">
        <v>4521700</v>
      </c>
      <c r="V865" s="10"/>
    </row>
    <row r="866" spans="1:22" s="2" customFormat="1" ht="75" customHeight="1" x14ac:dyDescent="0.25">
      <c r="A866" s="10">
        <v>863</v>
      </c>
      <c r="B866" s="10">
        <v>819</v>
      </c>
      <c r="C866" s="10" t="s">
        <v>581</v>
      </c>
      <c r="D866" s="10" t="s">
        <v>615</v>
      </c>
      <c r="E866" s="10" t="s">
        <v>616</v>
      </c>
      <c r="F866" s="10" t="s">
        <v>617</v>
      </c>
      <c r="G866" s="10" t="s">
        <v>4</v>
      </c>
      <c r="H866" s="10" t="s">
        <v>269</v>
      </c>
      <c r="I866" s="10" t="s">
        <v>591</v>
      </c>
      <c r="J866" s="10">
        <v>70151506</v>
      </c>
      <c r="K866" s="10" t="s">
        <v>619</v>
      </c>
      <c r="L866" s="16">
        <v>42370</v>
      </c>
      <c r="M866" s="10">
        <v>11</v>
      </c>
      <c r="N866" s="10" t="s">
        <v>8</v>
      </c>
      <c r="O866" s="10" t="s">
        <v>9</v>
      </c>
      <c r="P866" s="13">
        <v>49739000</v>
      </c>
      <c r="Q866" s="13">
        <v>49739000</v>
      </c>
      <c r="R866" s="10" t="s">
        <v>10</v>
      </c>
      <c r="S866" s="10" t="s">
        <v>10</v>
      </c>
      <c r="T866" s="10" t="s">
        <v>587</v>
      </c>
      <c r="U866" s="11">
        <v>4521700</v>
      </c>
      <c r="V866" s="10"/>
    </row>
    <row r="867" spans="1:22" s="2" customFormat="1" ht="75" customHeight="1" x14ac:dyDescent="0.25">
      <c r="A867" s="10">
        <v>864</v>
      </c>
      <c r="B867" s="10">
        <v>819</v>
      </c>
      <c r="C867" s="10" t="s">
        <v>581</v>
      </c>
      <c r="D867" s="10" t="s">
        <v>615</v>
      </c>
      <c r="E867" s="10" t="s">
        <v>616</v>
      </c>
      <c r="F867" s="10" t="s">
        <v>617</v>
      </c>
      <c r="G867" s="10" t="s">
        <v>4</v>
      </c>
      <c r="H867" s="10" t="s">
        <v>269</v>
      </c>
      <c r="I867" s="10" t="s">
        <v>591</v>
      </c>
      <c r="J867" s="10">
        <v>70151506</v>
      </c>
      <c r="K867" s="10" t="s">
        <v>619</v>
      </c>
      <c r="L867" s="16">
        <v>42370</v>
      </c>
      <c r="M867" s="10">
        <v>11</v>
      </c>
      <c r="N867" s="10" t="s">
        <v>8</v>
      </c>
      <c r="O867" s="10" t="s">
        <v>9</v>
      </c>
      <c r="P867" s="13">
        <v>49739000</v>
      </c>
      <c r="Q867" s="13">
        <v>49739000</v>
      </c>
      <c r="R867" s="10" t="s">
        <v>10</v>
      </c>
      <c r="S867" s="10" t="s">
        <v>10</v>
      </c>
      <c r="T867" s="10" t="s">
        <v>587</v>
      </c>
      <c r="U867" s="11">
        <v>4521700</v>
      </c>
      <c r="V867" s="10"/>
    </row>
    <row r="868" spans="1:22" s="2" customFormat="1" ht="75" customHeight="1" x14ac:dyDescent="0.25">
      <c r="A868" s="10">
        <v>865</v>
      </c>
      <c r="B868" s="10">
        <v>819</v>
      </c>
      <c r="C868" s="10" t="s">
        <v>581</v>
      </c>
      <c r="D868" s="10" t="s">
        <v>615</v>
      </c>
      <c r="E868" s="10" t="s">
        <v>616</v>
      </c>
      <c r="F868" s="10" t="s">
        <v>617</v>
      </c>
      <c r="G868" s="10" t="s">
        <v>4</v>
      </c>
      <c r="H868" s="10" t="s">
        <v>269</v>
      </c>
      <c r="I868" s="10" t="s">
        <v>591</v>
      </c>
      <c r="J868" s="10">
        <v>70151506</v>
      </c>
      <c r="K868" s="10" t="s">
        <v>619</v>
      </c>
      <c r="L868" s="16">
        <v>42370</v>
      </c>
      <c r="M868" s="10">
        <v>11</v>
      </c>
      <c r="N868" s="10" t="s">
        <v>8</v>
      </c>
      <c r="O868" s="10" t="s">
        <v>9</v>
      </c>
      <c r="P868" s="13">
        <v>49739000</v>
      </c>
      <c r="Q868" s="13">
        <v>49739000</v>
      </c>
      <c r="R868" s="10" t="s">
        <v>10</v>
      </c>
      <c r="S868" s="10" t="s">
        <v>10</v>
      </c>
      <c r="T868" s="10" t="s">
        <v>587</v>
      </c>
      <c r="U868" s="11">
        <v>4521700</v>
      </c>
      <c r="V868" s="10"/>
    </row>
    <row r="869" spans="1:22" s="2" customFormat="1" ht="75" customHeight="1" x14ac:dyDescent="0.25">
      <c r="A869" s="10">
        <v>866</v>
      </c>
      <c r="B869" s="10">
        <v>819</v>
      </c>
      <c r="C869" s="10" t="s">
        <v>581</v>
      </c>
      <c r="D869" s="10" t="s">
        <v>615</v>
      </c>
      <c r="E869" s="10" t="s">
        <v>616</v>
      </c>
      <c r="F869" s="10" t="s">
        <v>617</v>
      </c>
      <c r="G869" s="10" t="s">
        <v>4</v>
      </c>
      <c r="H869" s="10" t="s">
        <v>269</v>
      </c>
      <c r="I869" s="10" t="s">
        <v>591</v>
      </c>
      <c r="J869" s="10">
        <v>70151506</v>
      </c>
      <c r="K869" s="10" t="s">
        <v>620</v>
      </c>
      <c r="L869" s="16">
        <v>42370</v>
      </c>
      <c r="M869" s="10">
        <v>11</v>
      </c>
      <c r="N869" s="10" t="s">
        <v>8</v>
      </c>
      <c r="O869" s="10" t="s">
        <v>9</v>
      </c>
      <c r="P869" s="13">
        <v>43961000</v>
      </c>
      <c r="Q869" s="13">
        <v>43961000</v>
      </c>
      <c r="R869" s="10" t="s">
        <v>10</v>
      </c>
      <c r="S869" s="10" t="s">
        <v>10</v>
      </c>
      <c r="T869" s="10" t="s">
        <v>587</v>
      </c>
      <c r="U869" s="11">
        <v>3996400</v>
      </c>
      <c r="V869" s="10"/>
    </row>
    <row r="870" spans="1:22" s="2" customFormat="1" ht="75" customHeight="1" x14ac:dyDescent="0.25">
      <c r="A870" s="10">
        <v>867</v>
      </c>
      <c r="B870" s="10">
        <v>819</v>
      </c>
      <c r="C870" s="10" t="s">
        <v>581</v>
      </c>
      <c r="D870" s="10" t="s">
        <v>615</v>
      </c>
      <c r="E870" s="10" t="s">
        <v>616</v>
      </c>
      <c r="F870" s="10" t="s">
        <v>617</v>
      </c>
      <c r="G870" s="10" t="s">
        <v>4</v>
      </c>
      <c r="H870" s="10" t="s">
        <v>269</v>
      </c>
      <c r="I870" s="10" t="s">
        <v>591</v>
      </c>
      <c r="J870" s="10">
        <v>70151506</v>
      </c>
      <c r="K870" s="10" t="s">
        <v>620</v>
      </c>
      <c r="L870" s="16">
        <v>42370</v>
      </c>
      <c r="M870" s="10">
        <v>11</v>
      </c>
      <c r="N870" s="10" t="s">
        <v>8</v>
      </c>
      <c r="O870" s="10" t="s">
        <v>9</v>
      </c>
      <c r="P870" s="13">
        <v>43961000</v>
      </c>
      <c r="Q870" s="13">
        <v>43961000</v>
      </c>
      <c r="R870" s="10" t="s">
        <v>10</v>
      </c>
      <c r="S870" s="10" t="s">
        <v>10</v>
      </c>
      <c r="T870" s="10" t="s">
        <v>587</v>
      </c>
      <c r="U870" s="11">
        <v>3996400</v>
      </c>
      <c r="V870" s="10"/>
    </row>
    <row r="871" spans="1:22" s="2" customFormat="1" ht="75" customHeight="1" x14ac:dyDescent="0.25">
      <c r="A871" s="10">
        <v>868</v>
      </c>
      <c r="B871" s="10">
        <v>819</v>
      </c>
      <c r="C871" s="10" t="s">
        <v>581</v>
      </c>
      <c r="D871" s="10" t="s">
        <v>615</v>
      </c>
      <c r="E871" s="10" t="s">
        <v>616</v>
      </c>
      <c r="F871" s="10" t="s">
        <v>617</v>
      </c>
      <c r="G871" s="10" t="s">
        <v>4</v>
      </c>
      <c r="H871" s="10" t="s">
        <v>269</v>
      </c>
      <c r="I871" s="10" t="s">
        <v>591</v>
      </c>
      <c r="J871" s="10">
        <v>70151506</v>
      </c>
      <c r="K871" s="10" t="s">
        <v>620</v>
      </c>
      <c r="L871" s="16">
        <v>42370</v>
      </c>
      <c r="M871" s="10">
        <v>11</v>
      </c>
      <c r="N871" s="10" t="s">
        <v>8</v>
      </c>
      <c r="O871" s="10" t="s">
        <v>9</v>
      </c>
      <c r="P871" s="13">
        <v>43961000</v>
      </c>
      <c r="Q871" s="13">
        <v>43961000</v>
      </c>
      <c r="R871" s="10" t="s">
        <v>10</v>
      </c>
      <c r="S871" s="10" t="s">
        <v>10</v>
      </c>
      <c r="T871" s="10" t="s">
        <v>587</v>
      </c>
      <c r="U871" s="11">
        <v>3996400</v>
      </c>
      <c r="V871" s="10"/>
    </row>
    <row r="872" spans="1:22" s="2" customFormat="1" ht="75" customHeight="1" x14ac:dyDescent="0.25">
      <c r="A872" s="10">
        <v>869</v>
      </c>
      <c r="B872" s="10">
        <v>819</v>
      </c>
      <c r="C872" s="10" t="s">
        <v>581</v>
      </c>
      <c r="D872" s="10" t="s">
        <v>615</v>
      </c>
      <c r="E872" s="10" t="s">
        <v>616</v>
      </c>
      <c r="F872" s="10" t="s">
        <v>617</v>
      </c>
      <c r="G872" s="10" t="s">
        <v>4</v>
      </c>
      <c r="H872" s="10" t="s">
        <v>269</v>
      </c>
      <c r="I872" s="10" t="s">
        <v>591</v>
      </c>
      <c r="J872" s="10">
        <v>70151506</v>
      </c>
      <c r="K872" s="10" t="s">
        <v>620</v>
      </c>
      <c r="L872" s="16">
        <v>42370</v>
      </c>
      <c r="M872" s="10">
        <v>11</v>
      </c>
      <c r="N872" s="10" t="s">
        <v>8</v>
      </c>
      <c r="O872" s="10" t="s">
        <v>9</v>
      </c>
      <c r="P872" s="13">
        <v>43961000</v>
      </c>
      <c r="Q872" s="13">
        <v>43961000</v>
      </c>
      <c r="R872" s="10" t="s">
        <v>10</v>
      </c>
      <c r="S872" s="10" t="s">
        <v>10</v>
      </c>
      <c r="T872" s="10" t="s">
        <v>587</v>
      </c>
      <c r="U872" s="11">
        <v>3996400</v>
      </c>
      <c r="V872" s="10"/>
    </row>
    <row r="873" spans="1:22" s="2" customFormat="1" ht="75" customHeight="1" x14ac:dyDescent="0.25">
      <c r="A873" s="10">
        <v>870</v>
      </c>
      <c r="B873" s="10">
        <v>819</v>
      </c>
      <c r="C873" s="10" t="s">
        <v>581</v>
      </c>
      <c r="D873" s="10" t="s">
        <v>615</v>
      </c>
      <c r="E873" s="10" t="s">
        <v>616</v>
      </c>
      <c r="F873" s="10" t="s">
        <v>617</v>
      </c>
      <c r="G873" s="10" t="s">
        <v>4</v>
      </c>
      <c r="H873" s="10" t="s">
        <v>269</v>
      </c>
      <c r="I873" s="10" t="s">
        <v>591</v>
      </c>
      <c r="J873" s="10">
        <v>70151506</v>
      </c>
      <c r="K873" s="10" t="s">
        <v>620</v>
      </c>
      <c r="L873" s="16">
        <v>42370</v>
      </c>
      <c r="M873" s="10">
        <v>11</v>
      </c>
      <c r="N873" s="10" t="s">
        <v>8</v>
      </c>
      <c r="O873" s="10" t="s">
        <v>9</v>
      </c>
      <c r="P873" s="13">
        <v>43961000</v>
      </c>
      <c r="Q873" s="13">
        <v>43961000</v>
      </c>
      <c r="R873" s="10" t="s">
        <v>10</v>
      </c>
      <c r="S873" s="10" t="s">
        <v>10</v>
      </c>
      <c r="T873" s="10" t="s">
        <v>587</v>
      </c>
      <c r="U873" s="11">
        <v>3996400</v>
      </c>
      <c r="V873" s="10"/>
    </row>
    <row r="874" spans="1:22" s="2" customFormat="1" ht="75" customHeight="1" x14ac:dyDescent="0.25">
      <c r="A874" s="10">
        <v>871</v>
      </c>
      <c r="B874" s="10">
        <v>819</v>
      </c>
      <c r="C874" s="10" t="s">
        <v>581</v>
      </c>
      <c r="D874" s="10" t="s">
        <v>615</v>
      </c>
      <c r="E874" s="10" t="s">
        <v>616</v>
      </c>
      <c r="F874" s="10" t="s">
        <v>617</v>
      </c>
      <c r="G874" s="10" t="s">
        <v>4</v>
      </c>
      <c r="H874" s="10" t="s">
        <v>269</v>
      </c>
      <c r="I874" s="10" t="s">
        <v>591</v>
      </c>
      <c r="J874" s="10">
        <v>70151506</v>
      </c>
      <c r="K874" s="10" t="s">
        <v>620</v>
      </c>
      <c r="L874" s="16">
        <v>42370</v>
      </c>
      <c r="M874" s="10">
        <v>11</v>
      </c>
      <c r="N874" s="10" t="s">
        <v>8</v>
      </c>
      <c r="O874" s="10" t="s">
        <v>9</v>
      </c>
      <c r="P874" s="13">
        <v>43961000</v>
      </c>
      <c r="Q874" s="13">
        <v>43961000</v>
      </c>
      <c r="R874" s="10" t="s">
        <v>10</v>
      </c>
      <c r="S874" s="10" t="s">
        <v>10</v>
      </c>
      <c r="T874" s="10" t="s">
        <v>587</v>
      </c>
      <c r="U874" s="11">
        <v>3996400</v>
      </c>
      <c r="V874" s="10"/>
    </row>
    <row r="875" spans="1:22" s="2" customFormat="1" ht="75" customHeight="1" x14ac:dyDescent="0.25">
      <c r="A875" s="10">
        <v>872</v>
      </c>
      <c r="B875" s="10">
        <v>819</v>
      </c>
      <c r="C875" s="10" t="s">
        <v>581</v>
      </c>
      <c r="D875" s="10" t="s">
        <v>615</v>
      </c>
      <c r="E875" s="10" t="s">
        <v>616</v>
      </c>
      <c r="F875" s="10" t="s">
        <v>617</v>
      </c>
      <c r="G875" s="10" t="s">
        <v>4</v>
      </c>
      <c r="H875" s="10" t="s">
        <v>269</v>
      </c>
      <c r="I875" s="10" t="s">
        <v>591</v>
      </c>
      <c r="J875" s="10">
        <v>70151506</v>
      </c>
      <c r="K875" s="10" t="s">
        <v>621</v>
      </c>
      <c r="L875" s="16">
        <v>42370</v>
      </c>
      <c r="M875" s="10">
        <v>11</v>
      </c>
      <c r="N875" s="10" t="s">
        <v>8</v>
      </c>
      <c r="O875" s="10" t="s">
        <v>9</v>
      </c>
      <c r="P875" s="13">
        <v>38183000</v>
      </c>
      <c r="Q875" s="13">
        <v>38183000</v>
      </c>
      <c r="R875" s="10" t="s">
        <v>10</v>
      </c>
      <c r="S875" s="10" t="s">
        <v>10</v>
      </c>
      <c r="T875" s="10" t="s">
        <v>587</v>
      </c>
      <c r="U875" s="11">
        <v>3471100</v>
      </c>
      <c r="V875" s="10"/>
    </row>
    <row r="876" spans="1:22" s="2" customFormat="1" ht="75" customHeight="1" x14ac:dyDescent="0.25">
      <c r="A876" s="10">
        <v>873</v>
      </c>
      <c r="B876" s="10">
        <v>819</v>
      </c>
      <c r="C876" s="10" t="s">
        <v>581</v>
      </c>
      <c r="D876" s="10" t="s">
        <v>615</v>
      </c>
      <c r="E876" s="10" t="s">
        <v>616</v>
      </c>
      <c r="F876" s="10" t="s">
        <v>617</v>
      </c>
      <c r="G876" s="10" t="s">
        <v>4</v>
      </c>
      <c r="H876" s="10" t="s">
        <v>269</v>
      </c>
      <c r="I876" s="10" t="s">
        <v>591</v>
      </c>
      <c r="J876" s="10">
        <v>70151506</v>
      </c>
      <c r="K876" s="10" t="s">
        <v>621</v>
      </c>
      <c r="L876" s="16">
        <v>42370</v>
      </c>
      <c r="M876" s="10">
        <v>11</v>
      </c>
      <c r="N876" s="10" t="s">
        <v>8</v>
      </c>
      <c r="O876" s="10" t="s">
        <v>9</v>
      </c>
      <c r="P876" s="13">
        <v>38183000</v>
      </c>
      <c r="Q876" s="13">
        <v>38183000</v>
      </c>
      <c r="R876" s="10" t="s">
        <v>10</v>
      </c>
      <c r="S876" s="10" t="s">
        <v>10</v>
      </c>
      <c r="T876" s="10" t="s">
        <v>587</v>
      </c>
      <c r="U876" s="11">
        <v>3471100</v>
      </c>
      <c r="V876" s="10"/>
    </row>
    <row r="877" spans="1:22" s="2" customFormat="1" ht="75" customHeight="1" x14ac:dyDescent="0.25">
      <c r="A877" s="10">
        <v>874</v>
      </c>
      <c r="B877" s="10">
        <v>819</v>
      </c>
      <c r="C877" s="10" t="s">
        <v>581</v>
      </c>
      <c r="D877" s="10" t="s">
        <v>615</v>
      </c>
      <c r="E877" s="10" t="s">
        <v>616</v>
      </c>
      <c r="F877" s="10" t="s">
        <v>617</v>
      </c>
      <c r="G877" s="10" t="s">
        <v>4</v>
      </c>
      <c r="H877" s="10" t="s">
        <v>269</v>
      </c>
      <c r="I877" s="10" t="s">
        <v>591</v>
      </c>
      <c r="J877" s="10">
        <v>70151506</v>
      </c>
      <c r="K877" s="10" t="s">
        <v>621</v>
      </c>
      <c r="L877" s="16">
        <v>42370</v>
      </c>
      <c r="M877" s="10">
        <v>11</v>
      </c>
      <c r="N877" s="10" t="s">
        <v>8</v>
      </c>
      <c r="O877" s="10" t="s">
        <v>9</v>
      </c>
      <c r="P877" s="13">
        <v>38183000</v>
      </c>
      <c r="Q877" s="13">
        <v>38183000</v>
      </c>
      <c r="R877" s="10" t="s">
        <v>10</v>
      </c>
      <c r="S877" s="10" t="s">
        <v>10</v>
      </c>
      <c r="T877" s="10" t="s">
        <v>587</v>
      </c>
      <c r="U877" s="11">
        <v>3471100</v>
      </c>
      <c r="V877" s="10"/>
    </row>
    <row r="878" spans="1:22" s="2" customFormat="1" ht="75" customHeight="1" x14ac:dyDescent="0.25">
      <c r="A878" s="10">
        <v>875</v>
      </c>
      <c r="B878" s="10">
        <v>819</v>
      </c>
      <c r="C878" s="10" t="s">
        <v>581</v>
      </c>
      <c r="D878" s="10" t="s">
        <v>615</v>
      </c>
      <c r="E878" s="10" t="s">
        <v>616</v>
      </c>
      <c r="F878" s="10" t="s">
        <v>617</v>
      </c>
      <c r="G878" s="10" t="s">
        <v>4</v>
      </c>
      <c r="H878" s="10" t="s">
        <v>269</v>
      </c>
      <c r="I878" s="10" t="s">
        <v>591</v>
      </c>
      <c r="J878" s="10">
        <v>70151506</v>
      </c>
      <c r="K878" s="10" t="s">
        <v>621</v>
      </c>
      <c r="L878" s="16">
        <v>42370</v>
      </c>
      <c r="M878" s="10">
        <v>11</v>
      </c>
      <c r="N878" s="10" t="s">
        <v>8</v>
      </c>
      <c r="O878" s="10" t="s">
        <v>9</v>
      </c>
      <c r="P878" s="13">
        <v>38183000</v>
      </c>
      <c r="Q878" s="13">
        <v>38183000</v>
      </c>
      <c r="R878" s="10" t="s">
        <v>10</v>
      </c>
      <c r="S878" s="10" t="s">
        <v>10</v>
      </c>
      <c r="T878" s="10" t="s">
        <v>587</v>
      </c>
      <c r="U878" s="11">
        <v>3471100</v>
      </c>
      <c r="V878" s="10"/>
    </row>
    <row r="879" spans="1:22" s="2" customFormat="1" ht="75" customHeight="1" x14ac:dyDescent="0.25">
      <c r="A879" s="10">
        <v>876</v>
      </c>
      <c r="B879" s="10">
        <v>819</v>
      </c>
      <c r="C879" s="10" t="s">
        <v>581</v>
      </c>
      <c r="D879" s="10" t="s">
        <v>615</v>
      </c>
      <c r="E879" s="10" t="s">
        <v>616</v>
      </c>
      <c r="F879" s="10" t="s">
        <v>617</v>
      </c>
      <c r="G879" s="10" t="s">
        <v>4</v>
      </c>
      <c r="H879" s="10" t="s">
        <v>269</v>
      </c>
      <c r="I879" s="10" t="s">
        <v>591</v>
      </c>
      <c r="J879" s="10">
        <v>70151506</v>
      </c>
      <c r="K879" s="10" t="s">
        <v>621</v>
      </c>
      <c r="L879" s="16">
        <v>42370</v>
      </c>
      <c r="M879" s="10">
        <v>11</v>
      </c>
      <c r="N879" s="10" t="s">
        <v>8</v>
      </c>
      <c r="O879" s="10" t="s">
        <v>9</v>
      </c>
      <c r="P879" s="13">
        <v>38183000</v>
      </c>
      <c r="Q879" s="13">
        <v>38183000</v>
      </c>
      <c r="R879" s="10" t="s">
        <v>10</v>
      </c>
      <c r="S879" s="10" t="s">
        <v>10</v>
      </c>
      <c r="T879" s="10" t="s">
        <v>587</v>
      </c>
      <c r="U879" s="11">
        <v>3471100</v>
      </c>
      <c r="V879" s="10"/>
    </row>
    <row r="880" spans="1:22" s="2" customFormat="1" ht="75" customHeight="1" x14ac:dyDescent="0.25">
      <c r="A880" s="10">
        <v>877</v>
      </c>
      <c r="B880" s="10">
        <v>819</v>
      </c>
      <c r="C880" s="10" t="s">
        <v>581</v>
      </c>
      <c r="D880" s="10" t="s">
        <v>615</v>
      </c>
      <c r="E880" s="10" t="s">
        <v>616</v>
      </c>
      <c r="F880" s="10" t="s">
        <v>617</v>
      </c>
      <c r="G880" s="10" t="s">
        <v>4</v>
      </c>
      <c r="H880" s="10" t="s">
        <v>269</v>
      </c>
      <c r="I880" s="10" t="s">
        <v>591</v>
      </c>
      <c r="J880" s="10">
        <v>70151506</v>
      </c>
      <c r="K880" s="10" t="s">
        <v>621</v>
      </c>
      <c r="L880" s="16">
        <v>42370</v>
      </c>
      <c r="M880" s="10">
        <v>11</v>
      </c>
      <c r="N880" s="10" t="s">
        <v>8</v>
      </c>
      <c r="O880" s="10" t="s">
        <v>9</v>
      </c>
      <c r="P880" s="13">
        <v>38183000</v>
      </c>
      <c r="Q880" s="13">
        <v>38183000</v>
      </c>
      <c r="R880" s="10" t="s">
        <v>10</v>
      </c>
      <c r="S880" s="10" t="s">
        <v>10</v>
      </c>
      <c r="T880" s="10" t="s">
        <v>587</v>
      </c>
      <c r="U880" s="11">
        <v>3471100</v>
      </c>
      <c r="V880" s="10"/>
    </row>
    <row r="881" spans="1:22" s="2" customFormat="1" ht="75" customHeight="1" x14ac:dyDescent="0.25">
      <c r="A881" s="10">
        <v>878</v>
      </c>
      <c r="B881" s="10">
        <v>819</v>
      </c>
      <c r="C881" s="10" t="s">
        <v>581</v>
      </c>
      <c r="D881" s="10" t="s">
        <v>615</v>
      </c>
      <c r="E881" s="10" t="s">
        <v>616</v>
      </c>
      <c r="F881" s="10" t="s">
        <v>617</v>
      </c>
      <c r="G881" s="10" t="s">
        <v>4</v>
      </c>
      <c r="H881" s="10" t="s">
        <v>269</v>
      </c>
      <c r="I881" s="10" t="s">
        <v>591</v>
      </c>
      <c r="J881" s="10">
        <v>70151506</v>
      </c>
      <c r="K881" s="10" t="s">
        <v>621</v>
      </c>
      <c r="L881" s="16">
        <v>42370</v>
      </c>
      <c r="M881" s="10">
        <v>11</v>
      </c>
      <c r="N881" s="10" t="s">
        <v>8</v>
      </c>
      <c r="O881" s="10" t="s">
        <v>9</v>
      </c>
      <c r="P881" s="13">
        <v>38183000</v>
      </c>
      <c r="Q881" s="13">
        <v>38183000</v>
      </c>
      <c r="R881" s="10" t="s">
        <v>10</v>
      </c>
      <c r="S881" s="10" t="s">
        <v>10</v>
      </c>
      <c r="T881" s="10" t="s">
        <v>587</v>
      </c>
      <c r="U881" s="11">
        <v>3471100</v>
      </c>
      <c r="V881" s="10"/>
    </row>
    <row r="882" spans="1:22" s="2" customFormat="1" ht="75" customHeight="1" x14ac:dyDescent="0.25">
      <c r="A882" s="10">
        <v>879</v>
      </c>
      <c r="B882" s="10">
        <v>819</v>
      </c>
      <c r="C882" s="10" t="s">
        <v>581</v>
      </c>
      <c r="D882" s="10" t="s">
        <v>615</v>
      </c>
      <c r="E882" s="10" t="s">
        <v>616</v>
      </c>
      <c r="F882" s="10" t="s">
        <v>617</v>
      </c>
      <c r="G882" s="10" t="s">
        <v>4</v>
      </c>
      <c r="H882" s="10" t="s">
        <v>269</v>
      </c>
      <c r="I882" s="10" t="s">
        <v>591</v>
      </c>
      <c r="J882" s="10">
        <v>70151506</v>
      </c>
      <c r="K882" s="10" t="s">
        <v>621</v>
      </c>
      <c r="L882" s="16">
        <v>42370</v>
      </c>
      <c r="M882" s="10">
        <v>11</v>
      </c>
      <c r="N882" s="10" t="s">
        <v>8</v>
      </c>
      <c r="O882" s="10" t="s">
        <v>9</v>
      </c>
      <c r="P882" s="13">
        <v>38183000</v>
      </c>
      <c r="Q882" s="13">
        <v>38183000</v>
      </c>
      <c r="R882" s="10" t="s">
        <v>10</v>
      </c>
      <c r="S882" s="10" t="s">
        <v>10</v>
      </c>
      <c r="T882" s="10" t="s">
        <v>587</v>
      </c>
      <c r="U882" s="11">
        <v>3471100</v>
      </c>
      <c r="V882" s="10"/>
    </row>
    <row r="883" spans="1:22" s="2" customFormat="1" ht="75" customHeight="1" x14ac:dyDescent="0.25">
      <c r="A883" s="10">
        <v>880</v>
      </c>
      <c r="B883" s="10">
        <v>819</v>
      </c>
      <c r="C883" s="10" t="s">
        <v>581</v>
      </c>
      <c r="D883" s="10" t="s">
        <v>615</v>
      </c>
      <c r="E883" s="10" t="s">
        <v>616</v>
      </c>
      <c r="F883" s="10" t="s">
        <v>617</v>
      </c>
      <c r="G883" s="10" t="s">
        <v>4</v>
      </c>
      <c r="H883" s="10" t="s">
        <v>269</v>
      </c>
      <c r="I883" s="10" t="s">
        <v>591</v>
      </c>
      <c r="J883" s="10">
        <v>70151506</v>
      </c>
      <c r="K883" s="10" t="s">
        <v>621</v>
      </c>
      <c r="L883" s="16">
        <v>42370</v>
      </c>
      <c r="M883" s="10">
        <v>11</v>
      </c>
      <c r="N883" s="10" t="s">
        <v>8</v>
      </c>
      <c r="O883" s="10" t="s">
        <v>9</v>
      </c>
      <c r="P883" s="13">
        <v>38183000</v>
      </c>
      <c r="Q883" s="13">
        <v>38183000</v>
      </c>
      <c r="R883" s="10" t="s">
        <v>10</v>
      </c>
      <c r="S883" s="10" t="s">
        <v>10</v>
      </c>
      <c r="T883" s="10" t="s">
        <v>587</v>
      </c>
      <c r="U883" s="11">
        <v>3471100</v>
      </c>
      <c r="V883" s="10"/>
    </row>
    <row r="884" spans="1:22" s="2" customFormat="1" ht="75" customHeight="1" x14ac:dyDescent="0.25">
      <c r="A884" s="10">
        <v>881</v>
      </c>
      <c r="B884" s="10">
        <v>819</v>
      </c>
      <c r="C884" s="10" t="s">
        <v>581</v>
      </c>
      <c r="D884" s="10" t="s">
        <v>615</v>
      </c>
      <c r="E884" s="10" t="s">
        <v>616</v>
      </c>
      <c r="F884" s="10" t="s">
        <v>617</v>
      </c>
      <c r="G884" s="10" t="s">
        <v>4</v>
      </c>
      <c r="H884" s="10" t="s">
        <v>269</v>
      </c>
      <c r="I884" s="10" t="s">
        <v>591</v>
      </c>
      <c r="J884" s="10">
        <v>70151506</v>
      </c>
      <c r="K884" s="10" t="s">
        <v>621</v>
      </c>
      <c r="L884" s="16">
        <v>42370</v>
      </c>
      <c r="M884" s="10">
        <v>11</v>
      </c>
      <c r="N884" s="10" t="s">
        <v>8</v>
      </c>
      <c r="O884" s="10" t="s">
        <v>9</v>
      </c>
      <c r="P884" s="13">
        <v>38183000</v>
      </c>
      <c r="Q884" s="13">
        <v>38183000</v>
      </c>
      <c r="R884" s="10" t="s">
        <v>10</v>
      </c>
      <c r="S884" s="10" t="s">
        <v>10</v>
      </c>
      <c r="T884" s="10" t="s">
        <v>587</v>
      </c>
      <c r="U884" s="11">
        <v>3471100</v>
      </c>
      <c r="V884" s="10"/>
    </row>
    <row r="885" spans="1:22" s="2" customFormat="1" ht="75" customHeight="1" x14ac:dyDescent="0.25">
      <c r="A885" s="10">
        <v>882</v>
      </c>
      <c r="B885" s="10">
        <v>819</v>
      </c>
      <c r="C885" s="10" t="s">
        <v>581</v>
      </c>
      <c r="D885" s="10" t="s">
        <v>615</v>
      </c>
      <c r="E885" s="10" t="s">
        <v>616</v>
      </c>
      <c r="F885" s="10" t="s">
        <v>617</v>
      </c>
      <c r="G885" s="10" t="s">
        <v>4</v>
      </c>
      <c r="H885" s="10" t="s">
        <v>269</v>
      </c>
      <c r="I885" s="10" t="s">
        <v>591</v>
      </c>
      <c r="J885" s="10">
        <v>70151506</v>
      </c>
      <c r="K885" s="10" t="s">
        <v>621</v>
      </c>
      <c r="L885" s="16">
        <v>42370</v>
      </c>
      <c r="M885" s="10">
        <v>11</v>
      </c>
      <c r="N885" s="10" t="s">
        <v>8</v>
      </c>
      <c r="O885" s="10" t="s">
        <v>9</v>
      </c>
      <c r="P885" s="13">
        <v>38183000</v>
      </c>
      <c r="Q885" s="13">
        <v>38183000</v>
      </c>
      <c r="R885" s="10" t="s">
        <v>10</v>
      </c>
      <c r="S885" s="10" t="s">
        <v>10</v>
      </c>
      <c r="T885" s="10" t="s">
        <v>587</v>
      </c>
      <c r="U885" s="11">
        <v>3471100</v>
      </c>
      <c r="V885" s="10"/>
    </row>
    <row r="886" spans="1:22" s="2" customFormat="1" ht="75" customHeight="1" x14ac:dyDescent="0.25">
      <c r="A886" s="10">
        <v>883</v>
      </c>
      <c r="B886" s="10">
        <v>819</v>
      </c>
      <c r="C886" s="10" t="s">
        <v>581</v>
      </c>
      <c r="D886" s="10" t="s">
        <v>615</v>
      </c>
      <c r="E886" s="10" t="s">
        <v>616</v>
      </c>
      <c r="F886" s="10" t="s">
        <v>617</v>
      </c>
      <c r="G886" s="10" t="s">
        <v>4</v>
      </c>
      <c r="H886" s="10" t="s">
        <v>269</v>
      </c>
      <c r="I886" s="10" t="s">
        <v>591</v>
      </c>
      <c r="J886" s="10">
        <v>70151506</v>
      </c>
      <c r="K886" s="10" t="s">
        <v>621</v>
      </c>
      <c r="L886" s="16">
        <v>42370</v>
      </c>
      <c r="M886" s="10">
        <v>11</v>
      </c>
      <c r="N886" s="10" t="s">
        <v>8</v>
      </c>
      <c r="O886" s="10" t="s">
        <v>9</v>
      </c>
      <c r="P886" s="13">
        <v>38183000</v>
      </c>
      <c r="Q886" s="13">
        <v>38183000</v>
      </c>
      <c r="R886" s="10" t="s">
        <v>10</v>
      </c>
      <c r="S886" s="10" t="s">
        <v>10</v>
      </c>
      <c r="T886" s="10" t="s">
        <v>587</v>
      </c>
      <c r="U886" s="11">
        <v>3471100</v>
      </c>
      <c r="V886" s="10"/>
    </row>
    <row r="887" spans="1:22" s="2" customFormat="1" ht="75" customHeight="1" x14ac:dyDescent="0.25">
      <c r="A887" s="10">
        <v>884</v>
      </c>
      <c r="B887" s="10">
        <v>819</v>
      </c>
      <c r="C887" s="10" t="s">
        <v>581</v>
      </c>
      <c r="D887" s="10" t="s">
        <v>615</v>
      </c>
      <c r="E887" s="10" t="s">
        <v>616</v>
      </c>
      <c r="F887" s="10" t="s">
        <v>617</v>
      </c>
      <c r="G887" s="10" t="s">
        <v>4</v>
      </c>
      <c r="H887" s="10" t="s">
        <v>269</v>
      </c>
      <c r="I887" s="10" t="s">
        <v>591</v>
      </c>
      <c r="J887" s="10">
        <v>70151506</v>
      </c>
      <c r="K887" s="10" t="s">
        <v>621</v>
      </c>
      <c r="L887" s="16">
        <v>42370</v>
      </c>
      <c r="M887" s="10">
        <v>11</v>
      </c>
      <c r="N887" s="10" t="s">
        <v>8</v>
      </c>
      <c r="O887" s="10" t="s">
        <v>9</v>
      </c>
      <c r="P887" s="13">
        <v>38183000</v>
      </c>
      <c r="Q887" s="13">
        <v>38183000</v>
      </c>
      <c r="R887" s="10" t="s">
        <v>10</v>
      </c>
      <c r="S887" s="10" t="s">
        <v>10</v>
      </c>
      <c r="T887" s="10" t="s">
        <v>587</v>
      </c>
      <c r="U887" s="11">
        <v>3471100</v>
      </c>
      <c r="V887" s="10"/>
    </row>
    <row r="888" spans="1:22" s="2" customFormat="1" ht="75" customHeight="1" x14ac:dyDescent="0.25">
      <c r="A888" s="10">
        <v>885</v>
      </c>
      <c r="B888" s="10">
        <v>819</v>
      </c>
      <c r="C888" s="10" t="s">
        <v>581</v>
      </c>
      <c r="D888" s="10" t="s">
        <v>615</v>
      </c>
      <c r="E888" s="10" t="s">
        <v>616</v>
      </c>
      <c r="F888" s="10" t="s">
        <v>617</v>
      </c>
      <c r="G888" s="10" t="s">
        <v>4</v>
      </c>
      <c r="H888" s="10" t="s">
        <v>269</v>
      </c>
      <c r="I888" s="10" t="s">
        <v>591</v>
      </c>
      <c r="J888" s="10">
        <v>70151506</v>
      </c>
      <c r="K888" s="10" t="s">
        <v>621</v>
      </c>
      <c r="L888" s="16">
        <v>42370</v>
      </c>
      <c r="M888" s="10">
        <v>11</v>
      </c>
      <c r="N888" s="10" t="s">
        <v>8</v>
      </c>
      <c r="O888" s="10" t="s">
        <v>9</v>
      </c>
      <c r="P888" s="13">
        <v>33877000</v>
      </c>
      <c r="Q888" s="13">
        <v>33877000</v>
      </c>
      <c r="R888" s="10" t="s">
        <v>10</v>
      </c>
      <c r="S888" s="10" t="s">
        <v>10</v>
      </c>
      <c r="T888" s="10" t="s">
        <v>587</v>
      </c>
      <c r="U888" s="11">
        <v>3079700</v>
      </c>
      <c r="V888" s="10"/>
    </row>
    <row r="889" spans="1:22" s="2" customFormat="1" ht="75" customHeight="1" x14ac:dyDescent="0.25">
      <c r="A889" s="10">
        <v>886</v>
      </c>
      <c r="B889" s="10">
        <v>819</v>
      </c>
      <c r="C889" s="10" t="s">
        <v>581</v>
      </c>
      <c r="D889" s="10" t="s">
        <v>615</v>
      </c>
      <c r="E889" s="10" t="s">
        <v>616</v>
      </c>
      <c r="F889" s="10" t="s">
        <v>617</v>
      </c>
      <c r="G889" s="10" t="s">
        <v>4</v>
      </c>
      <c r="H889" s="10" t="s">
        <v>269</v>
      </c>
      <c r="I889" s="10" t="s">
        <v>591</v>
      </c>
      <c r="J889" s="10">
        <v>70151506</v>
      </c>
      <c r="K889" s="10" t="s">
        <v>621</v>
      </c>
      <c r="L889" s="16">
        <v>42370</v>
      </c>
      <c r="M889" s="10">
        <v>11</v>
      </c>
      <c r="N889" s="10" t="s">
        <v>8</v>
      </c>
      <c r="O889" s="10" t="s">
        <v>9</v>
      </c>
      <c r="P889" s="13">
        <v>33877000</v>
      </c>
      <c r="Q889" s="13">
        <v>33877000</v>
      </c>
      <c r="R889" s="10" t="s">
        <v>10</v>
      </c>
      <c r="S889" s="10" t="s">
        <v>10</v>
      </c>
      <c r="T889" s="10" t="s">
        <v>587</v>
      </c>
      <c r="U889" s="11">
        <v>3079700</v>
      </c>
      <c r="V889" s="10"/>
    </row>
    <row r="890" spans="1:22" s="2" customFormat="1" ht="75" customHeight="1" x14ac:dyDescent="0.25">
      <c r="A890" s="10">
        <v>887</v>
      </c>
      <c r="B890" s="10">
        <v>819</v>
      </c>
      <c r="C890" s="10" t="s">
        <v>581</v>
      </c>
      <c r="D890" s="10" t="s">
        <v>615</v>
      </c>
      <c r="E890" s="10" t="s">
        <v>616</v>
      </c>
      <c r="F890" s="10" t="s">
        <v>617</v>
      </c>
      <c r="G890" s="10" t="s">
        <v>4</v>
      </c>
      <c r="H890" s="10" t="s">
        <v>269</v>
      </c>
      <c r="I890" s="10" t="s">
        <v>591</v>
      </c>
      <c r="J890" s="10">
        <v>70151506</v>
      </c>
      <c r="K890" s="10" t="s">
        <v>621</v>
      </c>
      <c r="L890" s="16">
        <v>42370</v>
      </c>
      <c r="M890" s="10">
        <v>11</v>
      </c>
      <c r="N890" s="10" t="s">
        <v>8</v>
      </c>
      <c r="O890" s="10" t="s">
        <v>9</v>
      </c>
      <c r="P890" s="13">
        <v>33877000</v>
      </c>
      <c r="Q890" s="13">
        <v>33877000</v>
      </c>
      <c r="R890" s="10" t="s">
        <v>10</v>
      </c>
      <c r="S890" s="10" t="s">
        <v>10</v>
      </c>
      <c r="T890" s="10" t="s">
        <v>587</v>
      </c>
      <c r="U890" s="11">
        <v>3079700</v>
      </c>
      <c r="V890" s="10"/>
    </row>
    <row r="891" spans="1:22" s="2" customFormat="1" ht="75" customHeight="1" x14ac:dyDescent="0.25">
      <c r="A891" s="10">
        <v>888</v>
      </c>
      <c r="B891" s="10">
        <v>819</v>
      </c>
      <c r="C891" s="10" t="s">
        <v>581</v>
      </c>
      <c r="D891" s="10" t="s">
        <v>615</v>
      </c>
      <c r="E891" s="10" t="s">
        <v>616</v>
      </c>
      <c r="F891" s="10" t="s">
        <v>617</v>
      </c>
      <c r="G891" s="10" t="s">
        <v>4</v>
      </c>
      <c r="H891" s="10" t="s">
        <v>269</v>
      </c>
      <c r="I891" s="10" t="s">
        <v>591</v>
      </c>
      <c r="J891" s="10">
        <v>70151506</v>
      </c>
      <c r="K891" s="10" t="s">
        <v>621</v>
      </c>
      <c r="L891" s="16">
        <v>42370</v>
      </c>
      <c r="M891" s="10">
        <v>11</v>
      </c>
      <c r="N891" s="10" t="s">
        <v>8</v>
      </c>
      <c r="O891" s="10" t="s">
        <v>9</v>
      </c>
      <c r="P891" s="13">
        <v>33877000</v>
      </c>
      <c r="Q891" s="13">
        <v>33877000</v>
      </c>
      <c r="R891" s="10" t="s">
        <v>10</v>
      </c>
      <c r="S891" s="10" t="s">
        <v>10</v>
      </c>
      <c r="T891" s="10" t="s">
        <v>587</v>
      </c>
      <c r="U891" s="11">
        <v>3079700</v>
      </c>
      <c r="V891" s="10"/>
    </row>
    <row r="892" spans="1:22" s="2" customFormat="1" ht="75" customHeight="1" x14ac:dyDescent="0.25">
      <c r="A892" s="10">
        <v>889</v>
      </c>
      <c r="B892" s="10">
        <v>819</v>
      </c>
      <c r="C892" s="10" t="s">
        <v>581</v>
      </c>
      <c r="D892" s="10" t="s">
        <v>615</v>
      </c>
      <c r="E892" s="10" t="s">
        <v>616</v>
      </c>
      <c r="F892" s="10" t="s">
        <v>617</v>
      </c>
      <c r="G892" s="10" t="s">
        <v>4</v>
      </c>
      <c r="H892" s="10" t="s">
        <v>269</v>
      </c>
      <c r="I892" s="10" t="s">
        <v>591</v>
      </c>
      <c r="J892" s="10">
        <v>70151506</v>
      </c>
      <c r="K892" s="10" t="s">
        <v>621</v>
      </c>
      <c r="L892" s="16">
        <v>42370</v>
      </c>
      <c r="M892" s="10">
        <v>11</v>
      </c>
      <c r="N892" s="10" t="s">
        <v>8</v>
      </c>
      <c r="O892" s="10" t="s">
        <v>9</v>
      </c>
      <c r="P892" s="13">
        <v>33877000</v>
      </c>
      <c r="Q892" s="13">
        <v>33877000</v>
      </c>
      <c r="R892" s="10" t="s">
        <v>10</v>
      </c>
      <c r="S892" s="10" t="s">
        <v>10</v>
      </c>
      <c r="T892" s="10" t="s">
        <v>587</v>
      </c>
      <c r="U892" s="11">
        <v>3079700</v>
      </c>
      <c r="V892" s="10"/>
    </row>
    <row r="893" spans="1:22" s="2" customFormat="1" ht="75" customHeight="1" x14ac:dyDescent="0.25">
      <c r="A893" s="10">
        <v>890</v>
      </c>
      <c r="B893" s="10">
        <v>819</v>
      </c>
      <c r="C893" s="10" t="s">
        <v>581</v>
      </c>
      <c r="D893" s="10" t="s">
        <v>615</v>
      </c>
      <c r="E893" s="10" t="s">
        <v>616</v>
      </c>
      <c r="F893" s="10" t="s">
        <v>617</v>
      </c>
      <c r="G893" s="10" t="s">
        <v>4</v>
      </c>
      <c r="H893" s="10" t="s">
        <v>269</v>
      </c>
      <c r="I893" s="10" t="s">
        <v>591</v>
      </c>
      <c r="J893" s="10">
        <v>70151506</v>
      </c>
      <c r="K893" s="10" t="s">
        <v>621</v>
      </c>
      <c r="L893" s="16">
        <v>42370</v>
      </c>
      <c r="M893" s="10">
        <v>11</v>
      </c>
      <c r="N893" s="10" t="s">
        <v>8</v>
      </c>
      <c r="O893" s="10" t="s">
        <v>9</v>
      </c>
      <c r="P893" s="13">
        <v>33877000</v>
      </c>
      <c r="Q893" s="13">
        <v>33877000</v>
      </c>
      <c r="R893" s="10" t="s">
        <v>10</v>
      </c>
      <c r="S893" s="10" t="s">
        <v>10</v>
      </c>
      <c r="T893" s="10" t="s">
        <v>587</v>
      </c>
      <c r="U893" s="11">
        <v>3079700</v>
      </c>
      <c r="V893" s="10"/>
    </row>
    <row r="894" spans="1:22" s="2" customFormat="1" ht="75" customHeight="1" x14ac:dyDescent="0.25">
      <c r="A894" s="10">
        <v>891</v>
      </c>
      <c r="B894" s="10">
        <v>819</v>
      </c>
      <c r="C894" s="10" t="s">
        <v>581</v>
      </c>
      <c r="D894" s="10" t="s">
        <v>615</v>
      </c>
      <c r="E894" s="10" t="s">
        <v>616</v>
      </c>
      <c r="F894" s="10" t="s">
        <v>617</v>
      </c>
      <c r="G894" s="10" t="s">
        <v>4</v>
      </c>
      <c r="H894" s="10" t="s">
        <v>269</v>
      </c>
      <c r="I894" s="10" t="s">
        <v>591</v>
      </c>
      <c r="J894" s="10">
        <v>70151506</v>
      </c>
      <c r="K894" s="10" t="s">
        <v>621</v>
      </c>
      <c r="L894" s="16">
        <v>42370</v>
      </c>
      <c r="M894" s="10">
        <v>11</v>
      </c>
      <c r="N894" s="10" t="s">
        <v>8</v>
      </c>
      <c r="O894" s="10" t="s">
        <v>9</v>
      </c>
      <c r="P894" s="13">
        <v>33877000</v>
      </c>
      <c r="Q894" s="13">
        <v>33877000</v>
      </c>
      <c r="R894" s="10" t="s">
        <v>10</v>
      </c>
      <c r="S894" s="10" t="s">
        <v>10</v>
      </c>
      <c r="T894" s="10" t="s">
        <v>587</v>
      </c>
      <c r="U894" s="11">
        <v>3079700</v>
      </c>
      <c r="V894" s="10"/>
    </row>
    <row r="895" spans="1:22" s="2" customFormat="1" ht="75" customHeight="1" x14ac:dyDescent="0.25">
      <c r="A895" s="10">
        <v>892</v>
      </c>
      <c r="B895" s="10">
        <v>819</v>
      </c>
      <c r="C895" s="10" t="s">
        <v>581</v>
      </c>
      <c r="D895" s="10" t="s">
        <v>615</v>
      </c>
      <c r="E895" s="10" t="s">
        <v>616</v>
      </c>
      <c r="F895" s="10" t="s">
        <v>617</v>
      </c>
      <c r="G895" s="10" t="s">
        <v>4</v>
      </c>
      <c r="H895" s="10" t="s">
        <v>269</v>
      </c>
      <c r="I895" s="10" t="s">
        <v>591</v>
      </c>
      <c r="J895" s="10">
        <v>70151506</v>
      </c>
      <c r="K895" s="10" t="s">
        <v>621</v>
      </c>
      <c r="L895" s="16">
        <v>42370</v>
      </c>
      <c r="M895" s="10">
        <v>11</v>
      </c>
      <c r="N895" s="10" t="s">
        <v>8</v>
      </c>
      <c r="O895" s="10" t="s">
        <v>9</v>
      </c>
      <c r="P895" s="13">
        <v>33877000</v>
      </c>
      <c r="Q895" s="13">
        <v>33877000</v>
      </c>
      <c r="R895" s="10" t="s">
        <v>10</v>
      </c>
      <c r="S895" s="10" t="s">
        <v>10</v>
      </c>
      <c r="T895" s="10" t="s">
        <v>587</v>
      </c>
      <c r="U895" s="11">
        <v>3079700</v>
      </c>
      <c r="V895" s="10"/>
    </row>
    <row r="896" spans="1:22" s="2" customFormat="1" ht="75" customHeight="1" x14ac:dyDescent="0.25">
      <c r="A896" s="10">
        <v>893</v>
      </c>
      <c r="B896" s="10">
        <v>819</v>
      </c>
      <c r="C896" s="10" t="s">
        <v>581</v>
      </c>
      <c r="D896" s="10" t="s">
        <v>615</v>
      </c>
      <c r="E896" s="10" t="s">
        <v>616</v>
      </c>
      <c r="F896" s="10" t="s">
        <v>617</v>
      </c>
      <c r="G896" s="10" t="s">
        <v>4</v>
      </c>
      <c r="H896" s="10" t="s">
        <v>269</v>
      </c>
      <c r="I896" s="10" t="s">
        <v>591</v>
      </c>
      <c r="J896" s="10">
        <v>70151506</v>
      </c>
      <c r="K896" s="10" t="s">
        <v>621</v>
      </c>
      <c r="L896" s="16">
        <v>42370</v>
      </c>
      <c r="M896" s="10">
        <v>11</v>
      </c>
      <c r="N896" s="10" t="s">
        <v>8</v>
      </c>
      <c r="O896" s="10" t="s">
        <v>9</v>
      </c>
      <c r="P896" s="13">
        <v>33877000</v>
      </c>
      <c r="Q896" s="13">
        <v>33877000</v>
      </c>
      <c r="R896" s="10" t="s">
        <v>10</v>
      </c>
      <c r="S896" s="10" t="s">
        <v>10</v>
      </c>
      <c r="T896" s="10" t="s">
        <v>587</v>
      </c>
      <c r="U896" s="11">
        <v>3079700</v>
      </c>
      <c r="V896" s="10"/>
    </row>
    <row r="897" spans="1:22" s="2" customFormat="1" ht="75" customHeight="1" x14ac:dyDescent="0.25">
      <c r="A897" s="10">
        <v>894</v>
      </c>
      <c r="B897" s="10">
        <v>819</v>
      </c>
      <c r="C897" s="10" t="s">
        <v>581</v>
      </c>
      <c r="D897" s="10" t="s">
        <v>615</v>
      </c>
      <c r="E897" s="10" t="s">
        <v>616</v>
      </c>
      <c r="F897" s="10" t="s">
        <v>617</v>
      </c>
      <c r="G897" s="10" t="s">
        <v>4</v>
      </c>
      <c r="H897" s="10" t="s">
        <v>269</v>
      </c>
      <c r="I897" s="10" t="s">
        <v>591</v>
      </c>
      <c r="J897" s="10">
        <v>70151506</v>
      </c>
      <c r="K897" s="10" t="s">
        <v>621</v>
      </c>
      <c r="L897" s="16">
        <v>42370</v>
      </c>
      <c r="M897" s="10">
        <v>11</v>
      </c>
      <c r="N897" s="10" t="s">
        <v>8</v>
      </c>
      <c r="O897" s="10" t="s">
        <v>9</v>
      </c>
      <c r="P897" s="13">
        <v>33877000</v>
      </c>
      <c r="Q897" s="13">
        <v>33877000</v>
      </c>
      <c r="R897" s="10" t="s">
        <v>10</v>
      </c>
      <c r="S897" s="10" t="s">
        <v>10</v>
      </c>
      <c r="T897" s="10" t="s">
        <v>587</v>
      </c>
      <c r="U897" s="11">
        <v>3079700</v>
      </c>
      <c r="V897" s="10"/>
    </row>
    <row r="898" spans="1:22" s="2" customFormat="1" ht="75" customHeight="1" x14ac:dyDescent="0.25">
      <c r="A898" s="10">
        <v>895</v>
      </c>
      <c r="B898" s="10">
        <v>819</v>
      </c>
      <c r="C898" s="10" t="s">
        <v>581</v>
      </c>
      <c r="D898" s="10" t="s">
        <v>615</v>
      </c>
      <c r="E898" s="10" t="s">
        <v>616</v>
      </c>
      <c r="F898" s="10" t="s">
        <v>617</v>
      </c>
      <c r="G898" s="10" t="s">
        <v>4</v>
      </c>
      <c r="H898" s="10" t="s">
        <v>269</v>
      </c>
      <c r="I898" s="10" t="s">
        <v>591</v>
      </c>
      <c r="J898" s="10">
        <v>70151506</v>
      </c>
      <c r="K898" s="10" t="s">
        <v>622</v>
      </c>
      <c r="L898" s="16">
        <v>42370</v>
      </c>
      <c r="M898" s="10">
        <v>11</v>
      </c>
      <c r="N898" s="10" t="s">
        <v>8</v>
      </c>
      <c r="O898" s="10" t="s">
        <v>9</v>
      </c>
      <c r="P898" s="13">
        <v>27986000</v>
      </c>
      <c r="Q898" s="13">
        <v>27986000</v>
      </c>
      <c r="R898" s="10" t="s">
        <v>10</v>
      </c>
      <c r="S898" s="10" t="s">
        <v>10</v>
      </c>
      <c r="T898" s="10" t="s">
        <v>587</v>
      </c>
      <c r="U898" s="11">
        <v>2544100</v>
      </c>
      <c r="V898" s="10"/>
    </row>
    <row r="899" spans="1:22" s="2" customFormat="1" ht="75" customHeight="1" x14ac:dyDescent="0.25">
      <c r="A899" s="10">
        <v>896</v>
      </c>
      <c r="B899" s="10">
        <v>819</v>
      </c>
      <c r="C899" s="10" t="s">
        <v>581</v>
      </c>
      <c r="D899" s="10" t="s">
        <v>615</v>
      </c>
      <c r="E899" s="10" t="s">
        <v>616</v>
      </c>
      <c r="F899" s="10" t="s">
        <v>617</v>
      </c>
      <c r="G899" s="10" t="s">
        <v>4</v>
      </c>
      <c r="H899" s="10" t="s">
        <v>269</v>
      </c>
      <c r="I899" s="10" t="s">
        <v>591</v>
      </c>
      <c r="J899" s="10">
        <v>70151506</v>
      </c>
      <c r="K899" s="10" t="s">
        <v>622</v>
      </c>
      <c r="L899" s="16">
        <v>42370</v>
      </c>
      <c r="M899" s="10">
        <v>11</v>
      </c>
      <c r="N899" s="10" t="s">
        <v>8</v>
      </c>
      <c r="O899" s="10" t="s">
        <v>9</v>
      </c>
      <c r="P899" s="13">
        <v>27986000</v>
      </c>
      <c r="Q899" s="13">
        <v>27986000</v>
      </c>
      <c r="R899" s="10" t="s">
        <v>10</v>
      </c>
      <c r="S899" s="10" t="s">
        <v>10</v>
      </c>
      <c r="T899" s="10" t="s">
        <v>587</v>
      </c>
      <c r="U899" s="11">
        <v>2544100</v>
      </c>
      <c r="V899" s="10"/>
    </row>
    <row r="900" spans="1:22" s="2" customFormat="1" ht="75" customHeight="1" x14ac:dyDescent="0.25">
      <c r="A900" s="10">
        <v>897</v>
      </c>
      <c r="B900" s="10">
        <v>819</v>
      </c>
      <c r="C900" s="10" t="s">
        <v>581</v>
      </c>
      <c r="D900" s="10" t="s">
        <v>615</v>
      </c>
      <c r="E900" s="10" t="s">
        <v>616</v>
      </c>
      <c r="F900" s="10" t="s">
        <v>617</v>
      </c>
      <c r="G900" s="10" t="s">
        <v>4</v>
      </c>
      <c r="H900" s="10" t="s">
        <v>269</v>
      </c>
      <c r="I900" s="10" t="s">
        <v>591</v>
      </c>
      <c r="J900" s="10">
        <v>70151506</v>
      </c>
      <c r="K900" s="10" t="s">
        <v>622</v>
      </c>
      <c r="L900" s="16">
        <v>42370</v>
      </c>
      <c r="M900" s="10">
        <v>11</v>
      </c>
      <c r="N900" s="10" t="s">
        <v>8</v>
      </c>
      <c r="O900" s="10" t="s">
        <v>9</v>
      </c>
      <c r="P900" s="13">
        <v>27986000</v>
      </c>
      <c r="Q900" s="13">
        <v>27986000</v>
      </c>
      <c r="R900" s="10" t="s">
        <v>10</v>
      </c>
      <c r="S900" s="10" t="s">
        <v>10</v>
      </c>
      <c r="T900" s="10" t="s">
        <v>587</v>
      </c>
      <c r="U900" s="11">
        <v>2544100</v>
      </c>
      <c r="V900" s="10"/>
    </row>
    <row r="901" spans="1:22" s="2" customFormat="1" ht="75" customHeight="1" x14ac:dyDescent="0.25">
      <c r="A901" s="10">
        <v>898</v>
      </c>
      <c r="B901" s="10">
        <v>819</v>
      </c>
      <c r="C901" s="10" t="s">
        <v>581</v>
      </c>
      <c r="D901" s="10" t="s">
        <v>615</v>
      </c>
      <c r="E901" s="10" t="s">
        <v>616</v>
      </c>
      <c r="F901" s="10" t="s">
        <v>617</v>
      </c>
      <c r="G901" s="10" t="s">
        <v>4</v>
      </c>
      <c r="H901" s="10" t="s">
        <v>269</v>
      </c>
      <c r="I901" s="10" t="s">
        <v>591</v>
      </c>
      <c r="J901" s="10">
        <v>70151506</v>
      </c>
      <c r="K901" s="10" t="s">
        <v>622</v>
      </c>
      <c r="L901" s="16">
        <v>42370</v>
      </c>
      <c r="M901" s="10">
        <v>11</v>
      </c>
      <c r="N901" s="10" t="s">
        <v>8</v>
      </c>
      <c r="O901" s="10" t="s">
        <v>9</v>
      </c>
      <c r="P901" s="13">
        <v>27986000</v>
      </c>
      <c r="Q901" s="13">
        <v>27986000</v>
      </c>
      <c r="R901" s="10" t="s">
        <v>10</v>
      </c>
      <c r="S901" s="10" t="s">
        <v>10</v>
      </c>
      <c r="T901" s="10" t="s">
        <v>587</v>
      </c>
      <c r="U901" s="11">
        <v>2544100</v>
      </c>
      <c r="V901" s="10"/>
    </row>
    <row r="902" spans="1:22" s="2" customFormat="1" ht="75" customHeight="1" x14ac:dyDescent="0.25">
      <c r="A902" s="10">
        <v>899</v>
      </c>
      <c r="B902" s="10">
        <v>819</v>
      </c>
      <c r="C902" s="10" t="s">
        <v>581</v>
      </c>
      <c r="D902" s="10" t="s">
        <v>615</v>
      </c>
      <c r="E902" s="10" t="s">
        <v>616</v>
      </c>
      <c r="F902" s="10" t="s">
        <v>617</v>
      </c>
      <c r="G902" s="10" t="s">
        <v>4</v>
      </c>
      <c r="H902" s="10" t="s">
        <v>269</v>
      </c>
      <c r="I902" s="10" t="s">
        <v>591</v>
      </c>
      <c r="J902" s="10">
        <v>70151506</v>
      </c>
      <c r="K902" s="10" t="s">
        <v>622</v>
      </c>
      <c r="L902" s="16">
        <v>42370</v>
      </c>
      <c r="M902" s="10">
        <v>11</v>
      </c>
      <c r="N902" s="10" t="s">
        <v>8</v>
      </c>
      <c r="O902" s="10" t="s">
        <v>9</v>
      </c>
      <c r="P902" s="13">
        <v>27986000</v>
      </c>
      <c r="Q902" s="13">
        <v>27986000</v>
      </c>
      <c r="R902" s="10" t="s">
        <v>10</v>
      </c>
      <c r="S902" s="10" t="s">
        <v>10</v>
      </c>
      <c r="T902" s="10" t="s">
        <v>587</v>
      </c>
      <c r="U902" s="11">
        <v>2544100</v>
      </c>
      <c r="V902" s="10"/>
    </row>
    <row r="903" spans="1:22" s="2" customFormat="1" ht="75" customHeight="1" x14ac:dyDescent="0.25">
      <c r="A903" s="10">
        <v>900</v>
      </c>
      <c r="B903" s="10">
        <v>819</v>
      </c>
      <c r="C903" s="10" t="s">
        <v>581</v>
      </c>
      <c r="D903" s="10" t="s">
        <v>615</v>
      </c>
      <c r="E903" s="10" t="s">
        <v>616</v>
      </c>
      <c r="F903" s="10" t="s">
        <v>617</v>
      </c>
      <c r="G903" s="10" t="s">
        <v>28</v>
      </c>
      <c r="H903" s="10" t="s">
        <v>52</v>
      </c>
      <c r="I903" s="10" t="s">
        <v>53</v>
      </c>
      <c r="J903" s="10">
        <v>78111808</v>
      </c>
      <c r="K903" s="10" t="s">
        <v>467</v>
      </c>
      <c r="L903" s="16">
        <v>42370</v>
      </c>
      <c r="M903" s="10">
        <v>12</v>
      </c>
      <c r="N903" s="10" t="s">
        <v>32</v>
      </c>
      <c r="O903" s="10" t="s">
        <v>9</v>
      </c>
      <c r="P903" s="13">
        <v>191715000</v>
      </c>
      <c r="Q903" s="13">
        <v>191715000</v>
      </c>
      <c r="R903" s="10" t="s">
        <v>10</v>
      </c>
      <c r="S903" s="10" t="s">
        <v>10</v>
      </c>
      <c r="T903" s="10" t="s">
        <v>587</v>
      </c>
      <c r="U903" s="11">
        <v>17430000</v>
      </c>
      <c r="V903" s="10"/>
    </row>
    <row r="904" spans="1:22" s="2" customFormat="1" ht="75" customHeight="1" x14ac:dyDescent="0.25">
      <c r="A904" s="10">
        <v>901</v>
      </c>
      <c r="B904" s="10">
        <v>819</v>
      </c>
      <c r="C904" s="10" t="s">
        <v>581</v>
      </c>
      <c r="D904" s="10" t="s">
        <v>615</v>
      </c>
      <c r="E904" s="10" t="s">
        <v>616</v>
      </c>
      <c r="F904" s="10" t="s">
        <v>623</v>
      </c>
      <c r="G904" s="10" t="s">
        <v>4</v>
      </c>
      <c r="H904" s="10" t="s">
        <v>269</v>
      </c>
      <c r="I904" s="10" t="s">
        <v>591</v>
      </c>
      <c r="J904" s="10">
        <v>70151506</v>
      </c>
      <c r="K904" s="10" t="s">
        <v>624</v>
      </c>
      <c r="L904" s="16">
        <v>42370</v>
      </c>
      <c r="M904" s="10">
        <v>11</v>
      </c>
      <c r="N904" s="10" t="s">
        <v>8</v>
      </c>
      <c r="O904" s="10" t="s">
        <v>9</v>
      </c>
      <c r="P904" s="13">
        <v>27986000</v>
      </c>
      <c r="Q904" s="13">
        <v>27986000</v>
      </c>
      <c r="R904" s="10" t="s">
        <v>10</v>
      </c>
      <c r="S904" s="10" t="s">
        <v>10</v>
      </c>
      <c r="T904" s="10" t="s">
        <v>587</v>
      </c>
      <c r="U904" s="11">
        <v>2544100</v>
      </c>
      <c r="V904" s="10"/>
    </row>
    <row r="905" spans="1:22" s="2" customFormat="1" ht="75" customHeight="1" x14ac:dyDescent="0.25">
      <c r="A905" s="10">
        <v>902</v>
      </c>
      <c r="B905" s="10">
        <v>819</v>
      </c>
      <c r="C905" s="10" t="s">
        <v>581</v>
      </c>
      <c r="D905" s="10" t="s">
        <v>615</v>
      </c>
      <c r="E905" s="10" t="s">
        <v>616</v>
      </c>
      <c r="F905" s="10" t="s">
        <v>625</v>
      </c>
      <c r="G905" s="10" t="s">
        <v>4</v>
      </c>
      <c r="H905" s="10" t="s">
        <v>269</v>
      </c>
      <c r="I905" s="10" t="s">
        <v>591</v>
      </c>
      <c r="J905" s="10">
        <v>77101706</v>
      </c>
      <c r="K905" s="10" t="s">
        <v>626</v>
      </c>
      <c r="L905" s="16">
        <v>42370</v>
      </c>
      <c r="M905" s="10">
        <v>11</v>
      </c>
      <c r="N905" s="10" t="s">
        <v>8</v>
      </c>
      <c r="O905" s="10" t="s">
        <v>9</v>
      </c>
      <c r="P905" s="13">
        <v>65714000</v>
      </c>
      <c r="Q905" s="13">
        <v>65714000</v>
      </c>
      <c r="R905" s="10" t="s">
        <v>10</v>
      </c>
      <c r="S905" s="10" t="s">
        <v>10</v>
      </c>
      <c r="T905" s="10" t="s">
        <v>587</v>
      </c>
      <c r="U905" s="11">
        <v>5974000</v>
      </c>
      <c r="V905" s="10"/>
    </row>
    <row r="906" spans="1:22" s="2" customFormat="1" ht="75" customHeight="1" x14ac:dyDescent="0.25">
      <c r="A906" s="10">
        <v>903</v>
      </c>
      <c r="B906" s="10">
        <v>819</v>
      </c>
      <c r="C906" s="10" t="s">
        <v>581</v>
      </c>
      <c r="D906" s="10" t="s">
        <v>615</v>
      </c>
      <c r="E906" s="10" t="s">
        <v>616</v>
      </c>
      <c r="F906" s="10" t="s">
        <v>625</v>
      </c>
      <c r="G906" s="10" t="s">
        <v>4</v>
      </c>
      <c r="H906" s="10" t="s">
        <v>269</v>
      </c>
      <c r="I906" s="10" t="s">
        <v>591</v>
      </c>
      <c r="J906" s="10">
        <v>77101706</v>
      </c>
      <c r="K906" s="10" t="s">
        <v>627</v>
      </c>
      <c r="L906" s="16">
        <v>42370</v>
      </c>
      <c r="M906" s="10">
        <v>11</v>
      </c>
      <c r="N906" s="10" t="s">
        <v>8</v>
      </c>
      <c r="O906" s="10" t="s">
        <v>9</v>
      </c>
      <c r="P906" s="13">
        <v>49739000</v>
      </c>
      <c r="Q906" s="13">
        <v>49739000</v>
      </c>
      <c r="R906" s="10" t="s">
        <v>10</v>
      </c>
      <c r="S906" s="10" t="s">
        <v>10</v>
      </c>
      <c r="T906" s="10" t="s">
        <v>587</v>
      </c>
      <c r="U906" s="11">
        <v>4521700</v>
      </c>
      <c r="V906" s="10"/>
    </row>
    <row r="907" spans="1:22" s="2" customFormat="1" ht="75" customHeight="1" x14ac:dyDescent="0.25">
      <c r="A907" s="10">
        <v>904</v>
      </c>
      <c r="B907" s="10">
        <v>819</v>
      </c>
      <c r="C907" s="10" t="s">
        <v>581</v>
      </c>
      <c r="D907" s="10" t="s">
        <v>615</v>
      </c>
      <c r="E907" s="10" t="s">
        <v>616</v>
      </c>
      <c r="F907" s="10" t="s">
        <v>625</v>
      </c>
      <c r="G907" s="10" t="s">
        <v>4</v>
      </c>
      <c r="H907" s="10" t="s">
        <v>269</v>
      </c>
      <c r="I907" s="10" t="s">
        <v>591</v>
      </c>
      <c r="J907" s="10">
        <v>77101706</v>
      </c>
      <c r="K907" s="10" t="s">
        <v>628</v>
      </c>
      <c r="L907" s="16">
        <v>42370</v>
      </c>
      <c r="M907" s="10">
        <v>11</v>
      </c>
      <c r="N907" s="10" t="s">
        <v>8</v>
      </c>
      <c r="O907" s="10" t="s">
        <v>9</v>
      </c>
      <c r="P907" s="13">
        <v>23907000</v>
      </c>
      <c r="Q907" s="13">
        <v>23907000</v>
      </c>
      <c r="R907" s="10" t="s">
        <v>10</v>
      </c>
      <c r="S907" s="10" t="s">
        <v>10</v>
      </c>
      <c r="T907" s="10" t="s">
        <v>587</v>
      </c>
      <c r="U907" s="11">
        <v>2173300</v>
      </c>
      <c r="V907" s="10"/>
    </row>
    <row r="908" spans="1:22" s="2" customFormat="1" ht="75" customHeight="1" x14ac:dyDescent="0.25">
      <c r="A908" s="10">
        <v>905</v>
      </c>
      <c r="B908" s="10">
        <v>819</v>
      </c>
      <c r="C908" s="10" t="s">
        <v>581</v>
      </c>
      <c r="D908" s="10" t="s">
        <v>615</v>
      </c>
      <c r="E908" s="10" t="s">
        <v>616</v>
      </c>
      <c r="F908" s="10" t="s">
        <v>625</v>
      </c>
      <c r="G908" s="10" t="s">
        <v>4</v>
      </c>
      <c r="H908" s="10" t="s">
        <v>269</v>
      </c>
      <c r="I908" s="10" t="s">
        <v>591</v>
      </c>
      <c r="J908" s="10">
        <v>70151506</v>
      </c>
      <c r="K908" s="10" t="s">
        <v>629</v>
      </c>
      <c r="L908" s="16">
        <v>42370</v>
      </c>
      <c r="M908" s="10">
        <v>11</v>
      </c>
      <c r="N908" s="10" t="s">
        <v>8</v>
      </c>
      <c r="O908" s="10" t="s">
        <v>9</v>
      </c>
      <c r="P908" s="13">
        <v>49739000</v>
      </c>
      <c r="Q908" s="13">
        <v>49739000</v>
      </c>
      <c r="R908" s="10" t="s">
        <v>10</v>
      </c>
      <c r="S908" s="10" t="s">
        <v>10</v>
      </c>
      <c r="T908" s="10" t="s">
        <v>587</v>
      </c>
      <c r="U908" s="11">
        <v>4521700</v>
      </c>
      <c r="V908" s="10"/>
    </row>
    <row r="909" spans="1:22" s="2" customFormat="1" ht="75" customHeight="1" x14ac:dyDescent="0.25">
      <c r="A909" s="10">
        <v>906</v>
      </c>
      <c r="B909" s="10">
        <v>819</v>
      </c>
      <c r="C909" s="10" t="s">
        <v>581</v>
      </c>
      <c r="D909" s="10" t="s">
        <v>615</v>
      </c>
      <c r="E909" s="10" t="s">
        <v>616</v>
      </c>
      <c r="F909" s="10" t="s">
        <v>625</v>
      </c>
      <c r="G909" s="10" t="s">
        <v>4</v>
      </c>
      <c r="H909" s="10" t="s">
        <v>269</v>
      </c>
      <c r="I909" s="10" t="s">
        <v>591</v>
      </c>
      <c r="J909" s="10">
        <v>77101706</v>
      </c>
      <c r="K909" s="10" t="s">
        <v>630</v>
      </c>
      <c r="L909" s="16">
        <v>42370</v>
      </c>
      <c r="M909" s="10">
        <v>11</v>
      </c>
      <c r="N909" s="10" t="s">
        <v>8</v>
      </c>
      <c r="O909" s="10" t="s">
        <v>9</v>
      </c>
      <c r="P909" s="13">
        <v>33877000</v>
      </c>
      <c r="Q909" s="13">
        <v>33877000</v>
      </c>
      <c r="R909" s="10" t="s">
        <v>10</v>
      </c>
      <c r="S909" s="10" t="s">
        <v>10</v>
      </c>
      <c r="T909" s="10" t="s">
        <v>587</v>
      </c>
      <c r="U909" s="11">
        <v>3079700</v>
      </c>
      <c r="V909" s="10"/>
    </row>
    <row r="910" spans="1:22" s="2" customFormat="1" ht="75" customHeight="1" x14ac:dyDescent="0.25">
      <c r="A910" s="10">
        <v>907</v>
      </c>
      <c r="B910" s="10">
        <v>819</v>
      </c>
      <c r="C910" s="10" t="s">
        <v>581</v>
      </c>
      <c r="D910" s="10" t="s">
        <v>615</v>
      </c>
      <c r="E910" s="10" t="s">
        <v>616</v>
      </c>
      <c r="F910" s="10" t="s">
        <v>625</v>
      </c>
      <c r="G910" s="10" t="s">
        <v>4</v>
      </c>
      <c r="H910" s="10" t="s">
        <v>269</v>
      </c>
      <c r="I910" s="10" t="s">
        <v>591</v>
      </c>
      <c r="J910" s="10">
        <v>80161504</v>
      </c>
      <c r="K910" s="10" t="s">
        <v>631</v>
      </c>
      <c r="L910" s="16">
        <v>42370</v>
      </c>
      <c r="M910" s="10">
        <v>11</v>
      </c>
      <c r="N910" s="10" t="s">
        <v>8</v>
      </c>
      <c r="O910" s="10" t="s">
        <v>9</v>
      </c>
      <c r="P910" s="13">
        <v>17449000</v>
      </c>
      <c r="Q910" s="13">
        <v>17449000</v>
      </c>
      <c r="R910" s="10" t="s">
        <v>10</v>
      </c>
      <c r="S910" s="10" t="s">
        <v>10</v>
      </c>
      <c r="T910" s="10" t="s">
        <v>587</v>
      </c>
      <c r="U910" s="11">
        <v>1586200</v>
      </c>
      <c r="V910" s="10"/>
    </row>
    <row r="911" spans="1:22" s="2" customFormat="1" ht="75" customHeight="1" x14ac:dyDescent="0.25">
      <c r="A911" s="10">
        <v>908</v>
      </c>
      <c r="B911" s="10">
        <v>819</v>
      </c>
      <c r="C911" s="10" t="s">
        <v>581</v>
      </c>
      <c r="D911" s="10" t="s">
        <v>615</v>
      </c>
      <c r="E911" s="10" t="s">
        <v>616</v>
      </c>
      <c r="F911" s="10" t="s">
        <v>625</v>
      </c>
      <c r="G911" s="10" t="s">
        <v>4</v>
      </c>
      <c r="H911" s="10" t="s">
        <v>269</v>
      </c>
      <c r="I911" s="10" t="s">
        <v>591</v>
      </c>
      <c r="J911" s="10">
        <v>80161504</v>
      </c>
      <c r="K911" s="10" t="s">
        <v>631</v>
      </c>
      <c r="L911" s="16">
        <v>42370</v>
      </c>
      <c r="M911" s="10">
        <v>11</v>
      </c>
      <c r="N911" s="10" t="s">
        <v>8</v>
      </c>
      <c r="O911" s="10" t="s">
        <v>9</v>
      </c>
      <c r="P911" s="13">
        <v>17449000</v>
      </c>
      <c r="Q911" s="13">
        <v>17449000</v>
      </c>
      <c r="R911" s="10" t="s">
        <v>10</v>
      </c>
      <c r="S911" s="10" t="s">
        <v>10</v>
      </c>
      <c r="T911" s="10" t="s">
        <v>587</v>
      </c>
      <c r="U911" s="11">
        <v>1586200</v>
      </c>
      <c r="V911" s="10"/>
    </row>
    <row r="912" spans="1:22" s="2" customFormat="1" ht="75" customHeight="1" x14ac:dyDescent="0.25">
      <c r="A912" s="10">
        <v>909</v>
      </c>
      <c r="B912" s="10">
        <v>819</v>
      </c>
      <c r="C912" s="10" t="s">
        <v>581</v>
      </c>
      <c r="D912" s="10" t="s">
        <v>615</v>
      </c>
      <c r="E912" s="10" t="s">
        <v>616</v>
      </c>
      <c r="F912" s="10" t="s">
        <v>625</v>
      </c>
      <c r="G912" s="10" t="s">
        <v>4</v>
      </c>
      <c r="H912" s="10" t="s">
        <v>269</v>
      </c>
      <c r="I912" s="10" t="s">
        <v>591</v>
      </c>
      <c r="J912" s="10">
        <v>80161504</v>
      </c>
      <c r="K912" s="10" t="s">
        <v>631</v>
      </c>
      <c r="L912" s="16">
        <v>42370</v>
      </c>
      <c r="M912" s="10">
        <v>11</v>
      </c>
      <c r="N912" s="10" t="s">
        <v>8</v>
      </c>
      <c r="O912" s="10" t="s">
        <v>9</v>
      </c>
      <c r="P912" s="13">
        <v>17449000</v>
      </c>
      <c r="Q912" s="13">
        <v>17449000</v>
      </c>
      <c r="R912" s="10" t="s">
        <v>10</v>
      </c>
      <c r="S912" s="10" t="s">
        <v>10</v>
      </c>
      <c r="T912" s="10" t="s">
        <v>587</v>
      </c>
      <c r="U912" s="11">
        <v>1586200</v>
      </c>
      <c r="V912" s="10"/>
    </row>
    <row r="913" spans="1:22" s="2" customFormat="1" ht="75" customHeight="1" x14ac:dyDescent="0.25">
      <c r="A913" s="10">
        <v>910</v>
      </c>
      <c r="B913" s="10">
        <v>819</v>
      </c>
      <c r="C913" s="10" t="s">
        <v>581</v>
      </c>
      <c r="D913" s="10" t="s">
        <v>615</v>
      </c>
      <c r="E913" s="10" t="s">
        <v>616</v>
      </c>
      <c r="F913" s="10" t="s">
        <v>625</v>
      </c>
      <c r="G913" s="10" t="s">
        <v>4</v>
      </c>
      <c r="H913" s="10" t="s">
        <v>269</v>
      </c>
      <c r="I913" s="10" t="s">
        <v>591</v>
      </c>
      <c r="J913" s="10">
        <v>80161504</v>
      </c>
      <c r="K913" s="10" t="s">
        <v>631</v>
      </c>
      <c r="L913" s="16">
        <v>42370</v>
      </c>
      <c r="M913" s="10">
        <v>11</v>
      </c>
      <c r="N913" s="10" t="s">
        <v>8</v>
      </c>
      <c r="O913" s="10" t="s">
        <v>9</v>
      </c>
      <c r="P913" s="13">
        <v>17449000</v>
      </c>
      <c r="Q913" s="13">
        <v>17449000</v>
      </c>
      <c r="R913" s="10" t="s">
        <v>10</v>
      </c>
      <c r="S913" s="10" t="s">
        <v>10</v>
      </c>
      <c r="T913" s="10" t="s">
        <v>587</v>
      </c>
      <c r="U913" s="11">
        <v>1586200</v>
      </c>
      <c r="V913" s="10"/>
    </row>
    <row r="914" spans="1:22" s="2" customFormat="1" ht="75" customHeight="1" x14ac:dyDescent="0.25">
      <c r="A914" s="10">
        <v>911</v>
      </c>
      <c r="B914" s="10">
        <v>819</v>
      </c>
      <c r="C914" s="10" t="s">
        <v>581</v>
      </c>
      <c r="D914" s="10" t="s">
        <v>615</v>
      </c>
      <c r="E914" s="10" t="s">
        <v>616</v>
      </c>
      <c r="F914" s="10" t="s">
        <v>625</v>
      </c>
      <c r="G914" s="10" t="s">
        <v>4</v>
      </c>
      <c r="H914" s="10" t="s">
        <v>269</v>
      </c>
      <c r="I914" s="10" t="s">
        <v>591</v>
      </c>
      <c r="J914" s="10">
        <v>80161504</v>
      </c>
      <c r="K914" s="10" t="s">
        <v>631</v>
      </c>
      <c r="L914" s="16">
        <v>42370</v>
      </c>
      <c r="M914" s="10">
        <v>11</v>
      </c>
      <c r="N914" s="10" t="s">
        <v>8</v>
      </c>
      <c r="O914" s="10" t="s">
        <v>9</v>
      </c>
      <c r="P914" s="13">
        <v>17449000</v>
      </c>
      <c r="Q914" s="13">
        <v>17449000</v>
      </c>
      <c r="R914" s="10" t="s">
        <v>10</v>
      </c>
      <c r="S914" s="10" t="s">
        <v>10</v>
      </c>
      <c r="T914" s="10" t="s">
        <v>587</v>
      </c>
      <c r="U914" s="11">
        <v>1586200</v>
      </c>
      <c r="V914" s="10"/>
    </row>
    <row r="915" spans="1:22" s="2" customFormat="1" ht="75" customHeight="1" x14ac:dyDescent="0.25">
      <c r="A915" s="10">
        <v>912</v>
      </c>
      <c r="B915" s="10">
        <v>819</v>
      </c>
      <c r="C915" s="10" t="s">
        <v>581</v>
      </c>
      <c r="D915" s="10" t="s">
        <v>615</v>
      </c>
      <c r="E915" s="10" t="s">
        <v>616</v>
      </c>
      <c r="F915" s="10" t="s">
        <v>625</v>
      </c>
      <c r="G915" s="10" t="s">
        <v>4</v>
      </c>
      <c r="H915" s="10" t="s">
        <v>269</v>
      </c>
      <c r="I915" s="10" t="s">
        <v>591</v>
      </c>
      <c r="J915" s="10">
        <v>80161504</v>
      </c>
      <c r="K915" s="10" t="s">
        <v>631</v>
      </c>
      <c r="L915" s="16">
        <v>42370</v>
      </c>
      <c r="M915" s="10">
        <v>11</v>
      </c>
      <c r="N915" s="10" t="s">
        <v>8</v>
      </c>
      <c r="O915" s="10" t="s">
        <v>9</v>
      </c>
      <c r="P915" s="13">
        <v>17449000</v>
      </c>
      <c r="Q915" s="13">
        <v>17449000</v>
      </c>
      <c r="R915" s="10" t="s">
        <v>10</v>
      </c>
      <c r="S915" s="10" t="s">
        <v>10</v>
      </c>
      <c r="T915" s="10" t="s">
        <v>587</v>
      </c>
      <c r="U915" s="11">
        <v>1586200</v>
      </c>
      <c r="V915" s="10"/>
    </row>
    <row r="916" spans="1:22" s="2" customFormat="1" ht="75" customHeight="1" x14ac:dyDescent="0.25">
      <c r="A916" s="10">
        <v>913</v>
      </c>
      <c r="B916" s="10">
        <v>819</v>
      </c>
      <c r="C916" s="10" t="s">
        <v>581</v>
      </c>
      <c r="D916" s="10" t="s">
        <v>615</v>
      </c>
      <c r="E916" s="10" t="s">
        <v>616</v>
      </c>
      <c r="F916" s="10" t="s">
        <v>625</v>
      </c>
      <c r="G916" s="10" t="s">
        <v>4</v>
      </c>
      <c r="H916" s="10" t="s">
        <v>269</v>
      </c>
      <c r="I916" s="10" t="s">
        <v>591</v>
      </c>
      <c r="J916" s="10">
        <v>80161504</v>
      </c>
      <c r="K916" s="10" t="s">
        <v>631</v>
      </c>
      <c r="L916" s="16">
        <v>42370</v>
      </c>
      <c r="M916" s="10">
        <v>11</v>
      </c>
      <c r="N916" s="10" t="s">
        <v>8</v>
      </c>
      <c r="O916" s="10" t="s">
        <v>9</v>
      </c>
      <c r="P916" s="13">
        <v>17449000</v>
      </c>
      <c r="Q916" s="13">
        <v>17449000</v>
      </c>
      <c r="R916" s="10" t="s">
        <v>10</v>
      </c>
      <c r="S916" s="10" t="s">
        <v>10</v>
      </c>
      <c r="T916" s="10" t="s">
        <v>587</v>
      </c>
      <c r="U916" s="11">
        <v>1586200</v>
      </c>
      <c r="V916" s="10"/>
    </row>
    <row r="917" spans="1:22" s="2" customFormat="1" ht="75" customHeight="1" x14ac:dyDescent="0.25">
      <c r="A917" s="10">
        <v>914</v>
      </c>
      <c r="B917" s="10">
        <v>819</v>
      </c>
      <c r="C917" s="10" t="s">
        <v>581</v>
      </c>
      <c r="D917" s="10" t="s">
        <v>615</v>
      </c>
      <c r="E917" s="10" t="s">
        <v>616</v>
      </c>
      <c r="F917" s="10" t="s">
        <v>625</v>
      </c>
      <c r="G917" s="10" t="s">
        <v>4</v>
      </c>
      <c r="H917" s="10" t="s">
        <v>269</v>
      </c>
      <c r="I917" s="10" t="s">
        <v>591</v>
      </c>
      <c r="J917" s="10">
        <v>80161504</v>
      </c>
      <c r="K917" s="10" t="s">
        <v>631</v>
      </c>
      <c r="L917" s="16">
        <v>42370</v>
      </c>
      <c r="M917" s="10">
        <v>11</v>
      </c>
      <c r="N917" s="10" t="s">
        <v>8</v>
      </c>
      <c r="O917" s="10" t="s">
        <v>9</v>
      </c>
      <c r="P917" s="13">
        <v>17449000</v>
      </c>
      <c r="Q917" s="13">
        <v>17449000</v>
      </c>
      <c r="R917" s="10" t="s">
        <v>10</v>
      </c>
      <c r="S917" s="10" t="s">
        <v>10</v>
      </c>
      <c r="T917" s="10" t="s">
        <v>587</v>
      </c>
      <c r="U917" s="11">
        <v>1586200</v>
      </c>
      <c r="V917" s="10"/>
    </row>
    <row r="918" spans="1:22" s="2" customFormat="1" ht="75" customHeight="1" x14ac:dyDescent="0.25">
      <c r="A918" s="10">
        <v>915</v>
      </c>
      <c r="B918" s="10">
        <v>819</v>
      </c>
      <c r="C918" s="10" t="s">
        <v>581</v>
      </c>
      <c r="D918" s="10" t="s">
        <v>615</v>
      </c>
      <c r="E918" s="10" t="s">
        <v>616</v>
      </c>
      <c r="F918" s="10" t="s">
        <v>625</v>
      </c>
      <c r="G918" s="10" t="s">
        <v>4</v>
      </c>
      <c r="H918" s="10" t="s">
        <v>269</v>
      </c>
      <c r="I918" s="10" t="s">
        <v>591</v>
      </c>
      <c r="J918" s="10">
        <v>80161504</v>
      </c>
      <c r="K918" s="10" t="s">
        <v>631</v>
      </c>
      <c r="L918" s="16">
        <v>42370</v>
      </c>
      <c r="M918" s="10">
        <v>11</v>
      </c>
      <c r="N918" s="10" t="s">
        <v>8</v>
      </c>
      <c r="O918" s="10" t="s">
        <v>9</v>
      </c>
      <c r="P918" s="13">
        <v>17449000</v>
      </c>
      <c r="Q918" s="13">
        <v>17449000</v>
      </c>
      <c r="R918" s="10" t="s">
        <v>10</v>
      </c>
      <c r="S918" s="10" t="s">
        <v>10</v>
      </c>
      <c r="T918" s="10" t="s">
        <v>587</v>
      </c>
      <c r="U918" s="11">
        <v>1586200</v>
      </c>
      <c r="V918" s="10"/>
    </row>
    <row r="919" spans="1:22" s="2" customFormat="1" ht="75" customHeight="1" x14ac:dyDescent="0.25">
      <c r="A919" s="10">
        <v>916</v>
      </c>
      <c r="B919" s="10">
        <v>819</v>
      </c>
      <c r="C919" s="10" t="s">
        <v>581</v>
      </c>
      <c r="D919" s="10" t="s">
        <v>615</v>
      </c>
      <c r="E919" s="10" t="s">
        <v>616</v>
      </c>
      <c r="F919" s="10" t="s">
        <v>625</v>
      </c>
      <c r="G919" s="10" t="s">
        <v>4</v>
      </c>
      <c r="H919" s="10" t="s">
        <v>269</v>
      </c>
      <c r="I919" s="10" t="s">
        <v>591</v>
      </c>
      <c r="J919" s="10">
        <v>80161504</v>
      </c>
      <c r="K919" s="10" t="s">
        <v>631</v>
      </c>
      <c r="L919" s="16">
        <v>42370</v>
      </c>
      <c r="M919" s="10">
        <v>11</v>
      </c>
      <c r="N919" s="10" t="s">
        <v>8</v>
      </c>
      <c r="O919" s="10" t="s">
        <v>9</v>
      </c>
      <c r="P919" s="13">
        <v>17449000</v>
      </c>
      <c r="Q919" s="13">
        <v>17449000</v>
      </c>
      <c r="R919" s="10" t="s">
        <v>10</v>
      </c>
      <c r="S919" s="10" t="s">
        <v>10</v>
      </c>
      <c r="T919" s="10" t="s">
        <v>587</v>
      </c>
      <c r="U919" s="11">
        <v>1586200</v>
      </c>
      <c r="V919" s="10"/>
    </row>
    <row r="920" spans="1:22" s="2" customFormat="1" ht="75" customHeight="1" x14ac:dyDescent="0.25">
      <c r="A920" s="10">
        <v>917</v>
      </c>
      <c r="B920" s="10">
        <v>819</v>
      </c>
      <c r="C920" s="10" t="s">
        <v>581</v>
      </c>
      <c r="D920" s="10" t="s">
        <v>615</v>
      </c>
      <c r="E920" s="10" t="s">
        <v>616</v>
      </c>
      <c r="F920" s="10" t="s">
        <v>625</v>
      </c>
      <c r="G920" s="10" t="s">
        <v>4</v>
      </c>
      <c r="H920" s="10" t="s">
        <v>269</v>
      </c>
      <c r="I920" s="10" t="s">
        <v>591</v>
      </c>
      <c r="J920" s="10">
        <v>77101706</v>
      </c>
      <c r="K920" s="10" t="s">
        <v>632</v>
      </c>
      <c r="L920" s="16">
        <v>42370</v>
      </c>
      <c r="M920" s="10">
        <v>11</v>
      </c>
      <c r="N920" s="10" t="s">
        <v>8</v>
      </c>
      <c r="O920" s="10" t="s">
        <v>9</v>
      </c>
      <c r="P920" s="13">
        <v>33877000</v>
      </c>
      <c r="Q920" s="13">
        <v>33877000</v>
      </c>
      <c r="R920" s="10" t="s">
        <v>10</v>
      </c>
      <c r="S920" s="10" t="s">
        <v>10</v>
      </c>
      <c r="T920" s="10" t="s">
        <v>587</v>
      </c>
      <c r="U920" s="11">
        <v>3079700</v>
      </c>
      <c r="V920" s="10"/>
    </row>
    <row r="921" spans="1:22" s="2" customFormat="1" ht="75" customHeight="1" x14ac:dyDescent="0.25">
      <c r="A921" s="10">
        <v>918</v>
      </c>
      <c r="B921" s="10">
        <v>819</v>
      </c>
      <c r="C921" s="10" t="s">
        <v>581</v>
      </c>
      <c r="D921" s="10" t="s">
        <v>615</v>
      </c>
      <c r="E921" s="10" t="s">
        <v>616</v>
      </c>
      <c r="F921" s="10" t="s">
        <v>625</v>
      </c>
      <c r="G921" s="10" t="s">
        <v>4</v>
      </c>
      <c r="H921" s="10" t="s">
        <v>269</v>
      </c>
      <c r="I921" s="10" t="s">
        <v>591</v>
      </c>
      <c r="J921" s="10">
        <v>77101706</v>
      </c>
      <c r="K921" s="10" t="s">
        <v>632</v>
      </c>
      <c r="L921" s="16">
        <v>42370</v>
      </c>
      <c r="M921" s="10">
        <v>11</v>
      </c>
      <c r="N921" s="10" t="s">
        <v>8</v>
      </c>
      <c r="O921" s="10" t="s">
        <v>9</v>
      </c>
      <c r="P921" s="13">
        <v>33877000</v>
      </c>
      <c r="Q921" s="13">
        <v>33877000</v>
      </c>
      <c r="R921" s="10" t="s">
        <v>10</v>
      </c>
      <c r="S921" s="10" t="s">
        <v>10</v>
      </c>
      <c r="T921" s="10" t="s">
        <v>587</v>
      </c>
      <c r="U921" s="11">
        <v>3079700</v>
      </c>
      <c r="V921" s="10"/>
    </row>
    <row r="922" spans="1:22" s="2" customFormat="1" ht="75" customHeight="1" x14ac:dyDescent="0.25">
      <c r="A922" s="10">
        <v>919</v>
      </c>
      <c r="B922" s="10">
        <v>819</v>
      </c>
      <c r="C922" s="10" t="s">
        <v>581</v>
      </c>
      <c r="D922" s="10" t="s">
        <v>615</v>
      </c>
      <c r="E922" s="10" t="s">
        <v>616</v>
      </c>
      <c r="F922" s="10" t="s">
        <v>625</v>
      </c>
      <c r="G922" s="10" t="s">
        <v>4</v>
      </c>
      <c r="H922" s="10" t="s">
        <v>269</v>
      </c>
      <c r="I922" s="10" t="s">
        <v>591</v>
      </c>
      <c r="J922" s="10">
        <v>77101706</v>
      </c>
      <c r="K922" s="10" t="s">
        <v>632</v>
      </c>
      <c r="L922" s="16">
        <v>42370</v>
      </c>
      <c r="M922" s="10">
        <v>11</v>
      </c>
      <c r="N922" s="10" t="s">
        <v>8</v>
      </c>
      <c r="O922" s="10" t="s">
        <v>9</v>
      </c>
      <c r="P922" s="13">
        <v>33877000</v>
      </c>
      <c r="Q922" s="13">
        <v>33877000</v>
      </c>
      <c r="R922" s="10" t="s">
        <v>10</v>
      </c>
      <c r="S922" s="10" t="s">
        <v>10</v>
      </c>
      <c r="T922" s="10" t="s">
        <v>587</v>
      </c>
      <c r="U922" s="11">
        <v>3079700</v>
      </c>
      <c r="V922" s="10"/>
    </row>
    <row r="923" spans="1:22" s="2" customFormat="1" ht="75" customHeight="1" x14ac:dyDescent="0.25">
      <c r="A923" s="10">
        <v>920</v>
      </c>
      <c r="B923" s="10">
        <v>819</v>
      </c>
      <c r="C923" s="10" t="s">
        <v>581</v>
      </c>
      <c r="D923" s="10" t="s">
        <v>615</v>
      </c>
      <c r="E923" s="10" t="s">
        <v>616</v>
      </c>
      <c r="F923" s="10" t="s">
        <v>625</v>
      </c>
      <c r="G923" s="10" t="s">
        <v>4</v>
      </c>
      <c r="H923" s="10" t="s">
        <v>269</v>
      </c>
      <c r="I923" s="10" t="s">
        <v>591</v>
      </c>
      <c r="J923" s="10">
        <v>77101706</v>
      </c>
      <c r="K923" s="10" t="s">
        <v>632</v>
      </c>
      <c r="L923" s="16">
        <v>42370</v>
      </c>
      <c r="M923" s="10">
        <v>11</v>
      </c>
      <c r="N923" s="10" t="s">
        <v>8</v>
      </c>
      <c r="O923" s="10" t="s">
        <v>9</v>
      </c>
      <c r="P923" s="13">
        <v>33877000</v>
      </c>
      <c r="Q923" s="13">
        <v>33877000</v>
      </c>
      <c r="R923" s="10" t="s">
        <v>10</v>
      </c>
      <c r="S923" s="10" t="s">
        <v>10</v>
      </c>
      <c r="T923" s="10" t="s">
        <v>587</v>
      </c>
      <c r="U923" s="11">
        <v>3079700</v>
      </c>
      <c r="V923" s="10"/>
    </row>
    <row r="924" spans="1:22" s="2" customFormat="1" ht="75" customHeight="1" x14ac:dyDescent="0.25">
      <c r="A924" s="10">
        <v>921</v>
      </c>
      <c r="B924" s="10">
        <v>819</v>
      </c>
      <c r="C924" s="10" t="s">
        <v>581</v>
      </c>
      <c r="D924" s="10" t="s">
        <v>615</v>
      </c>
      <c r="E924" s="10" t="s">
        <v>616</v>
      </c>
      <c r="F924" s="10" t="s">
        <v>625</v>
      </c>
      <c r="G924" s="10" t="s">
        <v>4</v>
      </c>
      <c r="H924" s="10" t="s">
        <v>269</v>
      </c>
      <c r="I924" s="10" t="s">
        <v>591</v>
      </c>
      <c r="J924" s="10">
        <v>77101706</v>
      </c>
      <c r="K924" s="10" t="s">
        <v>632</v>
      </c>
      <c r="L924" s="16">
        <v>42370</v>
      </c>
      <c r="M924" s="10">
        <v>11</v>
      </c>
      <c r="N924" s="10" t="s">
        <v>8</v>
      </c>
      <c r="O924" s="10" t="s">
        <v>9</v>
      </c>
      <c r="P924" s="13">
        <v>33877000</v>
      </c>
      <c r="Q924" s="13">
        <v>33877000</v>
      </c>
      <c r="R924" s="10" t="s">
        <v>10</v>
      </c>
      <c r="S924" s="10" t="s">
        <v>10</v>
      </c>
      <c r="T924" s="10" t="s">
        <v>587</v>
      </c>
      <c r="U924" s="11">
        <v>3079700</v>
      </c>
      <c r="V924" s="10"/>
    </row>
    <row r="925" spans="1:22" s="2" customFormat="1" ht="75" customHeight="1" x14ac:dyDescent="0.25">
      <c r="A925" s="10">
        <v>922</v>
      </c>
      <c r="B925" s="10">
        <v>819</v>
      </c>
      <c r="C925" s="10" t="s">
        <v>581</v>
      </c>
      <c r="D925" s="10" t="s">
        <v>615</v>
      </c>
      <c r="E925" s="10" t="s">
        <v>616</v>
      </c>
      <c r="F925" s="10" t="s">
        <v>625</v>
      </c>
      <c r="G925" s="10" t="s">
        <v>4</v>
      </c>
      <c r="H925" s="10" t="s">
        <v>269</v>
      </c>
      <c r="I925" s="10" t="s">
        <v>591</v>
      </c>
      <c r="J925" s="10">
        <v>77101706</v>
      </c>
      <c r="K925" s="10" t="s">
        <v>632</v>
      </c>
      <c r="L925" s="16">
        <v>42370</v>
      </c>
      <c r="M925" s="10">
        <v>11</v>
      </c>
      <c r="N925" s="10" t="s">
        <v>8</v>
      </c>
      <c r="O925" s="10" t="s">
        <v>9</v>
      </c>
      <c r="P925" s="13">
        <v>33877000</v>
      </c>
      <c r="Q925" s="13">
        <v>33877000</v>
      </c>
      <c r="R925" s="10" t="s">
        <v>10</v>
      </c>
      <c r="S925" s="10" t="s">
        <v>10</v>
      </c>
      <c r="T925" s="10" t="s">
        <v>587</v>
      </c>
      <c r="U925" s="11">
        <v>3079700</v>
      </c>
      <c r="V925" s="10"/>
    </row>
    <row r="926" spans="1:22" s="2" customFormat="1" ht="75" customHeight="1" x14ac:dyDescent="0.25">
      <c r="A926" s="10">
        <v>923</v>
      </c>
      <c r="B926" s="10">
        <v>819</v>
      </c>
      <c r="C926" s="10" t="s">
        <v>581</v>
      </c>
      <c r="D926" s="10" t="s">
        <v>615</v>
      </c>
      <c r="E926" s="10" t="s">
        <v>616</v>
      </c>
      <c r="F926" s="10" t="s">
        <v>625</v>
      </c>
      <c r="G926" s="10" t="s">
        <v>4</v>
      </c>
      <c r="H926" s="10" t="s">
        <v>269</v>
      </c>
      <c r="I926" s="10" t="s">
        <v>591</v>
      </c>
      <c r="J926" s="10">
        <v>70151506</v>
      </c>
      <c r="K926" s="10" t="s">
        <v>633</v>
      </c>
      <c r="L926" s="16">
        <v>42370</v>
      </c>
      <c r="M926" s="10">
        <v>11</v>
      </c>
      <c r="N926" s="10" t="s">
        <v>8</v>
      </c>
      <c r="O926" s="10" t="s">
        <v>9</v>
      </c>
      <c r="P926" s="13">
        <v>27986000</v>
      </c>
      <c r="Q926" s="13">
        <v>27986000</v>
      </c>
      <c r="R926" s="10" t="s">
        <v>10</v>
      </c>
      <c r="S926" s="10" t="s">
        <v>10</v>
      </c>
      <c r="T926" s="10" t="s">
        <v>587</v>
      </c>
      <c r="U926" s="11">
        <v>2544100</v>
      </c>
      <c r="V926" s="10"/>
    </row>
    <row r="927" spans="1:22" s="2" customFormat="1" ht="75" customHeight="1" x14ac:dyDescent="0.25">
      <c r="A927" s="10">
        <v>924</v>
      </c>
      <c r="B927" s="10">
        <v>819</v>
      </c>
      <c r="C927" s="10" t="s">
        <v>581</v>
      </c>
      <c r="D927" s="10" t="s">
        <v>615</v>
      </c>
      <c r="E927" s="10" t="s">
        <v>616</v>
      </c>
      <c r="F927" s="10" t="s">
        <v>625</v>
      </c>
      <c r="G927" s="10" t="s">
        <v>4</v>
      </c>
      <c r="H927" s="10" t="s">
        <v>269</v>
      </c>
      <c r="I927" s="10" t="s">
        <v>591</v>
      </c>
      <c r="J927" s="10">
        <v>70151506</v>
      </c>
      <c r="K927" s="10" t="s">
        <v>633</v>
      </c>
      <c r="L927" s="16">
        <v>42370</v>
      </c>
      <c r="M927" s="10">
        <v>11</v>
      </c>
      <c r="N927" s="10" t="s">
        <v>8</v>
      </c>
      <c r="O927" s="10" t="s">
        <v>9</v>
      </c>
      <c r="P927" s="13">
        <v>27986000</v>
      </c>
      <c r="Q927" s="13">
        <v>27986000</v>
      </c>
      <c r="R927" s="10" t="s">
        <v>10</v>
      </c>
      <c r="S927" s="10" t="s">
        <v>10</v>
      </c>
      <c r="T927" s="10" t="s">
        <v>587</v>
      </c>
      <c r="U927" s="11">
        <v>2544100</v>
      </c>
      <c r="V927" s="10"/>
    </row>
    <row r="928" spans="1:22" s="2" customFormat="1" ht="75" customHeight="1" x14ac:dyDescent="0.25">
      <c r="A928" s="10">
        <v>925</v>
      </c>
      <c r="B928" s="10">
        <v>819</v>
      </c>
      <c r="C928" s="10" t="s">
        <v>581</v>
      </c>
      <c r="D928" s="10" t="s">
        <v>615</v>
      </c>
      <c r="E928" s="10" t="s">
        <v>616</v>
      </c>
      <c r="F928" s="10" t="s">
        <v>625</v>
      </c>
      <c r="G928" s="10" t="s">
        <v>4</v>
      </c>
      <c r="H928" s="10" t="s">
        <v>269</v>
      </c>
      <c r="I928" s="10" t="s">
        <v>591</v>
      </c>
      <c r="J928" s="10">
        <v>70151506</v>
      </c>
      <c r="K928" s="10" t="s">
        <v>633</v>
      </c>
      <c r="L928" s="16">
        <v>42370</v>
      </c>
      <c r="M928" s="10">
        <v>11</v>
      </c>
      <c r="N928" s="10" t="s">
        <v>8</v>
      </c>
      <c r="O928" s="10" t="s">
        <v>9</v>
      </c>
      <c r="P928" s="13">
        <v>27986000</v>
      </c>
      <c r="Q928" s="13">
        <v>27986000</v>
      </c>
      <c r="R928" s="10" t="s">
        <v>10</v>
      </c>
      <c r="S928" s="10" t="s">
        <v>10</v>
      </c>
      <c r="T928" s="10" t="s">
        <v>587</v>
      </c>
      <c r="U928" s="11">
        <v>2544100</v>
      </c>
      <c r="V928" s="10"/>
    </row>
    <row r="929" spans="1:22" s="2" customFormat="1" ht="75" customHeight="1" x14ac:dyDescent="0.25">
      <c r="A929" s="10">
        <v>926</v>
      </c>
      <c r="B929" s="10">
        <v>819</v>
      </c>
      <c r="C929" s="10" t="s">
        <v>581</v>
      </c>
      <c r="D929" s="10" t="s">
        <v>615</v>
      </c>
      <c r="E929" s="10" t="s">
        <v>616</v>
      </c>
      <c r="F929" s="10" t="s">
        <v>625</v>
      </c>
      <c r="G929" s="10" t="s">
        <v>4</v>
      </c>
      <c r="H929" s="10" t="s">
        <v>269</v>
      </c>
      <c r="I929" s="10" t="s">
        <v>591</v>
      </c>
      <c r="J929" s="10">
        <v>77101706</v>
      </c>
      <c r="K929" s="10" t="s">
        <v>634</v>
      </c>
      <c r="L929" s="16">
        <v>42370</v>
      </c>
      <c r="M929" s="10">
        <v>11</v>
      </c>
      <c r="N929" s="10" t="s">
        <v>8</v>
      </c>
      <c r="O929" s="10" t="s">
        <v>9</v>
      </c>
      <c r="P929" s="13">
        <v>65714000</v>
      </c>
      <c r="Q929" s="13">
        <v>65714000</v>
      </c>
      <c r="R929" s="10" t="s">
        <v>10</v>
      </c>
      <c r="S929" s="10" t="s">
        <v>10</v>
      </c>
      <c r="T929" s="10" t="s">
        <v>587</v>
      </c>
      <c r="U929" s="11">
        <v>5974000</v>
      </c>
      <c r="V929" s="10"/>
    </row>
    <row r="930" spans="1:22" s="2" customFormat="1" ht="75" customHeight="1" x14ac:dyDescent="0.25">
      <c r="A930" s="10">
        <v>927</v>
      </c>
      <c r="B930" s="10">
        <v>819</v>
      </c>
      <c r="C930" s="10" t="s">
        <v>581</v>
      </c>
      <c r="D930" s="10" t="s">
        <v>615</v>
      </c>
      <c r="E930" s="10" t="s">
        <v>616</v>
      </c>
      <c r="F930" s="10" t="s">
        <v>625</v>
      </c>
      <c r="G930" s="10" t="s">
        <v>4</v>
      </c>
      <c r="H930" s="10" t="s">
        <v>269</v>
      </c>
      <c r="I930" s="10" t="s">
        <v>591</v>
      </c>
      <c r="J930" s="10">
        <v>80161504</v>
      </c>
      <c r="K930" s="10" t="s">
        <v>635</v>
      </c>
      <c r="L930" s="16">
        <v>42370</v>
      </c>
      <c r="M930" s="10">
        <v>11</v>
      </c>
      <c r="N930" s="10" t="s">
        <v>8</v>
      </c>
      <c r="O930" s="10" t="s">
        <v>9</v>
      </c>
      <c r="P930" s="13">
        <v>43961000</v>
      </c>
      <c r="Q930" s="13">
        <v>43961000</v>
      </c>
      <c r="R930" s="10" t="s">
        <v>10</v>
      </c>
      <c r="S930" s="10" t="s">
        <v>10</v>
      </c>
      <c r="T930" s="10" t="s">
        <v>587</v>
      </c>
      <c r="U930" s="11">
        <v>3996400</v>
      </c>
      <c r="V930" s="10"/>
    </row>
    <row r="931" spans="1:22" s="2" customFormat="1" ht="75" customHeight="1" x14ac:dyDescent="0.25">
      <c r="A931" s="10">
        <v>928</v>
      </c>
      <c r="B931" s="10">
        <v>819</v>
      </c>
      <c r="C931" s="10" t="s">
        <v>581</v>
      </c>
      <c r="D931" s="10" t="s">
        <v>615</v>
      </c>
      <c r="E931" s="10" t="s">
        <v>616</v>
      </c>
      <c r="F931" s="10" t="s">
        <v>625</v>
      </c>
      <c r="G931" s="10" t="s">
        <v>4</v>
      </c>
      <c r="H931" s="10" t="s">
        <v>269</v>
      </c>
      <c r="I931" s="10" t="s">
        <v>591</v>
      </c>
      <c r="J931" s="10">
        <v>80161504</v>
      </c>
      <c r="K931" s="10" t="s">
        <v>636</v>
      </c>
      <c r="L931" s="16">
        <v>42370</v>
      </c>
      <c r="M931" s="10">
        <v>11</v>
      </c>
      <c r="N931" s="10" t="s">
        <v>8</v>
      </c>
      <c r="O931" s="10" t="s">
        <v>9</v>
      </c>
      <c r="P931" s="13">
        <v>17449000</v>
      </c>
      <c r="Q931" s="13">
        <v>17449000</v>
      </c>
      <c r="R931" s="10" t="s">
        <v>10</v>
      </c>
      <c r="S931" s="10" t="s">
        <v>10</v>
      </c>
      <c r="T931" s="10" t="s">
        <v>587</v>
      </c>
      <c r="U931" s="11">
        <v>1586200</v>
      </c>
      <c r="V931" s="10"/>
    </row>
    <row r="932" spans="1:22" s="2" customFormat="1" ht="75" customHeight="1" x14ac:dyDescent="0.25">
      <c r="A932" s="10">
        <v>929</v>
      </c>
      <c r="B932" s="10">
        <v>819</v>
      </c>
      <c r="C932" s="10" t="s">
        <v>581</v>
      </c>
      <c r="D932" s="10" t="s">
        <v>582</v>
      </c>
      <c r="E932" s="10" t="s">
        <v>583</v>
      </c>
      <c r="F932" s="10" t="s">
        <v>584</v>
      </c>
      <c r="G932" s="10" t="s">
        <v>28</v>
      </c>
      <c r="H932" s="10" t="s">
        <v>29</v>
      </c>
      <c r="I932" s="10" t="s">
        <v>306</v>
      </c>
      <c r="J932" s="10">
        <v>93151507</v>
      </c>
      <c r="K932" s="10" t="s">
        <v>1017</v>
      </c>
      <c r="L932" s="16">
        <v>42370</v>
      </c>
      <c r="M932" s="10">
        <v>2</v>
      </c>
      <c r="N932" s="10" t="s">
        <v>32</v>
      </c>
      <c r="O932" s="10" t="s">
        <v>9</v>
      </c>
      <c r="P932" s="13">
        <v>175611871</v>
      </c>
      <c r="Q932" s="13">
        <f>+P932</f>
        <v>175611871</v>
      </c>
      <c r="R932" s="10" t="s">
        <v>10</v>
      </c>
      <c r="S932" s="10" t="s">
        <v>10</v>
      </c>
      <c r="T932" s="10" t="s">
        <v>587</v>
      </c>
      <c r="U932" s="11">
        <v>108000000</v>
      </c>
      <c r="V932" s="10" t="s">
        <v>1016</v>
      </c>
    </row>
    <row r="933" spans="1:22" s="2" customFormat="1" ht="75" customHeight="1" x14ac:dyDescent="0.25">
      <c r="A933" s="10">
        <v>930</v>
      </c>
      <c r="B933" s="10">
        <v>819</v>
      </c>
      <c r="C933" s="10" t="s">
        <v>581</v>
      </c>
      <c r="D933" s="10" t="s">
        <v>582</v>
      </c>
      <c r="E933" s="10" t="s">
        <v>583</v>
      </c>
      <c r="F933" s="10" t="s">
        <v>584</v>
      </c>
      <c r="G933" s="10" t="s">
        <v>28</v>
      </c>
      <c r="H933" s="10" t="s">
        <v>29</v>
      </c>
      <c r="I933" s="10" t="s">
        <v>306</v>
      </c>
      <c r="J933" s="10">
        <v>93151507</v>
      </c>
      <c r="K933" s="10" t="s">
        <v>637</v>
      </c>
      <c r="L933" s="16">
        <v>42370</v>
      </c>
      <c r="M933" s="10">
        <v>11</v>
      </c>
      <c r="N933" s="10" t="s">
        <v>32</v>
      </c>
      <c r="O933" s="10" t="s">
        <v>9</v>
      </c>
      <c r="P933" s="13">
        <f>1188000000-P932</f>
        <v>1012388129</v>
      </c>
      <c r="Q933" s="13">
        <f>+P933</f>
        <v>1012388129</v>
      </c>
      <c r="R933" s="10" t="s">
        <v>10</v>
      </c>
      <c r="S933" s="10" t="s">
        <v>10</v>
      </c>
      <c r="T933" s="10" t="s">
        <v>587</v>
      </c>
      <c r="U933" s="11">
        <v>108000000</v>
      </c>
      <c r="V933" s="10" t="s">
        <v>1016</v>
      </c>
    </row>
    <row r="934" spans="1:22" s="2" customFormat="1" ht="75" customHeight="1" x14ac:dyDescent="0.25">
      <c r="A934" s="10">
        <v>931</v>
      </c>
      <c r="B934" s="10">
        <v>819</v>
      </c>
      <c r="C934" s="10" t="s">
        <v>581</v>
      </c>
      <c r="D934" s="10" t="s">
        <v>615</v>
      </c>
      <c r="E934" s="10" t="s">
        <v>616</v>
      </c>
      <c r="F934" s="10" t="s">
        <v>638</v>
      </c>
      <c r="G934" s="10" t="s">
        <v>4</v>
      </c>
      <c r="H934" s="10" t="s">
        <v>269</v>
      </c>
      <c r="I934" s="10" t="s">
        <v>591</v>
      </c>
      <c r="J934" s="10">
        <v>70151506</v>
      </c>
      <c r="K934" s="10" t="s">
        <v>639</v>
      </c>
      <c r="L934" s="16">
        <v>42370</v>
      </c>
      <c r="M934" s="10">
        <v>11</v>
      </c>
      <c r="N934" s="10" t="s">
        <v>8</v>
      </c>
      <c r="O934" s="10" t="s">
        <v>9</v>
      </c>
      <c r="P934" s="13">
        <v>27986000</v>
      </c>
      <c r="Q934" s="13">
        <v>27986000</v>
      </c>
      <c r="R934" s="10" t="s">
        <v>10</v>
      </c>
      <c r="S934" s="10" t="s">
        <v>10</v>
      </c>
      <c r="T934" s="10" t="s">
        <v>587</v>
      </c>
      <c r="U934" s="11">
        <v>2544100</v>
      </c>
      <c r="V934" s="10"/>
    </row>
    <row r="935" spans="1:22" s="2" customFormat="1" ht="75" customHeight="1" x14ac:dyDescent="0.25">
      <c r="A935" s="10">
        <v>932</v>
      </c>
      <c r="B935" s="10">
        <v>819</v>
      </c>
      <c r="C935" s="10" t="s">
        <v>581</v>
      </c>
      <c r="D935" s="10" t="s">
        <v>582</v>
      </c>
      <c r="E935" s="10" t="s">
        <v>583</v>
      </c>
      <c r="F935" s="10" t="s">
        <v>590</v>
      </c>
      <c r="G935" s="10" t="s">
        <v>4</v>
      </c>
      <c r="H935" s="10" t="s">
        <v>269</v>
      </c>
      <c r="I935" s="10" t="s">
        <v>591</v>
      </c>
      <c r="J935" s="10">
        <v>80101604</v>
      </c>
      <c r="K935" s="10" t="s">
        <v>640</v>
      </c>
      <c r="L935" s="16">
        <v>42370</v>
      </c>
      <c r="M935" s="10">
        <v>11</v>
      </c>
      <c r="N935" s="10" t="s">
        <v>8</v>
      </c>
      <c r="O935" s="10" t="s">
        <v>9</v>
      </c>
      <c r="P935" s="13">
        <v>18808000</v>
      </c>
      <c r="Q935" s="13">
        <v>18808000</v>
      </c>
      <c r="R935" s="10" t="s">
        <v>10</v>
      </c>
      <c r="S935" s="10" t="s">
        <v>10</v>
      </c>
      <c r="T935" s="10" t="s">
        <v>587</v>
      </c>
      <c r="U935" s="11">
        <v>1709800</v>
      </c>
      <c r="V935" s="10"/>
    </row>
    <row r="936" spans="1:22" s="2" customFormat="1" ht="75" customHeight="1" x14ac:dyDescent="0.25">
      <c r="A936" s="10">
        <v>933</v>
      </c>
      <c r="B936" s="10">
        <v>819</v>
      </c>
      <c r="C936" s="10" t="s">
        <v>581</v>
      </c>
      <c r="D936" s="10" t="s">
        <v>582</v>
      </c>
      <c r="E936" s="10" t="s">
        <v>583</v>
      </c>
      <c r="F936" s="10" t="s">
        <v>641</v>
      </c>
      <c r="G936" s="10" t="s">
        <v>4</v>
      </c>
      <c r="H936" s="10" t="s">
        <v>269</v>
      </c>
      <c r="I936" s="10" t="s">
        <v>591</v>
      </c>
      <c r="J936" s="10">
        <v>70161501</v>
      </c>
      <c r="K936" s="10" t="s">
        <v>642</v>
      </c>
      <c r="L936" s="16">
        <v>42370</v>
      </c>
      <c r="M936" s="10">
        <v>6</v>
      </c>
      <c r="N936" s="10" t="s">
        <v>8</v>
      </c>
      <c r="O936" s="10" t="s">
        <v>9</v>
      </c>
      <c r="P936" s="13">
        <v>14153000</v>
      </c>
      <c r="Q936" s="13">
        <v>14153000</v>
      </c>
      <c r="R936" s="10" t="s">
        <v>10</v>
      </c>
      <c r="S936" s="10" t="s">
        <v>10</v>
      </c>
      <c r="T936" s="10" t="s">
        <v>587</v>
      </c>
      <c r="U936" s="11">
        <v>2358700</v>
      </c>
      <c r="V936" s="10"/>
    </row>
    <row r="937" spans="1:22" s="2" customFormat="1" ht="75" customHeight="1" x14ac:dyDescent="0.25">
      <c r="A937" s="10">
        <v>934</v>
      </c>
      <c r="B937" s="10">
        <v>819</v>
      </c>
      <c r="C937" s="10" t="s">
        <v>581</v>
      </c>
      <c r="D937" s="10" t="s">
        <v>582</v>
      </c>
      <c r="E937" s="10" t="s">
        <v>583</v>
      </c>
      <c r="F937" s="10" t="s">
        <v>641</v>
      </c>
      <c r="G937" s="10" t="s">
        <v>4</v>
      </c>
      <c r="H937" s="10" t="s">
        <v>269</v>
      </c>
      <c r="I937" s="10" t="s">
        <v>591</v>
      </c>
      <c r="J937" s="10">
        <v>70161501</v>
      </c>
      <c r="K937" s="10" t="s">
        <v>643</v>
      </c>
      <c r="L937" s="16">
        <v>42370</v>
      </c>
      <c r="M937" s="10">
        <v>6</v>
      </c>
      <c r="N937" s="10" t="s">
        <v>8</v>
      </c>
      <c r="O937" s="10" t="s">
        <v>9</v>
      </c>
      <c r="P937" s="13">
        <v>57474000</v>
      </c>
      <c r="Q937" s="13">
        <v>57474000</v>
      </c>
      <c r="R937" s="10" t="s">
        <v>10</v>
      </c>
      <c r="S937" s="10" t="s">
        <v>10</v>
      </c>
      <c r="T937" s="10" t="s">
        <v>587</v>
      </c>
      <c r="U937" s="11">
        <v>9579000</v>
      </c>
      <c r="V937" s="10"/>
    </row>
    <row r="938" spans="1:22" s="2" customFormat="1" ht="75" customHeight="1" x14ac:dyDescent="0.25">
      <c r="A938" s="10">
        <v>935</v>
      </c>
      <c r="B938" s="10">
        <v>819</v>
      </c>
      <c r="C938" s="10" t="s">
        <v>581</v>
      </c>
      <c r="D938" s="10" t="s">
        <v>582</v>
      </c>
      <c r="E938" s="10" t="s">
        <v>583</v>
      </c>
      <c r="F938" s="10" t="s">
        <v>641</v>
      </c>
      <c r="G938" s="10" t="s">
        <v>4</v>
      </c>
      <c r="H938" s="10" t="s">
        <v>269</v>
      </c>
      <c r="I938" s="10" t="s">
        <v>591</v>
      </c>
      <c r="J938" s="10">
        <v>70161501</v>
      </c>
      <c r="K938" s="10" t="s">
        <v>643</v>
      </c>
      <c r="L938" s="16">
        <v>42370</v>
      </c>
      <c r="M938" s="10">
        <v>6</v>
      </c>
      <c r="N938" s="10" t="s">
        <v>8</v>
      </c>
      <c r="O938" s="10" t="s">
        <v>9</v>
      </c>
      <c r="P938" s="13">
        <v>57474000</v>
      </c>
      <c r="Q938" s="13">
        <v>57474000</v>
      </c>
      <c r="R938" s="10" t="s">
        <v>10</v>
      </c>
      <c r="S938" s="10" t="s">
        <v>10</v>
      </c>
      <c r="T938" s="10" t="s">
        <v>587</v>
      </c>
      <c r="U938" s="11">
        <v>9579000</v>
      </c>
      <c r="V938" s="10"/>
    </row>
    <row r="939" spans="1:22" s="2" customFormat="1" ht="75" customHeight="1" x14ac:dyDescent="0.25">
      <c r="A939" s="10">
        <v>936</v>
      </c>
      <c r="B939" s="10">
        <v>819</v>
      </c>
      <c r="C939" s="10" t="s">
        <v>581</v>
      </c>
      <c r="D939" s="10" t="s">
        <v>582</v>
      </c>
      <c r="E939" s="10" t="s">
        <v>583</v>
      </c>
      <c r="F939" s="10" t="s">
        <v>584</v>
      </c>
      <c r="G939" s="10" t="s">
        <v>28</v>
      </c>
      <c r="H939" s="10" t="s">
        <v>29</v>
      </c>
      <c r="I939" s="10" t="s">
        <v>306</v>
      </c>
      <c r="J939" s="10">
        <v>93151507</v>
      </c>
      <c r="K939" s="10" t="s">
        <v>644</v>
      </c>
      <c r="L939" s="16">
        <v>42370</v>
      </c>
      <c r="M939" s="10">
        <v>1</v>
      </c>
      <c r="N939" s="10" t="s">
        <v>32</v>
      </c>
      <c r="O939" s="10" t="s">
        <v>9</v>
      </c>
      <c r="P939" s="13">
        <v>10000000</v>
      </c>
      <c r="Q939" s="13">
        <v>10000000</v>
      </c>
      <c r="R939" s="10" t="s">
        <v>10</v>
      </c>
      <c r="S939" s="10" t="s">
        <v>10</v>
      </c>
      <c r="T939" s="10" t="s">
        <v>587</v>
      </c>
      <c r="U939" s="11">
        <v>20000000</v>
      </c>
      <c r="V939" s="10"/>
    </row>
    <row r="940" spans="1:22" s="2" customFormat="1" ht="75" customHeight="1" x14ac:dyDescent="0.25">
      <c r="A940" s="10">
        <v>937</v>
      </c>
      <c r="B940" s="10">
        <v>819</v>
      </c>
      <c r="C940" s="10" t="s">
        <v>581</v>
      </c>
      <c r="D940" s="10" t="s">
        <v>582</v>
      </c>
      <c r="E940" s="10" t="s">
        <v>583</v>
      </c>
      <c r="F940" s="10" t="s">
        <v>645</v>
      </c>
      <c r="G940" s="10" t="s">
        <v>28</v>
      </c>
      <c r="H940" s="10" t="s">
        <v>29</v>
      </c>
      <c r="I940" s="10" t="s">
        <v>306</v>
      </c>
      <c r="J940" s="10">
        <v>93151507</v>
      </c>
      <c r="K940" s="10" t="s">
        <v>646</v>
      </c>
      <c r="L940" s="16">
        <v>42370</v>
      </c>
      <c r="M940" s="10">
        <v>1</v>
      </c>
      <c r="N940" s="10" t="s">
        <v>32</v>
      </c>
      <c r="O940" s="10" t="s">
        <v>9</v>
      </c>
      <c r="P940" s="13">
        <v>10000000</v>
      </c>
      <c r="Q940" s="13">
        <v>10000000</v>
      </c>
      <c r="R940" s="10" t="s">
        <v>10</v>
      </c>
      <c r="S940" s="10" t="s">
        <v>10</v>
      </c>
      <c r="T940" s="10" t="s">
        <v>587</v>
      </c>
      <c r="U940" s="11">
        <v>20000000</v>
      </c>
      <c r="V940" s="10"/>
    </row>
    <row r="941" spans="1:22" s="2" customFormat="1" ht="75" customHeight="1" x14ac:dyDescent="0.25">
      <c r="A941" s="10">
        <v>938</v>
      </c>
      <c r="B941" s="10">
        <v>819</v>
      </c>
      <c r="C941" s="10" t="s">
        <v>581</v>
      </c>
      <c r="D941" s="10" t="s">
        <v>582</v>
      </c>
      <c r="E941" s="10" t="s">
        <v>583</v>
      </c>
      <c r="F941" s="10" t="s">
        <v>641</v>
      </c>
      <c r="G941" s="10" t="s">
        <v>82</v>
      </c>
      <c r="H941" s="10" t="s">
        <v>648</v>
      </c>
      <c r="I941" s="10" t="s">
        <v>649</v>
      </c>
      <c r="J941" s="10">
        <v>70161501</v>
      </c>
      <c r="K941" s="10" t="s">
        <v>650</v>
      </c>
      <c r="L941" s="16">
        <v>42370</v>
      </c>
      <c r="M941" s="10">
        <v>1</v>
      </c>
      <c r="N941" s="10" t="s">
        <v>8</v>
      </c>
      <c r="O941" s="10" t="s">
        <v>9</v>
      </c>
      <c r="P941" s="13">
        <v>149000000</v>
      </c>
      <c r="Q941" s="13">
        <v>149000000</v>
      </c>
      <c r="R941" s="10" t="s">
        <v>10</v>
      </c>
      <c r="S941" s="10" t="s">
        <v>10</v>
      </c>
      <c r="T941" s="10" t="s">
        <v>587</v>
      </c>
      <c r="U941" s="11">
        <v>149000000</v>
      </c>
      <c r="V941" s="10"/>
    </row>
    <row r="942" spans="1:22" s="2" customFormat="1" ht="75" customHeight="1" x14ac:dyDescent="0.25">
      <c r="A942" s="18">
        <v>939</v>
      </c>
      <c r="B942" s="18">
        <v>961</v>
      </c>
      <c r="C942" s="18" t="s">
        <v>651</v>
      </c>
      <c r="D942" s="18" t="s">
        <v>652</v>
      </c>
      <c r="E942" s="18" t="s">
        <v>653</v>
      </c>
      <c r="F942" s="18" t="s">
        <v>654</v>
      </c>
      <c r="G942" s="10" t="s">
        <v>4</v>
      </c>
      <c r="H942" s="10" t="s">
        <v>269</v>
      </c>
      <c r="I942" s="18" t="s">
        <v>655</v>
      </c>
      <c r="J942" s="18">
        <v>80101504</v>
      </c>
      <c r="K942" s="18" t="s">
        <v>656</v>
      </c>
      <c r="L942" s="19">
        <v>42370</v>
      </c>
      <c r="M942" s="18">
        <v>11</v>
      </c>
      <c r="N942" s="10" t="s">
        <v>8</v>
      </c>
      <c r="O942" s="10" t="s">
        <v>9</v>
      </c>
      <c r="P942" s="20">
        <v>38183000</v>
      </c>
      <c r="Q942" s="20">
        <v>38183000</v>
      </c>
      <c r="R942" s="18" t="s">
        <v>10</v>
      </c>
      <c r="S942" s="18" t="s">
        <v>10</v>
      </c>
      <c r="T942" s="18" t="s">
        <v>657</v>
      </c>
      <c r="U942" s="21">
        <v>3471100</v>
      </c>
      <c r="V942" s="10"/>
    </row>
    <row r="943" spans="1:22" s="2" customFormat="1" ht="75" customHeight="1" x14ac:dyDescent="0.25">
      <c r="A943" s="18">
        <v>940</v>
      </c>
      <c r="B943" s="18">
        <v>961</v>
      </c>
      <c r="C943" s="18" t="s">
        <v>651</v>
      </c>
      <c r="D943" s="18" t="s">
        <v>652</v>
      </c>
      <c r="E943" s="18" t="s">
        <v>653</v>
      </c>
      <c r="F943" s="18" t="s">
        <v>654</v>
      </c>
      <c r="G943" s="10" t="s">
        <v>4</v>
      </c>
      <c r="H943" s="10" t="s">
        <v>269</v>
      </c>
      <c r="I943" s="18" t="s">
        <v>655</v>
      </c>
      <c r="J943" s="18">
        <v>80101504</v>
      </c>
      <c r="K943" s="18" t="s">
        <v>658</v>
      </c>
      <c r="L943" s="19">
        <v>42370</v>
      </c>
      <c r="M943" s="18">
        <v>11</v>
      </c>
      <c r="N943" s="10" t="s">
        <v>8</v>
      </c>
      <c r="O943" s="10" t="s">
        <v>9</v>
      </c>
      <c r="P943" s="20">
        <v>38183000</v>
      </c>
      <c r="Q943" s="20">
        <v>38183000</v>
      </c>
      <c r="R943" s="18" t="s">
        <v>10</v>
      </c>
      <c r="S943" s="18" t="s">
        <v>10</v>
      </c>
      <c r="T943" s="18" t="s">
        <v>657</v>
      </c>
      <c r="U943" s="21">
        <v>3471100</v>
      </c>
      <c r="V943" s="10"/>
    </row>
    <row r="944" spans="1:22" s="2" customFormat="1" ht="75" customHeight="1" x14ac:dyDescent="0.25">
      <c r="A944" s="18">
        <v>941</v>
      </c>
      <c r="B944" s="18">
        <v>961</v>
      </c>
      <c r="C944" s="18" t="s">
        <v>651</v>
      </c>
      <c r="D944" s="18" t="s">
        <v>652</v>
      </c>
      <c r="E944" s="18" t="s">
        <v>653</v>
      </c>
      <c r="F944" s="18" t="s">
        <v>654</v>
      </c>
      <c r="G944" s="10" t="s">
        <v>28</v>
      </c>
      <c r="H944" s="10" t="s">
        <v>52</v>
      </c>
      <c r="I944" s="10" t="s">
        <v>53</v>
      </c>
      <c r="J944" s="18">
        <v>78111808</v>
      </c>
      <c r="K944" s="18" t="s">
        <v>467</v>
      </c>
      <c r="L944" s="19">
        <v>42370</v>
      </c>
      <c r="M944" s="18">
        <v>12</v>
      </c>
      <c r="N944" s="18" t="s">
        <v>659</v>
      </c>
      <c r="O944" s="10" t="s">
        <v>9</v>
      </c>
      <c r="P944" s="20">
        <v>72480000</v>
      </c>
      <c r="Q944" s="20">
        <v>72480000</v>
      </c>
      <c r="R944" s="18" t="s">
        <v>10</v>
      </c>
      <c r="S944" s="18" t="s">
        <v>10</v>
      </c>
      <c r="T944" s="18" t="s">
        <v>657</v>
      </c>
      <c r="U944" s="21">
        <v>6040000</v>
      </c>
      <c r="V944" s="10"/>
    </row>
    <row r="945" spans="1:22" s="2" customFormat="1" ht="75" customHeight="1" x14ac:dyDescent="0.25">
      <c r="A945" s="18">
        <v>942</v>
      </c>
      <c r="B945" s="18">
        <v>961</v>
      </c>
      <c r="C945" s="18" t="s">
        <v>651</v>
      </c>
      <c r="D945" s="18" t="s">
        <v>652</v>
      </c>
      <c r="E945" s="18" t="s">
        <v>653</v>
      </c>
      <c r="F945" s="18" t="s">
        <v>654</v>
      </c>
      <c r="G945" s="10" t="s">
        <v>4</v>
      </c>
      <c r="H945" s="10" t="s">
        <v>269</v>
      </c>
      <c r="I945" s="18" t="s">
        <v>655</v>
      </c>
      <c r="J945" s="18">
        <v>80101504</v>
      </c>
      <c r="K945" s="18" t="s">
        <v>660</v>
      </c>
      <c r="L945" s="19">
        <v>42370</v>
      </c>
      <c r="M945" s="18">
        <v>11</v>
      </c>
      <c r="N945" s="10" t="s">
        <v>8</v>
      </c>
      <c r="O945" s="10" t="s">
        <v>9</v>
      </c>
      <c r="P945" s="20">
        <v>24870000</v>
      </c>
      <c r="Q945" s="20">
        <v>24870000</v>
      </c>
      <c r="R945" s="18" t="s">
        <v>10</v>
      </c>
      <c r="S945" s="18" t="s">
        <v>10</v>
      </c>
      <c r="T945" s="18" t="s">
        <v>657</v>
      </c>
      <c r="U945" s="21">
        <v>4521700</v>
      </c>
      <c r="V945" s="10"/>
    </row>
    <row r="946" spans="1:22" s="2" customFormat="1" ht="75" customHeight="1" x14ac:dyDescent="0.25">
      <c r="A946" s="18">
        <v>943</v>
      </c>
      <c r="B946" s="18">
        <v>961</v>
      </c>
      <c r="C946" s="18" t="s">
        <v>651</v>
      </c>
      <c r="D946" s="18" t="s">
        <v>661</v>
      </c>
      <c r="E946" s="18" t="s">
        <v>662</v>
      </c>
      <c r="F946" s="18" t="s">
        <v>663</v>
      </c>
      <c r="G946" s="10" t="s">
        <v>28</v>
      </c>
      <c r="H946" s="10" t="s">
        <v>29</v>
      </c>
      <c r="I946" s="10" t="s">
        <v>306</v>
      </c>
      <c r="J946" s="18">
        <v>80101505</v>
      </c>
      <c r="K946" s="18" t="s">
        <v>51</v>
      </c>
      <c r="L946" s="19">
        <v>42370</v>
      </c>
      <c r="M946" s="18">
        <v>1</v>
      </c>
      <c r="N946" s="10" t="s">
        <v>8</v>
      </c>
      <c r="O946" s="10" t="s">
        <v>9</v>
      </c>
      <c r="P946" s="20">
        <v>35000000</v>
      </c>
      <c r="Q946" s="20">
        <v>35000000</v>
      </c>
      <c r="R946" s="18" t="s">
        <v>10</v>
      </c>
      <c r="S946" s="18" t="s">
        <v>10</v>
      </c>
      <c r="T946" s="18" t="s">
        <v>657</v>
      </c>
      <c r="U946" s="21">
        <v>35000000</v>
      </c>
      <c r="V946" s="10"/>
    </row>
    <row r="947" spans="1:22" s="2" customFormat="1" ht="75" customHeight="1" x14ac:dyDescent="0.25">
      <c r="A947" s="18">
        <v>944</v>
      </c>
      <c r="B947" s="18">
        <v>961</v>
      </c>
      <c r="C947" s="18" t="s">
        <v>651</v>
      </c>
      <c r="D947" s="18" t="s">
        <v>661</v>
      </c>
      <c r="E947" s="18" t="s">
        <v>662</v>
      </c>
      <c r="F947" s="18" t="s">
        <v>663</v>
      </c>
      <c r="G947" s="10" t="s">
        <v>28</v>
      </c>
      <c r="H947" s="10" t="s">
        <v>29</v>
      </c>
      <c r="I947" s="10" t="s">
        <v>306</v>
      </c>
      <c r="J947" s="18">
        <v>80101505</v>
      </c>
      <c r="K947" s="18" t="s">
        <v>33</v>
      </c>
      <c r="L947" s="19">
        <v>42370</v>
      </c>
      <c r="M947" s="18">
        <v>1</v>
      </c>
      <c r="N947" s="10" t="s">
        <v>8</v>
      </c>
      <c r="O947" s="10" t="s">
        <v>9</v>
      </c>
      <c r="P947" s="20">
        <v>35000000</v>
      </c>
      <c r="Q947" s="20">
        <v>35000000</v>
      </c>
      <c r="R947" s="18" t="s">
        <v>10</v>
      </c>
      <c r="S947" s="18" t="s">
        <v>10</v>
      </c>
      <c r="T947" s="18" t="s">
        <v>657</v>
      </c>
      <c r="U947" s="21">
        <v>35000000</v>
      </c>
      <c r="V947" s="10"/>
    </row>
    <row r="948" spans="1:22" s="2" customFormat="1" ht="75" customHeight="1" x14ac:dyDescent="0.25">
      <c r="A948" s="18">
        <v>945</v>
      </c>
      <c r="B948" s="18">
        <v>961</v>
      </c>
      <c r="C948" s="18" t="s">
        <v>651</v>
      </c>
      <c r="D948" s="18" t="s">
        <v>661</v>
      </c>
      <c r="E948" s="18" t="s">
        <v>662</v>
      </c>
      <c r="F948" s="18" t="s">
        <v>663</v>
      </c>
      <c r="G948" s="10" t="s">
        <v>4</v>
      </c>
      <c r="H948" s="10" t="s">
        <v>269</v>
      </c>
      <c r="I948" s="18" t="s">
        <v>655</v>
      </c>
      <c r="J948" s="18">
        <v>80101505</v>
      </c>
      <c r="K948" s="18" t="s">
        <v>660</v>
      </c>
      <c r="L948" s="19">
        <v>42370</v>
      </c>
      <c r="M948" s="18">
        <v>11</v>
      </c>
      <c r="N948" s="10" t="s">
        <v>8</v>
      </c>
      <c r="O948" s="10" t="s">
        <v>9</v>
      </c>
      <c r="P948" s="20">
        <v>24870000</v>
      </c>
      <c r="Q948" s="20">
        <v>24870000</v>
      </c>
      <c r="R948" s="18" t="s">
        <v>10</v>
      </c>
      <c r="S948" s="18" t="s">
        <v>10</v>
      </c>
      <c r="T948" s="18" t="s">
        <v>657</v>
      </c>
      <c r="U948" s="21">
        <v>4521700</v>
      </c>
      <c r="V948" s="10"/>
    </row>
    <row r="949" spans="1:22" s="2" customFormat="1" ht="75" customHeight="1" x14ac:dyDescent="0.25">
      <c r="A949" s="18">
        <v>946</v>
      </c>
      <c r="B949" s="18">
        <v>961</v>
      </c>
      <c r="C949" s="18" t="s">
        <v>651</v>
      </c>
      <c r="D949" s="18" t="s">
        <v>652</v>
      </c>
      <c r="E949" s="18" t="s">
        <v>653</v>
      </c>
      <c r="F949" s="18" t="s">
        <v>654</v>
      </c>
      <c r="G949" s="10" t="s">
        <v>4</v>
      </c>
      <c r="H949" s="10" t="s">
        <v>269</v>
      </c>
      <c r="I949" s="18" t="s">
        <v>655</v>
      </c>
      <c r="J949" s="18">
        <v>80101504</v>
      </c>
      <c r="K949" s="18" t="s">
        <v>664</v>
      </c>
      <c r="L949" s="19">
        <v>42370</v>
      </c>
      <c r="M949" s="18">
        <v>10.863060160257765</v>
      </c>
      <c r="N949" s="10" t="s">
        <v>8</v>
      </c>
      <c r="O949" s="10" t="s">
        <v>9</v>
      </c>
      <c r="P949" s="20">
        <v>25946000</v>
      </c>
      <c r="Q949" s="20">
        <v>25946000</v>
      </c>
      <c r="R949" s="18" t="s">
        <v>10</v>
      </c>
      <c r="S949" s="18" t="s">
        <v>10</v>
      </c>
      <c r="T949" s="18" t="s">
        <v>657</v>
      </c>
      <c r="U949" s="21">
        <v>2358700</v>
      </c>
      <c r="V949" s="10"/>
    </row>
    <row r="950" spans="1:22" s="2" customFormat="1" ht="75" customHeight="1" x14ac:dyDescent="0.25">
      <c r="A950" s="18">
        <v>947</v>
      </c>
      <c r="B950" s="18">
        <v>961</v>
      </c>
      <c r="C950" s="18" t="s">
        <v>651</v>
      </c>
      <c r="D950" s="18" t="s">
        <v>652</v>
      </c>
      <c r="E950" s="18" t="s">
        <v>665</v>
      </c>
      <c r="F950" s="18" t="s">
        <v>666</v>
      </c>
      <c r="G950" s="10" t="s">
        <v>4</v>
      </c>
      <c r="H950" s="10" t="s">
        <v>269</v>
      </c>
      <c r="I950" s="18" t="s">
        <v>655</v>
      </c>
      <c r="J950" s="18">
        <v>80101505</v>
      </c>
      <c r="K950" s="18" t="s">
        <v>642</v>
      </c>
      <c r="L950" s="19">
        <v>42370</v>
      </c>
      <c r="M950" s="18">
        <v>6</v>
      </c>
      <c r="N950" s="10" t="s">
        <v>8</v>
      </c>
      <c r="O950" s="10" t="s">
        <v>9</v>
      </c>
      <c r="P950" s="20">
        <v>14153000</v>
      </c>
      <c r="Q950" s="20">
        <v>14153000</v>
      </c>
      <c r="R950" s="18" t="s">
        <v>10</v>
      </c>
      <c r="S950" s="18" t="s">
        <v>10</v>
      </c>
      <c r="T950" s="18" t="s">
        <v>587</v>
      </c>
      <c r="U950" s="21">
        <v>2358700</v>
      </c>
      <c r="V950" s="10"/>
    </row>
    <row r="951" spans="1:22" s="2" customFormat="1" ht="75" customHeight="1" x14ac:dyDescent="0.25">
      <c r="A951" s="18">
        <v>948</v>
      </c>
      <c r="B951" s="18">
        <v>961</v>
      </c>
      <c r="C951" s="18" t="s">
        <v>651</v>
      </c>
      <c r="D951" s="18" t="s">
        <v>652</v>
      </c>
      <c r="E951" s="18" t="s">
        <v>665</v>
      </c>
      <c r="F951" s="18" t="s">
        <v>666</v>
      </c>
      <c r="G951" s="10" t="s">
        <v>4</v>
      </c>
      <c r="H951" s="10" t="s">
        <v>269</v>
      </c>
      <c r="I951" s="18" t="s">
        <v>655</v>
      </c>
      <c r="J951" s="18">
        <v>80101505</v>
      </c>
      <c r="K951" s="18" t="s">
        <v>643</v>
      </c>
      <c r="L951" s="19">
        <v>42370</v>
      </c>
      <c r="M951" s="18">
        <v>6</v>
      </c>
      <c r="N951" s="10" t="s">
        <v>8</v>
      </c>
      <c r="O951" s="10" t="s">
        <v>9</v>
      </c>
      <c r="P951" s="20">
        <v>57474000</v>
      </c>
      <c r="Q951" s="20">
        <v>57474000</v>
      </c>
      <c r="R951" s="18" t="s">
        <v>10</v>
      </c>
      <c r="S951" s="18" t="s">
        <v>10</v>
      </c>
      <c r="T951" s="18" t="s">
        <v>587</v>
      </c>
      <c r="U951" s="21">
        <v>9579000</v>
      </c>
      <c r="V951" s="10"/>
    </row>
    <row r="952" spans="1:22" s="2" customFormat="1" ht="75" customHeight="1" x14ac:dyDescent="0.25">
      <c r="A952" s="18">
        <v>949</v>
      </c>
      <c r="B952" s="18">
        <v>961</v>
      </c>
      <c r="C952" s="18" t="s">
        <v>651</v>
      </c>
      <c r="D952" s="18" t="s">
        <v>652</v>
      </c>
      <c r="E952" s="18" t="s">
        <v>665</v>
      </c>
      <c r="F952" s="18" t="s">
        <v>666</v>
      </c>
      <c r="G952" s="10" t="s">
        <v>4</v>
      </c>
      <c r="H952" s="10" t="s">
        <v>269</v>
      </c>
      <c r="I952" s="18" t="s">
        <v>655</v>
      </c>
      <c r="J952" s="18">
        <v>80101505</v>
      </c>
      <c r="K952" s="18" t="s">
        <v>643</v>
      </c>
      <c r="L952" s="19">
        <v>42370</v>
      </c>
      <c r="M952" s="18">
        <v>6</v>
      </c>
      <c r="N952" s="10" t="s">
        <v>8</v>
      </c>
      <c r="O952" s="10" t="s">
        <v>9</v>
      </c>
      <c r="P952" s="20">
        <v>57474000</v>
      </c>
      <c r="Q952" s="20">
        <v>57474000</v>
      </c>
      <c r="R952" s="18" t="s">
        <v>10</v>
      </c>
      <c r="S952" s="18" t="s">
        <v>10</v>
      </c>
      <c r="T952" s="18" t="s">
        <v>587</v>
      </c>
      <c r="U952" s="21">
        <v>9579000</v>
      </c>
      <c r="V952" s="10"/>
    </row>
    <row r="953" spans="1:22" s="2" customFormat="1" ht="75" customHeight="1" x14ac:dyDescent="0.25">
      <c r="A953" s="18">
        <v>1343</v>
      </c>
      <c r="B953" s="18">
        <v>961</v>
      </c>
      <c r="C953" s="18" t="s">
        <v>651</v>
      </c>
      <c r="D953" s="18" t="s">
        <v>652</v>
      </c>
      <c r="E953" s="18" t="s">
        <v>665</v>
      </c>
      <c r="F953" s="18" t="s">
        <v>666</v>
      </c>
      <c r="G953" s="10" t="s">
        <v>82</v>
      </c>
      <c r="H953" s="18" t="s">
        <v>648</v>
      </c>
      <c r="I953" s="18" t="s">
        <v>649</v>
      </c>
      <c r="J953" s="18">
        <v>80101505</v>
      </c>
      <c r="K953" s="18" t="s">
        <v>1194</v>
      </c>
      <c r="L953" s="19">
        <v>42370</v>
      </c>
      <c r="M953" s="18">
        <v>12</v>
      </c>
      <c r="N953" s="18" t="s">
        <v>659</v>
      </c>
      <c r="O953" s="10" t="s">
        <v>9</v>
      </c>
      <c r="P953" s="20">
        <v>10093825</v>
      </c>
      <c r="Q953" s="20">
        <v>10093825</v>
      </c>
      <c r="R953" s="18" t="s">
        <v>10</v>
      </c>
      <c r="S953" s="18" t="s">
        <v>10</v>
      </c>
      <c r="T953" s="18" t="s">
        <v>657</v>
      </c>
      <c r="U953" s="21">
        <f>+Q953</f>
        <v>10093825</v>
      </c>
      <c r="V953" s="10"/>
    </row>
    <row r="954" spans="1:22" s="2" customFormat="1" ht="75" customHeight="1" x14ac:dyDescent="0.25">
      <c r="A954" s="18">
        <v>950</v>
      </c>
      <c r="B954" s="18">
        <v>961</v>
      </c>
      <c r="C954" s="18" t="s">
        <v>651</v>
      </c>
      <c r="D954" s="18" t="s">
        <v>652</v>
      </c>
      <c r="E954" s="18" t="s">
        <v>1196</v>
      </c>
      <c r="F954" s="18" t="s">
        <v>666</v>
      </c>
      <c r="G954" s="10" t="s">
        <v>82</v>
      </c>
      <c r="H954" s="18" t="s">
        <v>648</v>
      </c>
      <c r="I954" s="18" t="s">
        <v>649</v>
      </c>
      <c r="J954" s="18">
        <v>80101505</v>
      </c>
      <c r="K954" s="18" t="s">
        <v>667</v>
      </c>
      <c r="L954" s="19">
        <v>42370</v>
      </c>
      <c r="M954" s="18">
        <v>12</v>
      </c>
      <c r="N954" s="18" t="s">
        <v>659</v>
      </c>
      <c r="O954" s="10" t="s">
        <v>9</v>
      </c>
      <c r="P954" s="20">
        <v>3566273175</v>
      </c>
      <c r="Q954" s="20">
        <v>3576367000</v>
      </c>
      <c r="R954" s="18" t="s">
        <v>10</v>
      </c>
      <c r="S954" s="18" t="s">
        <v>10</v>
      </c>
      <c r="T954" s="18" t="s">
        <v>657</v>
      </c>
      <c r="U954" s="21">
        <f>+Q954</f>
        <v>3576367000</v>
      </c>
      <c r="V954" s="18"/>
    </row>
    <row r="955" spans="1:22" s="2" customFormat="1" ht="75" customHeight="1" x14ac:dyDescent="0.25">
      <c r="A955" s="10">
        <v>951</v>
      </c>
      <c r="B955" s="10">
        <v>817</v>
      </c>
      <c r="C955" s="10" t="s">
        <v>668</v>
      </c>
      <c r="D955" s="10" t="s">
        <v>669</v>
      </c>
      <c r="E955" s="10" t="s">
        <v>670</v>
      </c>
      <c r="F955" s="10" t="s">
        <v>671</v>
      </c>
      <c r="G955" s="10" t="s">
        <v>4</v>
      </c>
      <c r="H955" s="10" t="s">
        <v>5</v>
      </c>
      <c r="I955" s="10" t="s">
        <v>6</v>
      </c>
      <c r="J955" s="10">
        <v>80111500</v>
      </c>
      <c r="K955" s="10" t="s">
        <v>672</v>
      </c>
      <c r="L955" s="16">
        <v>42370</v>
      </c>
      <c r="M955" s="10">
        <v>11</v>
      </c>
      <c r="N955" s="10" t="s">
        <v>8</v>
      </c>
      <c r="O955" s="10" t="s">
        <v>9</v>
      </c>
      <c r="P955" s="13">
        <v>34893001</v>
      </c>
      <c r="Q955" s="13">
        <v>34893001</v>
      </c>
      <c r="R955" s="10" t="s">
        <v>10</v>
      </c>
      <c r="S955" s="10" t="s">
        <v>10</v>
      </c>
      <c r="T955" s="10" t="s">
        <v>1019</v>
      </c>
      <c r="U955" s="11">
        <v>3172091</v>
      </c>
      <c r="V955" s="10"/>
    </row>
    <row r="956" spans="1:22" s="2" customFormat="1" ht="75" customHeight="1" x14ac:dyDescent="0.25">
      <c r="A956" s="10">
        <v>952</v>
      </c>
      <c r="B956" s="10">
        <v>817</v>
      </c>
      <c r="C956" s="10" t="s">
        <v>668</v>
      </c>
      <c r="D956" s="10" t="s">
        <v>669</v>
      </c>
      <c r="E956" s="10" t="s">
        <v>670</v>
      </c>
      <c r="F956" s="10" t="s">
        <v>671</v>
      </c>
      <c r="G956" s="10" t="s">
        <v>4</v>
      </c>
      <c r="H956" s="10" t="s">
        <v>5</v>
      </c>
      <c r="I956" s="10" t="s">
        <v>6</v>
      </c>
      <c r="J956" s="10">
        <v>80111500</v>
      </c>
      <c r="K956" s="10" t="s">
        <v>672</v>
      </c>
      <c r="L956" s="16">
        <v>42370</v>
      </c>
      <c r="M956" s="10">
        <v>11</v>
      </c>
      <c r="N956" s="10" t="s">
        <v>8</v>
      </c>
      <c r="O956" s="10" t="s">
        <v>9</v>
      </c>
      <c r="P956" s="13">
        <v>34893001</v>
      </c>
      <c r="Q956" s="13">
        <v>34893001</v>
      </c>
      <c r="R956" s="10" t="s">
        <v>10</v>
      </c>
      <c r="S956" s="10" t="s">
        <v>10</v>
      </c>
      <c r="T956" s="10" t="s">
        <v>1019</v>
      </c>
      <c r="U956" s="11">
        <v>3172091</v>
      </c>
      <c r="V956" s="10"/>
    </row>
    <row r="957" spans="1:22" s="2" customFormat="1" ht="75" customHeight="1" x14ac:dyDescent="0.25">
      <c r="A957" s="10">
        <v>953</v>
      </c>
      <c r="B957" s="10">
        <v>817</v>
      </c>
      <c r="C957" s="10" t="s">
        <v>668</v>
      </c>
      <c r="D957" s="10" t="s">
        <v>669</v>
      </c>
      <c r="E957" s="10" t="s">
        <v>670</v>
      </c>
      <c r="F957" s="10" t="s">
        <v>671</v>
      </c>
      <c r="G957" s="10" t="s">
        <v>4</v>
      </c>
      <c r="H957" s="10" t="s">
        <v>5</v>
      </c>
      <c r="I957" s="10" t="s">
        <v>6</v>
      </c>
      <c r="J957" s="10">
        <v>80111500</v>
      </c>
      <c r="K957" s="10" t="s">
        <v>673</v>
      </c>
      <c r="L957" s="16">
        <v>42370</v>
      </c>
      <c r="M957" s="10">
        <v>11</v>
      </c>
      <c r="N957" s="10" t="s">
        <v>8</v>
      </c>
      <c r="O957" s="10" t="s">
        <v>9</v>
      </c>
      <c r="P957" s="13">
        <v>17971646</v>
      </c>
      <c r="Q957" s="13">
        <v>17971646</v>
      </c>
      <c r="R957" s="10" t="s">
        <v>10</v>
      </c>
      <c r="S957" s="10" t="s">
        <v>10</v>
      </c>
      <c r="T957" s="10" t="s">
        <v>1019</v>
      </c>
      <c r="U957" s="11">
        <v>1633786</v>
      </c>
      <c r="V957" s="10"/>
    </row>
    <row r="958" spans="1:22" s="2" customFormat="1" ht="75" customHeight="1" x14ac:dyDescent="0.25">
      <c r="A958" s="10">
        <v>954</v>
      </c>
      <c r="B958" s="10">
        <v>817</v>
      </c>
      <c r="C958" s="10" t="s">
        <v>668</v>
      </c>
      <c r="D958" s="10" t="s">
        <v>669</v>
      </c>
      <c r="E958" s="10" t="s">
        <v>670</v>
      </c>
      <c r="F958" s="10" t="s">
        <v>671</v>
      </c>
      <c r="G958" s="10" t="s">
        <v>4</v>
      </c>
      <c r="H958" s="10" t="s">
        <v>5</v>
      </c>
      <c r="I958" s="10" t="s">
        <v>6</v>
      </c>
      <c r="J958" s="10">
        <v>80111500</v>
      </c>
      <c r="K958" s="10" t="s">
        <v>673</v>
      </c>
      <c r="L958" s="16">
        <v>42370</v>
      </c>
      <c r="M958" s="10">
        <v>11</v>
      </c>
      <c r="N958" s="10" t="s">
        <v>8</v>
      </c>
      <c r="O958" s="10" t="s">
        <v>9</v>
      </c>
      <c r="P958" s="13">
        <v>17971646</v>
      </c>
      <c r="Q958" s="13">
        <v>17971646</v>
      </c>
      <c r="R958" s="10" t="s">
        <v>10</v>
      </c>
      <c r="S958" s="10" t="s">
        <v>10</v>
      </c>
      <c r="T958" s="10" t="s">
        <v>1019</v>
      </c>
      <c r="U958" s="11">
        <v>1633786</v>
      </c>
      <c r="V958" s="10"/>
    </row>
    <row r="959" spans="1:22" s="2" customFormat="1" ht="75" customHeight="1" x14ac:dyDescent="0.25">
      <c r="A959" s="10">
        <v>955</v>
      </c>
      <c r="B959" s="10">
        <v>817</v>
      </c>
      <c r="C959" s="10" t="s">
        <v>668</v>
      </c>
      <c r="D959" s="10" t="s">
        <v>669</v>
      </c>
      <c r="E959" s="10" t="s">
        <v>670</v>
      </c>
      <c r="F959" s="10" t="s">
        <v>671</v>
      </c>
      <c r="G959" s="10" t="s">
        <v>4</v>
      </c>
      <c r="H959" s="10" t="s">
        <v>5</v>
      </c>
      <c r="I959" s="10" t="s">
        <v>6</v>
      </c>
      <c r="J959" s="10">
        <v>80111500</v>
      </c>
      <c r="K959" s="10" t="s">
        <v>674</v>
      </c>
      <c r="L959" s="16">
        <v>42370</v>
      </c>
      <c r="M959" s="10">
        <v>11</v>
      </c>
      <c r="N959" s="10" t="s">
        <v>8</v>
      </c>
      <c r="O959" s="10" t="s">
        <v>9</v>
      </c>
      <c r="P959" s="13">
        <v>39327563</v>
      </c>
      <c r="Q959" s="13">
        <v>39327563</v>
      </c>
      <c r="R959" s="10" t="s">
        <v>10</v>
      </c>
      <c r="S959" s="10" t="s">
        <v>10</v>
      </c>
      <c r="T959" s="10" t="s">
        <v>1019</v>
      </c>
      <c r="U959" s="11">
        <v>3575233</v>
      </c>
      <c r="V959" s="10"/>
    </row>
    <row r="960" spans="1:22" s="2" customFormat="1" ht="75" customHeight="1" x14ac:dyDescent="0.25">
      <c r="A960" s="10">
        <v>956</v>
      </c>
      <c r="B960" s="10">
        <v>817</v>
      </c>
      <c r="C960" s="10" t="s">
        <v>668</v>
      </c>
      <c r="D960" s="10" t="s">
        <v>669</v>
      </c>
      <c r="E960" s="10" t="s">
        <v>670</v>
      </c>
      <c r="F960" s="10" t="s">
        <v>671</v>
      </c>
      <c r="G960" s="10" t="s">
        <v>4</v>
      </c>
      <c r="H960" s="10" t="s">
        <v>5</v>
      </c>
      <c r="I960" s="10" t="s">
        <v>6</v>
      </c>
      <c r="J960" s="10">
        <v>80111500</v>
      </c>
      <c r="K960" s="10" t="s">
        <v>675</v>
      </c>
      <c r="L960" s="16">
        <v>42370</v>
      </c>
      <c r="M960" s="10">
        <v>11</v>
      </c>
      <c r="N960" s="10" t="s">
        <v>8</v>
      </c>
      <c r="O960" s="10" t="s">
        <v>9</v>
      </c>
      <c r="P960" s="13">
        <v>45279143</v>
      </c>
      <c r="Q960" s="13">
        <v>45279143</v>
      </c>
      <c r="R960" s="10" t="s">
        <v>10</v>
      </c>
      <c r="S960" s="10" t="s">
        <v>10</v>
      </c>
      <c r="T960" s="10" t="s">
        <v>1019</v>
      </c>
      <c r="U960" s="11">
        <v>4116292</v>
      </c>
      <c r="V960" s="10"/>
    </row>
    <row r="961" spans="1:22" s="2" customFormat="1" ht="75" customHeight="1" x14ac:dyDescent="0.25">
      <c r="A961" s="10">
        <v>957</v>
      </c>
      <c r="B961" s="10">
        <v>817</v>
      </c>
      <c r="C961" s="10" t="s">
        <v>676</v>
      </c>
      <c r="D961" s="10" t="s">
        <v>677</v>
      </c>
      <c r="E961" s="10" t="s">
        <v>670</v>
      </c>
      <c r="F961" s="10" t="s">
        <v>678</v>
      </c>
      <c r="G961" s="10" t="s">
        <v>28</v>
      </c>
      <c r="H961" s="10" t="s">
        <v>29</v>
      </c>
      <c r="I961" s="10" t="s">
        <v>680</v>
      </c>
      <c r="J961" s="10">
        <v>80111500</v>
      </c>
      <c r="K961" s="10" t="s">
        <v>681</v>
      </c>
      <c r="L961" s="16">
        <v>42370</v>
      </c>
      <c r="M961" s="10">
        <v>8</v>
      </c>
      <c r="N961" s="10" t="s">
        <v>682</v>
      </c>
      <c r="O961" s="10" t="s">
        <v>9</v>
      </c>
      <c r="P961" s="13">
        <v>90000000</v>
      </c>
      <c r="Q961" s="13">
        <v>90000000</v>
      </c>
      <c r="R961" s="10" t="s">
        <v>10</v>
      </c>
      <c r="S961" s="10" t="s">
        <v>10</v>
      </c>
      <c r="T961" s="10" t="s">
        <v>1019</v>
      </c>
      <c r="U961" s="11">
        <f t="shared" ref="U961:U967" si="19">+Q961</f>
        <v>90000000</v>
      </c>
      <c r="V961" s="10"/>
    </row>
    <row r="962" spans="1:22" s="2" customFormat="1" ht="75" customHeight="1" x14ac:dyDescent="0.25">
      <c r="A962" s="10">
        <v>958</v>
      </c>
      <c r="B962" s="10">
        <v>817</v>
      </c>
      <c r="C962" s="10" t="s">
        <v>683</v>
      </c>
      <c r="D962" s="10" t="s">
        <v>684</v>
      </c>
      <c r="E962" s="10" t="s">
        <v>685</v>
      </c>
      <c r="F962" s="10" t="s">
        <v>686</v>
      </c>
      <c r="G962" s="10" t="s">
        <v>28</v>
      </c>
      <c r="H962" s="10" t="s">
        <v>29</v>
      </c>
      <c r="I962" s="10" t="s">
        <v>680</v>
      </c>
      <c r="J962" s="10">
        <v>80141600</v>
      </c>
      <c r="K962" s="10" t="s">
        <v>50</v>
      </c>
      <c r="L962" s="16">
        <v>42370</v>
      </c>
      <c r="M962" s="10">
        <v>10</v>
      </c>
      <c r="N962" s="10" t="s">
        <v>682</v>
      </c>
      <c r="O962" s="10" t="s">
        <v>9</v>
      </c>
      <c r="P962" s="13">
        <v>22000000</v>
      </c>
      <c r="Q962" s="13">
        <v>22000000</v>
      </c>
      <c r="R962" s="10" t="s">
        <v>10</v>
      </c>
      <c r="S962" s="10" t="s">
        <v>10</v>
      </c>
      <c r="T962" s="10" t="s">
        <v>1019</v>
      </c>
      <c r="U962" s="11">
        <f t="shared" si="19"/>
        <v>22000000</v>
      </c>
      <c r="V962" s="10"/>
    </row>
    <row r="963" spans="1:22" s="2" customFormat="1" ht="75" customHeight="1" x14ac:dyDescent="0.25">
      <c r="A963" s="10">
        <v>959</v>
      </c>
      <c r="B963" s="10">
        <v>817</v>
      </c>
      <c r="C963" s="10" t="s">
        <v>683</v>
      </c>
      <c r="D963" s="10" t="s">
        <v>684</v>
      </c>
      <c r="E963" s="10" t="s">
        <v>685</v>
      </c>
      <c r="F963" s="10" t="s">
        <v>686</v>
      </c>
      <c r="G963" s="10" t="s">
        <v>28</v>
      </c>
      <c r="H963" s="10" t="s">
        <v>29</v>
      </c>
      <c r="I963" s="10" t="s">
        <v>680</v>
      </c>
      <c r="J963" s="10">
        <v>80141600</v>
      </c>
      <c r="K963" s="10" t="s">
        <v>31</v>
      </c>
      <c r="L963" s="16">
        <v>42370</v>
      </c>
      <c r="M963" s="10">
        <v>10</v>
      </c>
      <c r="N963" s="10" t="s">
        <v>682</v>
      </c>
      <c r="O963" s="10" t="s">
        <v>9</v>
      </c>
      <c r="P963" s="13">
        <v>22000000</v>
      </c>
      <c r="Q963" s="13">
        <v>22000000</v>
      </c>
      <c r="R963" s="10" t="s">
        <v>10</v>
      </c>
      <c r="S963" s="10" t="s">
        <v>10</v>
      </c>
      <c r="T963" s="10" t="s">
        <v>1019</v>
      </c>
      <c r="U963" s="11">
        <f t="shared" si="19"/>
        <v>22000000</v>
      </c>
      <c r="V963" s="10"/>
    </row>
    <row r="964" spans="1:22" s="2" customFormat="1" ht="75" customHeight="1" x14ac:dyDescent="0.25">
      <c r="A964" s="10">
        <v>960</v>
      </c>
      <c r="B964" s="10">
        <v>817</v>
      </c>
      <c r="C964" s="10" t="s">
        <v>683</v>
      </c>
      <c r="D964" s="10" t="s">
        <v>684</v>
      </c>
      <c r="E964" s="10" t="s">
        <v>685</v>
      </c>
      <c r="F964" s="10" t="s">
        <v>686</v>
      </c>
      <c r="G964" s="10" t="s">
        <v>28</v>
      </c>
      <c r="H964" s="10" t="s">
        <v>29</v>
      </c>
      <c r="I964" s="10" t="s">
        <v>680</v>
      </c>
      <c r="J964" s="10">
        <v>80141600</v>
      </c>
      <c r="K964" s="10" t="s">
        <v>687</v>
      </c>
      <c r="L964" s="16">
        <v>42370</v>
      </c>
      <c r="M964" s="10">
        <v>11</v>
      </c>
      <c r="N964" s="10" t="s">
        <v>682</v>
      </c>
      <c r="O964" s="10" t="s">
        <v>9</v>
      </c>
      <c r="P964" s="13">
        <v>25300000</v>
      </c>
      <c r="Q964" s="13">
        <v>25300000</v>
      </c>
      <c r="R964" s="10" t="s">
        <v>10</v>
      </c>
      <c r="S964" s="10" t="s">
        <v>10</v>
      </c>
      <c r="T964" s="10" t="s">
        <v>1019</v>
      </c>
      <c r="U964" s="11">
        <f t="shared" si="19"/>
        <v>25300000</v>
      </c>
      <c r="V964" s="10"/>
    </row>
    <row r="965" spans="1:22" s="2" customFormat="1" ht="75" customHeight="1" x14ac:dyDescent="0.25">
      <c r="A965" s="10">
        <v>961</v>
      </c>
      <c r="B965" s="10">
        <v>817</v>
      </c>
      <c r="C965" s="10" t="s">
        <v>683</v>
      </c>
      <c r="D965" s="10" t="s">
        <v>684</v>
      </c>
      <c r="E965" s="10" t="s">
        <v>685</v>
      </c>
      <c r="F965" s="10" t="s">
        <v>686</v>
      </c>
      <c r="G965" s="10" t="s">
        <v>28</v>
      </c>
      <c r="H965" s="10" t="s">
        <v>29</v>
      </c>
      <c r="I965" s="10" t="s">
        <v>680</v>
      </c>
      <c r="J965" s="10">
        <v>80141600</v>
      </c>
      <c r="K965" s="10" t="s">
        <v>688</v>
      </c>
      <c r="L965" s="16">
        <v>42370</v>
      </c>
      <c r="M965" s="10">
        <v>1</v>
      </c>
      <c r="N965" s="10" t="s">
        <v>689</v>
      </c>
      <c r="O965" s="10" t="s">
        <v>9</v>
      </c>
      <c r="P965" s="13">
        <v>20000000</v>
      </c>
      <c r="Q965" s="13">
        <v>20000000</v>
      </c>
      <c r="R965" s="10" t="s">
        <v>10</v>
      </c>
      <c r="S965" s="10" t="s">
        <v>10</v>
      </c>
      <c r="T965" s="10" t="s">
        <v>1019</v>
      </c>
      <c r="U965" s="11">
        <f t="shared" si="19"/>
        <v>20000000</v>
      </c>
      <c r="V965" s="10"/>
    </row>
    <row r="966" spans="1:22" s="2" customFormat="1" ht="75" customHeight="1" x14ac:dyDescent="0.25">
      <c r="A966" s="10">
        <v>962</v>
      </c>
      <c r="B966" s="10">
        <v>817</v>
      </c>
      <c r="C966" s="10" t="s">
        <v>683</v>
      </c>
      <c r="D966" s="10" t="s">
        <v>684</v>
      </c>
      <c r="E966" s="10" t="s">
        <v>685</v>
      </c>
      <c r="F966" s="10" t="s">
        <v>686</v>
      </c>
      <c r="G966" s="10" t="s">
        <v>28</v>
      </c>
      <c r="H966" s="10" t="s">
        <v>29</v>
      </c>
      <c r="I966" s="10" t="s">
        <v>680</v>
      </c>
      <c r="J966" s="10">
        <v>80141600</v>
      </c>
      <c r="K966" s="10" t="s">
        <v>690</v>
      </c>
      <c r="L966" s="16">
        <v>42370</v>
      </c>
      <c r="M966" s="10">
        <v>1</v>
      </c>
      <c r="N966" s="10" t="s">
        <v>32</v>
      </c>
      <c r="O966" s="10" t="s">
        <v>9</v>
      </c>
      <c r="P966" s="13">
        <v>10000000</v>
      </c>
      <c r="Q966" s="13">
        <v>10000000</v>
      </c>
      <c r="R966" s="10" t="s">
        <v>10</v>
      </c>
      <c r="S966" s="10" t="s">
        <v>10</v>
      </c>
      <c r="T966" s="10" t="s">
        <v>1019</v>
      </c>
      <c r="U966" s="11">
        <f t="shared" si="19"/>
        <v>10000000</v>
      </c>
      <c r="V966" s="10"/>
    </row>
    <row r="967" spans="1:22" s="2" customFormat="1" ht="75" customHeight="1" x14ac:dyDescent="0.25">
      <c r="A967" s="10">
        <v>963</v>
      </c>
      <c r="B967" s="10">
        <v>817</v>
      </c>
      <c r="C967" s="10" t="s">
        <v>683</v>
      </c>
      <c r="D967" s="10" t="s">
        <v>684</v>
      </c>
      <c r="E967" s="10" t="s">
        <v>685</v>
      </c>
      <c r="F967" s="10" t="s">
        <v>686</v>
      </c>
      <c r="G967" s="10" t="s">
        <v>28</v>
      </c>
      <c r="H967" s="10" t="s">
        <v>29</v>
      </c>
      <c r="I967" s="10" t="s">
        <v>680</v>
      </c>
      <c r="J967" s="10">
        <v>80141600</v>
      </c>
      <c r="K967" s="10" t="s">
        <v>691</v>
      </c>
      <c r="L967" s="16">
        <v>42370</v>
      </c>
      <c r="M967" s="10">
        <v>11</v>
      </c>
      <c r="N967" s="10" t="s">
        <v>682</v>
      </c>
      <c r="O967" s="10" t="s">
        <v>9</v>
      </c>
      <c r="P967" s="13">
        <v>347890000</v>
      </c>
      <c r="Q967" s="13">
        <v>347890000</v>
      </c>
      <c r="R967" s="10" t="s">
        <v>10</v>
      </c>
      <c r="S967" s="10" t="s">
        <v>10</v>
      </c>
      <c r="T967" s="10" t="s">
        <v>1019</v>
      </c>
      <c r="U967" s="11">
        <f t="shared" si="19"/>
        <v>347890000</v>
      </c>
      <c r="V967" s="10"/>
    </row>
    <row r="968" spans="1:22" s="2" customFormat="1" ht="75" customHeight="1" x14ac:dyDescent="0.25">
      <c r="A968" s="10">
        <v>964</v>
      </c>
      <c r="B968" s="10">
        <v>817</v>
      </c>
      <c r="C968" s="10" t="s">
        <v>683</v>
      </c>
      <c r="D968" s="10" t="s">
        <v>684</v>
      </c>
      <c r="E968" s="10" t="s">
        <v>685</v>
      </c>
      <c r="F968" s="10" t="s">
        <v>686</v>
      </c>
      <c r="G968" s="10" t="s">
        <v>4</v>
      </c>
      <c r="H968" s="10" t="s">
        <v>5</v>
      </c>
      <c r="I968" s="10" t="s">
        <v>692</v>
      </c>
      <c r="J968" s="10">
        <v>80111500</v>
      </c>
      <c r="K968" s="10" t="s">
        <v>693</v>
      </c>
      <c r="L968" s="16">
        <v>42370</v>
      </c>
      <c r="M968" s="10">
        <v>12</v>
      </c>
      <c r="N968" s="10" t="s">
        <v>8</v>
      </c>
      <c r="O968" s="10" t="s">
        <v>9</v>
      </c>
      <c r="P968" s="13">
        <v>26861280</v>
      </c>
      <c r="Q968" s="13">
        <v>26861280</v>
      </c>
      <c r="R968" s="10" t="s">
        <v>10</v>
      </c>
      <c r="S968" s="10" t="s">
        <v>10</v>
      </c>
      <c r="T968" s="10" t="s">
        <v>1019</v>
      </c>
      <c r="U968" s="11">
        <v>2238499</v>
      </c>
      <c r="V968" s="10"/>
    </row>
    <row r="969" spans="1:22" s="2" customFormat="1" ht="75" customHeight="1" x14ac:dyDescent="0.25">
      <c r="A969" s="10">
        <v>965</v>
      </c>
      <c r="B969" s="10">
        <v>817</v>
      </c>
      <c r="C969" s="10" t="s">
        <v>683</v>
      </c>
      <c r="D969" s="10" t="s">
        <v>684</v>
      </c>
      <c r="E969" s="10" t="s">
        <v>685</v>
      </c>
      <c r="F969" s="10" t="s">
        <v>686</v>
      </c>
      <c r="G969" s="10" t="s">
        <v>4</v>
      </c>
      <c r="H969" s="10" t="s">
        <v>5</v>
      </c>
      <c r="I969" s="10" t="s">
        <v>692</v>
      </c>
      <c r="J969" s="10">
        <v>80111500</v>
      </c>
      <c r="K969" s="10" t="s">
        <v>694</v>
      </c>
      <c r="L969" s="16">
        <v>42370</v>
      </c>
      <c r="M969" s="10">
        <v>12</v>
      </c>
      <c r="N969" s="10" t="s">
        <v>8</v>
      </c>
      <c r="O969" s="10" t="s">
        <v>9</v>
      </c>
      <c r="P969" s="13">
        <v>62380920</v>
      </c>
      <c r="Q969" s="13">
        <v>62380920</v>
      </c>
      <c r="R969" s="10" t="s">
        <v>10</v>
      </c>
      <c r="S969" s="10" t="s">
        <v>10</v>
      </c>
      <c r="T969" s="10" t="s">
        <v>1019</v>
      </c>
      <c r="U969" s="11">
        <v>5198410</v>
      </c>
      <c r="V969" s="10"/>
    </row>
    <row r="970" spans="1:22" s="2" customFormat="1" ht="75" customHeight="1" x14ac:dyDescent="0.25">
      <c r="A970" s="10">
        <v>966</v>
      </c>
      <c r="B970" s="10">
        <v>817</v>
      </c>
      <c r="C970" s="10" t="s">
        <v>683</v>
      </c>
      <c r="D970" s="10" t="s">
        <v>684</v>
      </c>
      <c r="E970" s="10" t="s">
        <v>685</v>
      </c>
      <c r="F970" s="10" t="s">
        <v>686</v>
      </c>
      <c r="G970" s="10" t="s">
        <v>4</v>
      </c>
      <c r="H970" s="10" t="s">
        <v>5</v>
      </c>
      <c r="I970" s="10" t="s">
        <v>692</v>
      </c>
      <c r="J970" s="10">
        <v>80111500</v>
      </c>
      <c r="K970" s="10" t="s">
        <v>695</v>
      </c>
      <c r="L970" s="16">
        <v>42370</v>
      </c>
      <c r="M970" s="10">
        <v>12</v>
      </c>
      <c r="N970" s="10" t="s">
        <v>8</v>
      </c>
      <c r="O970" s="10" t="s">
        <v>9</v>
      </c>
      <c r="P970" s="13">
        <v>49395504</v>
      </c>
      <c r="Q970" s="13">
        <v>49395504</v>
      </c>
      <c r="R970" s="10" t="s">
        <v>10</v>
      </c>
      <c r="S970" s="10" t="s">
        <v>10</v>
      </c>
      <c r="T970" s="10" t="s">
        <v>1019</v>
      </c>
      <c r="U970" s="11">
        <v>4116292</v>
      </c>
      <c r="V970" s="10"/>
    </row>
    <row r="971" spans="1:22" s="2" customFormat="1" ht="75" customHeight="1" x14ac:dyDescent="0.25">
      <c r="A971" s="10">
        <v>967</v>
      </c>
      <c r="B971" s="10">
        <v>817</v>
      </c>
      <c r="C971" s="10" t="s">
        <v>683</v>
      </c>
      <c r="D971" s="10" t="s">
        <v>684</v>
      </c>
      <c r="E971" s="10" t="s">
        <v>685</v>
      </c>
      <c r="F971" s="10" t="s">
        <v>686</v>
      </c>
      <c r="G971" s="10" t="s">
        <v>4</v>
      </c>
      <c r="H971" s="10" t="s">
        <v>5</v>
      </c>
      <c r="I971" s="10" t="s">
        <v>692</v>
      </c>
      <c r="J971" s="10">
        <v>80111500</v>
      </c>
      <c r="K971" s="10" t="s">
        <v>696</v>
      </c>
      <c r="L971" s="16">
        <v>42370</v>
      </c>
      <c r="M971" s="10">
        <v>12</v>
      </c>
      <c r="N971" s="10" t="s">
        <v>8</v>
      </c>
      <c r="O971" s="10" t="s">
        <v>9</v>
      </c>
      <c r="P971" s="13">
        <v>42902796</v>
      </c>
      <c r="Q971" s="13">
        <v>42902796</v>
      </c>
      <c r="R971" s="10" t="s">
        <v>10</v>
      </c>
      <c r="S971" s="10" t="s">
        <v>10</v>
      </c>
      <c r="T971" s="10" t="s">
        <v>1019</v>
      </c>
      <c r="U971" s="11">
        <v>3575233</v>
      </c>
      <c r="V971" s="10"/>
    </row>
    <row r="972" spans="1:22" s="2" customFormat="1" ht="75" customHeight="1" x14ac:dyDescent="0.25">
      <c r="A972" s="10">
        <v>968</v>
      </c>
      <c r="B972" s="10">
        <v>817</v>
      </c>
      <c r="C972" s="10" t="s">
        <v>683</v>
      </c>
      <c r="D972" s="10" t="s">
        <v>684</v>
      </c>
      <c r="E972" s="10" t="s">
        <v>697</v>
      </c>
      <c r="F972" s="10" t="s">
        <v>686</v>
      </c>
      <c r="G972" s="10" t="s">
        <v>4</v>
      </c>
      <c r="H972" s="10" t="s">
        <v>5</v>
      </c>
      <c r="I972" s="10" t="s">
        <v>692</v>
      </c>
      <c r="J972" s="10">
        <v>80111500</v>
      </c>
      <c r="K972" s="10" t="s">
        <v>698</v>
      </c>
      <c r="L972" s="16">
        <v>42370</v>
      </c>
      <c r="M972" s="10">
        <v>12</v>
      </c>
      <c r="N972" s="10" t="s">
        <v>8</v>
      </c>
      <c r="O972" s="10" t="s">
        <v>9</v>
      </c>
      <c r="P972" s="13">
        <v>26861988</v>
      </c>
      <c r="Q972" s="13">
        <v>26861988</v>
      </c>
      <c r="R972" s="10" t="s">
        <v>10</v>
      </c>
      <c r="S972" s="10" t="s">
        <v>10</v>
      </c>
      <c r="T972" s="10" t="s">
        <v>1019</v>
      </c>
      <c r="U972" s="11">
        <v>2238499</v>
      </c>
      <c r="V972" s="10"/>
    </row>
    <row r="973" spans="1:22" s="2" customFormat="1" ht="75" customHeight="1" x14ac:dyDescent="0.25">
      <c r="A973" s="10">
        <v>969</v>
      </c>
      <c r="B973" s="10">
        <v>817</v>
      </c>
      <c r="C973" s="10" t="s">
        <v>683</v>
      </c>
      <c r="D973" s="10" t="s">
        <v>684</v>
      </c>
      <c r="E973" s="10" t="s">
        <v>685</v>
      </c>
      <c r="F973" s="10" t="s">
        <v>686</v>
      </c>
      <c r="G973" s="10" t="s">
        <v>4</v>
      </c>
      <c r="H973" s="10" t="s">
        <v>5</v>
      </c>
      <c r="I973" s="10" t="s">
        <v>692</v>
      </c>
      <c r="J973" s="10">
        <v>80111500</v>
      </c>
      <c r="K973" s="10" t="s">
        <v>699</v>
      </c>
      <c r="L973" s="16">
        <v>42370</v>
      </c>
      <c r="M973" s="10">
        <v>12</v>
      </c>
      <c r="N973" s="10" t="s">
        <v>8</v>
      </c>
      <c r="O973" s="10" t="s">
        <v>9</v>
      </c>
      <c r="P973" s="13">
        <v>26861988</v>
      </c>
      <c r="Q973" s="13">
        <v>26861988</v>
      </c>
      <c r="R973" s="10" t="s">
        <v>10</v>
      </c>
      <c r="S973" s="10" t="s">
        <v>10</v>
      </c>
      <c r="T973" s="10" t="s">
        <v>1019</v>
      </c>
      <c r="U973" s="11">
        <v>2238499</v>
      </c>
      <c r="V973" s="10"/>
    </row>
    <row r="974" spans="1:22" s="2" customFormat="1" ht="75" customHeight="1" x14ac:dyDescent="0.25">
      <c r="A974" s="10">
        <v>970</v>
      </c>
      <c r="B974" s="10">
        <v>817</v>
      </c>
      <c r="C974" s="10" t="s">
        <v>683</v>
      </c>
      <c r="D974" s="10" t="s">
        <v>684</v>
      </c>
      <c r="E974" s="10" t="s">
        <v>685</v>
      </c>
      <c r="F974" s="10" t="s">
        <v>686</v>
      </c>
      <c r="G974" s="10" t="s">
        <v>4</v>
      </c>
      <c r="H974" s="10" t="s">
        <v>5</v>
      </c>
      <c r="I974" s="10" t="s">
        <v>692</v>
      </c>
      <c r="J974" s="10">
        <v>80111500</v>
      </c>
      <c r="K974" s="10" t="s">
        <v>700</v>
      </c>
      <c r="L974" s="16">
        <v>42370</v>
      </c>
      <c r="M974" s="10">
        <v>12</v>
      </c>
      <c r="N974" s="10" t="s">
        <v>8</v>
      </c>
      <c r="O974" s="10" t="s">
        <v>9</v>
      </c>
      <c r="P974" s="13">
        <v>42902796</v>
      </c>
      <c r="Q974" s="13">
        <v>42902796</v>
      </c>
      <c r="R974" s="10" t="s">
        <v>10</v>
      </c>
      <c r="S974" s="10" t="s">
        <v>10</v>
      </c>
      <c r="T974" s="10" t="s">
        <v>1019</v>
      </c>
      <c r="U974" s="11">
        <v>3575233</v>
      </c>
      <c r="V974" s="10"/>
    </row>
    <row r="975" spans="1:22" s="2" customFormat="1" ht="75" customHeight="1" x14ac:dyDescent="0.25">
      <c r="A975" s="10">
        <v>971</v>
      </c>
      <c r="B975" s="10">
        <v>817</v>
      </c>
      <c r="C975" s="10" t="s">
        <v>683</v>
      </c>
      <c r="D975" s="10" t="s">
        <v>684</v>
      </c>
      <c r="E975" s="10" t="s">
        <v>685</v>
      </c>
      <c r="F975" s="10" t="s">
        <v>686</v>
      </c>
      <c r="G975" s="10" t="s">
        <v>4</v>
      </c>
      <c r="H975" s="10" t="s">
        <v>5</v>
      </c>
      <c r="I975" s="10" t="s">
        <v>692</v>
      </c>
      <c r="J975" s="10">
        <v>80111500</v>
      </c>
      <c r="K975" s="10" t="s">
        <v>701</v>
      </c>
      <c r="L975" s="16">
        <v>42370</v>
      </c>
      <c r="M975" s="10">
        <v>12</v>
      </c>
      <c r="N975" s="10" t="s">
        <v>8</v>
      </c>
      <c r="O975" s="10" t="s">
        <v>9</v>
      </c>
      <c r="P975" s="13">
        <v>26861988</v>
      </c>
      <c r="Q975" s="13">
        <v>26861988</v>
      </c>
      <c r="R975" s="10" t="s">
        <v>10</v>
      </c>
      <c r="S975" s="10" t="s">
        <v>10</v>
      </c>
      <c r="T975" s="10" t="s">
        <v>1019</v>
      </c>
      <c r="U975" s="11">
        <v>2238499</v>
      </c>
      <c r="V975" s="10"/>
    </row>
    <row r="976" spans="1:22" s="2" customFormat="1" ht="75" customHeight="1" x14ac:dyDescent="0.25">
      <c r="A976" s="10">
        <v>972</v>
      </c>
      <c r="B976" s="10">
        <v>817</v>
      </c>
      <c r="C976" s="10" t="s">
        <v>683</v>
      </c>
      <c r="D976" s="10" t="s">
        <v>684</v>
      </c>
      <c r="E976" s="10" t="s">
        <v>685</v>
      </c>
      <c r="F976" s="10" t="s">
        <v>686</v>
      </c>
      <c r="G976" s="10" t="s">
        <v>4</v>
      </c>
      <c r="H976" s="10" t="s">
        <v>5</v>
      </c>
      <c r="I976" s="10" t="s">
        <v>692</v>
      </c>
      <c r="J976" s="10">
        <v>80111500</v>
      </c>
      <c r="K976" s="10" t="s">
        <v>702</v>
      </c>
      <c r="L976" s="16">
        <v>42370</v>
      </c>
      <c r="M976" s="10">
        <v>12</v>
      </c>
      <c r="N976" s="10" t="s">
        <v>8</v>
      </c>
      <c r="O976" s="10" t="s">
        <v>9</v>
      </c>
      <c r="P976" s="13">
        <v>53886004</v>
      </c>
      <c r="Q976" s="13">
        <v>53886004</v>
      </c>
      <c r="R976" s="10" t="s">
        <v>10</v>
      </c>
      <c r="S976" s="10" t="s">
        <v>10</v>
      </c>
      <c r="T976" s="10" t="s">
        <v>1019</v>
      </c>
      <c r="U976" s="11">
        <v>4490500.3636363633</v>
      </c>
      <c r="V976" s="10"/>
    </row>
    <row r="977" spans="1:22" s="2" customFormat="1" ht="75" customHeight="1" x14ac:dyDescent="0.25">
      <c r="A977" s="10">
        <v>973</v>
      </c>
      <c r="B977" s="10">
        <v>817</v>
      </c>
      <c r="C977" s="10" t="s">
        <v>683</v>
      </c>
      <c r="D977" s="10" t="s">
        <v>684</v>
      </c>
      <c r="E977" s="10" t="s">
        <v>685</v>
      </c>
      <c r="F977" s="10" t="s">
        <v>686</v>
      </c>
      <c r="G977" s="10" t="s">
        <v>4</v>
      </c>
      <c r="H977" s="10" t="s">
        <v>5</v>
      </c>
      <c r="I977" s="10" t="s">
        <v>692</v>
      </c>
      <c r="J977" s="10">
        <v>80111500</v>
      </c>
      <c r="K977" s="10" t="s">
        <v>703</v>
      </c>
      <c r="L977" s="16">
        <v>42370</v>
      </c>
      <c r="M977" s="10">
        <v>12</v>
      </c>
      <c r="N977" s="10" t="s">
        <v>8</v>
      </c>
      <c r="O977" s="10" t="s">
        <v>9</v>
      </c>
      <c r="P977" s="13">
        <v>29153532</v>
      </c>
      <c r="Q977" s="13">
        <v>29153532</v>
      </c>
      <c r="R977" s="10" t="s">
        <v>10</v>
      </c>
      <c r="S977" s="10" t="s">
        <v>10</v>
      </c>
      <c r="T977" s="10" t="s">
        <v>1019</v>
      </c>
      <c r="U977" s="11">
        <v>2429461</v>
      </c>
      <c r="V977" s="10"/>
    </row>
    <row r="978" spans="1:22" s="2" customFormat="1" ht="75" customHeight="1" x14ac:dyDescent="0.25">
      <c r="A978" s="10">
        <v>974</v>
      </c>
      <c r="B978" s="10">
        <v>817</v>
      </c>
      <c r="C978" s="10" t="s">
        <v>683</v>
      </c>
      <c r="D978" s="10" t="s">
        <v>684</v>
      </c>
      <c r="E978" s="10" t="s">
        <v>685</v>
      </c>
      <c r="F978" s="10" t="s">
        <v>686</v>
      </c>
      <c r="G978" s="10" t="s">
        <v>4</v>
      </c>
      <c r="H978" s="10" t="s">
        <v>5</v>
      </c>
      <c r="I978" s="10" t="s">
        <v>692</v>
      </c>
      <c r="J978" s="10">
        <v>80111500</v>
      </c>
      <c r="K978" s="10" t="s">
        <v>704</v>
      </c>
      <c r="L978" s="16">
        <v>42370</v>
      </c>
      <c r="M978" s="10">
        <v>12</v>
      </c>
      <c r="N978" s="10" t="s">
        <v>8</v>
      </c>
      <c r="O978" s="10" t="s">
        <v>9</v>
      </c>
      <c r="P978" s="13">
        <v>34118544</v>
      </c>
      <c r="Q978" s="13">
        <v>34118544</v>
      </c>
      <c r="R978" s="10" t="s">
        <v>10</v>
      </c>
      <c r="S978" s="10" t="s">
        <v>10</v>
      </c>
      <c r="T978" s="10" t="s">
        <v>1019</v>
      </c>
      <c r="U978" s="11">
        <v>2843212</v>
      </c>
      <c r="V978" s="10"/>
    </row>
    <row r="979" spans="1:22" s="2" customFormat="1" ht="75" customHeight="1" x14ac:dyDescent="0.25">
      <c r="A979" s="10">
        <v>975</v>
      </c>
      <c r="B979" s="10">
        <v>817</v>
      </c>
      <c r="C979" s="10" t="s">
        <v>683</v>
      </c>
      <c r="D979" s="10" t="s">
        <v>684</v>
      </c>
      <c r="E979" s="10" t="s">
        <v>685</v>
      </c>
      <c r="F979" s="10" t="s">
        <v>686</v>
      </c>
      <c r="G979" s="10" t="s">
        <v>4</v>
      </c>
      <c r="H979" s="10" t="s">
        <v>5</v>
      </c>
      <c r="I979" s="10" t="s">
        <v>692</v>
      </c>
      <c r="J979" s="10">
        <v>80111500</v>
      </c>
      <c r="K979" s="10" t="s">
        <v>705</v>
      </c>
      <c r="L979" s="16">
        <v>42370</v>
      </c>
      <c r="M979" s="10">
        <v>12</v>
      </c>
      <c r="N979" s="10" t="s">
        <v>8</v>
      </c>
      <c r="O979" s="10" t="s">
        <v>9</v>
      </c>
      <c r="P979" s="13">
        <v>29153532</v>
      </c>
      <c r="Q979" s="13">
        <v>29153532</v>
      </c>
      <c r="R979" s="10" t="s">
        <v>10</v>
      </c>
      <c r="S979" s="10" t="s">
        <v>10</v>
      </c>
      <c r="T979" s="10" t="s">
        <v>1019</v>
      </c>
      <c r="U979" s="11">
        <v>2429461</v>
      </c>
      <c r="V979" s="10"/>
    </row>
    <row r="980" spans="1:22" s="2" customFormat="1" ht="75" customHeight="1" x14ac:dyDescent="0.25">
      <c r="A980" s="10">
        <v>976</v>
      </c>
      <c r="B980" s="10">
        <v>817</v>
      </c>
      <c r="C980" s="10" t="s">
        <v>683</v>
      </c>
      <c r="D980" s="10" t="s">
        <v>684</v>
      </c>
      <c r="E980" s="10" t="s">
        <v>685</v>
      </c>
      <c r="F980" s="10" t="s">
        <v>686</v>
      </c>
      <c r="G980" s="10" t="s">
        <v>4</v>
      </c>
      <c r="H980" s="10" t="s">
        <v>5</v>
      </c>
      <c r="I980" s="10" t="s">
        <v>692</v>
      </c>
      <c r="J980" s="10">
        <v>80111500</v>
      </c>
      <c r="K980" s="10" t="s">
        <v>706</v>
      </c>
      <c r="L980" s="16">
        <v>42370</v>
      </c>
      <c r="M980" s="10">
        <v>12</v>
      </c>
      <c r="N980" s="10" t="s">
        <v>8</v>
      </c>
      <c r="O980" s="10" t="s">
        <v>9</v>
      </c>
      <c r="P980" s="13">
        <v>21133128</v>
      </c>
      <c r="Q980" s="13">
        <v>21133128</v>
      </c>
      <c r="R980" s="10" t="s">
        <v>10</v>
      </c>
      <c r="S980" s="10" t="s">
        <v>10</v>
      </c>
      <c r="T980" s="10" t="s">
        <v>1019</v>
      </c>
      <c r="U980" s="11">
        <v>1761094</v>
      </c>
      <c r="V980" s="10"/>
    </row>
    <row r="981" spans="1:22" s="2" customFormat="1" ht="75" customHeight="1" x14ac:dyDescent="0.25">
      <c r="A981" s="10">
        <v>977</v>
      </c>
      <c r="B981" s="10">
        <v>844</v>
      </c>
      <c r="C981" s="10" t="s">
        <v>707</v>
      </c>
      <c r="D981" s="10" t="s">
        <v>708</v>
      </c>
      <c r="E981" s="10" t="s">
        <v>709</v>
      </c>
      <c r="F981" s="10" t="s">
        <v>710</v>
      </c>
      <c r="G981" s="10" t="s">
        <v>711</v>
      </c>
      <c r="H981" s="10" t="s">
        <v>712</v>
      </c>
      <c r="I981" s="10" t="s">
        <v>713</v>
      </c>
      <c r="J981" s="10">
        <v>80101505</v>
      </c>
      <c r="K981" s="10" t="s">
        <v>714</v>
      </c>
      <c r="L981" s="16">
        <v>42370</v>
      </c>
      <c r="M981" s="10">
        <v>12</v>
      </c>
      <c r="N981" s="10" t="s">
        <v>8</v>
      </c>
      <c r="O981" s="10" t="s">
        <v>9</v>
      </c>
      <c r="P981" s="13">
        <v>102835400</v>
      </c>
      <c r="Q981" s="13">
        <v>102835400</v>
      </c>
      <c r="R981" s="10" t="s">
        <v>10</v>
      </c>
      <c r="S981" s="10" t="s">
        <v>10</v>
      </c>
      <c r="T981" s="10" t="s">
        <v>715</v>
      </c>
      <c r="U981" s="11">
        <f>+Q981/M981</f>
        <v>8569616.666666666</v>
      </c>
      <c r="V981" s="10"/>
    </row>
    <row r="982" spans="1:22" s="2" customFormat="1" ht="75" customHeight="1" x14ac:dyDescent="0.25">
      <c r="A982" s="10">
        <v>978</v>
      </c>
      <c r="B982" s="10">
        <v>844</v>
      </c>
      <c r="C982" s="10" t="s">
        <v>707</v>
      </c>
      <c r="D982" s="10" t="s">
        <v>708</v>
      </c>
      <c r="E982" s="10" t="s">
        <v>709</v>
      </c>
      <c r="F982" s="10" t="s">
        <v>710</v>
      </c>
      <c r="G982" s="10" t="s">
        <v>711</v>
      </c>
      <c r="H982" s="10" t="s">
        <v>712</v>
      </c>
      <c r="I982" s="10" t="s">
        <v>713</v>
      </c>
      <c r="J982" s="10">
        <v>80101505</v>
      </c>
      <c r="K982" s="10" t="s">
        <v>716</v>
      </c>
      <c r="L982" s="16">
        <v>42370</v>
      </c>
      <c r="M982" s="10">
        <v>12</v>
      </c>
      <c r="N982" s="10" t="s">
        <v>8</v>
      </c>
      <c r="O982" s="10" t="s">
        <v>9</v>
      </c>
      <c r="P982" s="13">
        <v>102835200</v>
      </c>
      <c r="Q982" s="13">
        <v>102835200</v>
      </c>
      <c r="R982" s="10" t="s">
        <v>10</v>
      </c>
      <c r="S982" s="10" t="s">
        <v>10</v>
      </c>
      <c r="T982" s="10" t="s">
        <v>715</v>
      </c>
      <c r="U982" s="11">
        <f t="shared" ref="U982:U1007" si="20">+Q982/M982</f>
        <v>8569600</v>
      </c>
      <c r="V982" s="10"/>
    </row>
    <row r="983" spans="1:22" s="2" customFormat="1" ht="75" customHeight="1" x14ac:dyDescent="0.25">
      <c r="A983" s="10">
        <v>979</v>
      </c>
      <c r="B983" s="10">
        <v>844</v>
      </c>
      <c r="C983" s="10" t="s">
        <v>707</v>
      </c>
      <c r="D983" s="10" t="s">
        <v>708</v>
      </c>
      <c r="E983" s="10" t="s">
        <v>709</v>
      </c>
      <c r="F983" s="10" t="s">
        <v>710</v>
      </c>
      <c r="G983" s="10" t="s">
        <v>711</v>
      </c>
      <c r="H983" s="10" t="s">
        <v>712</v>
      </c>
      <c r="I983" s="10" t="s">
        <v>713</v>
      </c>
      <c r="J983" s="10">
        <v>80101505</v>
      </c>
      <c r="K983" s="10" t="s">
        <v>717</v>
      </c>
      <c r="L983" s="16">
        <v>42370</v>
      </c>
      <c r="M983" s="10">
        <v>12</v>
      </c>
      <c r="N983" s="10" t="s">
        <v>8</v>
      </c>
      <c r="O983" s="10" t="s">
        <v>9</v>
      </c>
      <c r="P983" s="13">
        <v>102835200</v>
      </c>
      <c r="Q983" s="13">
        <v>102835200</v>
      </c>
      <c r="R983" s="10" t="s">
        <v>10</v>
      </c>
      <c r="S983" s="10" t="s">
        <v>10</v>
      </c>
      <c r="T983" s="10" t="s">
        <v>715</v>
      </c>
      <c r="U983" s="11">
        <f t="shared" si="20"/>
        <v>8569600</v>
      </c>
      <c r="V983" s="10"/>
    </row>
    <row r="984" spans="1:22" s="2" customFormat="1" ht="75" customHeight="1" x14ac:dyDescent="0.25">
      <c r="A984" s="10">
        <v>980</v>
      </c>
      <c r="B984" s="10">
        <v>844</v>
      </c>
      <c r="C984" s="10" t="s">
        <v>707</v>
      </c>
      <c r="D984" s="10" t="s">
        <v>708</v>
      </c>
      <c r="E984" s="10" t="s">
        <v>709</v>
      </c>
      <c r="F984" s="10" t="s">
        <v>710</v>
      </c>
      <c r="G984" s="10" t="s">
        <v>711</v>
      </c>
      <c r="H984" s="10" t="s">
        <v>712</v>
      </c>
      <c r="I984" s="10" t="s">
        <v>713</v>
      </c>
      <c r="J984" s="10">
        <v>80101505</v>
      </c>
      <c r="K984" s="10" t="s">
        <v>718</v>
      </c>
      <c r="L984" s="16">
        <v>42370</v>
      </c>
      <c r="M984" s="10">
        <v>12</v>
      </c>
      <c r="N984" s="10" t="s">
        <v>8</v>
      </c>
      <c r="O984" s="10" t="s">
        <v>9</v>
      </c>
      <c r="P984" s="13">
        <v>102835200</v>
      </c>
      <c r="Q984" s="13">
        <v>102835200</v>
      </c>
      <c r="R984" s="10" t="s">
        <v>10</v>
      </c>
      <c r="S984" s="10" t="s">
        <v>10</v>
      </c>
      <c r="T984" s="10" t="s">
        <v>715</v>
      </c>
      <c r="U984" s="11">
        <f t="shared" si="20"/>
        <v>8569600</v>
      </c>
      <c r="V984" s="10"/>
    </row>
    <row r="985" spans="1:22" s="2" customFormat="1" ht="75" customHeight="1" x14ac:dyDescent="0.25">
      <c r="A985" s="10">
        <v>981</v>
      </c>
      <c r="B985" s="10">
        <v>844</v>
      </c>
      <c r="C985" s="10" t="s">
        <v>707</v>
      </c>
      <c r="D985" s="10" t="s">
        <v>708</v>
      </c>
      <c r="E985" s="10" t="s">
        <v>709</v>
      </c>
      <c r="F985" s="10" t="s">
        <v>710</v>
      </c>
      <c r="G985" s="10" t="s">
        <v>711</v>
      </c>
      <c r="H985" s="10" t="s">
        <v>712</v>
      </c>
      <c r="I985" s="10" t="s">
        <v>713</v>
      </c>
      <c r="J985" s="10">
        <v>80101505</v>
      </c>
      <c r="K985" s="10" t="s">
        <v>717</v>
      </c>
      <c r="L985" s="16">
        <v>42370</v>
      </c>
      <c r="M985" s="10">
        <v>12</v>
      </c>
      <c r="N985" s="10" t="s">
        <v>8</v>
      </c>
      <c r="O985" s="10" t="s">
        <v>9</v>
      </c>
      <c r="P985" s="13">
        <v>80982720</v>
      </c>
      <c r="Q985" s="13">
        <v>80982720</v>
      </c>
      <c r="R985" s="10" t="s">
        <v>10</v>
      </c>
      <c r="S985" s="10" t="s">
        <v>10</v>
      </c>
      <c r="T985" s="10" t="s">
        <v>715</v>
      </c>
      <c r="U985" s="11">
        <f t="shared" si="20"/>
        <v>6748560</v>
      </c>
      <c r="V985" s="10"/>
    </row>
    <row r="986" spans="1:22" s="2" customFormat="1" ht="75" customHeight="1" x14ac:dyDescent="0.25">
      <c r="A986" s="10">
        <v>982</v>
      </c>
      <c r="B986" s="10">
        <v>844</v>
      </c>
      <c r="C986" s="10" t="s">
        <v>707</v>
      </c>
      <c r="D986" s="10" t="s">
        <v>708</v>
      </c>
      <c r="E986" s="10" t="s">
        <v>709</v>
      </c>
      <c r="F986" s="10" t="s">
        <v>710</v>
      </c>
      <c r="G986" s="10" t="s">
        <v>711</v>
      </c>
      <c r="H986" s="10" t="s">
        <v>712</v>
      </c>
      <c r="I986" s="10" t="s">
        <v>713</v>
      </c>
      <c r="J986" s="10">
        <v>80101505</v>
      </c>
      <c r="K986" s="10" t="s">
        <v>719</v>
      </c>
      <c r="L986" s="16">
        <v>42370</v>
      </c>
      <c r="M986" s="10">
        <v>12</v>
      </c>
      <c r="N986" s="10" t="s">
        <v>8</v>
      </c>
      <c r="O986" s="10" t="s">
        <v>9</v>
      </c>
      <c r="P986" s="13">
        <v>93837120</v>
      </c>
      <c r="Q986" s="13">
        <v>93837120</v>
      </c>
      <c r="R986" s="10" t="s">
        <v>10</v>
      </c>
      <c r="S986" s="10" t="s">
        <v>10</v>
      </c>
      <c r="T986" s="10" t="s">
        <v>715</v>
      </c>
      <c r="U986" s="11">
        <f t="shared" si="20"/>
        <v>7819760</v>
      </c>
      <c r="V986" s="10"/>
    </row>
    <row r="987" spans="1:22" s="2" customFormat="1" ht="75" customHeight="1" x14ac:dyDescent="0.25">
      <c r="A987" s="10">
        <v>983</v>
      </c>
      <c r="B987" s="10">
        <v>844</v>
      </c>
      <c r="C987" s="10" t="s">
        <v>707</v>
      </c>
      <c r="D987" s="10" t="s">
        <v>708</v>
      </c>
      <c r="E987" s="10" t="s">
        <v>709</v>
      </c>
      <c r="F987" s="10" t="s">
        <v>710</v>
      </c>
      <c r="G987" s="10" t="s">
        <v>711</v>
      </c>
      <c r="H987" s="10" t="s">
        <v>712</v>
      </c>
      <c r="I987" s="10" t="s">
        <v>713</v>
      </c>
      <c r="J987" s="10">
        <v>80101505</v>
      </c>
      <c r="K987" s="10" t="s">
        <v>720</v>
      </c>
      <c r="L987" s="16">
        <v>42370</v>
      </c>
      <c r="M987" s="10">
        <v>12</v>
      </c>
      <c r="N987" s="10" t="s">
        <v>8</v>
      </c>
      <c r="O987" s="10" t="s">
        <v>9</v>
      </c>
      <c r="P987" s="13">
        <v>102835200</v>
      </c>
      <c r="Q987" s="13">
        <v>102835200</v>
      </c>
      <c r="R987" s="10" t="s">
        <v>10</v>
      </c>
      <c r="S987" s="10" t="s">
        <v>10</v>
      </c>
      <c r="T987" s="10" t="s">
        <v>715</v>
      </c>
      <c r="U987" s="11">
        <f t="shared" si="20"/>
        <v>8569600</v>
      </c>
      <c r="V987" s="10"/>
    </row>
    <row r="988" spans="1:22" s="2" customFormat="1" ht="75" customHeight="1" x14ac:dyDescent="0.25">
      <c r="A988" s="10">
        <v>984</v>
      </c>
      <c r="B988" s="10">
        <v>844</v>
      </c>
      <c r="C988" s="10" t="s">
        <v>707</v>
      </c>
      <c r="D988" s="10" t="s">
        <v>708</v>
      </c>
      <c r="E988" s="10" t="s">
        <v>709</v>
      </c>
      <c r="F988" s="10" t="s">
        <v>710</v>
      </c>
      <c r="G988" s="10" t="s">
        <v>711</v>
      </c>
      <c r="H988" s="10" t="s">
        <v>712</v>
      </c>
      <c r="I988" s="10" t="s">
        <v>713</v>
      </c>
      <c r="J988" s="10">
        <v>80101505</v>
      </c>
      <c r="K988" s="10" t="s">
        <v>721</v>
      </c>
      <c r="L988" s="16">
        <v>42370</v>
      </c>
      <c r="M988" s="10">
        <v>12</v>
      </c>
      <c r="N988" s="10" t="s">
        <v>8</v>
      </c>
      <c r="O988" s="10" t="s">
        <v>9</v>
      </c>
      <c r="P988" s="13">
        <v>102835200</v>
      </c>
      <c r="Q988" s="13">
        <v>102835200</v>
      </c>
      <c r="R988" s="10" t="s">
        <v>10</v>
      </c>
      <c r="S988" s="10" t="s">
        <v>10</v>
      </c>
      <c r="T988" s="10" t="s">
        <v>715</v>
      </c>
      <c r="U988" s="11">
        <f t="shared" si="20"/>
        <v>8569600</v>
      </c>
      <c r="V988" s="10"/>
    </row>
    <row r="989" spans="1:22" s="2" customFormat="1" ht="75" customHeight="1" x14ac:dyDescent="0.25">
      <c r="A989" s="10">
        <v>985</v>
      </c>
      <c r="B989" s="10">
        <v>844</v>
      </c>
      <c r="C989" s="10" t="s">
        <v>707</v>
      </c>
      <c r="D989" s="10" t="s">
        <v>708</v>
      </c>
      <c r="E989" s="10" t="s">
        <v>709</v>
      </c>
      <c r="F989" s="10" t="s">
        <v>710</v>
      </c>
      <c r="G989" s="10" t="s">
        <v>711</v>
      </c>
      <c r="H989" s="10" t="s">
        <v>712</v>
      </c>
      <c r="I989" s="10" t="s">
        <v>713</v>
      </c>
      <c r="J989" s="10">
        <v>80101505</v>
      </c>
      <c r="K989" s="10" t="s">
        <v>722</v>
      </c>
      <c r="L989" s="16">
        <v>42370</v>
      </c>
      <c r="M989" s="10">
        <v>12</v>
      </c>
      <c r="N989" s="10" t="s">
        <v>8</v>
      </c>
      <c r="O989" s="10" t="s">
        <v>9</v>
      </c>
      <c r="P989" s="13">
        <v>102835200</v>
      </c>
      <c r="Q989" s="13">
        <v>102835200</v>
      </c>
      <c r="R989" s="10" t="s">
        <v>10</v>
      </c>
      <c r="S989" s="10" t="s">
        <v>10</v>
      </c>
      <c r="T989" s="10" t="s">
        <v>715</v>
      </c>
      <c r="U989" s="11">
        <f t="shared" si="20"/>
        <v>8569600</v>
      </c>
      <c r="V989" s="10"/>
    </row>
    <row r="990" spans="1:22" s="2" customFormat="1" ht="75" customHeight="1" x14ac:dyDescent="0.25">
      <c r="A990" s="10">
        <v>986</v>
      </c>
      <c r="B990" s="10">
        <v>844</v>
      </c>
      <c r="C990" s="10" t="s">
        <v>707</v>
      </c>
      <c r="D990" s="10" t="s">
        <v>708</v>
      </c>
      <c r="E990" s="10" t="s">
        <v>709</v>
      </c>
      <c r="F990" s="10" t="s">
        <v>710</v>
      </c>
      <c r="G990" s="10" t="s">
        <v>711</v>
      </c>
      <c r="H990" s="10" t="s">
        <v>712</v>
      </c>
      <c r="I990" s="10" t="s">
        <v>713</v>
      </c>
      <c r="J990" s="10">
        <v>80101505</v>
      </c>
      <c r="K990" s="10" t="s">
        <v>722</v>
      </c>
      <c r="L990" s="16">
        <v>42370</v>
      </c>
      <c r="M990" s="10">
        <v>11</v>
      </c>
      <c r="N990" s="10" t="s">
        <v>8</v>
      </c>
      <c r="O990" s="10" t="s">
        <v>9</v>
      </c>
      <c r="P990" s="13">
        <v>94265600</v>
      </c>
      <c r="Q990" s="13">
        <v>94265600</v>
      </c>
      <c r="R990" s="10" t="s">
        <v>10</v>
      </c>
      <c r="S990" s="10" t="s">
        <v>10</v>
      </c>
      <c r="T990" s="10" t="s">
        <v>715</v>
      </c>
      <c r="U990" s="11">
        <f t="shared" si="20"/>
        <v>8569600</v>
      </c>
      <c r="V990" s="10"/>
    </row>
    <row r="991" spans="1:22" s="2" customFormat="1" ht="75" customHeight="1" x14ac:dyDescent="0.25">
      <c r="A991" s="10">
        <v>987</v>
      </c>
      <c r="B991" s="10">
        <v>844</v>
      </c>
      <c r="C991" s="10" t="s">
        <v>707</v>
      </c>
      <c r="D991" s="10" t="s">
        <v>708</v>
      </c>
      <c r="E991" s="10" t="s">
        <v>709</v>
      </c>
      <c r="F991" s="10" t="s">
        <v>710</v>
      </c>
      <c r="G991" s="10" t="s">
        <v>711</v>
      </c>
      <c r="H991" s="10" t="s">
        <v>712</v>
      </c>
      <c r="I991" s="10" t="s">
        <v>713</v>
      </c>
      <c r="J991" s="10">
        <v>80101505</v>
      </c>
      <c r="K991" s="10" t="s">
        <v>723</v>
      </c>
      <c r="L991" s="16">
        <v>42370</v>
      </c>
      <c r="M991" s="10">
        <v>12</v>
      </c>
      <c r="N991" s="10" t="s">
        <v>8</v>
      </c>
      <c r="O991" s="10" t="s">
        <v>9</v>
      </c>
      <c r="P991" s="13">
        <v>27122784</v>
      </c>
      <c r="Q991" s="13">
        <v>27122784</v>
      </c>
      <c r="R991" s="10" t="s">
        <v>10</v>
      </c>
      <c r="S991" s="10" t="s">
        <v>10</v>
      </c>
      <c r="T991" s="10" t="s">
        <v>715</v>
      </c>
      <c r="U991" s="11">
        <f t="shared" si="20"/>
        <v>2260232</v>
      </c>
      <c r="V991" s="10"/>
    </row>
    <row r="992" spans="1:22" s="2" customFormat="1" ht="75" customHeight="1" x14ac:dyDescent="0.25">
      <c r="A992" s="10">
        <v>988</v>
      </c>
      <c r="B992" s="10">
        <v>844</v>
      </c>
      <c r="C992" s="10" t="s">
        <v>707</v>
      </c>
      <c r="D992" s="10" t="s">
        <v>708</v>
      </c>
      <c r="E992" s="10" t="s">
        <v>709</v>
      </c>
      <c r="F992" s="10" t="s">
        <v>710</v>
      </c>
      <c r="G992" s="10" t="s">
        <v>711</v>
      </c>
      <c r="H992" s="10" t="s">
        <v>712</v>
      </c>
      <c r="I992" s="10" t="s">
        <v>713</v>
      </c>
      <c r="J992" s="10">
        <v>80101505</v>
      </c>
      <c r="K992" s="10" t="s">
        <v>724</v>
      </c>
      <c r="L992" s="16">
        <v>42370</v>
      </c>
      <c r="M992" s="10">
        <v>12</v>
      </c>
      <c r="N992" s="10" t="s">
        <v>8</v>
      </c>
      <c r="O992" s="10" t="s">
        <v>9</v>
      </c>
      <c r="P992" s="13">
        <v>80982720</v>
      </c>
      <c r="Q992" s="13">
        <v>80982720</v>
      </c>
      <c r="R992" s="10" t="s">
        <v>10</v>
      </c>
      <c r="S992" s="10" t="s">
        <v>10</v>
      </c>
      <c r="T992" s="10" t="s">
        <v>715</v>
      </c>
      <c r="U992" s="11">
        <f t="shared" si="20"/>
        <v>6748560</v>
      </c>
      <c r="V992" s="10"/>
    </row>
    <row r="993" spans="1:22" s="2" customFormat="1" ht="75" customHeight="1" x14ac:dyDescent="0.25">
      <c r="A993" s="10">
        <v>989</v>
      </c>
      <c r="B993" s="10">
        <v>844</v>
      </c>
      <c r="C993" s="10" t="s">
        <v>707</v>
      </c>
      <c r="D993" s="10" t="s">
        <v>708</v>
      </c>
      <c r="E993" s="10" t="s">
        <v>709</v>
      </c>
      <c r="F993" s="10" t="s">
        <v>710</v>
      </c>
      <c r="G993" s="10" t="s">
        <v>711</v>
      </c>
      <c r="H993" s="10" t="s">
        <v>712</v>
      </c>
      <c r="I993" s="10" t="s">
        <v>713</v>
      </c>
      <c r="J993" s="10">
        <v>80111501</v>
      </c>
      <c r="K993" s="10" t="s">
        <v>725</v>
      </c>
      <c r="L993" s="16">
        <v>42370</v>
      </c>
      <c r="M993" s="10">
        <v>12</v>
      </c>
      <c r="N993" s="10" t="s">
        <v>8</v>
      </c>
      <c r="O993" s="10" t="s">
        <v>9</v>
      </c>
      <c r="P993" s="13">
        <v>25194624</v>
      </c>
      <c r="Q993" s="13">
        <v>25194624</v>
      </c>
      <c r="R993" s="10" t="s">
        <v>10</v>
      </c>
      <c r="S993" s="10" t="s">
        <v>10</v>
      </c>
      <c r="T993" s="10" t="s">
        <v>715</v>
      </c>
      <c r="U993" s="11">
        <f t="shared" si="20"/>
        <v>2099552</v>
      </c>
      <c r="V993" s="10"/>
    </row>
    <row r="994" spans="1:22" s="2" customFormat="1" ht="75" customHeight="1" x14ac:dyDescent="0.25">
      <c r="A994" s="10">
        <v>990</v>
      </c>
      <c r="B994" s="10">
        <v>844</v>
      </c>
      <c r="C994" s="10" t="s">
        <v>707</v>
      </c>
      <c r="D994" s="10" t="s">
        <v>708</v>
      </c>
      <c r="E994" s="10" t="s">
        <v>709</v>
      </c>
      <c r="F994" s="10" t="s">
        <v>710</v>
      </c>
      <c r="G994" s="10" t="s">
        <v>711</v>
      </c>
      <c r="H994" s="10" t="s">
        <v>712</v>
      </c>
      <c r="I994" s="10" t="s">
        <v>713</v>
      </c>
      <c r="J994" s="10">
        <v>80111501</v>
      </c>
      <c r="K994" s="10" t="s">
        <v>726</v>
      </c>
      <c r="L994" s="16">
        <v>42370</v>
      </c>
      <c r="M994" s="10">
        <v>12</v>
      </c>
      <c r="N994" s="10" t="s">
        <v>8</v>
      </c>
      <c r="O994" s="10" t="s">
        <v>9</v>
      </c>
      <c r="P994" s="13">
        <v>27122784</v>
      </c>
      <c r="Q994" s="13">
        <v>27122784</v>
      </c>
      <c r="R994" s="10" t="s">
        <v>10</v>
      </c>
      <c r="S994" s="10" t="s">
        <v>10</v>
      </c>
      <c r="T994" s="10" t="s">
        <v>715</v>
      </c>
      <c r="U994" s="11">
        <f t="shared" si="20"/>
        <v>2260232</v>
      </c>
      <c r="V994" s="10"/>
    </row>
    <row r="995" spans="1:22" s="2" customFormat="1" ht="75" customHeight="1" x14ac:dyDescent="0.25">
      <c r="A995" s="10">
        <v>991</v>
      </c>
      <c r="B995" s="10">
        <v>844</v>
      </c>
      <c r="C995" s="10" t="s">
        <v>707</v>
      </c>
      <c r="D995" s="10" t="s">
        <v>708</v>
      </c>
      <c r="E995" s="10" t="s">
        <v>709</v>
      </c>
      <c r="F995" s="10" t="s">
        <v>710</v>
      </c>
      <c r="G995" s="10" t="s">
        <v>711</v>
      </c>
      <c r="H995" s="10" t="s">
        <v>712</v>
      </c>
      <c r="I995" s="10" t="s">
        <v>713</v>
      </c>
      <c r="J995" s="10">
        <v>80111501</v>
      </c>
      <c r="K995" s="10" t="s">
        <v>727</v>
      </c>
      <c r="L995" s="16">
        <v>42370</v>
      </c>
      <c r="M995" s="10">
        <v>12</v>
      </c>
      <c r="N995" s="10" t="s">
        <v>8</v>
      </c>
      <c r="O995" s="10" t="s">
        <v>9</v>
      </c>
      <c r="P995" s="13">
        <v>27122784</v>
      </c>
      <c r="Q995" s="13">
        <v>27122784</v>
      </c>
      <c r="R995" s="10" t="s">
        <v>10</v>
      </c>
      <c r="S995" s="10" t="s">
        <v>10</v>
      </c>
      <c r="T995" s="10" t="s">
        <v>715</v>
      </c>
      <c r="U995" s="11">
        <f t="shared" si="20"/>
        <v>2260232</v>
      </c>
      <c r="V995" s="10"/>
    </row>
    <row r="996" spans="1:22" s="2" customFormat="1" ht="75" customHeight="1" x14ac:dyDescent="0.25">
      <c r="A996" s="10">
        <v>992</v>
      </c>
      <c r="B996" s="10">
        <v>844</v>
      </c>
      <c r="C996" s="10" t="s">
        <v>707</v>
      </c>
      <c r="D996" s="10" t="s">
        <v>708</v>
      </c>
      <c r="E996" s="10" t="s">
        <v>709</v>
      </c>
      <c r="F996" s="10" t="s">
        <v>710</v>
      </c>
      <c r="G996" s="10" t="s">
        <v>711</v>
      </c>
      <c r="H996" s="10" t="s">
        <v>712</v>
      </c>
      <c r="I996" s="10" t="s">
        <v>713</v>
      </c>
      <c r="J996" s="10">
        <v>80111501</v>
      </c>
      <c r="K996" s="10" t="s">
        <v>728</v>
      </c>
      <c r="L996" s="16">
        <v>42370</v>
      </c>
      <c r="M996" s="10">
        <v>12</v>
      </c>
      <c r="N996" s="10" t="s">
        <v>8</v>
      </c>
      <c r="O996" s="10" t="s">
        <v>9</v>
      </c>
      <c r="P996" s="13">
        <v>19795760</v>
      </c>
      <c r="Q996" s="13">
        <v>19795760</v>
      </c>
      <c r="R996" s="10" t="s">
        <v>10</v>
      </c>
      <c r="S996" s="10" t="s">
        <v>10</v>
      </c>
      <c r="T996" s="10" t="s">
        <v>715</v>
      </c>
      <c r="U996" s="11">
        <f t="shared" si="20"/>
        <v>1649646.6666666667</v>
      </c>
      <c r="V996" s="10"/>
    </row>
    <row r="997" spans="1:22" s="2" customFormat="1" ht="75" customHeight="1" x14ac:dyDescent="0.25">
      <c r="A997" s="10">
        <v>993</v>
      </c>
      <c r="B997" s="10">
        <v>844</v>
      </c>
      <c r="C997" s="10" t="s">
        <v>707</v>
      </c>
      <c r="D997" s="10" t="s">
        <v>708</v>
      </c>
      <c r="E997" s="10" t="s">
        <v>709</v>
      </c>
      <c r="F997" s="10" t="s">
        <v>710</v>
      </c>
      <c r="G997" s="10" t="s">
        <v>711</v>
      </c>
      <c r="H997" s="10" t="s">
        <v>712</v>
      </c>
      <c r="I997" s="10" t="s">
        <v>713</v>
      </c>
      <c r="J997" s="10">
        <v>80101505</v>
      </c>
      <c r="K997" s="10" t="s">
        <v>729</v>
      </c>
      <c r="L997" s="16">
        <v>42370</v>
      </c>
      <c r="M997" s="10">
        <v>12</v>
      </c>
      <c r="N997" s="10" t="s">
        <v>8</v>
      </c>
      <c r="O997" s="10" t="s">
        <v>9</v>
      </c>
      <c r="P997" s="13">
        <v>56430816</v>
      </c>
      <c r="Q997" s="13">
        <v>56430816</v>
      </c>
      <c r="R997" s="10" t="s">
        <v>10</v>
      </c>
      <c r="S997" s="10" t="s">
        <v>10</v>
      </c>
      <c r="T997" s="10" t="s">
        <v>715</v>
      </c>
      <c r="U997" s="11">
        <f t="shared" si="20"/>
        <v>4702568</v>
      </c>
      <c r="V997" s="10"/>
    </row>
    <row r="998" spans="1:22" s="2" customFormat="1" ht="75" customHeight="1" x14ac:dyDescent="0.25">
      <c r="A998" s="10">
        <v>994</v>
      </c>
      <c r="B998" s="10">
        <v>844</v>
      </c>
      <c r="C998" s="10" t="s">
        <v>707</v>
      </c>
      <c r="D998" s="10" t="s">
        <v>708</v>
      </c>
      <c r="E998" s="10" t="s">
        <v>709</v>
      </c>
      <c r="F998" s="10" t="s">
        <v>710</v>
      </c>
      <c r="G998" s="10" t="s">
        <v>711</v>
      </c>
      <c r="H998" s="10" t="s">
        <v>712</v>
      </c>
      <c r="I998" s="10" t="s">
        <v>713</v>
      </c>
      <c r="J998" s="10">
        <v>80101505</v>
      </c>
      <c r="K998" s="10" t="s">
        <v>730</v>
      </c>
      <c r="L998" s="16">
        <v>42370</v>
      </c>
      <c r="M998" s="10">
        <v>12</v>
      </c>
      <c r="N998" s="10" t="s">
        <v>8</v>
      </c>
      <c r="O998" s="10" t="s">
        <v>9</v>
      </c>
      <c r="P998" s="13">
        <v>56430816</v>
      </c>
      <c r="Q998" s="13">
        <v>56430816</v>
      </c>
      <c r="R998" s="10" t="s">
        <v>10</v>
      </c>
      <c r="S998" s="10" t="s">
        <v>10</v>
      </c>
      <c r="T998" s="10" t="s">
        <v>715</v>
      </c>
      <c r="U998" s="11">
        <f t="shared" si="20"/>
        <v>4702568</v>
      </c>
      <c r="V998" s="10"/>
    </row>
    <row r="999" spans="1:22" s="2" customFormat="1" ht="75" customHeight="1" x14ac:dyDescent="0.25">
      <c r="A999" s="10">
        <v>995</v>
      </c>
      <c r="B999" s="10">
        <v>844</v>
      </c>
      <c r="C999" s="10" t="s">
        <v>707</v>
      </c>
      <c r="D999" s="10" t="s">
        <v>708</v>
      </c>
      <c r="E999" s="10" t="s">
        <v>709</v>
      </c>
      <c r="F999" s="10" t="s">
        <v>710</v>
      </c>
      <c r="G999" s="10" t="s">
        <v>711</v>
      </c>
      <c r="H999" s="10" t="s">
        <v>712</v>
      </c>
      <c r="I999" s="10" t="s">
        <v>713</v>
      </c>
      <c r="J999" s="10">
        <v>80111501</v>
      </c>
      <c r="K999" s="10" t="s">
        <v>731</v>
      </c>
      <c r="L999" s="16">
        <v>42370</v>
      </c>
      <c r="M999" s="10">
        <v>12</v>
      </c>
      <c r="N999" s="10" t="s">
        <v>8</v>
      </c>
      <c r="O999" s="10" t="s">
        <v>9</v>
      </c>
      <c r="P999" s="13">
        <v>38434656</v>
      </c>
      <c r="Q999" s="13">
        <v>38434656</v>
      </c>
      <c r="R999" s="10" t="s">
        <v>10</v>
      </c>
      <c r="S999" s="10" t="s">
        <v>10</v>
      </c>
      <c r="T999" s="10" t="s">
        <v>715</v>
      </c>
      <c r="U999" s="11">
        <f t="shared" si="20"/>
        <v>3202888</v>
      </c>
      <c r="V999" s="10"/>
    </row>
    <row r="1000" spans="1:22" s="2" customFormat="1" ht="75" customHeight="1" x14ac:dyDescent="0.25">
      <c r="A1000" s="10">
        <v>996</v>
      </c>
      <c r="B1000" s="10">
        <v>844</v>
      </c>
      <c r="C1000" s="10" t="s">
        <v>707</v>
      </c>
      <c r="D1000" s="10" t="s">
        <v>708</v>
      </c>
      <c r="E1000" s="10" t="s">
        <v>709</v>
      </c>
      <c r="F1000" s="10" t="s">
        <v>710</v>
      </c>
      <c r="G1000" s="10" t="s">
        <v>711</v>
      </c>
      <c r="H1000" s="10" t="s">
        <v>712</v>
      </c>
      <c r="I1000" s="10" t="s">
        <v>713</v>
      </c>
      <c r="J1000" s="10">
        <v>80111501</v>
      </c>
      <c r="K1000" s="10" t="s">
        <v>732</v>
      </c>
      <c r="L1000" s="16">
        <v>42370</v>
      </c>
      <c r="M1000" s="10">
        <v>12</v>
      </c>
      <c r="N1000" s="10" t="s">
        <v>8</v>
      </c>
      <c r="O1000" s="10" t="s">
        <v>9</v>
      </c>
      <c r="P1000" s="13">
        <v>29436576</v>
      </c>
      <c r="Q1000" s="13">
        <v>29436576</v>
      </c>
      <c r="R1000" s="10" t="s">
        <v>10</v>
      </c>
      <c r="S1000" s="10" t="s">
        <v>10</v>
      </c>
      <c r="T1000" s="10" t="s">
        <v>715</v>
      </c>
      <c r="U1000" s="11">
        <f t="shared" si="20"/>
        <v>2453048</v>
      </c>
      <c r="V1000" s="10"/>
    </row>
    <row r="1001" spans="1:22" s="2" customFormat="1" ht="75" customHeight="1" x14ac:dyDescent="0.25">
      <c r="A1001" s="10">
        <v>997</v>
      </c>
      <c r="B1001" s="10">
        <v>844</v>
      </c>
      <c r="C1001" s="10" t="s">
        <v>707</v>
      </c>
      <c r="D1001" s="10" t="s">
        <v>708</v>
      </c>
      <c r="E1001" s="10" t="s">
        <v>709</v>
      </c>
      <c r="F1001" s="10" t="s">
        <v>710</v>
      </c>
      <c r="G1001" s="10" t="s">
        <v>711</v>
      </c>
      <c r="H1001" s="10" t="s">
        <v>712</v>
      </c>
      <c r="I1001" s="10" t="s">
        <v>713</v>
      </c>
      <c r="J1001" s="10">
        <v>80101505</v>
      </c>
      <c r="K1001" s="10" t="s">
        <v>733</v>
      </c>
      <c r="L1001" s="16">
        <v>42370</v>
      </c>
      <c r="M1001" s="10">
        <v>12</v>
      </c>
      <c r="N1001" s="10" t="s">
        <v>8</v>
      </c>
      <c r="O1001" s="10" t="s">
        <v>9</v>
      </c>
      <c r="P1001" s="13">
        <v>62986560</v>
      </c>
      <c r="Q1001" s="13">
        <v>62986560</v>
      </c>
      <c r="R1001" s="10" t="s">
        <v>10</v>
      </c>
      <c r="S1001" s="10" t="s">
        <v>10</v>
      </c>
      <c r="T1001" s="10" t="s">
        <v>715</v>
      </c>
      <c r="U1001" s="11">
        <f t="shared" si="20"/>
        <v>5248880</v>
      </c>
      <c r="V1001" s="10"/>
    </row>
    <row r="1002" spans="1:22" s="2" customFormat="1" ht="75" customHeight="1" x14ac:dyDescent="0.25">
      <c r="A1002" s="10">
        <v>998</v>
      </c>
      <c r="B1002" s="10">
        <v>844</v>
      </c>
      <c r="C1002" s="10" t="s">
        <v>707</v>
      </c>
      <c r="D1002" s="10" t="s">
        <v>708</v>
      </c>
      <c r="E1002" s="10" t="s">
        <v>709</v>
      </c>
      <c r="F1002" s="10" t="s">
        <v>710</v>
      </c>
      <c r="G1002" s="10" t="s">
        <v>711</v>
      </c>
      <c r="H1002" s="10" t="s">
        <v>712</v>
      </c>
      <c r="I1002" s="10" t="s">
        <v>713</v>
      </c>
      <c r="J1002" s="10">
        <v>80101505</v>
      </c>
      <c r="K1002" s="10" t="s">
        <v>734</v>
      </c>
      <c r="L1002" s="16">
        <v>42370</v>
      </c>
      <c r="M1002" s="10">
        <v>12</v>
      </c>
      <c r="N1002" s="10" t="s">
        <v>8</v>
      </c>
      <c r="O1002" s="10" t="s">
        <v>9</v>
      </c>
      <c r="P1002" s="13">
        <v>62986560</v>
      </c>
      <c r="Q1002" s="13">
        <v>62986560</v>
      </c>
      <c r="R1002" s="10" t="s">
        <v>10</v>
      </c>
      <c r="S1002" s="10" t="s">
        <v>10</v>
      </c>
      <c r="T1002" s="10" t="s">
        <v>715</v>
      </c>
      <c r="U1002" s="11">
        <f t="shared" si="20"/>
        <v>5248880</v>
      </c>
      <c r="V1002" s="10"/>
    </row>
    <row r="1003" spans="1:22" s="2" customFormat="1" ht="75" customHeight="1" x14ac:dyDescent="0.25">
      <c r="A1003" s="10">
        <v>999</v>
      </c>
      <c r="B1003" s="10">
        <v>844</v>
      </c>
      <c r="C1003" s="10" t="s">
        <v>707</v>
      </c>
      <c r="D1003" s="10" t="s">
        <v>708</v>
      </c>
      <c r="E1003" s="10" t="s">
        <v>709</v>
      </c>
      <c r="F1003" s="10" t="s">
        <v>710</v>
      </c>
      <c r="G1003" s="10" t="s">
        <v>711</v>
      </c>
      <c r="H1003" s="10" t="s">
        <v>712</v>
      </c>
      <c r="I1003" s="10" t="s">
        <v>713</v>
      </c>
      <c r="J1003" s="10">
        <v>80111501</v>
      </c>
      <c r="K1003" s="10" t="s">
        <v>734</v>
      </c>
      <c r="L1003" s="16">
        <v>42370</v>
      </c>
      <c r="M1003" s="10">
        <v>12</v>
      </c>
      <c r="N1003" s="10" t="s">
        <v>8</v>
      </c>
      <c r="O1003" s="10" t="s">
        <v>9</v>
      </c>
      <c r="P1003" s="13">
        <v>38434656</v>
      </c>
      <c r="Q1003" s="13">
        <v>38434656</v>
      </c>
      <c r="R1003" s="10" t="s">
        <v>10</v>
      </c>
      <c r="S1003" s="10" t="s">
        <v>10</v>
      </c>
      <c r="T1003" s="10" t="s">
        <v>715</v>
      </c>
      <c r="U1003" s="11">
        <f t="shared" si="20"/>
        <v>3202888</v>
      </c>
      <c r="V1003" s="10"/>
    </row>
    <row r="1004" spans="1:22" s="2" customFormat="1" ht="75" customHeight="1" x14ac:dyDescent="0.25">
      <c r="A1004" s="10">
        <v>1000</v>
      </c>
      <c r="B1004" s="10">
        <v>844</v>
      </c>
      <c r="C1004" s="10" t="s">
        <v>707</v>
      </c>
      <c r="D1004" s="10" t="s">
        <v>708</v>
      </c>
      <c r="E1004" s="10" t="s">
        <v>709</v>
      </c>
      <c r="F1004" s="10" t="s">
        <v>710</v>
      </c>
      <c r="G1004" s="10" t="s">
        <v>711</v>
      </c>
      <c r="H1004" s="10" t="s">
        <v>712</v>
      </c>
      <c r="I1004" s="10" t="s">
        <v>713</v>
      </c>
      <c r="J1004" s="10">
        <v>80111501</v>
      </c>
      <c r="K1004" s="10" t="s">
        <v>735</v>
      </c>
      <c r="L1004" s="16">
        <v>42370</v>
      </c>
      <c r="M1004" s="10">
        <v>12</v>
      </c>
      <c r="N1004" s="10" t="s">
        <v>8</v>
      </c>
      <c r="O1004" s="10" t="s">
        <v>9</v>
      </c>
      <c r="P1004" s="13">
        <v>62986560</v>
      </c>
      <c r="Q1004" s="13">
        <v>62986560</v>
      </c>
      <c r="R1004" s="10" t="s">
        <v>10</v>
      </c>
      <c r="S1004" s="10" t="s">
        <v>10</v>
      </c>
      <c r="T1004" s="10" t="s">
        <v>715</v>
      </c>
      <c r="U1004" s="11">
        <f t="shared" si="20"/>
        <v>5248880</v>
      </c>
      <c r="V1004" s="10"/>
    </row>
    <row r="1005" spans="1:22" s="2" customFormat="1" ht="75" customHeight="1" x14ac:dyDescent="0.25">
      <c r="A1005" s="10">
        <v>1001</v>
      </c>
      <c r="B1005" s="10">
        <v>844</v>
      </c>
      <c r="C1005" s="10" t="s">
        <v>707</v>
      </c>
      <c r="D1005" s="10" t="s">
        <v>708</v>
      </c>
      <c r="E1005" s="10" t="s">
        <v>709</v>
      </c>
      <c r="F1005" s="10" t="s">
        <v>710</v>
      </c>
      <c r="G1005" s="10" t="s">
        <v>711</v>
      </c>
      <c r="H1005" s="10" t="s">
        <v>712</v>
      </c>
      <c r="I1005" s="10" t="s">
        <v>713</v>
      </c>
      <c r="J1005" s="10">
        <v>80111501</v>
      </c>
      <c r="K1005" s="10" t="s">
        <v>736</v>
      </c>
      <c r="L1005" s="16">
        <v>42370</v>
      </c>
      <c r="M1005" s="10">
        <v>12</v>
      </c>
      <c r="N1005" s="10" t="s">
        <v>8</v>
      </c>
      <c r="O1005" s="10" t="s">
        <v>9</v>
      </c>
      <c r="P1005" s="13">
        <v>21338304</v>
      </c>
      <c r="Q1005" s="13">
        <v>21338304</v>
      </c>
      <c r="R1005" s="10" t="s">
        <v>10</v>
      </c>
      <c r="S1005" s="10" t="s">
        <v>10</v>
      </c>
      <c r="T1005" s="10" t="s">
        <v>715</v>
      </c>
      <c r="U1005" s="11">
        <f t="shared" si="20"/>
        <v>1778192</v>
      </c>
      <c r="V1005" s="10"/>
    </row>
    <row r="1006" spans="1:22" s="2" customFormat="1" ht="75" customHeight="1" x14ac:dyDescent="0.25">
      <c r="A1006" s="10">
        <v>1002</v>
      </c>
      <c r="B1006" s="10">
        <v>844</v>
      </c>
      <c r="C1006" s="10" t="s">
        <v>707</v>
      </c>
      <c r="D1006" s="10" t="s">
        <v>708</v>
      </c>
      <c r="E1006" s="10" t="s">
        <v>709</v>
      </c>
      <c r="F1006" s="10" t="s">
        <v>737</v>
      </c>
      <c r="G1006" s="10" t="s">
        <v>711</v>
      </c>
      <c r="H1006" s="10" t="s">
        <v>712</v>
      </c>
      <c r="I1006" s="10" t="s">
        <v>713</v>
      </c>
      <c r="J1006" s="10">
        <v>80111501</v>
      </c>
      <c r="K1006" s="10" t="s">
        <v>738</v>
      </c>
      <c r="L1006" s="16">
        <v>42370</v>
      </c>
      <c r="M1006" s="10">
        <v>12</v>
      </c>
      <c r="N1006" s="10" t="s">
        <v>8</v>
      </c>
      <c r="O1006" s="10" t="s">
        <v>9</v>
      </c>
      <c r="P1006" s="13">
        <v>29436424</v>
      </c>
      <c r="Q1006" s="13">
        <v>29436424</v>
      </c>
      <c r="R1006" s="10" t="s">
        <v>10</v>
      </c>
      <c r="S1006" s="10" t="s">
        <v>10</v>
      </c>
      <c r="T1006" s="10" t="s">
        <v>715</v>
      </c>
      <c r="U1006" s="11">
        <f t="shared" si="20"/>
        <v>2453035.3333333335</v>
      </c>
      <c r="V1006" s="10"/>
    </row>
    <row r="1007" spans="1:22" s="2" customFormat="1" ht="75" customHeight="1" x14ac:dyDescent="0.25">
      <c r="A1007" s="10">
        <v>1003</v>
      </c>
      <c r="B1007" s="10">
        <v>844</v>
      </c>
      <c r="C1007" s="10" t="s">
        <v>707</v>
      </c>
      <c r="D1007" s="10" t="s">
        <v>708</v>
      </c>
      <c r="E1007" s="10" t="s">
        <v>709</v>
      </c>
      <c r="F1007" s="10" t="s">
        <v>737</v>
      </c>
      <c r="G1007" s="10" t="s">
        <v>711</v>
      </c>
      <c r="H1007" s="10" t="s">
        <v>712</v>
      </c>
      <c r="I1007" s="10" t="s">
        <v>713</v>
      </c>
      <c r="J1007" s="10">
        <v>80111501</v>
      </c>
      <c r="K1007" s="10" t="s">
        <v>738</v>
      </c>
      <c r="L1007" s="16">
        <v>42370</v>
      </c>
      <c r="M1007" s="10">
        <v>12</v>
      </c>
      <c r="N1007" s="10" t="s">
        <v>8</v>
      </c>
      <c r="O1007" s="10" t="s">
        <v>9</v>
      </c>
      <c r="P1007" s="13">
        <v>29436576</v>
      </c>
      <c r="Q1007" s="13">
        <v>29436576</v>
      </c>
      <c r="R1007" s="10" t="s">
        <v>10</v>
      </c>
      <c r="S1007" s="10" t="s">
        <v>10</v>
      </c>
      <c r="T1007" s="10" t="s">
        <v>715</v>
      </c>
      <c r="U1007" s="11">
        <f t="shared" si="20"/>
        <v>2453048</v>
      </c>
      <c r="V1007" s="10"/>
    </row>
    <row r="1008" spans="1:22" s="2" customFormat="1" ht="75" customHeight="1" x14ac:dyDescent="0.25">
      <c r="A1008" s="10">
        <v>1004</v>
      </c>
      <c r="B1008" s="10">
        <v>844</v>
      </c>
      <c r="C1008" s="10" t="s">
        <v>707</v>
      </c>
      <c r="D1008" s="10" t="s">
        <v>708</v>
      </c>
      <c r="E1008" s="10" t="s">
        <v>709</v>
      </c>
      <c r="F1008" s="10" t="s">
        <v>737</v>
      </c>
      <c r="G1008" s="10" t="s">
        <v>28</v>
      </c>
      <c r="H1008" s="10" t="s">
        <v>29</v>
      </c>
      <c r="I1008" s="10" t="s">
        <v>740</v>
      </c>
      <c r="J1008" s="10">
        <v>94131503</v>
      </c>
      <c r="K1008" s="10" t="s">
        <v>741</v>
      </c>
      <c r="L1008" s="16">
        <v>42370</v>
      </c>
      <c r="M1008" s="10">
        <v>1</v>
      </c>
      <c r="N1008" s="10" t="s">
        <v>8</v>
      </c>
      <c r="O1008" s="10" t="s">
        <v>9</v>
      </c>
      <c r="P1008" s="13">
        <v>15000000</v>
      </c>
      <c r="Q1008" s="13">
        <v>15000000</v>
      </c>
      <c r="R1008" s="10" t="s">
        <v>10</v>
      </c>
      <c r="S1008" s="10" t="s">
        <v>10</v>
      </c>
      <c r="T1008" s="10" t="s">
        <v>715</v>
      </c>
      <c r="U1008" s="11">
        <f>+Q1008</f>
        <v>15000000</v>
      </c>
      <c r="V1008" s="10"/>
    </row>
    <row r="1009" spans="1:22" s="2" customFormat="1" ht="75" customHeight="1" x14ac:dyDescent="0.25">
      <c r="A1009" s="10">
        <v>1005</v>
      </c>
      <c r="B1009" s="10">
        <v>844</v>
      </c>
      <c r="C1009" s="10" t="s">
        <v>707</v>
      </c>
      <c r="D1009" s="10" t="s">
        <v>708</v>
      </c>
      <c r="E1009" s="10" t="s">
        <v>709</v>
      </c>
      <c r="F1009" s="10" t="s">
        <v>737</v>
      </c>
      <c r="G1009" s="10" t="s">
        <v>28</v>
      </c>
      <c r="H1009" s="10" t="s">
        <v>29</v>
      </c>
      <c r="I1009" s="10" t="s">
        <v>740</v>
      </c>
      <c r="J1009" s="10">
        <v>80101604</v>
      </c>
      <c r="K1009" s="10" t="s">
        <v>742</v>
      </c>
      <c r="L1009" s="16">
        <v>42370</v>
      </c>
      <c r="M1009" s="10">
        <v>1</v>
      </c>
      <c r="N1009" s="10" t="s">
        <v>8</v>
      </c>
      <c r="O1009" s="10" t="s">
        <v>9</v>
      </c>
      <c r="P1009" s="13">
        <v>25000000</v>
      </c>
      <c r="Q1009" s="13">
        <v>25000000</v>
      </c>
      <c r="R1009" s="10" t="s">
        <v>10</v>
      </c>
      <c r="S1009" s="10" t="s">
        <v>10</v>
      </c>
      <c r="T1009" s="10" t="s">
        <v>715</v>
      </c>
      <c r="U1009" s="11">
        <f>+Q1009</f>
        <v>25000000</v>
      </c>
      <c r="V1009" s="10"/>
    </row>
    <row r="1010" spans="1:22" s="2" customFormat="1" ht="75" customHeight="1" x14ac:dyDescent="0.25">
      <c r="A1010" s="10">
        <v>1006</v>
      </c>
      <c r="B1010" s="10">
        <v>844</v>
      </c>
      <c r="C1010" s="10" t="s">
        <v>707</v>
      </c>
      <c r="D1010" s="10" t="s">
        <v>708</v>
      </c>
      <c r="E1010" s="10" t="s">
        <v>709</v>
      </c>
      <c r="F1010" s="10" t="s">
        <v>743</v>
      </c>
      <c r="G1010" s="10" t="s">
        <v>711</v>
      </c>
      <c r="H1010" s="10" t="s">
        <v>712</v>
      </c>
      <c r="I1010" s="10" t="s">
        <v>713</v>
      </c>
      <c r="J1010" s="10">
        <v>80101604</v>
      </c>
      <c r="K1010" s="10" t="s">
        <v>744</v>
      </c>
      <c r="L1010" s="16">
        <v>42370</v>
      </c>
      <c r="M1010" s="10">
        <v>5</v>
      </c>
      <c r="N1010" s="10" t="s">
        <v>8</v>
      </c>
      <c r="O1010" s="10" t="s">
        <v>9</v>
      </c>
      <c r="P1010" s="13">
        <v>36421000</v>
      </c>
      <c r="Q1010" s="13">
        <v>36421000</v>
      </c>
      <c r="R1010" s="10" t="s">
        <v>10</v>
      </c>
      <c r="S1010" s="10" t="s">
        <v>10</v>
      </c>
      <c r="T1010" s="10" t="s">
        <v>715</v>
      </c>
      <c r="U1010" s="11">
        <f t="shared" ref="U1010:U1016" si="21">+Q1010/M1010</f>
        <v>7284200</v>
      </c>
      <c r="V1010" s="10"/>
    </row>
    <row r="1011" spans="1:22" s="2" customFormat="1" ht="75" customHeight="1" x14ac:dyDescent="0.25">
      <c r="A1011" s="10">
        <v>1007</v>
      </c>
      <c r="B1011" s="10">
        <v>844</v>
      </c>
      <c r="C1011" s="10" t="s">
        <v>707</v>
      </c>
      <c r="D1011" s="10" t="s">
        <v>708</v>
      </c>
      <c r="E1011" s="10" t="s">
        <v>745</v>
      </c>
      <c r="F1011" s="10" t="s">
        <v>746</v>
      </c>
      <c r="G1011" s="10" t="s">
        <v>711</v>
      </c>
      <c r="H1011" s="10" t="s">
        <v>712</v>
      </c>
      <c r="I1011" s="10" t="s">
        <v>713</v>
      </c>
      <c r="J1011" s="10">
        <v>80101505</v>
      </c>
      <c r="K1011" s="10" t="s">
        <v>747</v>
      </c>
      <c r="L1011" s="16">
        <v>42370</v>
      </c>
      <c r="M1011" s="10">
        <v>12</v>
      </c>
      <c r="N1011" s="10" t="s">
        <v>8</v>
      </c>
      <c r="O1011" s="10" t="s">
        <v>9</v>
      </c>
      <c r="P1011" s="13">
        <v>70822800</v>
      </c>
      <c r="Q1011" s="13">
        <v>70822800</v>
      </c>
      <c r="R1011" s="10" t="s">
        <v>10</v>
      </c>
      <c r="S1011" s="10" t="s">
        <v>10</v>
      </c>
      <c r="T1011" s="10" t="s">
        <v>715</v>
      </c>
      <c r="U1011" s="11">
        <f t="shared" si="21"/>
        <v>5901900</v>
      </c>
      <c r="V1011" s="10"/>
    </row>
    <row r="1012" spans="1:22" s="2" customFormat="1" ht="75" customHeight="1" x14ac:dyDescent="0.25">
      <c r="A1012" s="10">
        <v>1008</v>
      </c>
      <c r="B1012" s="10">
        <v>844</v>
      </c>
      <c r="C1012" s="10" t="s">
        <v>707</v>
      </c>
      <c r="D1012" s="10" t="s">
        <v>708</v>
      </c>
      <c r="E1012" s="10" t="s">
        <v>745</v>
      </c>
      <c r="F1012" s="10" t="s">
        <v>746</v>
      </c>
      <c r="G1012" s="10" t="s">
        <v>711</v>
      </c>
      <c r="H1012" s="10" t="s">
        <v>712</v>
      </c>
      <c r="I1012" s="10" t="s">
        <v>713</v>
      </c>
      <c r="J1012" s="10">
        <v>80101505</v>
      </c>
      <c r="K1012" s="10" t="s">
        <v>748</v>
      </c>
      <c r="L1012" s="16">
        <v>42370</v>
      </c>
      <c r="M1012" s="10">
        <v>12</v>
      </c>
      <c r="N1012" s="10" t="s">
        <v>8</v>
      </c>
      <c r="O1012" s="10" t="s">
        <v>9</v>
      </c>
      <c r="P1012" s="13">
        <v>56430816</v>
      </c>
      <c r="Q1012" s="13">
        <v>56430816</v>
      </c>
      <c r="R1012" s="10" t="s">
        <v>10</v>
      </c>
      <c r="S1012" s="10" t="s">
        <v>10</v>
      </c>
      <c r="T1012" s="10" t="s">
        <v>715</v>
      </c>
      <c r="U1012" s="11">
        <f t="shared" si="21"/>
        <v>4702568</v>
      </c>
      <c r="V1012" s="10"/>
    </row>
    <row r="1013" spans="1:22" s="2" customFormat="1" ht="75" customHeight="1" x14ac:dyDescent="0.25">
      <c r="A1013" s="10">
        <v>1009</v>
      </c>
      <c r="B1013" s="10">
        <v>844</v>
      </c>
      <c r="C1013" s="10" t="s">
        <v>707</v>
      </c>
      <c r="D1013" s="10" t="s">
        <v>708</v>
      </c>
      <c r="E1013" s="10" t="s">
        <v>745</v>
      </c>
      <c r="F1013" s="10" t="s">
        <v>746</v>
      </c>
      <c r="G1013" s="10" t="s">
        <v>711</v>
      </c>
      <c r="H1013" s="10" t="s">
        <v>712</v>
      </c>
      <c r="I1013" s="10" t="s">
        <v>713</v>
      </c>
      <c r="J1013" s="10">
        <v>80101505</v>
      </c>
      <c r="K1013" s="10" t="s">
        <v>749</v>
      </c>
      <c r="L1013" s="16">
        <v>42370</v>
      </c>
      <c r="M1013" s="10">
        <v>12</v>
      </c>
      <c r="N1013" s="10" t="s">
        <v>8</v>
      </c>
      <c r="O1013" s="10" t="s">
        <v>9</v>
      </c>
      <c r="P1013" s="13">
        <v>56430816</v>
      </c>
      <c r="Q1013" s="13">
        <v>56430816</v>
      </c>
      <c r="R1013" s="10" t="s">
        <v>10</v>
      </c>
      <c r="S1013" s="10" t="s">
        <v>10</v>
      </c>
      <c r="T1013" s="10" t="s">
        <v>715</v>
      </c>
      <c r="U1013" s="11">
        <f t="shared" si="21"/>
        <v>4702568</v>
      </c>
      <c r="V1013" s="10"/>
    </row>
    <row r="1014" spans="1:22" s="2" customFormat="1" ht="75" customHeight="1" x14ac:dyDescent="0.25">
      <c r="A1014" s="10">
        <v>1010</v>
      </c>
      <c r="B1014" s="10">
        <v>844</v>
      </c>
      <c r="C1014" s="10" t="s">
        <v>707</v>
      </c>
      <c r="D1014" s="10" t="s">
        <v>708</v>
      </c>
      <c r="E1014" s="10" t="s">
        <v>745</v>
      </c>
      <c r="F1014" s="10" t="s">
        <v>746</v>
      </c>
      <c r="G1014" s="10" t="s">
        <v>711</v>
      </c>
      <c r="H1014" s="10" t="s">
        <v>712</v>
      </c>
      <c r="I1014" s="10" t="s">
        <v>713</v>
      </c>
      <c r="J1014" s="10">
        <v>80101505</v>
      </c>
      <c r="K1014" s="10" t="s">
        <v>750</v>
      </c>
      <c r="L1014" s="16">
        <v>42370</v>
      </c>
      <c r="M1014" s="10">
        <v>12</v>
      </c>
      <c r="N1014" s="10" t="s">
        <v>8</v>
      </c>
      <c r="O1014" s="10" t="s">
        <v>9</v>
      </c>
      <c r="P1014" s="13">
        <v>56430816</v>
      </c>
      <c r="Q1014" s="13">
        <v>56430816</v>
      </c>
      <c r="R1014" s="10" t="s">
        <v>10</v>
      </c>
      <c r="S1014" s="10" t="s">
        <v>10</v>
      </c>
      <c r="T1014" s="10" t="s">
        <v>715</v>
      </c>
      <c r="U1014" s="11">
        <f t="shared" si="21"/>
        <v>4702568</v>
      </c>
      <c r="V1014" s="10"/>
    </row>
    <row r="1015" spans="1:22" s="2" customFormat="1" ht="75" customHeight="1" x14ac:dyDescent="0.25">
      <c r="A1015" s="10">
        <v>1011</v>
      </c>
      <c r="B1015" s="10">
        <v>844</v>
      </c>
      <c r="C1015" s="10" t="s">
        <v>707</v>
      </c>
      <c r="D1015" s="10" t="s">
        <v>708</v>
      </c>
      <c r="E1015" s="10" t="s">
        <v>745</v>
      </c>
      <c r="F1015" s="10" t="s">
        <v>746</v>
      </c>
      <c r="G1015" s="10" t="s">
        <v>711</v>
      </c>
      <c r="H1015" s="10" t="s">
        <v>712</v>
      </c>
      <c r="I1015" s="10" t="s">
        <v>713</v>
      </c>
      <c r="J1015" s="10">
        <v>80111501</v>
      </c>
      <c r="K1015" s="10" t="s">
        <v>751</v>
      </c>
      <c r="L1015" s="16">
        <v>42370</v>
      </c>
      <c r="M1015" s="10">
        <v>12</v>
      </c>
      <c r="N1015" s="10" t="s">
        <v>8</v>
      </c>
      <c r="O1015" s="10" t="s">
        <v>9</v>
      </c>
      <c r="P1015" s="13">
        <v>56430816</v>
      </c>
      <c r="Q1015" s="13">
        <v>56430816</v>
      </c>
      <c r="R1015" s="10" t="s">
        <v>10</v>
      </c>
      <c r="S1015" s="10" t="s">
        <v>10</v>
      </c>
      <c r="T1015" s="10" t="s">
        <v>715</v>
      </c>
      <c r="U1015" s="11">
        <f t="shared" si="21"/>
        <v>4702568</v>
      </c>
      <c r="V1015" s="10"/>
    </row>
    <row r="1016" spans="1:22" s="2" customFormat="1" ht="75" customHeight="1" x14ac:dyDescent="0.25">
      <c r="A1016" s="10">
        <v>1012</v>
      </c>
      <c r="B1016" s="10">
        <v>844</v>
      </c>
      <c r="C1016" s="10" t="s">
        <v>707</v>
      </c>
      <c r="D1016" s="10" t="s">
        <v>708</v>
      </c>
      <c r="E1016" s="10" t="s">
        <v>745</v>
      </c>
      <c r="F1016" s="10" t="s">
        <v>746</v>
      </c>
      <c r="G1016" s="10" t="s">
        <v>711</v>
      </c>
      <c r="H1016" s="10" t="s">
        <v>712</v>
      </c>
      <c r="I1016" s="10" t="s">
        <v>713</v>
      </c>
      <c r="J1016" s="10">
        <v>80111501</v>
      </c>
      <c r="K1016" s="10" t="s">
        <v>752</v>
      </c>
      <c r="L1016" s="16">
        <v>42370</v>
      </c>
      <c r="M1016" s="10">
        <v>12</v>
      </c>
      <c r="N1016" s="10" t="s">
        <v>8</v>
      </c>
      <c r="O1016" s="10" t="s">
        <v>9</v>
      </c>
      <c r="P1016" s="13">
        <v>38434936</v>
      </c>
      <c r="Q1016" s="13">
        <v>38434936</v>
      </c>
      <c r="R1016" s="10" t="s">
        <v>10</v>
      </c>
      <c r="S1016" s="10" t="s">
        <v>10</v>
      </c>
      <c r="T1016" s="10" t="s">
        <v>715</v>
      </c>
      <c r="U1016" s="11">
        <f t="shared" si="21"/>
        <v>3202911.3333333335</v>
      </c>
      <c r="V1016" s="10"/>
    </row>
    <row r="1017" spans="1:22" s="2" customFormat="1" ht="75" customHeight="1" x14ac:dyDescent="0.25">
      <c r="A1017" s="10">
        <v>1013</v>
      </c>
      <c r="B1017" s="10">
        <v>844</v>
      </c>
      <c r="C1017" s="10" t="s">
        <v>707</v>
      </c>
      <c r="D1017" s="10" t="s">
        <v>708</v>
      </c>
      <c r="E1017" s="10" t="s">
        <v>745</v>
      </c>
      <c r="F1017" s="10" t="s">
        <v>746</v>
      </c>
      <c r="G1017" s="10" t="s">
        <v>28</v>
      </c>
      <c r="H1017" s="10" t="s">
        <v>29</v>
      </c>
      <c r="I1017" s="10" t="s">
        <v>740</v>
      </c>
      <c r="J1017" s="10">
        <v>80111616</v>
      </c>
      <c r="K1017" s="10" t="s">
        <v>753</v>
      </c>
      <c r="L1017" s="16">
        <v>42370</v>
      </c>
      <c r="M1017" s="10">
        <v>1</v>
      </c>
      <c r="N1017" s="10" t="s">
        <v>8</v>
      </c>
      <c r="O1017" s="10" t="s">
        <v>9</v>
      </c>
      <c r="P1017" s="13">
        <v>15000000</v>
      </c>
      <c r="Q1017" s="13">
        <v>15000000</v>
      </c>
      <c r="R1017" s="10" t="s">
        <v>10</v>
      </c>
      <c r="S1017" s="10" t="s">
        <v>10</v>
      </c>
      <c r="T1017" s="10" t="s">
        <v>715</v>
      </c>
      <c r="U1017" s="11">
        <f>+Q1017</f>
        <v>15000000</v>
      </c>
      <c r="V1017" s="10"/>
    </row>
    <row r="1018" spans="1:22" s="2" customFormat="1" ht="75" customHeight="1" x14ac:dyDescent="0.25">
      <c r="A1018" s="10">
        <v>1014</v>
      </c>
      <c r="B1018" s="10">
        <v>844</v>
      </c>
      <c r="C1018" s="10" t="s">
        <v>707</v>
      </c>
      <c r="D1018" s="10" t="s">
        <v>708</v>
      </c>
      <c r="E1018" s="10" t="s">
        <v>745</v>
      </c>
      <c r="F1018" s="10" t="s">
        <v>746</v>
      </c>
      <c r="G1018" s="10" t="s">
        <v>28</v>
      </c>
      <c r="H1018" s="10" t="s">
        <v>29</v>
      </c>
      <c r="I1018" s="10" t="s">
        <v>740</v>
      </c>
      <c r="J1018" s="10">
        <v>80111616</v>
      </c>
      <c r="K1018" s="10" t="s">
        <v>754</v>
      </c>
      <c r="L1018" s="16">
        <v>42370</v>
      </c>
      <c r="M1018" s="10">
        <v>1</v>
      </c>
      <c r="N1018" s="10" t="s">
        <v>8</v>
      </c>
      <c r="O1018" s="10" t="s">
        <v>9</v>
      </c>
      <c r="P1018" s="13">
        <v>30000000</v>
      </c>
      <c r="Q1018" s="13">
        <v>30000000</v>
      </c>
      <c r="R1018" s="10" t="s">
        <v>10</v>
      </c>
      <c r="S1018" s="10" t="s">
        <v>10</v>
      </c>
      <c r="T1018" s="10" t="s">
        <v>715</v>
      </c>
      <c r="U1018" s="11">
        <f>+Q1018</f>
        <v>30000000</v>
      </c>
      <c r="V1018" s="10"/>
    </row>
    <row r="1019" spans="1:22" s="2" customFormat="1" ht="75" customHeight="1" x14ac:dyDescent="0.25">
      <c r="A1019" s="10">
        <v>1015</v>
      </c>
      <c r="B1019" s="10">
        <v>844</v>
      </c>
      <c r="C1019" s="10" t="s">
        <v>707</v>
      </c>
      <c r="D1019" s="10" t="s">
        <v>708</v>
      </c>
      <c r="E1019" s="10" t="s">
        <v>745</v>
      </c>
      <c r="F1019" s="10" t="s">
        <v>746</v>
      </c>
      <c r="G1019" s="10" t="s">
        <v>28</v>
      </c>
      <c r="H1019" s="10" t="s">
        <v>29</v>
      </c>
      <c r="I1019" s="10" t="s">
        <v>740</v>
      </c>
      <c r="J1019" s="10">
        <v>80111616</v>
      </c>
      <c r="K1019" s="10" t="s">
        <v>755</v>
      </c>
      <c r="L1019" s="16">
        <v>42370</v>
      </c>
      <c r="M1019" s="10">
        <v>1</v>
      </c>
      <c r="N1019" s="10" t="s">
        <v>756</v>
      </c>
      <c r="O1019" s="10" t="s">
        <v>9</v>
      </c>
      <c r="P1019" s="13">
        <v>13000000</v>
      </c>
      <c r="Q1019" s="13">
        <v>13000000</v>
      </c>
      <c r="R1019" s="10" t="s">
        <v>10</v>
      </c>
      <c r="S1019" s="10" t="s">
        <v>10</v>
      </c>
      <c r="T1019" s="10" t="s">
        <v>715</v>
      </c>
      <c r="U1019" s="11">
        <f>+Q1019</f>
        <v>13000000</v>
      </c>
      <c r="V1019" s="10"/>
    </row>
    <row r="1020" spans="1:22" s="2" customFormat="1" ht="75" customHeight="1" x14ac:dyDescent="0.25">
      <c r="A1020" s="10">
        <v>1016</v>
      </c>
      <c r="B1020" s="10">
        <v>844</v>
      </c>
      <c r="C1020" s="10" t="s">
        <v>707</v>
      </c>
      <c r="D1020" s="10" t="s">
        <v>708</v>
      </c>
      <c r="E1020" s="10" t="s">
        <v>757</v>
      </c>
      <c r="F1020" s="10" t="s">
        <v>758</v>
      </c>
      <c r="G1020" s="10" t="s">
        <v>711</v>
      </c>
      <c r="H1020" s="10" t="s">
        <v>712</v>
      </c>
      <c r="I1020" s="10" t="s">
        <v>713</v>
      </c>
      <c r="J1020" s="10">
        <v>80111501</v>
      </c>
      <c r="K1020" s="10" t="s">
        <v>759</v>
      </c>
      <c r="L1020" s="16">
        <v>42370</v>
      </c>
      <c r="M1020" s="10">
        <v>12</v>
      </c>
      <c r="N1020" s="10" t="s">
        <v>8</v>
      </c>
      <c r="O1020" s="10" t="s">
        <v>9</v>
      </c>
      <c r="P1020" s="13">
        <v>27123000</v>
      </c>
      <c r="Q1020" s="13">
        <v>27123000</v>
      </c>
      <c r="R1020" s="10" t="s">
        <v>10</v>
      </c>
      <c r="S1020" s="10" t="s">
        <v>10</v>
      </c>
      <c r="T1020" s="10" t="s">
        <v>715</v>
      </c>
      <c r="U1020" s="11">
        <f>+Q1020/M1020</f>
        <v>2260250</v>
      </c>
      <c r="V1020" s="10"/>
    </row>
    <row r="1021" spans="1:22" s="2" customFormat="1" ht="75" customHeight="1" x14ac:dyDescent="0.25">
      <c r="A1021" s="10">
        <v>1017</v>
      </c>
      <c r="B1021" s="10">
        <v>844</v>
      </c>
      <c r="C1021" s="10" t="s">
        <v>707</v>
      </c>
      <c r="D1021" s="10" t="s">
        <v>708</v>
      </c>
      <c r="E1021" s="10" t="s">
        <v>757</v>
      </c>
      <c r="F1021" s="10" t="s">
        <v>758</v>
      </c>
      <c r="G1021" s="10" t="s">
        <v>28</v>
      </c>
      <c r="H1021" s="10" t="s">
        <v>29</v>
      </c>
      <c r="I1021" s="10" t="s">
        <v>740</v>
      </c>
      <c r="J1021" s="10">
        <v>80111616</v>
      </c>
      <c r="K1021" s="10" t="s">
        <v>760</v>
      </c>
      <c r="L1021" s="16">
        <v>42370</v>
      </c>
      <c r="M1021" s="10">
        <v>1</v>
      </c>
      <c r="N1021" s="10" t="s">
        <v>8</v>
      </c>
      <c r="O1021" s="10" t="s">
        <v>9</v>
      </c>
      <c r="P1021" s="13">
        <v>7000000</v>
      </c>
      <c r="Q1021" s="13">
        <v>7000000</v>
      </c>
      <c r="R1021" s="10" t="s">
        <v>10</v>
      </c>
      <c r="S1021" s="10" t="s">
        <v>10</v>
      </c>
      <c r="T1021" s="10" t="s">
        <v>715</v>
      </c>
      <c r="U1021" s="11">
        <f t="shared" ref="U1021:U1030" si="22">+Q1021</f>
        <v>7000000</v>
      </c>
      <c r="V1021" s="10"/>
    </row>
    <row r="1022" spans="1:22" s="2" customFormat="1" ht="75" customHeight="1" x14ac:dyDescent="0.25">
      <c r="A1022" s="10">
        <v>1018</v>
      </c>
      <c r="B1022" s="10">
        <v>844</v>
      </c>
      <c r="C1022" s="10" t="s">
        <v>707</v>
      </c>
      <c r="D1022" s="10" t="s">
        <v>708</v>
      </c>
      <c r="E1022" s="10" t="s">
        <v>757</v>
      </c>
      <c r="F1022" s="10" t="s">
        <v>758</v>
      </c>
      <c r="G1022" s="10" t="s">
        <v>28</v>
      </c>
      <c r="H1022" s="10" t="s">
        <v>29</v>
      </c>
      <c r="I1022" s="10" t="s">
        <v>740</v>
      </c>
      <c r="J1022" s="10">
        <v>80111616</v>
      </c>
      <c r="K1022" s="10" t="s">
        <v>761</v>
      </c>
      <c r="L1022" s="16">
        <v>42370</v>
      </c>
      <c r="M1022" s="10">
        <v>1</v>
      </c>
      <c r="N1022" s="10" t="s">
        <v>8</v>
      </c>
      <c r="O1022" s="10" t="s">
        <v>9</v>
      </c>
      <c r="P1022" s="13">
        <v>10000000</v>
      </c>
      <c r="Q1022" s="13">
        <v>10000000</v>
      </c>
      <c r="R1022" s="10" t="s">
        <v>10</v>
      </c>
      <c r="S1022" s="10" t="s">
        <v>10</v>
      </c>
      <c r="T1022" s="10" t="s">
        <v>715</v>
      </c>
      <c r="U1022" s="11">
        <f t="shared" si="22"/>
        <v>10000000</v>
      </c>
      <c r="V1022" s="10"/>
    </row>
    <row r="1023" spans="1:22" s="2" customFormat="1" ht="75" customHeight="1" x14ac:dyDescent="0.25">
      <c r="A1023" s="10">
        <v>1019</v>
      </c>
      <c r="B1023" s="10">
        <v>844</v>
      </c>
      <c r="C1023" s="10" t="s">
        <v>707</v>
      </c>
      <c r="D1023" s="10" t="s">
        <v>708</v>
      </c>
      <c r="E1023" s="10" t="s">
        <v>757</v>
      </c>
      <c r="F1023" s="10" t="s">
        <v>758</v>
      </c>
      <c r="G1023" s="10" t="s">
        <v>28</v>
      </c>
      <c r="H1023" s="10" t="s">
        <v>29</v>
      </c>
      <c r="I1023" s="10" t="s">
        <v>740</v>
      </c>
      <c r="J1023" s="10">
        <v>80111616</v>
      </c>
      <c r="K1023" s="10" t="s">
        <v>762</v>
      </c>
      <c r="L1023" s="16">
        <v>42370</v>
      </c>
      <c r="M1023" s="10">
        <v>1</v>
      </c>
      <c r="N1023" s="10" t="s">
        <v>8</v>
      </c>
      <c r="O1023" s="10" t="s">
        <v>9</v>
      </c>
      <c r="P1023" s="13">
        <v>3000000</v>
      </c>
      <c r="Q1023" s="13">
        <v>3000000</v>
      </c>
      <c r="R1023" s="10" t="s">
        <v>10</v>
      </c>
      <c r="S1023" s="10" t="s">
        <v>10</v>
      </c>
      <c r="T1023" s="10" t="s">
        <v>715</v>
      </c>
      <c r="U1023" s="11">
        <f t="shared" si="22"/>
        <v>3000000</v>
      </c>
      <c r="V1023" s="10"/>
    </row>
    <row r="1024" spans="1:22" s="2" customFormat="1" ht="75" customHeight="1" x14ac:dyDescent="0.25">
      <c r="A1024" s="10">
        <v>1020</v>
      </c>
      <c r="B1024" s="10">
        <v>844</v>
      </c>
      <c r="C1024" s="10" t="s">
        <v>707</v>
      </c>
      <c r="D1024" s="10" t="s">
        <v>708</v>
      </c>
      <c r="E1024" s="10" t="s">
        <v>757</v>
      </c>
      <c r="F1024" s="10" t="s">
        <v>758</v>
      </c>
      <c r="G1024" s="10" t="s">
        <v>28</v>
      </c>
      <c r="H1024" s="10" t="s">
        <v>29</v>
      </c>
      <c r="I1024" s="10" t="s">
        <v>740</v>
      </c>
      <c r="J1024" s="10">
        <v>80111616</v>
      </c>
      <c r="K1024" s="10" t="s">
        <v>763</v>
      </c>
      <c r="L1024" s="16">
        <v>42370</v>
      </c>
      <c r="M1024" s="10">
        <v>1</v>
      </c>
      <c r="N1024" s="10" t="s">
        <v>8</v>
      </c>
      <c r="O1024" s="10" t="s">
        <v>9</v>
      </c>
      <c r="P1024" s="13">
        <v>900000</v>
      </c>
      <c r="Q1024" s="13">
        <v>900000</v>
      </c>
      <c r="R1024" s="10" t="s">
        <v>10</v>
      </c>
      <c r="S1024" s="10" t="s">
        <v>10</v>
      </c>
      <c r="T1024" s="10" t="s">
        <v>715</v>
      </c>
      <c r="U1024" s="11">
        <f t="shared" si="22"/>
        <v>900000</v>
      </c>
      <c r="V1024" s="10"/>
    </row>
    <row r="1025" spans="1:22" s="2" customFormat="1" ht="75" customHeight="1" x14ac:dyDescent="0.25">
      <c r="A1025" s="10">
        <v>1021</v>
      </c>
      <c r="B1025" s="10">
        <v>844</v>
      </c>
      <c r="C1025" s="10" t="s">
        <v>707</v>
      </c>
      <c r="D1025" s="10" t="s">
        <v>708</v>
      </c>
      <c r="E1025" s="10" t="s">
        <v>757</v>
      </c>
      <c r="F1025" s="10" t="s">
        <v>758</v>
      </c>
      <c r="G1025" s="10" t="s">
        <v>28</v>
      </c>
      <c r="H1025" s="10" t="s">
        <v>29</v>
      </c>
      <c r="I1025" s="10" t="s">
        <v>740</v>
      </c>
      <c r="J1025" s="10">
        <v>80111616</v>
      </c>
      <c r="K1025" s="10" t="s">
        <v>764</v>
      </c>
      <c r="L1025" s="16">
        <v>42370</v>
      </c>
      <c r="M1025" s="10">
        <v>1</v>
      </c>
      <c r="N1025" s="10" t="s">
        <v>8</v>
      </c>
      <c r="O1025" s="10" t="s">
        <v>9</v>
      </c>
      <c r="P1025" s="13">
        <v>2000000</v>
      </c>
      <c r="Q1025" s="13">
        <v>2000000</v>
      </c>
      <c r="R1025" s="10" t="s">
        <v>10</v>
      </c>
      <c r="S1025" s="10" t="s">
        <v>10</v>
      </c>
      <c r="T1025" s="10" t="s">
        <v>715</v>
      </c>
      <c r="U1025" s="11">
        <f t="shared" si="22"/>
        <v>2000000</v>
      </c>
      <c r="V1025" s="10"/>
    </row>
    <row r="1026" spans="1:22" s="2" customFormat="1" ht="75" customHeight="1" x14ac:dyDescent="0.25">
      <c r="A1026" s="10">
        <v>1022</v>
      </c>
      <c r="B1026" s="10">
        <v>844</v>
      </c>
      <c r="C1026" s="10" t="s">
        <v>707</v>
      </c>
      <c r="D1026" s="10" t="s">
        <v>708</v>
      </c>
      <c r="E1026" s="10" t="s">
        <v>757</v>
      </c>
      <c r="F1026" s="10" t="s">
        <v>758</v>
      </c>
      <c r="G1026" s="10" t="s">
        <v>28</v>
      </c>
      <c r="H1026" s="10" t="s">
        <v>29</v>
      </c>
      <c r="I1026" s="10" t="s">
        <v>740</v>
      </c>
      <c r="J1026" s="10">
        <v>80111616</v>
      </c>
      <c r="K1026" s="10" t="s">
        <v>765</v>
      </c>
      <c r="L1026" s="16">
        <v>42370</v>
      </c>
      <c r="M1026" s="10">
        <v>1</v>
      </c>
      <c r="N1026" s="10" t="s">
        <v>8</v>
      </c>
      <c r="O1026" s="10" t="s">
        <v>9</v>
      </c>
      <c r="P1026" s="13">
        <v>3000000</v>
      </c>
      <c r="Q1026" s="13">
        <v>3000000</v>
      </c>
      <c r="R1026" s="10" t="s">
        <v>10</v>
      </c>
      <c r="S1026" s="10" t="s">
        <v>10</v>
      </c>
      <c r="T1026" s="10" t="s">
        <v>715</v>
      </c>
      <c r="U1026" s="11">
        <f t="shared" si="22"/>
        <v>3000000</v>
      </c>
      <c r="V1026" s="10"/>
    </row>
    <row r="1027" spans="1:22" s="2" customFormat="1" ht="75" customHeight="1" x14ac:dyDescent="0.25">
      <c r="A1027" s="10">
        <v>1023</v>
      </c>
      <c r="B1027" s="10">
        <v>844</v>
      </c>
      <c r="C1027" s="10" t="s">
        <v>707</v>
      </c>
      <c r="D1027" s="10" t="s">
        <v>708</v>
      </c>
      <c r="E1027" s="10" t="s">
        <v>757</v>
      </c>
      <c r="F1027" s="10" t="s">
        <v>758</v>
      </c>
      <c r="G1027" s="10" t="s">
        <v>28</v>
      </c>
      <c r="H1027" s="10" t="s">
        <v>29</v>
      </c>
      <c r="I1027" s="10" t="s">
        <v>740</v>
      </c>
      <c r="J1027" s="10">
        <v>80111616</v>
      </c>
      <c r="K1027" s="10" t="s">
        <v>766</v>
      </c>
      <c r="L1027" s="16">
        <v>42370</v>
      </c>
      <c r="M1027" s="10">
        <v>1</v>
      </c>
      <c r="N1027" s="10" t="s">
        <v>8</v>
      </c>
      <c r="O1027" s="10" t="s">
        <v>9</v>
      </c>
      <c r="P1027" s="13">
        <v>7000000</v>
      </c>
      <c r="Q1027" s="13">
        <v>7000000</v>
      </c>
      <c r="R1027" s="10" t="s">
        <v>10</v>
      </c>
      <c r="S1027" s="10" t="s">
        <v>10</v>
      </c>
      <c r="T1027" s="10" t="s">
        <v>715</v>
      </c>
      <c r="U1027" s="11">
        <f t="shared" si="22"/>
        <v>7000000</v>
      </c>
      <c r="V1027" s="10"/>
    </row>
    <row r="1028" spans="1:22" s="2" customFormat="1" ht="75" customHeight="1" x14ac:dyDescent="0.25">
      <c r="A1028" s="10">
        <v>1024</v>
      </c>
      <c r="B1028" s="10">
        <v>844</v>
      </c>
      <c r="C1028" s="10" t="s">
        <v>707</v>
      </c>
      <c r="D1028" s="10" t="s">
        <v>708</v>
      </c>
      <c r="E1028" s="10" t="s">
        <v>757</v>
      </c>
      <c r="F1028" s="10" t="s">
        <v>758</v>
      </c>
      <c r="G1028" s="10" t="s">
        <v>28</v>
      </c>
      <c r="H1028" s="10" t="s">
        <v>29</v>
      </c>
      <c r="I1028" s="10" t="s">
        <v>740</v>
      </c>
      <c r="J1028" s="10">
        <v>80111616</v>
      </c>
      <c r="K1028" s="10" t="s">
        <v>767</v>
      </c>
      <c r="L1028" s="16">
        <v>42370</v>
      </c>
      <c r="M1028" s="10">
        <v>1</v>
      </c>
      <c r="N1028" s="10" t="s">
        <v>8</v>
      </c>
      <c r="O1028" s="10" t="s">
        <v>9</v>
      </c>
      <c r="P1028" s="13">
        <v>15000000</v>
      </c>
      <c r="Q1028" s="13">
        <v>15000000</v>
      </c>
      <c r="R1028" s="10" t="s">
        <v>10</v>
      </c>
      <c r="S1028" s="10" t="s">
        <v>10</v>
      </c>
      <c r="T1028" s="10" t="s">
        <v>715</v>
      </c>
      <c r="U1028" s="11">
        <f t="shared" si="22"/>
        <v>15000000</v>
      </c>
      <c r="V1028" s="10"/>
    </row>
    <row r="1029" spans="1:22" s="2" customFormat="1" ht="75" customHeight="1" x14ac:dyDescent="0.25">
      <c r="A1029" s="10">
        <v>1025</v>
      </c>
      <c r="B1029" s="10">
        <v>844</v>
      </c>
      <c r="C1029" s="10" t="s">
        <v>707</v>
      </c>
      <c r="D1029" s="10" t="s">
        <v>708</v>
      </c>
      <c r="E1029" s="10" t="s">
        <v>757</v>
      </c>
      <c r="F1029" s="10" t="s">
        <v>758</v>
      </c>
      <c r="G1029" s="10" t="s">
        <v>28</v>
      </c>
      <c r="H1029" s="10" t="s">
        <v>29</v>
      </c>
      <c r="I1029" s="10" t="s">
        <v>740</v>
      </c>
      <c r="J1029" s="10">
        <v>80111616</v>
      </c>
      <c r="K1029" s="10" t="s">
        <v>768</v>
      </c>
      <c r="L1029" s="16">
        <v>42370</v>
      </c>
      <c r="M1029" s="10">
        <v>1</v>
      </c>
      <c r="N1029" s="10" t="s">
        <v>8</v>
      </c>
      <c r="O1029" s="10" t="s">
        <v>9</v>
      </c>
      <c r="P1029" s="13">
        <v>7000000</v>
      </c>
      <c r="Q1029" s="13">
        <v>7000000</v>
      </c>
      <c r="R1029" s="10" t="s">
        <v>10</v>
      </c>
      <c r="S1029" s="10" t="s">
        <v>10</v>
      </c>
      <c r="T1029" s="10" t="s">
        <v>715</v>
      </c>
      <c r="U1029" s="11">
        <f t="shared" si="22"/>
        <v>7000000</v>
      </c>
      <c r="V1029" s="10"/>
    </row>
    <row r="1030" spans="1:22" s="2" customFormat="1" ht="75" customHeight="1" x14ac:dyDescent="0.25">
      <c r="A1030" s="10">
        <v>1026</v>
      </c>
      <c r="B1030" s="10">
        <v>844</v>
      </c>
      <c r="C1030" s="10" t="s">
        <v>707</v>
      </c>
      <c r="D1030" s="10" t="s">
        <v>708</v>
      </c>
      <c r="E1030" s="10" t="s">
        <v>757</v>
      </c>
      <c r="F1030" s="10" t="s">
        <v>758</v>
      </c>
      <c r="G1030" s="10" t="s">
        <v>28</v>
      </c>
      <c r="H1030" s="10" t="s">
        <v>29</v>
      </c>
      <c r="I1030" s="10" t="s">
        <v>740</v>
      </c>
      <c r="J1030" s="10">
        <v>80111616</v>
      </c>
      <c r="K1030" s="10" t="s">
        <v>769</v>
      </c>
      <c r="L1030" s="16">
        <v>42370</v>
      </c>
      <c r="M1030" s="10">
        <v>1</v>
      </c>
      <c r="N1030" s="10" t="s">
        <v>8</v>
      </c>
      <c r="O1030" s="10" t="s">
        <v>9</v>
      </c>
      <c r="P1030" s="13">
        <v>2000000</v>
      </c>
      <c r="Q1030" s="13">
        <v>2000000</v>
      </c>
      <c r="R1030" s="10" t="s">
        <v>10</v>
      </c>
      <c r="S1030" s="10" t="s">
        <v>10</v>
      </c>
      <c r="T1030" s="10" t="s">
        <v>715</v>
      </c>
      <c r="U1030" s="11">
        <f t="shared" si="22"/>
        <v>2000000</v>
      </c>
      <c r="V1030" s="10"/>
    </row>
    <row r="1031" spans="1:22" s="2" customFormat="1" ht="75" customHeight="1" x14ac:dyDescent="0.25">
      <c r="A1031" s="10">
        <v>1027</v>
      </c>
      <c r="B1031" s="10">
        <v>844</v>
      </c>
      <c r="C1031" s="10" t="s">
        <v>770</v>
      </c>
      <c r="D1031" s="10" t="s">
        <v>771</v>
      </c>
      <c r="E1031" s="10" t="s">
        <v>772</v>
      </c>
      <c r="F1031" s="10" t="s">
        <v>773</v>
      </c>
      <c r="G1031" s="10" t="s">
        <v>711</v>
      </c>
      <c r="H1031" s="10" t="s">
        <v>712</v>
      </c>
      <c r="I1031" s="10" t="s">
        <v>713</v>
      </c>
      <c r="J1031" s="10">
        <v>80111616</v>
      </c>
      <c r="K1031" s="10" t="s">
        <v>774</v>
      </c>
      <c r="L1031" s="16">
        <v>42370</v>
      </c>
      <c r="M1031" s="10">
        <v>12</v>
      </c>
      <c r="N1031" s="10" t="s">
        <v>8</v>
      </c>
      <c r="O1031" s="10" t="s">
        <v>9</v>
      </c>
      <c r="P1031" s="13">
        <v>57046440</v>
      </c>
      <c r="Q1031" s="13">
        <v>57046440</v>
      </c>
      <c r="R1031" s="10" t="s">
        <v>10</v>
      </c>
      <c r="S1031" s="10" t="s">
        <v>10</v>
      </c>
      <c r="T1031" s="10" t="s">
        <v>715</v>
      </c>
      <c r="U1031" s="11">
        <f t="shared" ref="U1031:U1070" si="23">+Q1031/M1031</f>
        <v>4753870</v>
      </c>
      <c r="V1031" s="10"/>
    </row>
    <row r="1032" spans="1:22" s="2" customFormat="1" ht="75" customHeight="1" x14ac:dyDescent="0.25">
      <c r="A1032" s="10">
        <v>1028</v>
      </c>
      <c r="B1032" s="10">
        <v>844</v>
      </c>
      <c r="C1032" s="10" t="s">
        <v>770</v>
      </c>
      <c r="D1032" s="10" t="s">
        <v>771</v>
      </c>
      <c r="E1032" s="10" t="s">
        <v>772</v>
      </c>
      <c r="F1032" s="10" t="s">
        <v>773</v>
      </c>
      <c r="G1032" s="10" t="s">
        <v>711</v>
      </c>
      <c r="H1032" s="10" t="s">
        <v>712</v>
      </c>
      <c r="I1032" s="10" t="s">
        <v>713</v>
      </c>
      <c r="J1032" s="10">
        <v>80111616</v>
      </c>
      <c r="K1032" s="10" t="s">
        <v>775</v>
      </c>
      <c r="L1032" s="16">
        <v>42370</v>
      </c>
      <c r="M1032" s="10">
        <v>12</v>
      </c>
      <c r="N1032" s="10" t="s">
        <v>8</v>
      </c>
      <c r="O1032" s="10" t="s">
        <v>9</v>
      </c>
      <c r="P1032" s="13">
        <v>27122784</v>
      </c>
      <c r="Q1032" s="13">
        <v>27122784</v>
      </c>
      <c r="R1032" s="10" t="s">
        <v>10</v>
      </c>
      <c r="S1032" s="10" t="s">
        <v>10</v>
      </c>
      <c r="T1032" s="10" t="s">
        <v>715</v>
      </c>
      <c r="U1032" s="11">
        <f t="shared" si="23"/>
        <v>2260232</v>
      </c>
      <c r="V1032" s="10"/>
    </row>
    <row r="1033" spans="1:22" s="2" customFormat="1" ht="75" customHeight="1" x14ac:dyDescent="0.25">
      <c r="A1033" s="10">
        <v>1029</v>
      </c>
      <c r="B1033" s="10">
        <v>844</v>
      </c>
      <c r="C1033" s="10" t="s">
        <v>770</v>
      </c>
      <c r="D1033" s="10" t="s">
        <v>771</v>
      </c>
      <c r="E1033" s="10" t="s">
        <v>772</v>
      </c>
      <c r="F1033" s="10" t="s">
        <v>773</v>
      </c>
      <c r="G1033" s="10" t="s">
        <v>711</v>
      </c>
      <c r="H1033" s="10" t="s">
        <v>712</v>
      </c>
      <c r="I1033" s="10" t="s">
        <v>713</v>
      </c>
      <c r="J1033" s="10">
        <v>80111616</v>
      </c>
      <c r="K1033" s="10" t="s">
        <v>776</v>
      </c>
      <c r="L1033" s="16">
        <v>42370</v>
      </c>
      <c r="M1033" s="10">
        <v>12</v>
      </c>
      <c r="N1033" s="10" t="s">
        <v>8</v>
      </c>
      <c r="O1033" s="10" t="s">
        <v>9</v>
      </c>
      <c r="P1033" s="13">
        <v>19795776</v>
      </c>
      <c r="Q1033" s="13">
        <v>19795776</v>
      </c>
      <c r="R1033" s="10" t="s">
        <v>10</v>
      </c>
      <c r="S1033" s="10" t="s">
        <v>10</v>
      </c>
      <c r="T1033" s="10" t="s">
        <v>715</v>
      </c>
      <c r="U1033" s="11">
        <f t="shared" si="23"/>
        <v>1649648</v>
      </c>
      <c r="V1033" s="10"/>
    </row>
    <row r="1034" spans="1:22" s="2" customFormat="1" ht="75" customHeight="1" x14ac:dyDescent="0.25">
      <c r="A1034" s="10">
        <v>1030</v>
      </c>
      <c r="B1034" s="10">
        <v>844</v>
      </c>
      <c r="C1034" s="10" t="s">
        <v>770</v>
      </c>
      <c r="D1034" s="10" t="s">
        <v>771</v>
      </c>
      <c r="E1034" s="10" t="s">
        <v>772</v>
      </c>
      <c r="F1034" s="10" t="s">
        <v>773</v>
      </c>
      <c r="G1034" s="10" t="s">
        <v>711</v>
      </c>
      <c r="H1034" s="10" t="s">
        <v>712</v>
      </c>
      <c r="I1034" s="10" t="s">
        <v>713</v>
      </c>
      <c r="J1034" s="10">
        <v>80111616</v>
      </c>
      <c r="K1034" s="10" t="s">
        <v>777</v>
      </c>
      <c r="L1034" s="16">
        <v>42370</v>
      </c>
      <c r="M1034" s="10">
        <v>12</v>
      </c>
      <c r="N1034" s="10" t="s">
        <v>8</v>
      </c>
      <c r="O1034" s="10" t="s">
        <v>9</v>
      </c>
      <c r="P1034" s="13">
        <v>19795776</v>
      </c>
      <c r="Q1034" s="13">
        <v>19795776</v>
      </c>
      <c r="R1034" s="10" t="s">
        <v>10</v>
      </c>
      <c r="S1034" s="10" t="s">
        <v>10</v>
      </c>
      <c r="T1034" s="10" t="s">
        <v>715</v>
      </c>
      <c r="U1034" s="11">
        <f t="shared" si="23"/>
        <v>1649648</v>
      </c>
      <c r="V1034" s="10"/>
    </row>
    <row r="1035" spans="1:22" s="2" customFormat="1" ht="75" customHeight="1" x14ac:dyDescent="0.25">
      <c r="A1035" s="10">
        <v>1031</v>
      </c>
      <c r="B1035" s="10">
        <v>844</v>
      </c>
      <c r="C1035" s="10" t="s">
        <v>770</v>
      </c>
      <c r="D1035" s="10" t="s">
        <v>771</v>
      </c>
      <c r="E1035" s="10" t="s">
        <v>772</v>
      </c>
      <c r="F1035" s="10" t="s">
        <v>773</v>
      </c>
      <c r="G1035" s="10" t="s">
        <v>711</v>
      </c>
      <c r="H1035" s="10" t="s">
        <v>712</v>
      </c>
      <c r="I1035" s="10" t="s">
        <v>713</v>
      </c>
      <c r="J1035" s="10">
        <v>80111616</v>
      </c>
      <c r="K1035" s="10" t="s">
        <v>778</v>
      </c>
      <c r="L1035" s="16">
        <v>42370</v>
      </c>
      <c r="M1035" s="10">
        <v>12</v>
      </c>
      <c r="N1035" s="10" t="s">
        <v>8</v>
      </c>
      <c r="O1035" s="10" t="s">
        <v>9</v>
      </c>
      <c r="P1035" s="13">
        <v>19795776</v>
      </c>
      <c r="Q1035" s="13">
        <v>19795776</v>
      </c>
      <c r="R1035" s="10" t="s">
        <v>10</v>
      </c>
      <c r="S1035" s="10" t="s">
        <v>10</v>
      </c>
      <c r="T1035" s="10" t="s">
        <v>715</v>
      </c>
      <c r="U1035" s="11">
        <f t="shared" si="23"/>
        <v>1649648</v>
      </c>
      <c r="V1035" s="10"/>
    </row>
    <row r="1036" spans="1:22" s="2" customFormat="1" ht="75" customHeight="1" x14ac:dyDescent="0.25">
      <c r="A1036" s="10">
        <v>1032</v>
      </c>
      <c r="B1036" s="10">
        <v>844</v>
      </c>
      <c r="C1036" s="10" t="s">
        <v>770</v>
      </c>
      <c r="D1036" s="10" t="s">
        <v>771</v>
      </c>
      <c r="E1036" s="10" t="s">
        <v>772</v>
      </c>
      <c r="F1036" s="10" t="s">
        <v>773</v>
      </c>
      <c r="G1036" s="10" t="s">
        <v>711</v>
      </c>
      <c r="H1036" s="10" t="s">
        <v>712</v>
      </c>
      <c r="I1036" s="10" t="s">
        <v>713</v>
      </c>
      <c r="J1036" s="10">
        <v>80111616</v>
      </c>
      <c r="K1036" s="10" t="s">
        <v>779</v>
      </c>
      <c r="L1036" s="16">
        <v>42370</v>
      </c>
      <c r="M1036" s="10">
        <v>12</v>
      </c>
      <c r="N1036" s="10" t="s">
        <v>8</v>
      </c>
      <c r="O1036" s="10" t="s">
        <v>9</v>
      </c>
      <c r="P1036" s="13">
        <v>19795776</v>
      </c>
      <c r="Q1036" s="13">
        <v>19795776</v>
      </c>
      <c r="R1036" s="10" t="s">
        <v>10</v>
      </c>
      <c r="S1036" s="10" t="s">
        <v>10</v>
      </c>
      <c r="T1036" s="10" t="s">
        <v>715</v>
      </c>
      <c r="U1036" s="11">
        <f t="shared" si="23"/>
        <v>1649648</v>
      </c>
      <c r="V1036" s="10"/>
    </row>
    <row r="1037" spans="1:22" s="2" customFormat="1" ht="75" customHeight="1" x14ac:dyDescent="0.25">
      <c r="A1037" s="10">
        <v>1033</v>
      </c>
      <c r="B1037" s="10">
        <v>844</v>
      </c>
      <c r="C1037" s="10" t="s">
        <v>770</v>
      </c>
      <c r="D1037" s="10" t="s">
        <v>771</v>
      </c>
      <c r="E1037" s="10" t="s">
        <v>772</v>
      </c>
      <c r="F1037" s="10" t="s">
        <v>773</v>
      </c>
      <c r="G1037" s="10" t="s">
        <v>711</v>
      </c>
      <c r="H1037" s="10" t="s">
        <v>712</v>
      </c>
      <c r="I1037" s="10" t="s">
        <v>713</v>
      </c>
      <c r="J1037" s="10">
        <v>80111616</v>
      </c>
      <c r="K1037" s="10" t="s">
        <v>780</v>
      </c>
      <c r="L1037" s="16">
        <v>42370</v>
      </c>
      <c r="M1037" s="10">
        <v>12</v>
      </c>
      <c r="N1037" s="10" t="s">
        <v>8</v>
      </c>
      <c r="O1037" s="10" t="s">
        <v>9</v>
      </c>
      <c r="P1037" s="13">
        <v>19795776</v>
      </c>
      <c r="Q1037" s="13">
        <v>19795776</v>
      </c>
      <c r="R1037" s="10" t="s">
        <v>10</v>
      </c>
      <c r="S1037" s="10" t="s">
        <v>10</v>
      </c>
      <c r="T1037" s="10" t="s">
        <v>715</v>
      </c>
      <c r="U1037" s="11">
        <f t="shared" si="23"/>
        <v>1649648</v>
      </c>
      <c r="V1037" s="10"/>
    </row>
    <row r="1038" spans="1:22" s="2" customFormat="1" ht="75" customHeight="1" x14ac:dyDescent="0.25">
      <c r="A1038" s="10">
        <v>1034</v>
      </c>
      <c r="B1038" s="10">
        <v>844</v>
      </c>
      <c r="C1038" s="10" t="s">
        <v>770</v>
      </c>
      <c r="D1038" s="10" t="s">
        <v>771</v>
      </c>
      <c r="E1038" s="10" t="s">
        <v>772</v>
      </c>
      <c r="F1038" s="10" t="s">
        <v>773</v>
      </c>
      <c r="G1038" s="10" t="s">
        <v>711</v>
      </c>
      <c r="H1038" s="10" t="s">
        <v>712</v>
      </c>
      <c r="I1038" s="10" t="s">
        <v>713</v>
      </c>
      <c r="J1038" s="10">
        <v>80111616</v>
      </c>
      <c r="K1038" s="10" t="s">
        <v>778</v>
      </c>
      <c r="L1038" s="16">
        <v>42370</v>
      </c>
      <c r="M1038" s="10">
        <v>12</v>
      </c>
      <c r="N1038" s="10" t="s">
        <v>8</v>
      </c>
      <c r="O1038" s="10" t="s">
        <v>9</v>
      </c>
      <c r="P1038" s="13">
        <v>19795776</v>
      </c>
      <c r="Q1038" s="13">
        <v>19795776</v>
      </c>
      <c r="R1038" s="10" t="s">
        <v>10</v>
      </c>
      <c r="S1038" s="10" t="s">
        <v>10</v>
      </c>
      <c r="T1038" s="10" t="s">
        <v>715</v>
      </c>
      <c r="U1038" s="11">
        <f t="shared" si="23"/>
        <v>1649648</v>
      </c>
      <c r="V1038" s="10"/>
    </row>
    <row r="1039" spans="1:22" s="2" customFormat="1" ht="75" customHeight="1" x14ac:dyDescent="0.25">
      <c r="A1039" s="10">
        <v>1035</v>
      </c>
      <c r="B1039" s="10">
        <v>844</v>
      </c>
      <c r="C1039" s="10" t="s">
        <v>770</v>
      </c>
      <c r="D1039" s="10" t="s">
        <v>771</v>
      </c>
      <c r="E1039" s="10" t="s">
        <v>772</v>
      </c>
      <c r="F1039" s="10" t="s">
        <v>773</v>
      </c>
      <c r="G1039" s="10" t="s">
        <v>711</v>
      </c>
      <c r="H1039" s="10" t="s">
        <v>712</v>
      </c>
      <c r="I1039" s="10" t="s">
        <v>713</v>
      </c>
      <c r="J1039" s="10">
        <v>80111616</v>
      </c>
      <c r="K1039" s="10" t="s">
        <v>781</v>
      </c>
      <c r="L1039" s="16">
        <v>42370</v>
      </c>
      <c r="M1039" s="10">
        <v>12</v>
      </c>
      <c r="N1039" s="10" t="s">
        <v>8</v>
      </c>
      <c r="O1039" s="10" t="s">
        <v>9</v>
      </c>
      <c r="P1039" s="13">
        <v>19795776</v>
      </c>
      <c r="Q1039" s="13">
        <v>19795776</v>
      </c>
      <c r="R1039" s="10" t="s">
        <v>10</v>
      </c>
      <c r="S1039" s="10" t="s">
        <v>10</v>
      </c>
      <c r="T1039" s="10" t="s">
        <v>715</v>
      </c>
      <c r="U1039" s="11">
        <f t="shared" si="23"/>
        <v>1649648</v>
      </c>
      <c r="V1039" s="10"/>
    </row>
    <row r="1040" spans="1:22" s="2" customFormat="1" ht="75" customHeight="1" x14ac:dyDescent="0.25">
      <c r="A1040" s="10">
        <v>1036</v>
      </c>
      <c r="B1040" s="10">
        <v>844</v>
      </c>
      <c r="C1040" s="10" t="s">
        <v>770</v>
      </c>
      <c r="D1040" s="10" t="s">
        <v>771</v>
      </c>
      <c r="E1040" s="10" t="s">
        <v>772</v>
      </c>
      <c r="F1040" s="10" t="s">
        <v>773</v>
      </c>
      <c r="G1040" s="10" t="s">
        <v>711</v>
      </c>
      <c r="H1040" s="10" t="s">
        <v>712</v>
      </c>
      <c r="I1040" s="10" t="s">
        <v>713</v>
      </c>
      <c r="J1040" s="10">
        <v>80111616</v>
      </c>
      <c r="K1040" s="10" t="s">
        <v>782</v>
      </c>
      <c r="L1040" s="16">
        <v>42370</v>
      </c>
      <c r="M1040" s="10">
        <v>12</v>
      </c>
      <c r="N1040" s="10" t="s">
        <v>8</v>
      </c>
      <c r="O1040" s="10" t="s">
        <v>9</v>
      </c>
      <c r="P1040" s="13">
        <v>19795776</v>
      </c>
      <c r="Q1040" s="13">
        <v>19795776</v>
      </c>
      <c r="R1040" s="10" t="s">
        <v>10</v>
      </c>
      <c r="S1040" s="10" t="s">
        <v>10</v>
      </c>
      <c r="T1040" s="10" t="s">
        <v>715</v>
      </c>
      <c r="U1040" s="11">
        <f t="shared" si="23"/>
        <v>1649648</v>
      </c>
      <c r="V1040" s="10"/>
    </row>
    <row r="1041" spans="1:22" s="2" customFormat="1" ht="75" customHeight="1" x14ac:dyDescent="0.25">
      <c r="A1041" s="10">
        <v>1037</v>
      </c>
      <c r="B1041" s="10">
        <v>844</v>
      </c>
      <c r="C1041" s="10" t="s">
        <v>770</v>
      </c>
      <c r="D1041" s="10" t="s">
        <v>771</v>
      </c>
      <c r="E1041" s="10" t="s">
        <v>772</v>
      </c>
      <c r="F1041" s="10" t="s">
        <v>773</v>
      </c>
      <c r="G1041" s="10" t="s">
        <v>711</v>
      </c>
      <c r="H1041" s="10" t="s">
        <v>712</v>
      </c>
      <c r="I1041" s="10" t="s">
        <v>713</v>
      </c>
      <c r="J1041" s="10">
        <v>80111617</v>
      </c>
      <c r="K1041" s="10" t="s">
        <v>783</v>
      </c>
      <c r="L1041" s="16">
        <v>42370</v>
      </c>
      <c r="M1041" s="10">
        <v>12</v>
      </c>
      <c r="N1041" s="10" t="s">
        <v>8</v>
      </c>
      <c r="O1041" s="10" t="s">
        <v>9</v>
      </c>
      <c r="P1041" s="13">
        <v>19795776</v>
      </c>
      <c r="Q1041" s="13">
        <v>19795776</v>
      </c>
      <c r="R1041" s="10" t="s">
        <v>10</v>
      </c>
      <c r="S1041" s="10" t="s">
        <v>10</v>
      </c>
      <c r="T1041" s="10" t="s">
        <v>715</v>
      </c>
      <c r="U1041" s="11">
        <f t="shared" si="23"/>
        <v>1649648</v>
      </c>
      <c r="V1041" s="10"/>
    </row>
    <row r="1042" spans="1:22" s="2" customFormat="1" ht="75" customHeight="1" x14ac:dyDescent="0.25">
      <c r="A1042" s="10">
        <v>1038</v>
      </c>
      <c r="B1042" s="10">
        <v>844</v>
      </c>
      <c r="C1042" s="10" t="s">
        <v>770</v>
      </c>
      <c r="D1042" s="10" t="s">
        <v>771</v>
      </c>
      <c r="E1042" s="10" t="s">
        <v>772</v>
      </c>
      <c r="F1042" s="10" t="s">
        <v>773</v>
      </c>
      <c r="G1042" s="10" t="s">
        <v>711</v>
      </c>
      <c r="H1042" s="10" t="s">
        <v>712</v>
      </c>
      <c r="I1042" s="10" t="s">
        <v>713</v>
      </c>
      <c r="J1042" s="10">
        <v>80111618</v>
      </c>
      <c r="K1042" s="10" t="s">
        <v>782</v>
      </c>
      <c r="L1042" s="16">
        <v>42370</v>
      </c>
      <c r="M1042" s="10">
        <v>12</v>
      </c>
      <c r="N1042" s="10" t="s">
        <v>8</v>
      </c>
      <c r="O1042" s="10" t="s">
        <v>9</v>
      </c>
      <c r="P1042" s="13">
        <v>19795776</v>
      </c>
      <c r="Q1042" s="13">
        <v>19795776</v>
      </c>
      <c r="R1042" s="10" t="s">
        <v>10</v>
      </c>
      <c r="S1042" s="10" t="s">
        <v>10</v>
      </c>
      <c r="T1042" s="10" t="s">
        <v>715</v>
      </c>
      <c r="U1042" s="11">
        <f t="shared" si="23"/>
        <v>1649648</v>
      </c>
      <c r="V1042" s="10"/>
    </row>
    <row r="1043" spans="1:22" s="2" customFormat="1" ht="75" customHeight="1" x14ac:dyDescent="0.25">
      <c r="A1043" s="10">
        <v>1039</v>
      </c>
      <c r="B1043" s="10">
        <v>844</v>
      </c>
      <c r="C1043" s="10" t="s">
        <v>770</v>
      </c>
      <c r="D1043" s="10" t="s">
        <v>771</v>
      </c>
      <c r="E1043" s="10" t="s">
        <v>772</v>
      </c>
      <c r="F1043" s="10" t="s">
        <v>773</v>
      </c>
      <c r="G1043" s="10" t="s">
        <v>711</v>
      </c>
      <c r="H1043" s="10" t="s">
        <v>712</v>
      </c>
      <c r="I1043" s="10" t="s">
        <v>713</v>
      </c>
      <c r="J1043" s="10">
        <v>80111616</v>
      </c>
      <c r="K1043" s="10" t="s">
        <v>784</v>
      </c>
      <c r="L1043" s="16">
        <v>42370</v>
      </c>
      <c r="M1043" s="10">
        <v>12</v>
      </c>
      <c r="N1043" s="10" t="s">
        <v>8</v>
      </c>
      <c r="O1043" s="10" t="s">
        <v>9</v>
      </c>
      <c r="P1043" s="13">
        <v>21338304</v>
      </c>
      <c r="Q1043" s="13">
        <v>21338304</v>
      </c>
      <c r="R1043" s="10" t="s">
        <v>10</v>
      </c>
      <c r="S1043" s="10" t="s">
        <v>10</v>
      </c>
      <c r="T1043" s="10" t="s">
        <v>715</v>
      </c>
      <c r="U1043" s="11">
        <f t="shared" si="23"/>
        <v>1778192</v>
      </c>
      <c r="V1043" s="10"/>
    </row>
    <row r="1044" spans="1:22" s="2" customFormat="1" ht="75" customHeight="1" x14ac:dyDescent="0.25">
      <c r="A1044" s="10">
        <v>1040</v>
      </c>
      <c r="B1044" s="10">
        <v>844</v>
      </c>
      <c r="C1044" s="10" t="s">
        <v>770</v>
      </c>
      <c r="D1044" s="10" t="s">
        <v>771</v>
      </c>
      <c r="E1044" s="10" t="s">
        <v>772</v>
      </c>
      <c r="F1044" s="10" t="s">
        <v>773</v>
      </c>
      <c r="G1044" s="10" t="s">
        <v>711</v>
      </c>
      <c r="H1044" s="10" t="s">
        <v>712</v>
      </c>
      <c r="I1044" s="10" t="s">
        <v>713</v>
      </c>
      <c r="J1044" s="10">
        <v>80111616</v>
      </c>
      <c r="K1044" s="10" t="s">
        <v>784</v>
      </c>
      <c r="L1044" s="16">
        <v>42370</v>
      </c>
      <c r="M1044" s="10">
        <v>12</v>
      </c>
      <c r="N1044" s="10" t="s">
        <v>8</v>
      </c>
      <c r="O1044" s="10" t="s">
        <v>9</v>
      </c>
      <c r="P1044" s="13">
        <v>21338304</v>
      </c>
      <c r="Q1044" s="13">
        <v>21338304</v>
      </c>
      <c r="R1044" s="10" t="s">
        <v>10</v>
      </c>
      <c r="S1044" s="10" t="s">
        <v>10</v>
      </c>
      <c r="T1044" s="10" t="s">
        <v>715</v>
      </c>
      <c r="U1044" s="11">
        <f t="shared" si="23"/>
        <v>1778192</v>
      </c>
      <c r="V1044" s="10"/>
    </row>
    <row r="1045" spans="1:22" s="2" customFormat="1" ht="75" customHeight="1" x14ac:dyDescent="0.25">
      <c r="A1045" s="10">
        <v>1041</v>
      </c>
      <c r="B1045" s="10">
        <v>844</v>
      </c>
      <c r="C1045" s="10" t="s">
        <v>770</v>
      </c>
      <c r="D1045" s="10" t="s">
        <v>771</v>
      </c>
      <c r="E1045" s="10" t="s">
        <v>772</v>
      </c>
      <c r="F1045" s="10" t="s">
        <v>773</v>
      </c>
      <c r="G1045" s="10" t="s">
        <v>711</v>
      </c>
      <c r="H1045" s="10" t="s">
        <v>712</v>
      </c>
      <c r="I1045" s="10" t="s">
        <v>713</v>
      </c>
      <c r="J1045" s="10">
        <v>80111616</v>
      </c>
      <c r="K1045" s="10" t="s">
        <v>784</v>
      </c>
      <c r="L1045" s="16">
        <v>42370</v>
      </c>
      <c r="M1045" s="10">
        <v>12</v>
      </c>
      <c r="N1045" s="10" t="s">
        <v>8</v>
      </c>
      <c r="O1045" s="10" t="s">
        <v>9</v>
      </c>
      <c r="P1045" s="13">
        <v>21338304</v>
      </c>
      <c r="Q1045" s="13">
        <v>21338304</v>
      </c>
      <c r="R1045" s="10" t="s">
        <v>10</v>
      </c>
      <c r="S1045" s="10" t="s">
        <v>10</v>
      </c>
      <c r="T1045" s="10" t="s">
        <v>715</v>
      </c>
      <c r="U1045" s="11">
        <f t="shared" si="23"/>
        <v>1778192</v>
      </c>
      <c r="V1045" s="10"/>
    </row>
    <row r="1046" spans="1:22" s="2" customFormat="1" ht="75" customHeight="1" x14ac:dyDescent="0.25">
      <c r="A1046" s="10">
        <v>1042</v>
      </c>
      <c r="B1046" s="10">
        <v>844</v>
      </c>
      <c r="C1046" s="10" t="s">
        <v>770</v>
      </c>
      <c r="D1046" s="10" t="s">
        <v>771</v>
      </c>
      <c r="E1046" s="10" t="s">
        <v>772</v>
      </c>
      <c r="F1046" s="10" t="s">
        <v>773</v>
      </c>
      <c r="G1046" s="10" t="s">
        <v>711</v>
      </c>
      <c r="H1046" s="10" t="s">
        <v>712</v>
      </c>
      <c r="I1046" s="10" t="s">
        <v>713</v>
      </c>
      <c r="J1046" s="10">
        <v>80111616</v>
      </c>
      <c r="K1046" s="10" t="s">
        <v>785</v>
      </c>
      <c r="L1046" s="16">
        <v>42370</v>
      </c>
      <c r="M1046" s="10">
        <v>12</v>
      </c>
      <c r="N1046" s="10" t="s">
        <v>8</v>
      </c>
      <c r="O1046" s="10" t="s">
        <v>9</v>
      </c>
      <c r="P1046" s="13">
        <v>21338304</v>
      </c>
      <c r="Q1046" s="13">
        <v>21338304</v>
      </c>
      <c r="R1046" s="10" t="s">
        <v>10</v>
      </c>
      <c r="S1046" s="10" t="s">
        <v>10</v>
      </c>
      <c r="T1046" s="10" t="s">
        <v>715</v>
      </c>
      <c r="U1046" s="11">
        <f t="shared" si="23"/>
        <v>1778192</v>
      </c>
      <c r="V1046" s="10"/>
    </row>
    <row r="1047" spans="1:22" s="2" customFormat="1" ht="75" customHeight="1" x14ac:dyDescent="0.25">
      <c r="A1047" s="10">
        <v>1043</v>
      </c>
      <c r="B1047" s="10">
        <v>844</v>
      </c>
      <c r="C1047" s="10" t="s">
        <v>770</v>
      </c>
      <c r="D1047" s="10" t="s">
        <v>771</v>
      </c>
      <c r="E1047" s="10" t="s">
        <v>772</v>
      </c>
      <c r="F1047" s="10" t="s">
        <v>773</v>
      </c>
      <c r="G1047" s="10" t="s">
        <v>711</v>
      </c>
      <c r="H1047" s="10" t="s">
        <v>712</v>
      </c>
      <c r="I1047" s="10" t="s">
        <v>713</v>
      </c>
      <c r="J1047" s="10">
        <v>80111616</v>
      </c>
      <c r="K1047" s="10" t="s">
        <v>786</v>
      </c>
      <c r="L1047" s="16">
        <v>42370</v>
      </c>
      <c r="M1047" s="10">
        <v>12</v>
      </c>
      <c r="N1047" s="10" t="s">
        <v>8</v>
      </c>
      <c r="O1047" s="10" t="s">
        <v>9</v>
      </c>
      <c r="P1047" s="13">
        <v>21338304</v>
      </c>
      <c r="Q1047" s="13">
        <v>21338304</v>
      </c>
      <c r="R1047" s="10" t="s">
        <v>10</v>
      </c>
      <c r="S1047" s="10" t="s">
        <v>10</v>
      </c>
      <c r="T1047" s="10" t="s">
        <v>715</v>
      </c>
      <c r="U1047" s="11">
        <f t="shared" si="23"/>
        <v>1778192</v>
      </c>
      <c r="V1047" s="10"/>
    </row>
    <row r="1048" spans="1:22" s="2" customFormat="1" ht="75" customHeight="1" x14ac:dyDescent="0.25">
      <c r="A1048" s="10">
        <v>1044</v>
      </c>
      <c r="B1048" s="10">
        <v>844</v>
      </c>
      <c r="C1048" s="10" t="s">
        <v>770</v>
      </c>
      <c r="D1048" s="10" t="s">
        <v>771</v>
      </c>
      <c r="E1048" s="10" t="s">
        <v>772</v>
      </c>
      <c r="F1048" s="10" t="s">
        <v>773</v>
      </c>
      <c r="G1048" s="10" t="s">
        <v>711</v>
      </c>
      <c r="H1048" s="10" t="s">
        <v>712</v>
      </c>
      <c r="I1048" s="10" t="s">
        <v>713</v>
      </c>
      <c r="J1048" s="10">
        <v>80111616</v>
      </c>
      <c r="K1048" s="10" t="s">
        <v>787</v>
      </c>
      <c r="L1048" s="16">
        <v>42370</v>
      </c>
      <c r="M1048" s="10">
        <v>12</v>
      </c>
      <c r="N1048" s="10" t="s">
        <v>8</v>
      </c>
      <c r="O1048" s="10" t="s">
        <v>9</v>
      </c>
      <c r="P1048" s="13">
        <v>25194624</v>
      </c>
      <c r="Q1048" s="13">
        <v>25194624</v>
      </c>
      <c r="R1048" s="10" t="s">
        <v>10</v>
      </c>
      <c r="S1048" s="10" t="s">
        <v>10</v>
      </c>
      <c r="T1048" s="10" t="s">
        <v>715</v>
      </c>
      <c r="U1048" s="11">
        <f t="shared" si="23"/>
        <v>2099552</v>
      </c>
      <c r="V1048" s="10"/>
    </row>
    <row r="1049" spans="1:22" s="2" customFormat="1" ht="75" customHeight="1" x14ac:dyDescent="0.25">
      <c r="A1049" s="10">
        <v>1045</v>
      </c>
      <c r="B1049" s="10">
        <v>844</v>
      </c>
      <c r="C1049" s="10" t="s">
        <v>770</v>
      </c>
      <c r="D1049" s="10" t="s">
        <v>771</v>
      </c>
      <c r="E1049" s="10" t="s">
        <v>772</v>
      </c>
      <c r="F1049" s="10" t="s">
        <v>773</v>
      </c>
      <c r="G1049" s="10" t="s">
        <v>711</v>
      </c>
      <c r="H1049" s="10" t="s">
        <v>712</v>
      </c>
      <c r="I1049" s="10" t="s">
        <v>713</v>
      </c>
      <c r="J1049" s="10">
        <v>80111616</v>
      </c>
      <c r="K1049" s="10" t="s">
        <v>787</v>
      </c>
      <c r="L1049" s="16">
        <v>42370</v>
      </c>
      <c r="M1049" s="10">
        <v>12</v>
      </c>
      <c r="N1049" s="10" t="s">
        <v>8</v>
      </c>
      <c r="O1049" s="10" t="s">
        <v>9</v>
      </c>
      <c r="P1049" s="13">
        <v>25194960</v>
      </c>
      <c r="Q1049" s="13">
        <v>25194960</v>
      </c>
      <c r="R1049" s="10" t="s">
        <v>10</v>
      </c>
      <c r="S1049" s="10" t="s">
        <v>10</v>
      </c>
      <c r="T1049" s="10" t="s">
        <v>715</v>
      </c>
      <c r="U1049" s="11">
        <f t="shared" si="23"/>
        <v>2099580</v>
      </c>
      <c r="V1049" s="10"/>
    </row>
    <row r="1050" spans="1:22" s="2" customFormat="1" ht="75" customHeight="1" x14ac:dyDescent="0.25">
      <c r="A1050" s="10">
        <v>1046</v>
      </c>
      <c r="B1050" s="10">
        <v>844</v>
      </c>
      <c r="C1050" s="10" t="s">
        <v>770</v>
      </c>
      <c r="D1050" s="10" t="s">
        <v>771</v>
      </c>
      <c r="E1050" s="10" t="s">
        <v>772</v>
      </c>
      <c r="F1050" s="10" t="s">
        <v>773</v>
      </c>
      <c r="G1050" s="10" t="s">
        <v>711</v>
      </c>
      <c r="H1050" s="10" t="s">
        <v>712</v>
      </c>
      <c r="I1050" s="10" t="s">
        <v>713</v>
      </c>
      <c r="J1050" s="10">
        <v>80111616</v>
      </c>
      <c r="K1050" s="10" t="s">
        <v>787</v>
      </c>
      <c r="L1050" s="16">
        <v>42370</v>
      </c>
      <c r="M1050" s="10">
        <v>12</v>
      </c>
      <c r="N1050" s="10" t="s">
        <v>8</v>
      </c>
      <c r="O1050" s="10" t="s">
        <v>9</v>
      </c>
      <c r="P1050" s="13">
        <v>25194624</v>
      </c>
      <c r="Q1050" s="13">
        <v>25194624</v>
      </c>
      <c r="R1050" s="10" t="s">
        <v>10</v>
      </c>
      <c r="S1050" s="10" t="s">
        <v>10</v>
      </c>
      <c r="T1050" s="10" t="s">
        <v>715</v>
      </c>
      <c r="U1050" s="11">
        <f t="shared" si="23"/>
        <v>2099552</v>
      </c>
      <c r="V1050" s="10"/>
    </row>
    <row r="1051" spans="1:22" s="2" customFormat="1" ht="75" customHeight="1" x14ac:dyDescent="0.25">
      <c r="A1051" s="10">
        <v>1047</v>
      </c>
      <c r="B1051" s="10">
        <v>844</v>
      </c>
      <c r="C1051" s="10" t="s">
        <v>770</v>
      </c>
      <c r="D1051" s="10" t="s">
        <v>771</v>
      </c>
      <c r="E1051" s="10" t="s">
        <v>772</v>
      </c>
      <c r="F1051" s="10" t="s">
        <v>773</v>
      </c>
      <c r="G1051" s="10" t="s">
        <v>711</v>
      </c>
      <c r="H1051" s="10" t="s">
        <v>712</v>
      </c>
      <c r="I1051" s="10" t="s">
        <v>713</v>
      </c>
      <c r="J1051" s="10">
        <v>80111616</v>
      </c>
      <c r="K1051" s="10" t="s">
        <v>787</v>
      </c>
      <c r="L1051" s="16">
        <v>42370</v>
      </c>
      <c r="M1051" s="10">
        <v>12</v>
      </c>
      <c r="N1051" s="10" t="s">
        <v>8</v>
      </c>
      <c r="O1051" s="10" t="s">
        <v>9</v>
      </c>
      <c r="P1051" s="13">
        <v>25194624</v>
      </c>
      <c r="Q1051" s="13">
        <v>25194624</v>
      </c>
      <c r="R1051" s="10" t="s">
        <v>10</v>
      </c>
      <c r="S1051" s="10" t="s">
        <v>10</v>
      </c>
      <c r="T1051" s="10" t="s">
        <v>715</v>
      </c>
      <c r="U1051" s="11">
        <f t="shared" si="23"/>
        <v>2099552</v>
      </c>
      <c r="V1051" s="10"/>
    </row>
    <row r="1052" spans="1:22" s="2" customFormat="1" ht="75" customHeight="1" x14ac:dyDescent="0.25">
      <c r="A1052" s="10">
        <v>1048</v>
      </c>
      <c r="B1052" s="10">
        <v>844</v>
      </c>
      <c r="C1052" s="10" t="s">
        <v>770</v>
      </c>
      <c r="D1052" s="10" t="s">
        <v>771</v>
      </c>
      <c r="E1052" s="10" t="s">
        <v>772</v>
      </c>
      <c r="F1052" s="10" t="s">
        <v>773</v>
      </c>
      <c r="G1052" s="10" t="s">
        <v>711</v>
      </c>
      <c r="H1052" s="10" t="s">
        <v>712</v>
      </c>
      <c r="I1052" s="10" t="s">
        <v>713</v>
      </c>
      <c r="J1052" s="10">
        <v>80111616</v>
      </c>
      <c r="K1052" s="10" t="s">
        <v>787</v>
      </c>
      <c r="L1052" s="16">
        <v>42370</v>
      </c>
      <c r="M1052" s="10">
        <v>12</v>
      </c>
      <c r="N1052" s="10" t="s">
        <v>8</v>
      </c>
      <c r="O1052" s="10" t="s">
        <v>9</v>
      </c>
      <c r="P1052" s="13">
        <v>25194624</v>
      </c>
      <c r="Q1052" s="13">
        <v>25194624</v>
      </c>
      <c r="R1052" s="10" t="s">
        <v>10</v>
      </c>
      <c r="S1052" s="10" t="s">
        <v>10</v>
      </c>
      <c r="T1052" s="10" t="s">
        <v>715</v>
      </c>
      <c r="U1052" s="11">
        <f t="shared" si="23"/>
        <v>2099552</v>
      </c>
      <c r="V1052" s="10"/>
    </row>
    <row r="1053" spans="1:22" s="2" customFormat="1" ht="75" customHeight="1" x14ac:dyDescent="0.25">
      <c r="A1053" s="10">
        <v>1049</v>
      </c>
      <c r="B1053" s="10">
        <v>844</v>
      </c>
      <c r="C1053" s="10" t="s">
        <v>770</v>
      </c>
      <c r="D1053" s="10" t="s">
        <v>771</v>
      </c>
      <c r="E1053" s="10" t="s">
        <v>772</v>
      </c>
      <c r="F1053" s="10" t="s">
        <v>773</v>
      </c>
      <c r="G1053" s="10" t="s">
        <v>711</v>
      </c>
      <c r="H1053" s="10" t="s">
        <v>712</v>
      </c>
      <c r="I1053" s="10" t="s">
        <v>713</v>
      </c>
      <c r="J1053" s="10">
        <v>80111616</v>
      </c>
      <c r="K1053" s="10" t="s">
        <v>787</v>
      </c>
      <c r="L1053" s="16">
        <v>42370</v>
      </c>
      <c r="M1053" s="10">
        <v>12</v>
      </c>
      <c r="N1053" s="10" t="s">
        <v>8</v>
      </c>
      <c r="O1053" s="10" t="s">
        <v>9</v>
      </c>
      <c r="P1053" s="13">
        <v>25194624</v>
      </c>
      <c r="Q1053" s="13">
        <v>25194624</v>
      </c>
      <c r="R1053" s="10" t="s">
        <v>10</v>
      </c>
      <c r="S1053" s="10" t="s">
        <v>10</v>
      </c>
      <c r="T1053" s="10" t="s">
        <v>715</v>
      </c>
      <c r="U1053" s="11">
        <f t="shared" si="23"/>
        <v>2099552</v>
      </c>
      <c r="V1053" s="10"/>
    </row>
    <row r="1054" spans="1:22" s="2" customFormat="1" ht="75" customHeight="1" x14ac:dyDescent="0.25">
      <c r="A1054" s="10">
        <v>1050</v>
      </c>
      <c r="B1054" s="10">
        <v>844</v>
      </c>
      <c r="C1054" s="10" t="s">
        <v>770</v>
      </c>
      <c r="D1054" s="10" t="s">
        <v>771</v>
      </c>
      <c r="E1054" s="10" t="s">
        <v>772</v>
      </c>
      <c r="F1054" s="10" t="s">
        <v>773</v>
      </c>
      <c r="G1054" s="10" t="s">
        <v>711</v>
      </c>
      <c r="H1054" s="10" t="s">
        <v>712</v>
      </c>
      <c r="I1054" s="10" t="s">
        <v>713</v>
      </c>
      <c r="J1054" s="10">
        <v>80111616</v>
      </c>
      <c r="K1054" s="10" t="s">
        <v>787</v>
      </c>
      <c r="L1054" s="16">
        <v>42370</v>
      </c>
      <c r="M1054" s="10">
        <v>12</v>
      </c>
      <c r="N1054" s="10" t="s">
        <v>8</v>
      </c>
      <c r="O1054" s="10" t="s">
        <v>9</v>
      </c>
      <c r="P1054" s="13">
        <v>25194624</v>
      </c>
      <c r="Q1054" s="13">
        <v>25194624</v>
      </c>
      <c r="R1054" s="10" t="s">
        <v>10</v>
      </c>
      <c r="S1054" s="10" t="s">
        <v>10</v>
      </c>
      <c r="T1054" s="10" t="s">
        <v>715</v>
      </c>
      <c r="U1054" s="11">
        <f t="shared" si="23"/>
        <v>2099552</v>
      </c>
      <c r="V1054" s="10"/>
    </row>
    <row r="1055" spans="1:22" s="2" customFormat="1" ht="75" customHeight="1" x14ac:dyDescent="0.25">
      <c r="A1055" s="10">
        <v>1051</v>
      </c>
      <c r="B1055" s="10">
        <v>844</v>
      </c>
      <c r="C1055" s="10" t="s">
        <v>770</v>
      </c>
      <c r="D1055" s="10" t="s">
        <v>771</v>
      </c>
      <c r="E1055" s="10" t="s">
        <v>772</v>
      </c>
      <c r="F1055" s="10" t="s">
        <v>773</v>
      </c>
      <c r="G1055" s="10" t="s">
        <v>711</v>
      </c>
      <c r="H1055" s="10" t="s">
        <v>712</v>
      </c>
      <c r="I1055" s="10" t="s">
        <v>713</v>
      </c>
      <c r="J1055" s="10">
        <v>80111616</v>
      </c>
      <c r="K1055" s="10" t="s">
        <v>787</v>
      </c>
      <c r="L1055" s="16">
        <v>42370</v>
      </c>
      <c r="M1055" s="10">
        <v>12</v>
      </c>
      <c r="N1055" s="10" t="s">
        <v>8</v>
      </c>
      <c r="O1055" s="10" t="s">
        <v>9</v>
      </c>
      <c r="P1055" s="13">
        <v>25194624</v>
      </c>
      <c r="Q1055" s="13">
        <v>25194624</v>
      </c>
      <c r="R1055" s="10" t="s">
        <v>10</v>
      </c>
      <c r="S1055" s="10" t="s">
        <v>10</v>
      </c>
      <c r="T1055" s="10" t="s">
        <v>715</v>
      </c>
      <c r="U1055" s="11">
        <f t="shared" si="23"/>
        <v>2099552</v>
      </c>
      <c r="V1055" s="10"/>
    </row>
    <row r="1056" spans="1:22" s="2" customFormat="1" ht="75" customHeight="1" x14ac:dyDescent="0.25">
      <c r="A1056" s="10">
        <v>1052</v>
      </c>
      <c r="B1056" s="10">
        <v>844</v>
      </c>
      <c r="C1056" s="10" t="s">
        <v>770</v>
      </c>
      <c r="D1056" s="10" t="s">
        <v>771</v>
      </c>
      <c r="E1056" s="10" t="s">
        <v>772</v>
      </c>
      <c r="F1056" s="10" t="s">
        <v>773</v>
      </c>
      <c r="G1056" s="10" t="s">
        <v>711</v>
      </c>
      <c r="H1056" s="10" t="s">
        <v>712</v>
      </c>
      <c r="I1056" s="10" t="s">
        <v>713</v>
      </c>
      <c r="J1056" s="10">
        <v>80111616</v>
      </c>
      <c r="K1056" s="10" t="s">
        <v>787</v>
      </c>
      <c r="L1056" s="16">
        <v>42370</v>
      </c>
      <c r="M1056" s="10">
        <v>12</v>
      </c>
      <c r="N1056" s="10" t="s">
        <v>8</v>
      </c>
      <c r="O1056" s="10" t="s">
        <v>9</v>
      </c>
      <c r="P1056" s="13">
        <v>25194624</v>
      </c>
      <c r="Q1056" s="13">
        <v>25194624</v>
      </c>
      <c r="R1056" s="10" t="s">
        <v>10</v>
      </c>
      <c r="S1056" s="10" t="s">
        <v>10</v>
      </c>
      <c r="T1056" s="10" t="s">
        <v>715</v>
      </c>
      <c r="U1056" s="11">
        <f t="shared" si="23"/>
        <v>2099552</v>
      </c>
      <c r="V1056" s="10"/>
    </row>
    <row r="1057" spans="1:22" s="2" customFormat="1" ht="75" customHeight="1" x14ac:dyDescent="0.25">
      <c r="A1057" s="10">
        <v>1053</v>
      </c>
      <c r="B1057" s="10">
        <v>844</v>
      </c>
      <c r="C1057" s="10" t="s">
        <v>770</v>
      </c>
      <c r="D1057" s="10" t="s">
        <v>771</v>
      </c>
      <c r="E1057" s="10" t="s">
        <v>772</v>
      </c>
      <c r="F1057" s="10" t="s">
        <v>773</v>
      </c>
      <c r="G1057" s="10" t="s">
        <v>711</v>
      </c>
      <c r="H1057" s="10" t="s">
        <v>712</v>
      </c>
      <c r="I1057" s="10" t="s">
        <v>713</v>
      </c>
      <c r="J1057" s="10">
        <v>80111616</v>
      </c>
      <c r="K1057" s="10" t="s">
        <v>787</v>
      </c>
      <c r="L1057" s="16">
        <v>42370</v>
      </c>
      <c r="M1057" s="10">
        <v>12</v>
      </c>
      <c r="N1057" s="10" t="s">
        <v>8</v>
      </c>
      <c r="O1057" s="10" t="s">
        <v>9</v>
      </c>
      <c r="P1057" s="13">
        <v>25194624</v>
      </c>
      <c r="Q1057" s="13">
        <v>25194624</v>
      </c>
      <c r="R1057" s="10" t="s">
        <v>10</v>
      </c>
      <c r="S1057" s="10" t="s">
        <v>10</v>
      </c>
      <c r="T1057" s="10" t="s">
        <v>715</v>
      </c>
      <c r="U1057" s="11">
        <f t="shared" si="23"/>
        <v>2099552</v>
      </c>
      <c r="V1057" s="10"/>
    </row>
    <row r="1058" spans="1:22" s="2" customFormat="1" ht="75" customHeight="1" x14ac:dyDescent="0.25">
      <c r="A1058" s="10">
        <v>1054</v>
      </c>
      <c r="B1058" s="10">
        <v>844</v>
      </c>
      <c r="C1058" s="10" t="s">
        <v>770</v>
      </c>
      <c r="D1058" s="10" t="s">
        <v>771</v>
      </c>
      <c r="E1058" s="10" t="s">
        <v>772</v>
      </c>
      <c r="F1058" s="10" t="s">
        <v>773</v>
      </c>
      <c r="G1058" s="10" t="s">
        <v>711</v>
      </c>
      <c r="H1058" s="10" t="s">
        <v>712</v>
      </c>
      <c r="I1058" s="10" t="s">
        <v>713</v>
      </c>
      <c r="J1058" s="10">
        <v>80111616</v>
      </c>
      <c r="K1058" s="10" t="s">
        <v>787</v>
      </c>
      <c r="L1058" s="16">
        <v>42370</v>
      </c>
      <c r="M1058" s="10">
        <v>12</v>
      </c>
      <c r="N1058" s="10" t="s">
        <v>8</v>
      </c>
      <c r="O1058" s="10" t="s">
        <v>9</v>
      </c>
      <c r="P1058" s="13">
        <v>25194624</v>
      </c>
      <c r="Q1058" s="13">
        <v>25194624</v>
      </c>
      <c r="R1058" s="10" t="s">
        <v>10</v>
      </c>
      <c r="S1058" s="10" t="s">
        <v>10</v>
      </c>
      <c r="T1058" s="10" t="s">
        <v>715</v>
      </c>
      <c r="U1058" s="11">
        <f t="shared" si="23"/>
        <v>2099552</v>
      </c>
      <c r="V1058" s="10"/>
    </row>
    <row r="1059" spans="1:22" s="2" customFormat="1" ht="75" customHeight="1" x14ac:dyDescent="0.25">
      <c r="A1059" s="10">
        <v>1055</v>
      </c>
      <c r="B1059" s="10">
        <v>844</v>
      </c>
      <c r="C1059" s="10" t="s">
        <v>770</v>
      </c>
      <c r="D1059" s="10" t="s">
        <v>771</v>
      </c>
      <c r="E1059" s="10" t="s">
        <v>772</v>
      </c>
      <c r="F1059" s="10" t="s">
        <v>773</v>
      </c>
      <c r="G1059" s="10" t="s">
        <v>711</v>
      </c>
      <c r="H1059" s="10" t="s">
        <v>712</v>
      </c>
      <c r="I1059" s="10" t="s">
        <v>713</v>
      </c>
      <c r="J1059" s="10">
        <v>80111616</v>
      </c>
      <c r="K1059" s="10" t="s">
        <v>787</v>
      </c>
      <c r="L1059" s="16">
        <v>42370</v>
      </c>
      <c r="M1059" s="10">
        <v>12</v>
      </c>
      <c r="N1059" s="10" t="s">
        <v>8</v>
      </c>
      <c r="O1059" s="10" t="s">
        <v>9</v>
      </c>
      <c r="P1059" s="13">
        <v>25194624</v>
      </c>
      <c r="Q1059" s="13">
        <v>25194624</v>
      </c>
      <c r="R1059" s="10" t="s">
        <v>10</v>
      </c>
      <c r="S1059" s="10" t="s">
        <v>10</v>
      </c>
      <c r="T1059" s="10" t="s">
        <v>715</v>
      </c>
      <c r="U1059" s="11">
        <f t="shared" si="23"/>
        <v>2099552</v>
      </c>
      <c r="V1059" s="10"/>
    </row>
    <row r="1060" spans="1:22" s="2" customFormat="1" ht="75" customHeight="1" x14ac:dyDescent="0.25">
      <c r="A1060" s="10">
        <v>1056</v>
      </c>
      <c r="B1060" s="10">
        <v>844</v>
      </c>
      <c r="C1060" s="10" t="s">
        <v>770</v>
      </c>
      <c r="D1060" s="10" t="s">
        <v>771</v>
      </c>
      <c r="E1060" s="10" t="s">
        <v>772</v>
      </c>
      <c r="F1060" s="10" t="s">
        <v>773</v>
      </c>
      <c r="G1060" s="10" t="s">
        <v>711</v>
      </c>
      <c r="H1060" s="10" t="s">
        <v>712</v>
      </c>
      <c r="I1060" s="10" t="s">
        <v>713</v>
      </c>
      <c r="J1060" s="10">
        <v>80111616</v>
      </c>
      <c r="K1060" s="10" t="s">
        <v>787</v>
      </c>
      <c r="L1060" s="16">
        <v>42370</v>
      </c>
      <c r="M1060" s="10">
        <v>12</v>
      </c>
      <c r="N1060" s="10" t="s">
        <v>8</v>
      </c>
      <c r="O1060" s="10" t="s">
        <v>9</v>
      </c>
      <c r="P1060" s="13">
        <v>25194624</v>
      </c>
      <c r="Q1060" s="13">
        <v>25194624</v>
      </c>
      <c r="R1060" s="10" t="s">
        <v>10</v>
      </c>
      <c r="S1060" s="10" t="s">
        <v>10</v>
      </c>
      <c r="T1060" s="10" t="s">
        <v>715</v>
      </c>
      <c r="U1060" s="11">
        <f t="shared" si="23"/>
        <v>2099552</v>
      </c>
      <c r="V1060" s="10"/>
    </row>
    <row r="1061" spans="1:22" s="2" customFormat="1" ht="75" customHeight="1" x14ac:dyDescent="0.25">
      <c r="A1061" s="10">
        <v>1057</v>
      </c>
      <c r="B1061" s="10">
        <v>844</v>
      </c>
      <c r="C1061" s="10" t="s">
        <v>770</v>
      </c>
      <c r="D1061" s="10" t="s">
        <v>771</v>
      </c>
      <c r="E1061" s="10" t="s">
        <v>772</v>
      </c>
      <c r="F1061" s="10" t="s">
        <v>773</v>
      </c>
      <c r="G1061" s="10" t="s">
        <v>711</v>
      </c>
      <c r="H1061" s="10" t="s">
        <v>712</v>
      </c>
      <c r="I1061" s="10" t="s">
        <v>713</v>
      </c>
      <c r="J1061" s="10">
        <v>80111616</v>
      </c>
      <c r="K1061" s="10" t="s">
        <v>787</v>
      </c>
      <c r="L1061" s="16">
        <v>42370</v>
      </c>
      <c r="M1061" s="10">
        <v>12</v>
      </c>
      <c r="N1061" s="10" t="s">
        <v>8</v>
      </c>
      <c r="O1061" s="10" t="s">
        <v>9</v>
      </c>
      <c r="P1061" s="13">
        <v>25194624</v>
      </c>
      <c r="Q1061" s="13">
        <v>25194624</v>
      </c>
      <c r="R1061" s="10" t="s">
        <v>10</v>
      </c>
      <c r="S1061" s="10" t="s">
        <v>10</v>
      </c>
      <c r="T1061" s="10" t="s">
        <v>715</v>
      </c>
      <c r="U1061" s="11">
        <f t="shared" si="23"/>
        <v>2099552</v>
      </c>
      <c r="V1061" s="10"/>
    </row>
    <row r="1062" spans="1:22" s="2" customFormat="1" ht="75" customHeight="1" x14ac:dyDescent="0.25">
      <c r="A1062" s="10">
        <v>1058</v>
      </c>
      <c r="B1062" s="10">
        <v>844</v>
      </c>
      <c r="C1062" s="10" t="s">
        <v>770</v>
      </c>
      <c r="D1062" s="10" t="s">
        <v>771</v>
      </c>
      <c r="E1062" s="10" t="s">
        <v>772</v>
      </c>
      <c r="F1062" s="10" t="s">
        <v>773</v>
      </c>
      <c r="G1062" s="10" t="s">
        <v>711</v>
      </c>
      <c r="H1062" s="10" t="s">
        <v>712</v>
      </c>
      <c r="I1062" s="10" t="s">
        <v>713</v>
      </c>
      <c r="J1062" s="10">
        <v>80111616</v>
      </c>
      <c r="K1062" s="10" t="s">
        <v>788</v>
      </c>
      <c r="L1062" s="16">
        <v>42370</v>
      </c>
      <c r="M1062" s="10">
        <v>12</v>
      </c>
      <c r="N1062" s="10" t="s">
        <v>8</v>
      </c>
      <c r="O1062" s="10" t="s">
        <v>9</v>
      </c>
      <c r="P1062" s="13">
        <v>25194624</v>
      </c>
      <c r="Q1062" s="13">
        <v>25194624</v>
      </c>
      <c r="R1062" s="10" t="s">
        <v>10</v>
      </c>
      <c r="S1062" s="10" t="s">
        <v>10</v>
      </c>
      <c r="T1062" s="10" t="s">
        <v>715</v>
      </c>
      <c r="U1062" s="11">
        <f t="shared" si="23"/>
        <v>2099552</v>
      </c>
      <c r="V1062" s="10"/>
    </row>
    <row r="1063" spans="1:22" s="2" customFormat="1" ht="75" customHeight="1" x14ac:dyDescent="0.25">
      <c r="A1063" s="10">
        <v>1059</v>
      </c>
      <c r="B1063" s="10">
        <v>844</v>
      </c>
      <c r="C1063" s="10" t="s">
        <v>770</v>
      </c>
      <c r="D1063" s="10" t="s">
        <v>771</v>
      </c>
      <c r="E1063" s="10" t="s">
        <v>772</v>
      </c>
      <c r="F1063" s="10" t="s">
        <v>773</v>
      </c>
      <c r="G1063" s="10" t="s">
        <v>711</v>
      </c>
      <c r="H1063" s="10" t="s">
        <v>712</v>
      </c>
      <c r="I1063" s="10" t="s">
        <v>713</v>
      </c>
      <c r="J1063" s="10">
        <v>80111616</v>
      </c>
      <c r="K1063" s="10" t="s">
        <v>789</v>
      </c>
      <c r="L1063" s="16">
        <v>42370</v>
      </c>
      <c r="M1063" s="10">
        <v>12</v>
      </c>
      <c r="N1063" s="10" t="s">
        <v>8</v>
      </c>
      <c r="O1063" s="10" t="s">
        <v>9</v>
      </c>
      <c r="P1063" s="13">
        <v>29436576</v>
      </c>
      <c r="Q1063" s="13">
        <v>29436576</v>
      </c>
      <c r="R1063" s="10" t="s">
        <v>10</v>
      </c>
      <c r="S1063" s="10" t="s">
        <v>10</v>
      </c>
      <c r="T1063" s="10" t="s">
        <v>715</v>
      </c>
      <c r="U1063" s="11">
        <f t="shared" si="23"/>
        <v>2453048</v>
      </c>
      <c r="V1063" s="10"/>
    </row>
    <row r="1064" spans="1:22" s="2" customFormat="1" ht="75" customHeight="1" x14ac:dyDescent="0.25">
      <c r="A1064" s="10">
        <v>1060</v>
      </c>
      <c r="B1064" s="10">
        <v>844</v>
      </c>
      <c r="C1064" s="10" t="s">
        <v>770</v>
      </c>
      <c r="D1064" s="10" t="s">
        <v>771</v>
      </c>
      <c r="E1064" s="10" t="s">
        <v>772</v>
      </c>
      <c r="F1064" s="10" t="s">
        <v>773</v>
      </c>
      <c r="G1064" s="10" t="s">
        <v>711</v>
      </c>
      <c r="H1064" s="10" t="s">
        <v>712</v>
      </c>
      <c r="I1064" s="10" t="s">
        <v>713</v>
      </c>
      <c r="J1064" s="10">
        <v>80111616</v>
      </c>
      <c r="K1064" s="10" t="s">
        <v>789</v>
      </c>
      <c r="L1064" s="16">
        <v>42370</v>
      </c>
      <c r="M1064" s="10">
        <v>12</v>
      </c>
      <c r="N1064" s="10" t="s">
        <v>8</v>
      </c>
      <c r="O1064" s="10" t="s">
        <v>9</v>
      </c>
      <c r="P1064" s="13">
        <v>29436576</v>
      </c>
      <c r="Q1064" s="13">
        <v>29436576</v>
      </c>
      <c r="R1064" s="10" t="s">
        <v>10</v>
      </c>
      <c r="S1064" s="10" t="s">
        <v>10</v>
      </c>
      <c r="T1064" s="10" t="s">
        <v>715</v>
      </c>
      <c r="U1064" s="11">
        <f t="shared" si="23"/>
        <v>2453048</v>
      </c>
      <c r="V1064" s="10"/>
    </row>
    <row r="1065" spans="1:22" s="2" customFormat="1" ht="75" customHeight="1" x14ac:dyDescent="0.25">
      <c r="A1065" s="10">
        <v>1061</v>
      </c>
      <c r="B1065" s="10">
        <v>844</v>
      </c>
      <c r="C1065" s="10" t="s">
        <v>770</v>
      </c>
      <c r="D1065" s="10" t="s">
        <v>771</v>
      </c>
      <c r="E1065" s="10" t="s">
        <v>772</v>
      </c>
      <c r="F1065" s="10" t="s">
        <v>773</v>
      </c>
      <c r="G1065" s="10" t="s">
        <v>711</v>
      </c>
      <c r="H1065" s="10" t="s">
        <v>712</v>
      </c>
      <c r="I1065" s="10" t="s">
        <v>713</v>
      </c>
      <c r="J1065" s="10">
        <v>80111616</v>
      </c>
      <c r="K1065" s="10" t="s">
        <v>789</v>
      </c>
      <c r="L1065" s="16">
        <v>42370</v>
      </c>
      <c r="M1065" s="10">
        <v>12</v>
      </c>
      <c r="N1065" s="10" t="s">
        <v>8</v>
      </c>
      <c r="O1065" s="10" t="s">
        <v>9</v>
      </c>
      <c r="P1065" s="13">
        <v>29436576</v>
      </c>
      <c r="Q1065" s="13">
        <v>29436576</v>
      </c>
      <c r="R1065" s="10" t="s">
        <v>10</v>
      </c>
      <c r="S1065" s="10" t="s">
        <v>10</v>
      </c>
      <c r="T1065" s="10" t="s">
        <v>715</v>
      </c>
      <c r="U1065" s="11">
        <f t="shared" si="23"/>
        <v>2453048</v>
      </c>
      <c r="V1065" s="10"/>
    </row>
    <row r="1066" spans="1:22" s="2" customFormat="1" ht="75" customHeight="1" x14ac:dyDescent="0.25">
      <c r="A1066" s="10">
        <v>1062</v>
      </c>
      <c r="B1066" s="10">
        <v>844</v>
      </c>
      <c r="C1066" s="10" t="s">
        <v>770</v>
      </c>
      <c r="D1066" s="10" t="s">
        <v>771</v>
      </c>
      <c r="E1066" s="10" t="s">
        <v>772</v>
      </c>
      <c r="F1066" s="10" t="s">
        <v>773</v>
      </c>
      <c r="G1066" s="10" t="s">
        <v>711</v>
      </c>
      <c r="H1066" s="10" t="s">
        <v>712</v>
      </c>
      <c r="I1066" s="10" t="s">
        <v>713</v>
      </c>
      <c r="J1066" s="10">
        <v>80111616</v>
      </c>
      <c r="K1066" s="10" t="s">
        <v>789</v>
      </c>
      <c r="L1066" s="16">
        <v>42370</v>
      </c>
      <c r="M1066" s="10">
        <v>12</v>
      </c>
      <c r="N1066" s="10" t="s">
        <v>8</v>
      </c>
      <c r="O1066" s="10" t="s">
        <v>9</v>
      </c>
      <c r="P1066" s="13">
        <v>29436576</v>
      </c>
      <c r="Q1066" s="13">
        <v>29436576</v>
      </c>
      <c r="R1066" s="10" t="s">
        <v>10</v>
      </c>
      <c r="S1066" s="10" t="s">
        <v>10</v>
      </c>
      <c r="T1066" s="10" t="s">
        <v>715</v>
      </c>
      <c r="U1066" s="11">
        <f t="shared" si="23"/>
        <v>2453048</v>
      </c>
      <c r="V1066" s="10"/>
    </row>
    <row r="1067" spans="1:22" s="2" customFormat="1" ht="75" customHeight="1" x14ac:dyDescent="0.25">
      <c r="A1067" s="10">
        <v>1063</v>
      </c>
      <c r="B1067" s="10">
        <v>844</v>
      </c>
      <c r="C1067" s="10" t="s">
        <v>770</v>
      </c>
      <c r="D1067" s="10" t="s">
        <v>771</v>
      </c>
      <c r="E1067" s="10" t="s">
        <v>772</v>
      </c>
      <c r="F1067" s="10" t="s">
        <v>773</v>
      </c>
      <c r="G1067" s="10" t="s">
        <v>711</v>
      </c>
      <c r="H1067" s="10" t="s">
        <v>712</v>
      </c>
      <c r="I1067" s="10" t="s">
        <v>713</v>
      </c>
      <c r="J1067" s="10">
        <v>80111616</v>
      </c>
      <c r="K1067" s="10" t="s">
        <v>790</v>
      </c>
      <c r="L1067" s="16">
        <v>42370</v>
      </c>
      <c r="M1067" s="10">
        <v>12</v>
      </c>
      <c r="N1067" s="10" t="s">
        <v>8</v>
      </c>
      <c r="O1067" s="10" t="s">
        <v>9</v>
      </c>
      <c r="P1067" s="13">
        <v>25194624</v>
      </c>
      <c r="Q1067" s="13">
        <v>25194624</v>
      </c>
      <c r="R1067" s="10" t="s">
        <v>10</v>
      </c>
      <c r="S1067" s="10" t="s">
        <v>10</v>
      </c>
      <c r="T1067" s="10" t="s">
        <v>715</v>
      </c>
      <c r="U1067" s="11">
        <f t="shared" si="23"/>
        <v>2099552</v>
      </c>
      <c r="V1067" s="10"/>
    </row>
    <row r="1068" spans="1:22" s="2" customFormat="1" ht="75" customHeight="1" x14ac:dyDescent="0.25">
      <c r="A1068" s="10">
        <v>1064</v>
      </c>
      <c r="B1068" s="10">
        <v>844</v>
      </c>
      <c r="C1068" s="10" t="s">
        <v>770</v>
      </c>
      <c r="D1068" s="10" t="s">
        <v>771</v>
      </c>
      <c r="E1068" s="10" t="s">
        <v>772</v>
      </c>
      <c r="F1068" s="10" t="s">
        <v>773</v>
      </c>
      <c r="G1068" s="10" t="s">
        <v>711</v>
      </c>
      <c r="H1068" s="10" t="s">
        <v>712</v>
      </c>
      <c r="I1068" s="10" t="s">
        <v>713</v>
      </c>
      <c r="J1068" s="10">
        <v>80111616</v>
      </c>
      <c r="K1068" s="10" t="s">
        <v>790</v>
      </c>
      <c r="L1068" s="16">
        <v>42370</v>
      </c>
      <c r="M1068" s="10">
        <v>12</v>
      </c>
      <c r="N1068" s="10" t="s">
        <v>8</v>
      </c>
      <c r="O1068" s="10" t="s">
        <v>9</v>
      </c>
      <c r="P1068" s="13">
        <v>25194624</v>
      </c>
      <c r="Q1068" s="13">
        <v>25194624</v>
      </c>
      <c r="R1068" s="10" t="s">
        <v>10</v>
      </c>
      <c r="S1068" s="10" t="s">
        <v>10</v>
      </c>
      <c r="T1068" s="10" t="s">
        <v>715</v>
      </c>
      <c r="U1068" s="11">
        <f t="shared" si="23"/>
        <v>2099552</v>
      </c>
      <c r="V1068" s="10"/>
    </row>
    <row r="1069" spans="1:22" s="2" customFormat="1" ht="75" customHeight="1" x14ac:dyDescent="0.25">
      <c r="A1069" s="10">
        <v>1065</v>
      </c>
      <c r="B1069" s="10">
        <v>844</v>
      </c>
      <c r="C1069" s="10" t="s">
        <v>770</v>
      </c>
      <c r="D1069" s="10" t="s">
        <v>771</v>
      </c>
      <c r="E1069" s="10" t="s">
        <v>772</v>
      </c>
      <c r="F1069" s="10" t="s">
        <v>773</v>
      </c>
      <c r="G1069" s="10" t="s">
        <v>711</v>
      </c>
      <c r="H1069" s="10" t="s">
        <v>712</v>
      </c>
      <c r="I1069" s="10" t="s">
        <v>713</v>
      </c>
      <c r="J1069" s="10">
        <v>80111616</v>
      </c>
      <c r="K1069" s="10" t="s">
        <v>790</v>
      </c>
      <c r="L1069" s="16">
        <v>42370</v>
      </c>
      <c r="M1069" s="10">
        <v>12</v>
      </c>
      <c r="N1069" s="10" t="s">
        <v>8</v>
      </c>
      <c r="O1069" s="10" t="s">
        <v>9</v>
      </c>
      <c r="P1069" s="13">
        <v>25194624</v>
      </c>
      <c r="Q1069" s="13">
        <v>25194624</v>
      </c>
      <c r="R1069" s="10" t="s">
        <v>10</v>
      </c>
      <c r="S1069" s="10" t="s">
        <v>10</v>
      </c>
      <c r="T1069" s="10" t="s">
        <v>715</v>
      </c>
      <c r="U1069" s="11">
        <f t="shared" si="23"/>
        <v>2099552</v>
      </c>
      <c r="V1069" s="10"/>
    </row>
    <row r="1070" spans="1:22" s="2" customFormat="1" ht="75" customHeight="1" x14ac:dyDescent="0.25">
      <c r="A1070" s="10">
        <v>1066</v>
      </c>
      <c r="B1070" s="10">
        <v>844</v>
      </c>
      <c r="C1070" s="10" t="s">
        <v>770</v>
      </c>
      <c r="D1070" s="10" t="s">
        <v>771</v>
      </c>
      <c r="E1070" s="10" t="s">
        <v>772</v>
      </c>
      <c r="F1070" s="10" t="s">
        <v>773</v>
      </c>
      <c r="G1070" s="10" t="s">
        <v>711</v>
      </c>
      <c r="H1070" s="10" t="s">
        <v>712</v>
      </c>
      <c r="I1070" s="10" t="s">
        <v>713</v>
      </c>
      <c r="J1070" s="10">
        <v>80111616</v>
      </c>
      <c r="K1070" s="10" t="s">
        <v>790</v>
      </c>
      <c r="L1070" s="16">
        <v>42370</v>
      </c>
      <c r="M1070" s="10">
        <v>12</v>
      </c>
      <c r="N1070" s="10" t="s">
        <v>8</v>
      </c>
      <c r="O1070" s="10" t="s">
        <v>9</v>
      </c>
      <c r="P1070" s="13">
        <v>25194624</v>
      </c>
      <c r="Q1070" s="13">
        <v>25194624</v>
      </c>
      <c r="R1070" s="10" t="s">
        <v>10</v>
      </c>
      <c r="S1070" s="10" t="s">
        <v>10</v>
      </c>
      <c r="T1070" s="10" t="s">
        <v>715</v>
      </c>
      <c r="U1070" s="11">
        <f t="shared" si="23"/>
        <v>2099552</v>
      </c>
      <c r="V1070" s="10"/>
    </row>
    <row r="1071" spans="1:22" s="2" customFormat="1" ht="75" customHeight="1" x14ac:dyDescent="0.25">
      <c r="A1071" s="10">
        <v>1067</v>
      </c>
      <c r="B1071" s="10">
        <v>844</v>
      </c>
      <c r="C1071" s="10" t="s">
        <v>770</v>
      </c>
      <c r="D1071" s="10" t="s">
        <v>771</v>
      </c>
      <c r="E1071" s="10" t="s">
        <v>772</v>
      </c>
      <c r="F1071" s="10" t="s">
        <v>773</v>
      </c>
      <c r="G1071" s="10" t="s">
        <v>28</v>
      </c>
      <c r="H1071" s="10" t="s">
        <v>29</v>
      </c>
      <c r="I1071" s="10" t="s">
        <v>740</v>
      </c>
      <c r="J1071" s="10">
        <v>43212110</v>
      </c>
      <c r="K1071" s="10" t="s">
        <v>791</v>
      </c>
      <c r="L1071" s="16">
        <v>42370</v>
      </c>
      <c r="M1071" s="10">
        <v>1</v>
      </c>
      <c r="N1071" s="10" t="s">
        <v>756</v>
      </c>
      <c r="O1071" s="10" t="s">
        <v>9</v>
      </c>
      <c r="P1071" s="13">
        <v>21700000</v>
      </c>
      <c r="Q1071" s="13">
        <v>21700000</v>
      </c>
      <c r="R1071" s="10" t="s">
        <v>10</v>
      </c>
      <c r="S1071" s="10" t="s">
        <v>10</v>
      </c>
      <c r="T1071" s="10" t="s">
        <v>715</v>
      </c>
      <c r="U1071" s="11">
        <f>+Q1071</f>
        <v>21700000</v>
      </c>
      <c r="V1071" s="10"/>
    </row>
    <row r="1072" spans="1:22" s="2" customFormat="1" ht="75" customHeight="1" x14ac:dyDescent="0.25">
      <c r="A1072" s="10">
        <v>1068</v>
      </c>
      <c r="B1072" s="10">
        <v>844</v>
      </c>
      <c r="C1072" s="10" t="s">
        <v>770</v>
      </c>
      <c r="D1072" s="10" t="s">
        <v>771</v>
      </c>
      <c r="E1072" s="10" t="s">
        <v>772</v>
      </c>
      <c r="F1072" s="10" t="s">
        <v>773</v>
      </c>
      <c r="G1072" s="10" t="s">
        <v>28</v>
      </c>
      <c r="H1072" s="10" t="s">
        <v>29</v>
      </c>
      <c r="I1072" s="10" t="s">
        <v>740</v>
      </c>
      <c r="J1072" s="10">
        <v>43212110</v>
      </c>
      <c r="K1072" s="10" t="s">
        <v>792</v>
      </c>
      <c r="L1072" s="16">
        <v>42370</v>
      </c>
      <c r="M1072" s="10">
        <v>1</v>
      </c>
      <c r="N1072" s="10" t="s">
        <v>756</v>
      </c>
      <c r="O1072" s="10" t="s">
        <v>9</v>
      </c>
      <c r="P1072" s="13">
        <v>80000000</v>
      </c>
      <c r="Q1072" s="13">
        <v>80000000</v>
      </c>
      <c r="R1072" s="10" t="s">
        <v>10</v>
      </c>
      <c r="S1072" s="10" t="s">
        <v>10</v>
      </c>
      <c r="T1072" s="10" t="s">
        <v>715</v>
      </c>
      <c r="U1072" s="11">
        <f>+Q1072</f>
        <v>80000000</v>
      </c>
      <c r="V1072" s="10"/>
    </row>
    <row r="1073" spans="1:22" s="2" customFormat="1" ht="75" customHeight="1" x14ac:dyDescent="0.25">
      <c r="A1073" s="10">
        <v>1069</v>
      </c>
      <c r="B1073" s="10">
        <v>844</v>
      </c>
      <c r="C1073" s="10" t="s">
        <v>770</v>
      </c>
      <c r="D1073" s="10" t="s">
        <v>771</v>
      </c>
      <c r="E1073" s="10" t="s">
        <v>772</v>
      </c>
      <c r="F1073" s="10" t="s">
        <v>773</v>
      </c>
      <c r="G1073" s="10" t="s">
        <v>28</v>
      </c>
      <c r="H1073" s="10" t="s">
        <v>29</v>
      </c>
      <c r="I1073" s="10" t="s">
        <v>740</v>
      </c>
      <c r="J1073" s="10">
        <v>43212110</v>
      </c>
      <c r="K1073" s="10" t="s">
        <v>793</v>
      </c>
      <c r="L1073" s="16">
        <v>42370</v>
      </c>
      <c r="M1073" s="10">
        <v>1</v>
      </c>
      <c r="N1073" s="10" t="s">
        <v>756</v>
      </c>
      <c r="O1073" s="10" t="s">
        <v>9</v>
      </c>
      <c r="P1073" s="13">
        <v>30000000</v>
      </c>
      <c r="Q1073" s="13">
        <v>30000000</v>
      </c>
      <c r="R1073" s="10" t="s">
        <v>10</v>
      </c>
      <c r="S1073" s="10" t="s">
        <v>10</v>
      </c>
      <c r="T1073" s="10" t="s">
        <v>715</v>
      </c>
      <c r="U1073" s="11">
        <f>+Q1073</f>
        <v>30000000</v>
      </c>
      <c r="V1073" s="10"/>
    </row>
    <row r="1074" spans="1:22" s="2" customFormat="1" ht="75" customHeight="1" x14ac:dyDescent="0.25">
      <c r="A1074" s="10">
        <v>1070</v>
      </c>
      <c r="B1074" s="10">
        <v>844</v>
      </c>
      <c r="C1074" s="10" t="s">
        <v>770</v>
      </c>
      <c r="D1074" s="10" t="s">
        <v>771</v>
      </c>
      <c r="E1074" s="10" t="s">
        <v>772</v>
      </c>
      <c r="F1074" s="10" t="s">
        <v>773</v>
      </c>
      <c r="G1074" s="10" t="s">
        <v>28</v>
      </c>
      <c r="H1074" s="10" t="s">
        <v>29</v>
      </c>
      <c r="I1074" s="10" t="s">
        <v>740</v>
      </c>
      <c r="J1074" s="10">
        <v>72141117</v>
      </c>
      <c r="K1074" s="10" t="s">
        <v>794</v>
      </c>
      <c r="L1074" s="16">
        <v>42370</v>
      </c>
      <c r="M1074" s="10">
        <v>1</v>
      </c>
      <c r="N1074" s="10" t="s">
        <v>756</v>
      </c>
      <c r="O1074" s="10" t="s">
        <v>9</v>
      </c>
      <c r="P1074" s="13">
        <v>50000000</v>
      </c>
      <c r="Q1074" s="13">
        <v>50000000</v>
      </c>
      <c r="R1074" s="10" t="s">
        <v>10</v>
      </c>
      <c r="S1074" s="10" t="s">
        <v>10</v>
      </c>
      <c r="T1074" s="10" t="s">
        <v>715</v>
      </c>
      <c r="U1074" s="11">
        <f>+Q1074</f>
        <v>50000000</v>
      </c>
      <c r="V1074" s="10"/>
    </row>
    <row r="1075" spans="1:22" s="2" customFormat="1" ht="75" customHeight="1" x14ac:dyDescent="0.25">
      <c r="A1075" s="10">
        <v>1071</v>
      </c>
      <c r="B1075" s="10">
        <v>956</v>
      </c>
      <c r="C1075" s="10" t="s">
        <v>795</v>
      </c>
      <c r="D1075" s="10" t="s">
        <v>796</v>
      </c>
      <c r="E1075" s="10" t="s">
        <v>797</v>
      </c>
      <c r="F1075" s="10" t="s">
        <v>798</v>
      </c>
      <c r="G1075" s="10" t="s">
        <v>711</v>
      </c>
      <c r="H1075" s="10" t="s">
        <v>712</v>
      </c>
      <c r="I1075" s="10" t="s">
        <v>713</v>
      </c>
      <c r="J1075" s="10">
        <v>43212110</v>
      </c>
      <c r="K1075" s="10" t="s">
        <v>799</v>
      </c>
      <c r="L1075" s="16">
        <v>42370</v>
      </c>
      <c r="M1075" s="10">
        <v>12</v>
      </c>
      <c r="N1075" s="10" t="s">
        <v>8</v>
      </c>
      <c r="O1075" s="10" t="s">
        <v>9</v>
      </c>
      <c r="P1075" s="13">
        <v>15573900</v>
      </c>
      <c r="Q1075" s="13">
        <v>15573900</v>
      </c>
      <c r="R1075" s="10" t="s">
        <v>10</v>
      </c>
      <c r="S1075" s="10" t="s">
        <v>10</v>
      </c>
      <c r="T1075" s="10" t="s">
        <v>715</v>
      </c>
      <c r="U1075" s="11">
        <f t="shared" ref="U1075:U1093" si="24">+Q1075/M1075</f>
        <v>1297825</v>
      </c>
      <c r="V1075" s="10"/>
    </row>
    <row r="1076" spans="1:22" s="2" customFormat="1" ht="75" customHeight="1" x14ac:dyDescent="0.25">
      <c r="A1076" s="10">
        <v>1072</v>
      </c>
      <c r="B1076" s="10">
        <v>956</v>
      </c>
      <c r="C1076" s="10" t="s">
        <v>795</v>
      </c>
      <c r="D1076" s="10" t="s">
        <v>796</v>
      </c>
      <c r="E1076" s="10" t="s">
        <v>797</v>
      </c>
      <c r="F1076" s="10" t="s">
        <v>798</v>
      </c>
      <c r="G1076" s="10" t="s">
        <v>711</v>
      </c>
      <c r="H1076" s="10" t="s">
        <v>712</v>
      </c>
      <c r="I1076" s="10" t="s">
        <v>713</v>
      </c>
      <c r="J1076" s="10">
        <v>80101505</v>
      </c>
      <c r="K1076" s="10" t="s">
        <v>800</v>
      </c>
      <c r="L1076" s="16">
        <v>42370</v>
      </c>
      <c r="M1076" s="10">
        <v>12</v>
      </c>
      <c r="N1076" s="10" t="s">
        <v>8</v>
      </c>
      <c r="O1076" s="10" t="s">
        <v>9</v>
      </c>
      <c r="P1076" s="13">
        <v>14924700</v>
      </c>
      <c r="Q1076" s="13">
        <v>14924700</v>
      </c>
      <c r="R1076" s="10" t="s">
        <v>10</v>
      </c>
      <c r="S1076" s="10" t="s">
        <v>10</v>
      </c>
      <c r="T1076" s="10" t="s">
        <v>715</v>
      </c>
      <c r="U1076" s="11">
        <f t="shared" si="24"/>
        <v>1243725</v>
      </c>
      <c r="V1076" s="10"/>
    </row>
    <row r="1077" spans="1:22" s="2" customFormat="1" ht="75" customHeight="1" x14ac:dyDescent="0.25">
      <c r="A1077" s="10">
        <v>1073</v>
      </c>
      <c r="B1077" s="10">
        <v>956</v>
      </c>
      <c r="C1077" s="10" t="s">
        <v>795</v>
      </c>
      <c r="D1077" s="10" t="s">
        <v>796</v>
      </c>
      <c r="E1077" s="10" t="s">
        <v>797</v>
      </c>
      <c r="F1077" s="10" t="s">
        <v>798</v>
      </c>
      <c r="G1077" s="10" t="s">
        <v>711</v>
      </c>
      <c r="H1077" s="10" t="s">
        <v>712</v>
      </c>
      <c r="I1077" s="10" t="s">
        <v>713</v>
      </c>
      <c r="J1077" s="10">
        <v>80101505</v>
      </c>
      <c r="K1077" s="10" t="s">
        <v>800</v>
      </c>
      <c r="L1077" s="16">
        <v>42370</v>
      </c>
      <c r="M1077" s="10">
        <v>12</v>
      </c>
      <c r="N1077" s="10" t="s">
        <v>8</v>
      </c>
      <c r="O1077" s="10" t="s">
        <v>9</v>
      </c>
      <c r="P1077" s="13">
        <v>15573600</v>
      </c>
      <c r="Q1077" s="13">
        <v>15573600</v>
      </c>
      <c r="R1077" s="10" t="s">
        <v>10</v>
      </c>
      <c r="S1077" s="10" t="s">
        <v>10</v>
      </c>
      <c r="T1077" s="10" t="s">
        <v>715</v>
      </c>
      <c r="U1077" s="11">
        <f t="shared" si="24"/>
        <v>1297800</v>
      </c>
      <c r="V1077" s="10"/>
    </row>
    <row r="1078" spans="1:22" s="2" customFormat="1" ht="75" customHeight="1" x14ac:dyDescent="0.25">
      <c r="A1078" s="10">
        <v>1074</v>
      </c>
      <c r="B1078" s="10">
        <v>956</v>
      </c>
      <c r="C1078" s="10" t="s">
        <v>795</v>
      </c>
      <c r="D1078" s="10" t="s">
        <v>796</v>
      </c>
      <c r="E1078" s="10" t="s">
        <v>797</v>
      </c>
      <c r="F1078" s="10" t="s">
        <v>798</v>
      </c>
      <c r="G1078" s="10" t="s">
        <v>711</v>
      </c>
      <c r="H1078" s="10" t="s">
        <v>712</v>
      </c>
      <c r="I1078" s="10" t="s">
        <v>713</v>
      </c>
      <c r="J1078" s="10">
        <v>80101505</v>
      </c>
      <c r="K1078" s="10" t="s">
        <v>801</v>
      </c>
      <c r="L1078" s="16">
        <v>42370</v>
      </c>
      <c r="M1078" s="10">
        <v>12</v>
      </c>
      <c r="N1078" s="10" t="s">
        <v>8</v>
      </c>
      <c r="O1078" s="10" t="s">
        <v>9</v>
      </c>
      <c r="P1078" s="13">
        <v>22206800</v>
      </c>
      <c r="Q1078" s="13">
        <v>22206800</v>
      </c>
      <c r="R1078" s="10" t="s">
        <v>10</v>
      </c>
      <c r="S1078" s="10" t="s">
        <v>10</v>
      </c>
      <c r="T1078" s="10" t="s">
        <v>715</v>
      </c>
      <c r="U1078" s="11">
        <f t="shared" si="24"/>
        <v>1850566.6666666667</v>
      </c>
      <c r="V1078" s="10"/>
    </row>
    <row r="1079" spans="1:22" s="2" customFormat="1" ht="75" customHeight="1" x14ac:dyDescent="0.25">
      <c r="A1079" s="10">
        <v>1075</v>
      </c>
      <c r="B1079" s="10">
        <v>956</v>
      </c>
      <c r="C1079" s="10" t="s">
        <v>795</v>
      </c>
      <c r="D1079" s="10" t="s">
        <v>796</v>
      </c>
      <c r="E1079" s="10" t="s">
        <v>802</v>
      </c>
      <c r="F1079" s="10" t="s">
        <v>803</v>
      </c>
      <c r="G1079" s="10" t="s">
        <v>711</v>
      </c>
      <c r="H1079" s="10" t="s">
        <v>712</v>
      </c>
      <c r="I1079" s="10" t="s">
        <v>713</v>
      </c>
      <c r="J1079" s="10">
        <v>80101505</v>
      </c>
      <c r="K1079" s="10" t="s">
        <v>804</v>
      </c>
      <c r="L1079" s="16">
        <v>42401</v>
      </c>
      <c r="M1079" s="10">
        <v>11</v>
      </c>
      <c r="N1079" s="10" t="s">
        <v>8</v>
      </c>
      <c r="O1079" s="10" t="s">
        <v>9</v>
      </c>
      <c r="P1079" s="13">
        <v>55723000</v>
      </c>
      <c r="Q1079" s="13">
        <v>55723000</v>
      </c>
      <c r="R1079" s="10" t="s">
        <v>10</v>
      </c>
      <c r="S1079" s="10" t="s">
        <v>10</v>
      </c>
      <c r="T1079" s="10" t="s">
        <v>715</v>
      </c>
      <c r="U1079" s="11">
        <f t="shared" si="24"/>
        <v>5065727.2727272725</v>
      </c>
      <c r="V1079" s="10"/>
    </row>
    <row r="1080" spans="1:22" s="2" customFormat="1" ht="75" customHeight="1" x14ac:dyDescent="0.25">
      <c r="A1080" s="10">
        <v>1076</v>
      </c>
      <c r="B1080" s="10">
        <v>956</v>
      </c>
      <c r="C1080" s="10" t="s">
        <v>795</v>
      </c>
      <c r="D1080" s="10" t="s">
        <v>805</v>
      </c>
      <c r="E1080" s="10" t="s">
        <v>802</v>
      </c>
      <c r="F1080" s="10" t="s">
        <v>806</v>
      </c>
      <c r="G1080" s="10" t="s">
        <v>711</v>
      </c>
      <c r="H1080" s="10" t="s">
        <v>712</v>
      </c>
      <c r="I1080" s="10" t="s">
        <v>713</v>
      </c>
      <c r="J1080" s="10">
        <v>80101505</v>
      </c>
      <c r="K1080" s="10" t="s">
        <v>807</v>
      </c>
      <c r="L1080" s="16">
        <v>42370</v>
      </c>
      <c r="M1080" s="10">
        <v>12</v>
      </c>
      <c r="N1080" s="10" t="s">
        <v>8</v>
      </c>
      <c r="O1080" s="10" t="s">
        <v>9</v>
      </c>
      <c r="P1080" s="13">
        <v>33876700</v>
      </c>
      <c r="Q1080" s="13">
        <v>33876700</v>
      </c>
      <c r="R1080" s="10" t="s">
        <v>10</v>
      </c>
      <c r="S1080" s="10" t="s">
        <v>10</v>
      </c>
      <c r="T1080" s="10" t="s">
        <v>715</v>
      </c>
      <c r="U1080" s="11">
        <f t="shared" si="24"/>
        <v>2823058.3333333335</v>
      </c>
      <c r="V1080" s="10"/>
    </row>
    <row r="1081" spans="1:22" s="2" customFormat="1" ht="75" customHeight="1" x14ac:dyDescent="0.25">
      <c r="A1081" s="10">
        <v>1077</v>
      </c>
      <c r="B1081" s="10">
        <v>956</v>
      </c>
      <c r="C1081" s="10" t="s">
        <v>795</v>
      </c>
      <c r="D1081" s="10" t="s">
        <v>805</v>
      </c>
      <c r="E1081" s="10" t="s">
        <v>802</v>
      </c>
      <c r="F1081" s="10" t="s">
        <v>806</v>
      </c>
      <c r="G1081" s="10" t="s">
        <v>711</v>
      </c>
      <c r="H1081" s="10" t="s">
        <v>712</v>
      </c>
      <c r="I1081" s="10" t="s">
        <v>713</v>
      </c>
      <c r="J1081" s="10">
        <v>80101505</v>
      </c>
      <c r="K1081" s="10" t="s">
        <v>808</v>
      </c>
      <c r="L1081" s="16">
        <v>42370</v>
      </c>
      <c r="M1081" s="10">
        <v>12</v>
      </c>
      <c r="N1081" s="10" t="s">
        <v>8</v>
      </c>
      <c r="O1081" s="10" t="s">
        <v>9</v>
      </c>
      <c r="P1081" s="13">
        <v>38182000</v>
      </c>
      <c r="Q1081" s="13">
        <v>38182000</v>
      </c>
      <c r="R1081" s="10" t="s">
        <v>10</v>
      </c>
      <c r="S1081" s="10" t="s">
        <v>10</v>
      </c>
      <c r="T1081" s="10" t="s">
        <v>715</v>
      </c>
      <c r="U1081" s="11">
        <f t="shared" si="24"/>
        <v>3181833.3333333335</v>
      </c>
      <c r="V1081" s="10"/>
    </row>
    <row r="1082" spans="1:22" s="2" customFormat="1" ht="75" customHeight="1" x14ac:dyDescent="0.25">
      <c r="A1082" s="10">
        <v>1078</v>
      </c>
      <c r="B1082" s="10">
        <v>956</v>
      </c>
      <c r="C1082" s="10" t="s">
        <v>795</v>
      </c>
      <c r="D1082" s="10" t="s">
        <v>805</v>
      </c>
      <c r="E1082" s="10" t="s">
        <v>802</v>
      </c>
      <c r="F1082" s="10" t="s">
        <v>806</v>
      </c>
      <c r="G1082" s="10" t="s">
        <v>711</v>
      </c>
      <c r="H1082" s="10" t="s">
        <v>712</v>
      </c>
      <c r="I1082" s="10" t="s">
        <v>713</v>
      </c>
      <c r="J1082" s="10">
        <v>80101505</v>
      </c>
      <c r="K1082" s="10" t="s">
        <v>808</v>
      </c>
      <c r="L1082" s="16">
        <v>42370</v>
      </c>
      <c r="M1082" s="10">
        <v>12</v>
      </c>
      <c r="N1082" s="10" t="s">
        <v>8</v>
      </c>
      <c r="O1082" s="10" t="s">
        <v>9</v>
      </c>
      <c r="P1082" s="13">
        <v>38182100</v>
      </c>
      <c r="Q1082" s="13">
        <v>38182100</v>
      </c>
      <c r="R1082" s="10" t="s">
        <v>10</v>
      </c>
      <c r="S1082" s="10" t="s">
        <v>10</v>
      </c>
      <c r="T1082" s="10" t="s">
        <v>715</v>
      </c>
      <c r="U1082" s="11">
        <f t="shared" si="24"/>
        <v>3181841.6666666665</v>
      </c>
      <c r="V1082" s="10"/>
    </row>
    <row r="1083" spans="1:22" s="2" customFormat="1" ht="75" customHeight="1" x14ac:dyDescent="0.25">
      <c r="A1083" s="10">
        <v>1079</v>
      </c>
      <c r="B1083" s="10">
        <v>956</v>
      </c>
      <c r="C1083" s="10" t="s">
        <v>795</v>
      </c>
      <c r="D1083" s="10" t="s">
        <v>805</v>
      </c>
      <c r="E1083" s="10" t="s">
        <v>802</v>
      </c>
      <c r="F1083" s="10" t="s">
        <v>806</v>
      </c>
      <c r="G1083" s="10" t="s">
        <v>711</v>
      </c>
      <c r="H1083" s="10" t="s">
        <v>712</v>
      </c>
      <c r="I1083" s="10" t="s">
        <v>713</v>
      </c>
      <c r="J1083" s="10">
        <v>80101505</v>
      </c>
      <c r="K1083" s="10" t="s">
        <v>809</v>
      </c>
      <c r="L1083" s="16">
        <v>42370</v>
      </c>
      <c r="M1083" s="10">
        <v>12</v>
      </c>
      <c r="N1083" s="10" t="s">
        <v>8</v>
      </c>
      <c r="O1083" s="10" t="s">
        <v>9</v>
      </c>
      <c r="P1083" s="13">
        <v>30529200</v>
      </c>
      <c r="Q1083" s="13">
        <v>30529200</v>
      </c>
      <c r="R1083" s="10" t="s">
        <v>10</v>
      </c>
      <c r="S1083" s="10" t="s">
        <v>10</v>
      </c>
      <c r="T1083" s="10" t="s">
        <v>715</v>
      </c>
      <c r="U1083" s="11">
        <f t="shared" si="24"/>
        <v>2544100</v>
      </c>
      <c r="V1083" s="10"/>
    </row>
    <row r="1084" spans="1:22" s="2" customFormat="1" ht="75" customHeight="1" x14ac:dyDescent="0.25">
      <c r="A1084" s="10">
        <v>1080</v>
      </c>
      <c r="B1084" s="10">
        <v>956</v>
      </c>
      <c r="C1084" s="10" t="s">
        <v>795</v>
      </c>
      <c r="D1084" s="10" t="s">
        <v>805</v>
      </c>
      <c r="E1084" s="10" t="s">
        <v>802</v>
      </c>
      <c r="F1084" s="10" t="s">
        <v>806</v>
      </c>
      <c r="G1084" s="10" t="s">
        <v>711</v>
      </c>
      <c r="H1084" s="10" t="s">
        <v>712</v>
      </c>
      <c r="I1084" s="10" t="s">
        <v>713</v>
      </c>
      <c r="J1084" s="10">
        <v>80101505</v>
      </c>
      <c r="K1084" s="10" t="s">
        <v>809</v>
      </c>
      <c r="L1084" s="16">
        <v>42370</v>
      </c>
      <c r="M1084" s="10">
        <v>12</v>
      </c>
      <c r="N1084" s="10" t="s">
        <v>8</v>
      </c>
      <c r="O1084" s="10" t="s">
        <v>9</v>
      </c>
      <c r="P1084" s="13">
        <v>27985100</v>
      </c>
      <c r="Q1084" s="13">
        <v>27985100</v>
      </c>
      <c r="R1084" s="10" t="s">
        <v>10</v>
      </c>
      <c r="S1084" s="10" t="s">
        <v>10</v>
      </c>
      <c r="T1084" s="10" t="s">
        <v>715</v>
      </c>
      <c r="U1084" s="11">
        <f t="shared" si="24"/>
        <v>2332091.6666666665</v>
      </c>
      <c r="V1084" s="10"/>
    </row>
    <row r="1085" spans="1:22" s="2" customFormat="1" ht="75" customHeight="1" x14ac:dyDescent="0.25">
      <c r="A1085" s="10">
        <v>1081</v>
      </c>
      <c r="B1085" s="10">
        <v>956</v>
      </c>
      <c r="C1085" s="10" t="s">
        <v>795</v>
      </c>
      <c r="D1085" s="10" t="s">
        <v>805</v>
      </c>
      <c r="E1085" s="10" t="s">
        <v>802</v>
      </c>
      <c r="F1085" s="10" t="s">
        <v>806</v>
      </c>
      <c r="G1085" s="10" t="s">
        <v>711</v>
      </c>
      <c r="H1085" s="10" t="s">
        <v>712</v>
      </c>
      <c r="I1085" s="10" t="s">
        <v>713</v>
      </c>
      <c r="J1085" s="10">
        <v>80101505</v>
      </c>
      <c r="K1085" s="10" t="s">
        <v>810</v>
      </c>
      <c r="L1085" s="16">
        <v>42370</v>
      </c>
      <c r="M1085" s="10">
        <v>12</v>
      </c>
      <c r="N1085" s="10" t="s">
        <v>8</v>
      </c>
      <c r="O1085" s="10" t="s">
        <v>9</v>
      </c>
      <c r="P1085" s="13">
        <v>66867600</v>
      </c>
      <c r="Q1085" s="13">
        <v>66867600</v>
      </c>
      <c r="R1085" s="10" t="s">
        <v>10</v>
      </c>
      <c r="S1085" s="10" t="s">
        <v>10</v>
      </c>
      <c r="T1085" s="10" t="s">
        <v>715</v>
      </c>
      <c r="U1085" s="11">
        <f t="shared" si="24"/>
        <v>5572300</v>
      </c>
      <c r="V1085" s="10"/>
    </row>
    <row r="1086" spans="1:22" s="2" customFormat="1" ht="75" customHeight="1" x14ac:dyDescent="0.25">
      <c r="A1086" s="10">
        <v>1082</v>
      </c>
      <c r="B1086" s="10">
        <v>956</v>
      </c>
      <c r="C1086" s="10" t="s">
        <v>795</v>
      </c>
      <c r="D1086" s="10" t="s">
        <v>805</v>
      </c>
      <c r="E1086" s="10" t="s">
        <v>802</v>
      </c>
      <c r="F1086" s="10" t="s">
        <v>806</v>
      </c>
      <c r="G1086" s="10" t="s">
        <v>711</v>
      </c>
      <c r="H1086" s="10" t="s">
        <v>712</v>
      </c>
      <c r="I1086" s="10" t="s">
        <v>713</v>
      </c>
      <c r="J1086" s="10">
        <v>80101505</v>
      </c>
      <c r="K1086" s="10" t="s">
        <v>811</v>
      </c>
      <c r="L1086" s="16">
        <v>42461</v>
      </c>
      <c r="M1086" s="10">
        <v>3</v>
      </c>
      <c r="N1086" s="10" t="s">
        <v>8</v>
      </c>
      <c r="O1086" s="10" t="s">
        <v>9</v>
      </c>
      <c r="P1086" s="13">
        <v>16716900</v>
      </c>
      <c r="Q1086" s="13">
        <v>16716900</v>
      </c>
      <c r="R1086" s="10" t="s">
        <v>10</v>
      </c>
      <c r="S1086" s="10" t="s">
        <v>10</v>
      </c>
      <c r="T1086" s="10" t="s">
        <v>715</v>
      </c>
      <c r="U1086" s="11">
        <f t="shared" si="24"/>
        <v>5572300</v>
      </c>
      <c r="V1086" s="10"/>
    </row>
    <row r="1087" spans="1:22" s="2" customFormat="1" ht="75" customHeight="1" x14ac:dyDescent="0.25">
      <c r="A1087" s="10">
        <v>1083</v>
      </c>
      <c r="B1087" s="10">
        <v>956</v>
      </c>
      <c r="C1087" s="10" t="s">
        <v>795</v>
      </c>
      <c r="D1087" s="10" t="s">
        <v>805</v>
      </c>
      <c r="E1087" s="10" t="s">
        <v>802</v>
      </c>
      <c r="F1087" s="10" t="s">
        <v>806</v>
      </c>
      <c r="G1087" s="10" t="s">
        <v>711</v>
      </c>
      <c r="H1087" s="10" t="s">
        <v>712</v>
      </c>
      <c r="I1087" s="10" t="s">
        <v>713</v>
      </c>
      <c r="J1087" s="10">
        <v>80101505</v>
      </c>
      <c r="K1087" s="10" t="s">
        <v>812</v>
      </c>
      <c r="L1087" s="16">
        <v>42370</v>
      </c>
      <c r="M1087" s="10">
        <v>12</v>
      </c>
      <c r="N1087" s="10" t="s">
        <v>8</v>
      </c>
      <c r="O1087" s="10" t="s">
        <v>9</v>
      </c>
      <c r="P1087" s="13">
        <v>98880000</v>
      </c>
      <c r="Q1087" s="13">
        <v>98880000</v>
      </c>
      <c r="R1087" s="10" t="s">
        <v>10</v>
      </c>
      <c r="S1087" s="10" t="s">
        <v>10</v>
      </c>
      <c r="T1087" s="10" t="s">
        <v>715</v>
      </c>
      <c r="U1087" s="11">
        <f t="shared" si="24"/>
        <v>8240000</v>
      </c>
      <c r="V1087" s="10"/>
    </row>
    <row r="1088" spans="1:22" s="2" customFormat="1" ht="75" customHeight="1" x14ac:dyDescent="0.25">
      <c r="A1088" s="10">
        <v>1084</v>
      </c>
      <c r="B1088" s="10">
        <v>956</v>
      </c>
      <c r="C1088" s="10" t="s">
        <v>795</v>
      </c>
      <c r="D1088" s="10" t="s">
        <v>805</v>
      </c>
      <c r="E1088" s="10" t="s">
        <v>802</v>
      </c>
      <c r="F1088" s="10" t="s">
        <v>806</v>
      </c>
      <c r="G1088" s="10" t="s">
        <v>711</v>
      </c>
      <c r="H1088" s="10" t="s">
        <v>712</v>
      </c>
      <c r="I1088" s="10" t="s">
        <v>713</v>
      </c>
      <c r="J1088" s="10">
        <v>80101505</v>
      </c>
      <c r="K1088" s="10" t="s">
        <v>813</v>
      </c>
      <c r="L1088" s="16">
        <v>42370</v>
      </c>
      <c r="M1088" s="10">
        <v>12</v>
      </c>
      <c r="N1088" s="10" t="s">
        <v>8</v>
      </c>
      <c r="O1088" s="10" t="s">
        <v>9</v>
      </c>
      <c r="P1088" s="13">
        <v>66867600</v>
      </c>
      <c r="Q1088" s="13">
        <v>66867600</v>
      </c>
      <c r="R1088" s="10" t="s">
        <v>10</v>
      </c>
      <c r="S1088" s="10" t="s">
        <v>10</v>
      </c>
      <c r="T1088" s="10" t="s">
        <v>715</v>
      </c>
      <c r="U1088" s="11">
        <f t="shared" si="24"/>
        <v>5572300</v>
      </c>
      <c r="V1088" s="10"/>
    </row>
    <row r="1089" spans="1:22" s="2" customFormat="1" ht="75" customHeight="1" x14ac:dyDescent="0.25">
      <c r="A1089" s="10">
        <v>1085</v>
      </c>
      <c r="B1089" s="10">
        <v>956</v>
      </c>
      <c r="C1089" s="10" t="s">
        <v>795</v>
      </c>
      <c r="D1089" s="10" t="s">
        <v>805</v>
      </c>
      <c r="E1089" s="10" t="s">
        <v>802</v>
      </c>
      <c r="F1089" s="10" t="s">
        <v>806</v>
      </c>
      <c r="G1089" s="10" t="s">
        <v>711</v>
      </c>
      <c r="H1089" s="10" t="s">
        <v>712</v>
      </c>
      <c r="I1089" s="10" t="s">
        <v>713</v>
      </c>
      <c r="J1089" s="10">
        <v>80101505</v>
      </c>
      <c r="K1089" s="10" t="s">
        <v>814</v>
      </c>
      <c r="L1089" s="16">
        <v>42370</v>
      </c>
      <c r="M1089" s="10">
        <v>12</v>
      </c>
      <c r="N1089" s="10" t="s">
        <v>8</v>
      </c>
      <c r="O1089" s="10" t="s">
        <v>9</v>
      </c>
      <c r="P1089" s="13">
        <v>47956800</v>
      </c>
      <c r="Q1089" s="13">
        <v>47956800</v>
      </c>
      <c r="R1089" s="10" t="s">
        <v>10</v>
      </c>
      <c r="S1089" s="10" t="s">
        <v>10</v>
      </c>
      <c r="T1089" s="10" t="s">
        <v>715</v>
      </c>
      <c r="U1089" s="11">
        <f t="shared" si="24"/>
        <v>3996400</v>
      </c>
      <c r="V1089" s="10"/>
    </row>
    <row r="1090" spans="1:22" s="2" customFormat="1" ht="75" customHeight="1" x14ac:dyDescent="0.25">
      <c r="A1090" s="10">
        <v>1086</v>
      </c>
      <c r="B1090" s="10">
        <v>956</v>
      </c>
      <c r="C1090" s="10" t="s">
        <v>795</v>
      </c>
      <c r="D1090" s="10" t="s">
        <v>805</v>
      </c>
      <c r="E1090" s="10" t="s">
        <v>802</v>
      </c>
      <c r="F1090" s="10" t="s">
        <v>806</v>
      </c>
      <c r="G1090" s="10" t="s">
        <v>711</v>
      </c>
      <c r="H1090" s="10" t="s">
        <v>712</v>
      </c>
      <c r="I1090" s="10" t="s">
        <v>713</v>
      </c>
      <c r="J1090" s="10">
        <v>80101505</v>
      </c>
      <c r="K1090" s="10" t="s">
        <v>815</v>
      </c>
      <c r="L1090" s="16">
        <v>42370</v>
      </c>
      <c r="M1090" s="10">
        <v>12</v>
      </c>
      <c r="N1090" s="10" t="s">
        <v>8</v>
      </c>
      <c r="O1090" s="10" t="s">
        <v>9</v>
      </c>
      <c r="P1090" s="13">
        <v>24225600</v>
      </c>
      <c r="Q1090" s="13">
        <v>24225600</v>
      </c>
      <c r="R1090" s="10" t="s">
        <v>10</v>
      </c>
      <c r="S1090" s="10" t="s">
        <v>10</v>
      </c>
      <c r="T1090" s="10" t="s">
        <v>715</v>
      </c>
      <c r="U1090" s="11">
        <f t="shared" si="24"/>
        <v>2018800</v>
      </c>
      <c r="V1090" s="10"/>
    </row>
    <row r="1091" spans="1:22" s="2" customFormat="1" ht="75" customHeight="1" x14ac:dyDescent="0.25">
      <c r="A1091" s="10">
        <v>1087</v>
      </c>
      <c r="B1091" s="10">
        <v>956</v>
      </c>
      <c r="C1091" s="10" t="s">
        <v>795</v>
      </c>
      <c r="D1091" s="10" t="s">
        <v>805</v>
      </c>
      <c r="E1091" s="10" t="s">
        <v>802</v>
      </c>
      <c r="F1091" s="10" t="s">
        <v>806</v>
      </c>
      <c r="G1091" s="10" t="s">
        <v>711</v>
      </c>
      <c r="H1091" s="10" t="s">
        <v>712</v>
      </c>
      <c r="I1091" s="10" t="s">
        <v>713</v>
      </c>
      <c r="J1091" s="10">
        <v>80101505</v>
      </c>
      <c r="K1091" s="10" t="s">
        <v>816</v>
      </c>
      <c r="L1091" s="16">
        <v>42370</v>
      </c>
      <c r="M1091" s="10">
        <v>12</v>
      </c>
      <c r="N1091" s="10" t="s">
        <v>8</v>
      </c>
      <c r="O1091" s="10" t="s">
        <v>9</v>
      </c>
      <c r="P1091" s="13">
        <v>24225600</v>
      </c>
      <c r="Q1091" s="13">
        <v>24225600</v>
      </c>
      <c r="R1091" s="10" t="s">
        <v>10</v>
      </c>
      <c r="S1091" s="10" t="s">
        <v>10</v>
      </c>
      <c r="T1091" s="10" t="s">
        <v>715</v>
      </c>
      <c r="U1091" s="11">
        <f t="shared" si="24"/>
        <v>2018800</v>
      </c>
      <c r="V1091" s="10"/>
    </row>
    <row r="1092" spans="1:22" s="2" customFormat="1" ht="75" customHeight="1" x14ac:dyDescent="0.25">
      <c r="A1092" s="10">
        <v>1088</v>
      </c>
      <c r="B1092" s="10">
        <v>956</v>
      </c>
      <c r="C1092" s="10" t="s">
        <v>795</v>
      </c>
      <c r="D1092" s="10" t="s">
        <v>805</v>
      </c>
      <c r="E1092" s="10" t="s">
        <v>802</v>
      </c>
      <c r="F1092" s="10" t="s">
        <v>806</v>
      </c>
      <c r="G1092" s="10" t="s">
        <v>711</v>
      </c>
      <c r="H1092" s="10" t="s">
        <v>712</v>
      </c>
      <c r="I1092" s="10" t="s">
        <v>713</v>
      </c>
      <c r="J1092" s="10">
        <v>80101505</v>
      </c>
      <c r="K1092" s="10" t="s">
        <v>817</v>
      </c>
      <c r="L1092" s="16">
        <v>42370</v>
      </c>
      <c r="M1092" s="10">
        <v>12</v>
      </c>
      <c r="N1092" s="10" t="s">
        <v>8</v>
      </c>
      <c r="O1092" s="10" t="s">
        <v>9</v>
      </c>
      <c r="P1092" s="13">
        <v>19034400</v>
      </c>
      <c r="Q1092" s="13">
        <v>19034400</v>
      </c>
      <c r="R1092" s="10" t="s">
        <v>10</v>
      </c>
      <c r="S1092" s="10" t="s">
        <v>10</v>
      </c>
      <c r="T1092" s="10" t="s">
        <v>715</v>
      </c>
      <c r="U1092" s="11">
        <f t="shared" si="24"/>
        <v>1586200</v>
      </c>
      <c r="V1092" s="10"/>
    </row>
    <row r="1093" spans="1:22" s="2" customFormat="1" ht="75" customHeight="1" x14ac:dyDescent="0.25">
      <c r="A1093" s="10">
        <v>1089</v>
      </c>
      <c r="B1093" s="10">
        <v>956</v>
      </c>
      <c r="C1093" s="10" t="s">
        <v>795</v>
      </c>
      <c r="D1093" s="10" t="s">
        <v>805</v>
      </c>
      <c r="E1093" s="10" t="s">
        <v>802</v>
      </c>
      <c r="F1093" s="10" t="s">
        <v>806</v>
      </c>
      <c r="G1093" s="10" t="s">
        <v>711</v>
      </c>
      <c r="H1093" s="10" t="s">
        <v>712</v>
      </c>
      <c r="I1093" s="10" t="s">
        <v>713</v>
      </c>
      <c r="J1093" s="10">
        <v>80101505</v>
      </c>
      <c r="K1093" s="10" t="s">
        <v>817</v>
      </c>
      <c r="L1093" s="16">
        <v>42370</v>
      </c>
      <c r="M1093" s="10">
        <v>12</v>
      </c>
      <c r="N1093" s="10" t="s">
        <v>8</v>
      </c>
      <c r="O1093" s="10" t="s">
        <v>9</v>
      </c>
      <c r="P1093" s="13">
        <v>19034400</v>
      </c>
      <c r="Q1093" s="13">
        <v>19034400</v>
      </c>
      <c r="R1093" s="10" t="s">
        <v>10</v>
      </c>
      <c r="S1093" s="10" t="s">
        <v>10</v>
      </c>
      <c r="T1093" s="10" t="s">
        <v>715</v>
      </c>
      <c r="U1093" s="11">
        <f t="shared" si="24"/>
        <v>1586200</v>
      </c>
      <c r="V1093" s="10"/>
    </row>
    <row r="1094" spans="1:22" s="2" customFormat="1" ht="75" customHeight="1" x14ac:dyDescent="0.25">
      <c r="A1094" s="10">
        <v>1090</v>
      </c>
      <c r="B1094" s="10">
        <v>956</v>
      </c>
      <c r="C1094" s="10" t="s">
        <v>795</v>
      </c>
      <c r="D1094" s="10" t="s">
        <v>805</v>
      </c>
      <c r="E1094" s="10" t="s">
        <v>802</v>
      </c>
      <c r="F1094" s="10" t="s">
        <v>806</v>
      </c>
      <c r="G1094" s="10" t="s">
        <v>28</v>
      </c>
      <c r="H1094" s="10" t="s">
        <v>29</v>
      </c>
      <c r="I1094" s="10" t="s">
        <v>740</v>
      </c>
      <c r="J1094" s="10">
        <v>80101505</v>
      </c>
      <c r="K1094" s="10" t="s">
        <v>818</v>
      </c>
      <c r="L1094" s="16">
        <v>42370</v>
      </c>
      <c r="M1094" s="10">
        <v>1</v>
      </c>
      <c r="N1094" s="10" t="s">
        <v>756</v>
      </c>
      <c r="O1094" s="10" t="s">
        <v>9</v>
      </c>
      <c r="P1094" s="13">
        <v>13434000</v>
      </c>
      <c r="Q1094" s="13">
        <v>13434000</v>
      </c>
      <c r="R1094" s="10" t="s">
        <v>10</v>
      </c>
      <c r="S1094" s="10" t="s">
        <v>10</v>
      </c>
      <c r="T1094" s="10" t="s">
        <v>715</v>
      </c>
      <c r="U1094" s="11">
        <f>+Q1094</f>
        <v>13434000</v>
      </c>
      <c r="V1094" s="10"/>
    </row>
    <row r="1095" spans="1:22" s="2" customFormat="1" ht="75" customHeight="1" x14ac:dyDescent="0.25">
      <c r="A1095" s="10">
        <v>1091</v>
      </c>
      <c r="B1095" s="10">
        <v>957</v>
      </c>
      <c r="C1095" s="10" t="s">
        <v>819</v>
      </c>
      <c r="D1095" s="10" t="s">
        <v>820</v>
      </c>
      <c r="E1095" s="10" t="s">
        <v>821</v>
      </c>
      <c r="F1095" s="10" t="s">
        <v>822</v>
      </c>
      <c r="G1095" s="10" t="s">
        <v>711</v>
      </c>
      <c r="H1095" s="10" t="s">
        <v>712</v>
      </c>
      <c r="I1095" s="10" t="s">
        <v>713</v>
      </c>
      <c r="J1095" s="10">
        <v>81111612</v>
      </c>
      <c r="K1095" s="10" t="s">
        <v>824</v>
      </c>
      <c r="L1095" s="16">
        <v>42370</v>
      </c>
      <c r="M1095" s="10">
        <v>12</v>
      </c>
      <c r="N1095" s="10" t="s">
        <v>8</v>
      </c>
      <c r="O1095" s="10" t="s">
        <v>9</v>
      </c>
      <c r="P1095" s="13">
        <v>55517000</v>
      </c>
      <c r="Q1095" s="13">
        <v>55517000</v>
      </c>
      <c r="R1095" s="10" t="s">
        <v>10</v>
      </c>
      <c r="S1095" s="10" t="s">
        <v>10</v>
      </c>
      <c r="T1095" s="10" t="s">
        <v>715</v>
      </c>
      <c r="U1095" s="11">
        <v>5047000</v>
      </c>
      <c r="V1095" s="10"/>
    </row>
    <row r="1096" spans="1:22" s="2" customFormat="1" ht="75" customHeight="1" x14ac:dyDescent="0.25">
      <c r="A1096" s="10">
        <v>1092</v>
      </c>
      <c r="B1096" s="10">
        <v>957</v>
      </c>
      <c r="C1096" s="10" t="s">
        <v>819</v>
      </c>
      <c r="D1096" s="10" t="s">
        <v>820</v>
      </c>
      <c r="E1096" s="10" t="s">
        <v>821</v>
      </c>
      <c r="F1096" s="10" t="s">
        <v>822</v>
      </c>
      <c r="G1096" s="10" t="s">
        <v>711</v>
      </c>
      <c r="H1096" s="10" t="s">
        <v>712</v>
      </c>
      <c r="I1096" s="10" t="s">
        <v>713</v>
      </c>
      <c r="J1096" s="10">
        <v>81111612</v>
      </c>
      <c r="K1096" s="10" t="s">
        <v>825</v>
      </c>
      <c r="L1096" s="16">
        <v>42370</v>
      </c>
      <c r="M1096" s="10">
        <v>12</v>
      </c>
      <c r="N1096" s="10" t="s">
        <v>8</v>
      </c>
      <c r="O1096" s="10" t="s">
        <v>9</v>
      </c>
      <c r="P1096" s="13">
        <v>23906300</v>
      </c>
      <c r="Q1096" s="13">
        <v>23906300</v>
      </c>
      <c r="R1096" s="10" t="s">
        <v>10</v>
      </c>
      <c r="S1096" s="10" t="s">
        <v>10</v>
      </c>
      <c r="T1096" s="10" t="s">
        <v>715</v>
      </c>
      <c r="U1096" s="11">
        <v>2173300</v>
      </c>
      <c r="V1096" s="10"/>
    </row>
    <row r="1097" spans="1:22" s="2" customFormat="1" ht="75" customHeight="1" x14ac:dyDescent="0.25">
      <c r="A1097" s="10">
        <v>1093</v>
      </c>
      <c r="B1097" s="10">
        <v>957</v>
      </c>
      <c r="C1097" s="10" t="s">
        <v>819</v>
      </c>
      <c r="D1097" s="10" t="s">
        <v>820</v>
      </c>
      <c r="E1097" s="10" t="s">
        <v>821</v>
      </c>
      <c r="F1097" s="10" t="s">
        <v>822</v>
      </c>
      <c r="G1097" s="10" t="s">
        <v>711</v>
      </c>
      <c r="H1097" s="10" t="s">
        <v>712</v>
      </c>
      <c r="I1097" s="10" t="s">
        <v>713</v>
      </c>
      <c r="J1097" s="10">
        <v>81111612</v>
      </c>
      <c r="K1097" s="10" t="s">
        <v>826</v>
      </c>
      <c r="L1097" s="16">
        <v>42370</v>
      </c>
      <c r="M1097" s="10">
        <v>12</v>
      </c>
      <c r="N1097" s="10" t="s">
        <v>8</v>
      </c>
      <c r="O1097" s="10" t="s">
        <v>9</v>
      </c>
      <c r="P1097" s="13">
        <v>23906300</v>
      </c>
      <c r="Q1097" s="13">
        <v>23906300</v>
      </c>
      <c r="R1097" s="10" t="s">
        <v>10</v>
      </c>
      <c r="S1097" s="10" t="s">
        <v>10</v>
      </c>
      <c r="T1097" s="10" t="s">
        <v>715</v>
      </c>
      <c r="U1097" s="11">
        <v>2173300</v>
      </c>
      <c r="V1097" s="10"/>
    </row>
    <row r="1098" spans="1:22" s="2" customFormat="1" ht="75" customHeight="1" x14ac:dyDescent="0.25">
      <c r="A1098" s="10">
        <v>1094</v>
      </c>
      <c r="B1098" s="10">
        <v>957</v>
      </c>
      <c r="C1098" s="10" t="s">
        <v>819</v>
      </c>
      <c r="D1098" s="10" t="s">
        <v>820</v>
      </c>
      <c r="E1098" s="10" t="s">
        <v>821</v>
      </c>
      <c r="F1098" s="10" t="s">
        <v>822</v>
      </c>
      <c r="G1098" s="10" t="s">
        <v>711</v>
      </c>
      <c r="H1098" s="10" t="s">
        <v>712</v>
      </c>
      <c r="I1098" s="10" t="s">
        <v>713</v>
      </c>
      <c r="J1098" s="10" t="s">
        <v>827</v>
      </c>
      <c r="K1098" s="10" t="s">
        <v>828</v>
      </c>
      <c r="L1098" s="16">
        <v>42370</v>
      </c>
      <c r="M1098" s="10">
        <v>12</v>
      </c>
      <c r="N1098" s="10" t="s">
        <v>8</v>
      </c>
      <c r="O1098" s="10" t="s">
        <v>9</v>
      </c>
      <c r="P1098" s="13">
        <v>20188000</v>
      </c>
      <c r="Q1098" s="13">
        <v>20188000</v>
      </c>
      <c r="R1098" s="10" t="s">
        <v>10</v>
      </c>
      <c r="S1098" s="10" t="s">
        <v>10</v>
      </c>
      <c r="T1098" s="10" t="s">
        <v>715</v>
      </c>
      <c r="U1098" s="11">
        <v>2018800</v>
      </c>
      <c r="V1098" s="10"/>
    </row>
    <row r="1099" spans="1:22" s="2" customFormat="1" ht="75" customHeight="1" x14ac:dyDescent="0.25">
      <c r="A1099" s="10">
        <v>1095</v>
      </c>
      <c r="B1099" s="10">
        <v>957</v>
      </c>
      <c r="C1099" s="10" t="s">
        <v>819</v>
      </c>
      <c r="D1099" s="10" t="s">
        <v>820</v>
      </c>
      <c r="E1099" s="10" t="s">
        <v>821</v>
      </c>
      <c r="F1099" s="10" t="s">
        <v>822</v>
      </c>
      <c r="G1099" s="10" t="s">
        <v>711</v>
      </c>
      <c r="H1099" s="10" t="s">
        <v>712</v>
      </c>
      <c r="I1099" s="10" t="s">
        <v>713</v>
      </c>
      <c r="J1099" s="10" t="s">
        <v>827</v>
      </c>
      <c r="K1099" s="10" t="s">
        <v>829</v>
      </c>
      <c r="L1099" s="16">
        <v>42370</v>
      </c>
      <c r="M1099" s="10">
        <v>12</v>
      </c>
      <c r="N1099" s="10" t="s">
        <v>8</v>
      </c>
      <c r="O1099" s="10" t="s">
        <v>9</v>
      </c>
      <c r="P1099" s="13">
        <v>21733000</v>
      </c>
      <c r="Q1099" s="13">
        <v>21733000</v>
      </c>
      <c r="R1099" s="10" t="s">
        <v>10</v>
      </c>
      <c r="S1099" s="10" t="s">
        <v>10</v>
      </c>
      <c r="T1099" s="10" t="s">
        <v>715</v>
      </c>
      <c r="U1099" s="11">
        <v>2173300</v>
      </c>
      <c r="V1099" s="10"/>
    </row>
    <row r="1100" spans="1:22" s="2" customFormat="1" ht="75" customHeight="1" x14ac:dyDescent="0.25">
      <c r="A1100" s="10">
        <v>1096</v>
      </c>
      <c r="B1100" s="10">
        <v>957</v>
      </c>
      <c r="C1100" s="10" t="s">
        <v>819</v>
      </c>
      <c r="D1100" s="10" t="s">
        <v>820</v>
      </c>
      <c r="E1100" s="10" t="s">
        <v>830</v>
      </c>
      <c r="F1100" s="10" t="s">
        <v>831</v>
      </c>
      <c r="G1100" s="10" t="s">
        <v>28</v>
      </c>
      <c r="H1100" s="10" t="s">
        <v>832</v>
      </c>
      <c r="I1100" s="10" t="s">
        <v>833</v>
      </c>
      <c r="J1100" s="10">
        <v>81111820</v>
      </c>
      <c r="K1100" s="10" t="s">
        <v>834</v>
      </c>
      <c r="L1100" s="16">
        <v>42583</v>
      </c>
      <c r="M1100" s="10">
        <v>6</v>
      </c>
      <c r="N1100" s="10" t="s">
        <v>8</v>
      </c>
      <c r="O1100" s="10" t="s">
        <v>9</v>
      </c>
      <c r="P1100" s="13">
        <v>400000000</v>
      </c>
      <c r="Q1100" s="13">
        <v>400000000</v>
      </c>
      <c r="R1100" s="10" t="s">
        <v>10</v>
      </c>
      <c r="S1100" s="10" t="s">
        <v>10</v>
      </c>
      <c r="T1100" s="10" t="s">
        <v>715</v>
      </c>
      <c r="U1100" s="11">
        <v>50000000</v>
      </c>
      <c r="V1100" s="10"/>
    </row>
    <row r="1101" spans="1:22" s="2" customFormat="1" ht="75" customHeight="1" x14ac:dyDescent="0.25">
      <c r="A1101" s="10">
        <v>1097</v>
      </c>
      <c r="B1101" s="10">
        <v>957</v>
      </c>
      <c r="C1101" s="10" t="s">
        <v>819</v>
      </c>
      <c r="D1101" s="10" t="s">
        <v>820</v>
      </c>
      <c r="E1101" s="10" t="s">
        <v>821</v>
      </c>
      <c r="F1101" s="10" t="s">
        <v>822</v>
      </c>
      <c r="G1101" s="10" t="s">
        <v>711</v>
      </c>
      <c r="H1101" s="10" t="s">
        <v>712</v>
      </c>
      <c r="I1101" s="10" t="s">
        <v>713</v>
      </c>
      <c r="J1101" s="10" t="s">
        <v>827</v>
      </c>
      <c r="K1101" s="10" t="s">
        <v>835</v>
      </c>
      <c r="L1101" s="16">
        <v>42370</v>
      </c>
      <c r="M1101" s="10">
        <v>12</v>
      </c>
      <c r="N1101" s="10" t="s">
        <v>8</v>
      </c>
      <c r="O1101" s="10" t="s">
        <v>9</v>
      </c>
      <c r="P1101" s="13">
        <v>22206800</v>
      </c>
      <c r="Q1101" s="13">
        <v>22206800</v>
      </c>
      <c r="R1101" s="10" t="s">
        <v>10</v>
      </c>
      <c r="S1101" s="10" t="s">
        <v>10</v>
      </c>
      <c r="T1101" s="10" t="s">
        <v>715</v>
      </c>
      <c r="U1101" s="11">
        <v>2018800</v>
      </c>
      <c r="V1101" s="10"/>
    </row>
    <row r="1102" spans="1:22" s="2" customFormat="1" ht="75" customHeight="1" x14ac:dyDescent="0.25">
      <c r="A1102" s="10">
        <v>1098</v>
      </c>
      <c r="B1102" s="10">
        <v>957</v>
      </c>
      <c r="C1102" s="10" t="s">
        <v>819</v>
      </c>
      <c r="D1102" s="10" t="s">
        <v>820</v>
      </c>
      <c r="E1102" s="10" t="s">
        <v>836</v>
      </c>
      <c r="F1102" s="10" t="s">
        <v>837</v>
      </c>
      <c r="G1102" s="10" t="s">
        <v>711</v>
      </c>
      <c r="H1102" s="10" t="s">
        <v>712</v>
      </c>
      <c r="I1102" s="10" t="s">
        <v>713</v>
      </c>
      <c r="J1102" s="10">
        <v>81111705</v>
      </c>
      <c r="K1102" s="10" t="s">
        <v>838</v>
      </c>
      <c r="L1102" s="16">
        <v>42370</v>
      </c>
      <c r="M1102" s="10">
        <v>12</v>
      </c>
      <c r="N1102" s="10" t="s">
        <v>8</v>
      </c>
      <c r="O1102" s="10" t="s">
        <v>9</v>
      </c>
      <c r="P1102" s="13">
        <v>71379000</v>
      </c>
      <c r="Q1102" s="13">
        <v>71379000</v>
      </c>
      <c r="R1102" s="10" t="s">
        <v>10</v>
      </c>
      <c r="S1102" s="10" t="s">
        <v>10</v>
      </c>
      <c r="T1102" s="10" t="s">
        <v>715</v>
      </c>
      <c r="U1102" s="11">
        <v>6489000</v>
      </c>
      <c r="V1102" s="10"/>
    </row>
    <row r="1103" spans="1:22" s="2" customFormat="1" ht="75" customHeight="1" x14ac:dyDescent="0.25">
      <c r="A1103" s="10">
        <v>1099</v>
      </c>
      <c r="B1103" s="10">
        <v>957</v>
      </c>
      <c r="C1103" s="10" t="s">
        <v>819</v>
      </c>
      <c r="D1103" s="10" t="s">
        <v>820</v>
      </c>
      <c r="E1103" s="10" t="s">
        <v>821</v>
      </c>
      <c r="F1103" s="10" t="s">
        <v>822</v>
      </c>
      <c r="G1103" s="10" t="s">
        <v>711</v>
      </c>
      <c r="H1103" s="10" t="s">
        <v>712</v>
      </c>
      <c r="I1103" s="10" t="s">
        <v>713</v>
      </c>
      <c r="J1103" s="10">
        <v>81111820</v>
      </c>
      <c r="K1103" s="10" t="s">
        <v>839</v>
      </c>
      <c r="L1103" s="16">
        <v>42370</v>
      </c>
      <c r="M1103" s="10">
        <v>12</v>
      </c>
      <c r="N1103" s="10" t="s">
        <v>8</v>
      </c>
      <c r="O1103" s="10" t="s">
        <v>9</v>
      </c>
      <c r="P1103" s="13">
        <v>23906600</v>
      </c>
      <c r="Q1103" s="13">
        <v>23906600</v>
      </c>
      <c r="R1103" s="10" t="s">
        <v>10</v>
      </c>
      <c r="S1103" s="10" t="s">
        <v>10</v>
      </c>
      <c r="T1103" s="10" t="s">
        <v>715</v>
      </c>
      <c r="U1103" s="11">
        <v>2173300</v>
      </c>
      <c r="V1103" s="10"/>
    </row>
    <row r="1104" spans="1:22" s="2" customFormat="1" ht="75" customHeight="1" x14ac:dyDescent="0.25">
      <c r="A1104" s="10">
        <v>1100</v>
      </c>
      <c r="B1104" s="10">
        <v>957</v>
      </c>
      <c r="C1104" s="10" t="s">
        <v>819</v>
      </c>
      <c r="D1104" s="10" t="s">
        <v>820</v>
      </c>
      <c r="E1104" s="10" t="s">
        <v>830</v>
      </c>
      <c r="F1104" s="10" t="s">
        <v>831</v>
      </c>
      <c r="G1104" s="10" t="s">
        <v>28</v>
      </c>
      <c r="H1104" s="10" t="s">
        <v>832</v>
      </c>
      <c r="I1104" s="10" t="s">
        <v>833</v>
      </c>
      <c r="J1104" s="10">
        <v>81111820</v>
      </c>
      <c r="K1104" s="10" t="s">
        <v>840</v>
      </c>
      <c r="L1104" s="16">
        <v>42461</v>
      </c>
      <c r="M1104" s="10">
        <v>6</v>
      </c>
      <c r="N1104" s="10" t="s">
        <v>8</v>
      </c>
      <c r="O1104" s="10" t="s">
        <v>9</v>
      </c>
      <c r="P1104" s="13">
        <v>150000000</v>
      </c>
      <c r="Q1104" s="13">
        <v>150000000</v>
      </c>
      <c r="R1104" s="10" t="s">
        <v>10</v>
      </c>
      <c r="S1104" s="10" t="s">
        <v>10</v>
      </c>
      <c r="T1104" s="10" t="s">
        <v>715</v>
      </c>
      <c r="U1104" s="11">
        <v>15000000</v>
      </c>
      <c r="V1104" s="10"/>
    </row>
    <row r="1105" spans="1:22" s="2" customFormat="1" ht="75" customHeight="1" x14ac:dyDescent="0.25">
      <c r="A1105" s="10">
        <v>1101</v>
      </c>
      <c r="B1105" s="10">
        <v>957</v>
      </c>
      <c r="C1105" s="10" t="s">
        <v>819</v>
      </c>
      <c r="D1105" s="10" t="s">
        <v>820</v>
      </c>
      <c r="E1105" s="10" t="s">
        <v>830</v>
      </c>
      <c r="F1105" s="10" t="s">
        <v>831</v>
      </c>
      <c r="G1105" s="10" t="s">
        <v>28</v>
      </c>
      <c r="H1105" s="10" t="s">
        <v>29</v>
      </c>
      <c r="I1105" s="10" t="s">
        <v>841</v>
      </c>
      <c r="J1105" s="10" t="s">
        <v>842</v>
      </c>
      <c r="K1105" s="10" t="s">
        <v>843</v>
      </c>
      <c r="L1105" s="16">
        <v>42522</v>
      </c>
      <c r="M1105" s="10">
        <v>6</v>
      </c>
      <c r="N1105" s="10" t="s">
        <v>844</v>
      </c>
      <c r="O1105" s="10" t="s">
        <v>9</v>
      </c>
      <c r="P1105" s="13">
        <v>4000000</v>
      </c>
      <c r="Q1105" s="13">
        <v>4000000</v>
      </c>
      <c r="R1105" s="10" t="s">
        <v>10</v>
      </c>
      <c r="S1105" s="10" t="s">
        <v>10</v>
      </c>
      <c r="T1105" s="10" t="s">
        <v>715</v>
      </c>
      <c r="U1105" s="11">
        <v>666666.66666666663</v>
      </c>
      <c r="V1105" s="10"/>
    </row>
    <row r="1106" spans="1:22" s="2" customFormat="1" ht="75" customHeight="1" x14ac:dyDescent="0.25">
      <c r="A1106" s="10">
        <v>1102</v>
      </c>
      <c r="B1106" s="10">
        <v>957</v>
      </c>
      <c r="C1106" s="10" t="s">
        <v>819</v>
      </c>
      <c r="D1106" s="10" t="s">
        <v>820</v>
      </c>
      <c r="E1106" s="10" t="s">
        <v>830</v>
      </c>
      <c r="F1106" s="10" t="s">
        <v>831</v>
      </c>
      <c r="G1106" s="10" t="s">
        <v>711</v>
      </c>
      <c r="H1106" s="10" t="s">
        <v>712</v>
      </c>
      <c r="I1106" s="10" t="s">
        <v>713</v>
      </c>
      <c r="J1106" s="10">
        <v>43231500</v>
      </c>
      <c r="K1106" s="10" t="s">
        <v>845</v>
      </c>
      <c r="L1106" s="16">
        <v>42370</v>
      </c>
      <c r="M1106" s="10">
        <v>12</v>
      </c>
      <c r="N1106" s="10" t="s">
        <v>8</v>
      </c>
      <c r="O1106" s="10" t="s">
        <v>9</v>
      </c>
      <c r="P1106" s="13">
        <v>114948000</v>
      </c>
      <c r="Q1106" s="13">
        <v>114948000</v>
      </c>
      <c r="R1106" s="10" t="s">
        <v>10</v>
      </c>
      <c r="S1106" s="10" t="s">
        <v>10</v>
      </c>
      <c r="T1106" s="10" t="s">
        <v>715</v>
      </c>
      <c r="U1106" s="11">
        <v>9579000</v>
      </c>
      <c r="V1106" s="10"/>
    </row>
    <row r="1107" spans="1:22" s="2" customFormat="1" ht="75" customHeight="1" x14ac:dyDescent="0.25">
      <c r="A1107" s="10">
        <v>1103</v>
      </c>
      <c r="B1107" s="10">
        <v>957</v>
      </c>
      <c r="C1107" s="10" t="s">
        <v>819</v>
      </c>
      <c r="D1107" s="10" t="s">
        <v>820</v>
      </c>
      <c r="E1107" s="10" t="s">
        <v>830</v>
      </c>
      <c r="F1107" s="10" t="s">
        <v>831</v>
      </c>
      <c r="G1107" s="10" t="s">
        <v>711</v>
      </c>
      <c r="H1107" s="10" t="s">
        <v>712</v>
      </c>
      <c r="I1107" s="10" t="s">
        <v>713</v>
      </c>
      <c r="J1107" s="10">
        <v>81112213</v>
      </c>
      <c r="K1107" s="10" t="s">
        <v>846</v>
      </c>
      <c r="L1107" s="16">
        <v>42370</v>
      </c>
      <c r="M1107" s="10">
        <v>12</v>
      </c>
      <c r="N1107" s="10" t="s">
        <v>8</v>
      </c>
      <c r="O1107" s="10" t="s">
        <v>9</v>
      </c>
      <c r="P1107" s="13">
        <v>55517000</v>
      </c>
      <c r="Q1107" s="13">
        <v>55517000</v>
      </c>
      <c r="R1107" s="10" t="s">
        <v>10</v>
      </c>
      <c r="S1107" s="10" t="s">
        <v>10</v>
      </c>
      <c r="T1107" s="10" t="s">
        <v>715</v>
      </c>
      <c r="U1107" s="11">
        <v>5047000</v>
      </c>
      <c r="V1107" s="10"/>
    </row>
    <row r="1108" spans="1:22" s="2" customFormat="1" ht="75" customHeight="1" x14ac:dyDescent="0.25">
      <c r="A1108" s="10">
        <v>1104</v>
      </c>
      <c r="B1108" s="10">
        <v>957</v>
      </c>
      <c r="C1108" s="10" t="s">
        <v>819</v>
      </c>
      <c r="D1108" s="10" t="s">
        <v>820</v>
      </c>
      <c r="E1108" s="10" t="s">
        <v>830</v>
      </c>
      <c r="F1108" s="10" t="s">
        <v>831</v>
      </c>
      <c r="G1108" s="10" t="s">
        <v>711</v>
      </c>
      <c r="H1108" s="10" t="s">
        <v>712</v>
      </c>
      <c r="I1108" s="10" t="s">
        <v>713</v>
      </c>
      <c r="J1108" s="10" t="s">
        <v>847</v>
      </c>
      <c r="K1108" s="10" t="s">
        <v>848</v>
      </c>
      <c r="L1108" s="16">
        <v>42370</v>
      </c>
      <c r="M1108" s="10">
        <v>12</v>
      </c>
      <c r="N1108" s="10" t="s">
        <v>8</v>
      </c>
      <c r="O1108" s="10" t="s">
        <v>9</v>
      </c>
      <c r="P1108" s="13">
        <v>38182100</v>
      </c>
      <c r="Q1108" s="13">
        <v>38182100</v>
      </c>
      <c r="R1108" s="10" t="s">
        <v>10</v>
      </c>
      <c r="S1108" s="10" t="s">
        <v>10</v>
      </c>
      <c r="T1108" s="10" t="s">
        <v>715</v>
      </c>
      <c r="U1108" s="11">
        <v>3471100</v>
      </c>
      <c r="V1108" s="10"/>
    </row>
    <row r="1109" spans="1:22" s="2" customFormat="1" ht="75" customHeight="1" x14ac:dyDescent="0.25">
      <c r="A1109" s="10">
        <v>1105</v>
      </c>
      <c r="B1109" s="10">
        <v>957</v>
      </c>
      <c r="C1109" s="10" t="s">
        <v>819</v>
      </c>
      <c r="D1109" s="10" t="s">
        <v>820</v>
      </c>
      <c r="E1109" s="10" t="s">
        <v>830</v>
      </c>
      <c r="F1109" s="10" t="s">
        <v>831</v>
      </c>
      <c r="G1109" s="10" t="s">
        <v>711</v>
      </c>
      <c r="H1109" s="10" t="s">
        <v>712</v>
      </c>
      <c r="I1109" s="10" t="s">
        <v>713</v>
      </c>
      <c r="J1109" s="10" t="s">
        <v>849</v>
      </c>
      <c r="K1109" s="10" t="s">
        <v>850</v>
      </c>
      <c r="L1109" s="16">
        <v>42370</v>
      </c>
      <c r="M1109" s="10">
        <v>12</v>
      </c>
      <c r="N1109" s="10" t="s">
        <v>8</v>
      </c>
      <c r="O1109" s="10" t="s">
        <v>9</v>
      </c>
      <c r="P1109" s="13">
        <v>71379000</v>
      </c>
      <c r="Q1109" s="13">
        <v>71379000</v>
      </c>
      <c r="R1109" s="10" t="s">
        <v>10</v>
      </c>
      <c r="S1109" s="10" t="s">
        <v>10</v>
      </c>
      <c r="T1109" s="10" t="s">
        <v>715</v>
      </c>
      <c r="U1109" s="11">
        <v>6489000</v>
      </c>
      <c r="V1109" s="10"/>
    </row>
    <row r="1110" spans="1:22" s="2" customFormat="1" ht="75" customHeight="1" x14ac:dyDescent="0.25">
      <c r="A1110" s="10">
        <v>1106</v>
      </c>
      <c r="B1110" s="10">
        <v>957</v>
      </c>
      <c r="C1110" s="10" t="s">
        <v>819</v>
      </c>
      <c r="D1110" s="10" t="s">
        <v>820</v>
      </c>
      <c r="E1110" s="10" t="s">
        <v>830</v>
      </c>
      <c r="F1110" s="10" t="s">
        <v>831</v>
      </c>
      <c r="G1110" s="10" t="s">
        <v>711</v>
      </c>
      <c r="H1110" s="10" t="s">
        <v>712</v>
      </c>
      <c r="I1110" s="10" t="s">
        <v>713</v>
      </c>
      <c r="J1110" s="10" t="s">
        <v>842</v>
      </c>
      <c r="K1110" s="10" t="s">
        <v>851</v>
      </c>
      <c r="L1110" s="16">
        <v>42370</v>
      </c>
      <c r="M1110" s="10">
        <v>12</v>
      </c>
      <c r="N1110" s="10" t="s">
        <v>8</v>
      </c>
      <c r="O1110" s="10" t="s">
        <v>9</v>
      </c>
      <c r="P1110" s="13">
        <v>64890000</v>
      </c>
      <c r="Q1110" s="13">
        <v>64890000</v>
      </c>
      <c r="R1110" s="10" t="s">
        <v>10</v>
      </c>
      <c r="S1110" s="10" t="s">
        <v>10</v>
      </c>
      <c r="T1110" s="10" t="s">
        <v>715</v>
      </c>
      <c r="U1110" s="11">
        <v>6489000</v>
      </c>
      <c r="V1110" s="10"/>
    </row>
    <row r="1111" spans="1:22" s="2" customFormat="1" ht="75" customHeight="1" x14ac:dyDescent="0.25">
      <c r="A1111" s="10">
        <v>1107</v>
      </c>
      <c r="B1111" s="10">
        <v>957</v>
      </c>
      <c r="C1111" s="10" t="s">
        <v>819</v>
      </c>
      <c r="D1111" s="10" t="s">
        <v>820</v>
      </c>
      <c r="E1111" s="10" t="s">
        <v>830</v>
      </c>
      <c r="F1111" s="10" t="s">
        <v>831</v>
      </c>
      <c r="G1111" s="10" t="s">
        <v>711</v>
      </c>
      <c r="H1111" s="10" t="s">
        <v>712</v>
      </c>
      <c r="I1111" s="10" t="s">
        <v>713</v>
      </c>
      <c r="J1111" s="10" t="s">
        <v>852</v>
      </c>
      <c r="K1111" s="10" t="s">
        <v>853</v>
      </c>
      <c r="L1111" s="16">
        <v>42370</v>
      </c>
      <c r="M1111" s="10">
        <v>12</v>
      </c>
      <c r="N1111" s="10" t="s">
        <v>8</v>
      </c>
      <c r="O1111" s="10" t="s">
        <v>9</v>
      </c>
      <c r="P1111" s="13">
        <v>106296000</v>
      </c>
      <c r="Q1111" s="13">
        <v>106296000</v>
      </c>
      <c r="R1111" s="10" t="s">
        <v>10</v>
      </c>
      <c r="S1111" s="10" t="s">
        <v>10</v>
      </c>
      <c r="T1111" s="10" t="s">
        <v>715</v>
      </c>
      <c r="U1111" s="11">
        <v>8858000</v>
      </c>
      <c r="V1111" s="10"/>
    </row>
    <row r="1112" spans="1:22" s="2" customFormat="1" ht="75" customHeight="1" x14ac:dyDescent="0.25">
      <c r="A1112" s="10">
        <v>1108</v>
      </c>
      <c r="B1112" s="10">
        <v>957</v>
      </c>
      <c r="C1112" s="10" t="s">
        <v>819</v>
      </c>
      <c r="D1112" s="10" t="s">
        <v>820</v>
      </c>
      <c r="E1112" s="10" t="s">
        <v>830</v>
      </c>
      <c r="F1112" s="10" t="s">
        <v>854</v>
      </c>
      <c r="G1112" s="10" t="s">
        <v>711</v>
      </c>
      <c r="H1112" s="10" t="s">
        <v>712</v>
      </c>
      <c r="I1112" s="10" t="s">
        <v>713</v>
      </c>
      <c r="J1112" s="10" t="s">
        <v>847</v>
      </c>
      <c r="K1112" s="10" t="s">
        <v>855</v>
      </c>
      <c r="L1112" s="16">
        <v>42370</v>
      </c>
      <c r="M1112" s="10">
        <v>12</v>
      </c>
      <c r="N1112" s="10" t="s">
        <v>8</v>
      </c>
      <c r="O1112" s="10" t="s">
        <v>9</v>
      </c>
      <c r="P1112" s="13">
        <v>55517000</v>
      </c>
      <c r="Q1112" s="13">
        <v>55517000</v>
      </c>
      <c r="R1112" s="10" t="s">
        <v>10</v>
      </c>
      <c r="S1112" s="10" t="s">
        <v>10</v>
      </c>
      <c r="T1112" s="10" t="s">
        <v>715</v>
      </c>
      <c r="U1112" s="11">
        <v>5047000</v>
      </c>
      <c r="V1112" s="10"/>
    </row>
    <row r="1113" spans="1:22" s="2" customFormat="1" ht="75" customHeight="1" x14ac:dyDescent="0.25">
      <c r="A1113" s="10">
        <v>1109</v>
      </c>
      <c r="B1113" s="10">
        <v>957</v>
      </c>
      <c r="C1113" s="10" t="s">
        <v>819</v>
      </c>
      <c r="D1113" s="10" t="s">
        <v>820</v>
      </c>
      <c r="E1113" s="10" t="s">
        <v>856</v>
      </c>
      <c r="F1113" s="10" t="s">
        <v>857</v>
      </c>
      <c r="G1113" s="10" t="s">
        <v>711</v>
      </c>
      <c r="H1113" s="10" t="s">
        <v>712</v>
      </c>
      <c r="I1113" s="10" t="s">
        <v>713</v>
      </c>
      <c r="J1113" s="10">
        <v>81111808</v>
      </c>
      <c r="K1113" s="10" t="s">
        <v>858</v>
      </c>
      <c r="L1113" s="16">
        <v>42370</v>
      </c>
      <c r="M1113" s="10">
        <v>12</v>
      </c>
      <c r="N1113" s="10" t="s">
        <v>8</v>
      </c>
      <c r="O1113" s="10" t="s">
        <v>9</v>
      </c>
      <c r="P1113" s="13">
        <v>30797000</v>
      </c>
      <c r="Q1113" s="13">
        <v>30797000</v>
      </c>
      <c r="R1113" s="10" t="s">
        <v>10</v>
      </c>
      <c r="S1113" s="10" t="s">
        <v>10</v>
      </c>
      <c r="T1113" s="10" t="s">
        <v>715</v>
      </c>
      <c r="U1113" s="11">
        <v>3079700</v>
      </c>
      <c r="V1113" s="10"/>
    </row>
    <row r="1114" spans="1:22" s="2" customFormat="1" ht="75" customHeight="1" x14ac:dyDescent="0.25">
      <c r="A1114" s="10">
        <v>1110</v>
      </c>
      <c r="B1114" s="10">
        <v>957</v>
      </c>
      <c r="C1114" s="10" t="s">
        <v>819</v>
      </c>
      <c r="D1114" s="10" t="s">
        <v>820</v>
      </c>
      <c r="E1114" s="10" t="s">
        <v>856</v>
      </c>
      <c r="F1114" s="10" t="s">
        <v>857</v>
      </c>
      <c r="G1114" s="10" t="s">
        <v>711</v>
      </c>
      <c r="H1114" s="10" t="s">
        <v>712</v>
      </c>
      <c r="I1114" s="10" t="s">
        <v>713</v>
      </c>
      <c r="J1114" s="10">
        <v>81111808</v>
      </c>
      <c r="K1114" s="10" t="s">
        <v>859</v>
      </c>
      <c r="L1114" s="16">
        <v>42370</v>
      </c>
      <c r="M1114" s="10">
        <v>12</v>
      </c>
      <c r="N1114" s="10" t="s">
        <v>8</v>
      </c>
      <c r="O1114" s="10" t="s">
        <v>9</v>
      </c>
      <c r="P1114" s="13">
        <v>55517000</v>
      </c>
      <c r="Q1114" s="13">
        <v>55517000</v>
      </c>
      <c r="R1114" s="10" t="s">
        <v>10</v>
      </c>
      <c r="S1114" s="10" t="s">
        <v>10</v>
      </c>
      <c r="T1114" s="10" t="s">
        <v>715</v>
      </c>
      <c r="U1114" s="11">
        <v>5047000</v>
      </c>
      <c r="V1114" s="10"/>
    </row>
    <row r="1115" spans="1:22" s="2" customFormat="1" ht="75" customHeight="1" x14ac:dyDescent="0.25">
      <c r="A1115" s="10">
        <v>1111</v>
      </c>
      <c r="B1115" s="10">
        <v>957</v>
      </c>
      <c r="C1115" s="10" t="s">
        <v>819</v>
      </c>
      <c r="D1115" s="10" t="s">
        <v>820</v>
      </c>
      <c r="E1115" s="10" t="s">
        <v>860</v>
      </c>
      <c r="F1115" s="10" t="s">
        <v>861</v>
      </c>
      <c r="G1115" s="10" t="s">
        <v>711</v>
      </c>
      <c r="H1115" s="10" t="s">
        <v>712</v>
      </c>
      <c r="I1115" s="10" t="s">
        <v>713</v>
      </c>
      <c r="J1115" s="10">
        <v>81111509</v>
      </c>
      <c r="K1115" s="10" t="s">
        <v>862</v>
      </c>
      <c r="L1115" s="16">
        <v>42370</v>
      </c>
      <c r="M1115" s="10">
        <v>12</v>
      </c>
      <c r="N1115" s="10" t="s">
        <v>8</v>
      </c>
      <c r="O1115" s="10" t="s">
        <v>9</v>
      </c>
      <c r="P1115" s="13">
        <v>59740000</v>
      </c>
      <c r="Q1115" s="13">
        <v>59740000</v>
      </c>
      <c r="R1115" s="10" t="s">
        <v>10</v>
      </c>
      <c r="S1115" s="10" t="s">
        <v>10</v>
      </c>
      <c r="T1115" s="10" t="s">
        <v>715</v>
      </c>
      <c r="U1115" s="11">
        <v>5974000</v>
      </c>
      <c r="V1115" s="10"/>
    </row>
    <row r="1116" spans="1:22" s="2" customFormat="1" ht="75" customHeight="1" x14ac:dyDescent="0.25">
      <c r="A1116" s="10">
        <v>1112</v>
      </c>
      <c r="B1116" s="10">
        <v>957</v>
      </c>
      <c r="C1116" s="10" t="s">
        <v>819</v>
      </c>
      <c r="D1116" s="10" t="s">
        <v>820</v>
      </c>
      <c r="E1116" s="10" t="s">
        <v>863</v>
      </c>
      <c r="F1116" s="10" t="s">
        <v>864</v>
      </c>
      <c r="G1116" s="10" t="s">
        <v>711</v>
      </c>
      <c r="H1116" s="10" t="s">
        <v>712</v>
      </c>
      <c r="I1116" s="10" t="s">
        <v>713</v>
      </c>
      <c r="J1116" s="10" t="s">
        <v>865</v>
      </c>
      <c r="K1116" s="10" t="s">
        <v>866</v>
      </c>
      <c r="L1116" s="16">
        <v>42370</v>
      </c>
      <c r="M1116" s="10">
        <v>12</v>
      </c>
      <c r="N1116" s="10" t="s">
        <v>8</v>
      </c>
      <c r="O1116" s="10" t="s">
        <v>9</v>
      </c>
      <c r="P1116" s="13">
        <v>30364400</v>
      </c>
      <c r="Q1116" s="13">
        <v>30364400</v>
      </c>
      <c r="R1116" s="10" t="s">
        <v>10</v>
      </c>
      <c r="S1116" s="10" t="s">
        <v>10</v>
      </c>
      <c r="T1116" s="10" t="s">
        <v>715</v>
      </c>
      <c r="U1116" s="11">
        <v>2760400</v>
      </c>
      <c r="V1116" s="10"/>
    </row>
    <row r="1117" spans="1:22" s="2" customFormat="1" ht="75" customHeight="1" x14ac:dyDescent="0.25">
      <c r="A1117" s="10">
        <v>1113</v>
      </c>
      <c r="B1117" s="10">
        <v>957</v>
      </c>
      <c r="C1117" s="10" t="s">
        <v>819</v>
      </c>
      <c r="D1117" s="10" t="s">
        <v>820</v>
      </c>
      <c r="E1117" s="10" t="s">
        <v>863</v>
      </c>
      <c r="F1117" s="10" t="s">
        <v>864</v>
      </c>
      <c r="G1117" s="10" t="s">
        <v>711</v>
      </c>
      <c r="H1117" s="10" t="s">
        <v>712</v>
      </c>
      <c r="I1117" s="10" t="s">
        <v>713</v>
      </c>
      <c r="J1117" s="10">
        <v>81111811</v>
      </c>
      <c r="K1117" s="10" t="s">
        <v>867</v>
      </c>
      <c r="L1117" s="16">
        <v>42370</v>
      </c>
      <c r="M1117" s="10">
        <v>12</v>
      </c>
      <c r="N1117" s="10" t="s">
        <v>8</v>
      </c>
      <c r="O1117" s="10" t="s">
        <v>9</v>
      </c>
      <c r="P1117" s="13">
        <v>22206800</v>
      </c>
      <c r="Q1117" s="13">
        <v>22206800</v>
      </c>
      <c r="R1117" s="10" t="s">
        <v>10</v>
      </c>
      <c r="S1117" s="10" t="s">
        <v>10</v>
      </c>
      <c r="T1117" s="10" t="s">
        <v>715</v>
      </c>
      <c r="U1117" s="11">
        <v>2018800</v>
      </c>
      <c r="V1117" s="10"/>
    </row>
    <row r="1118" spans="1:22" s="2" customFormat="1" ht="75" customHeight="1" x14ac:dyDescent="0.25">
      <c r="A1118" s="10">
        <v>1114</v>
      </c>
      <c r="B1118" s="10">
        <v>957</v>
      </c>
      <c r="C1118" s="10" t="s">
        <v>819</v>
      </c>
      <c r="D1118" s="10" t="s">
        <v>820</v>
      </c>
      <c r="E1118" s="10" t="s">
        <v>863</v>
      </c>
      <c r="F1118" s="10" t="s">
        <v>864</v>
      </c>
      <c r="G1118" s="10" t="s">
        <v>711</v>
      </c>
      <c r="H1118" s="10" t="s">
        <v>712</v>
      </c>
      <c r="I1118" s="10" t="s">
        <v>713</v>
      </c>
      <c r="J1118" s="10">
        <v>81111811</v>
      </c>
      <c r="K1118" s="10" t="s">
        <v>868</v>
      </c>
      <c r="L1118" s="16">
        <v>42370</v>
      </c>
      <c r="M1118" s="10">
        <v>12</v>
      </c>
      <c r="N1118" s="10" t="s">
        <v>8</v>
      </c>
      <c r="O1118" s="10" t="s">
        <v>9</v>
      </c>
      <c r="P1118" s="13">
        <v>24297800</v>
      </c>
      <c r="Q1118" s="13">
        <v>24297800</v>
      </c>
      <c r="R1118" s="10" t="s">
        <v>10</v>
      </c>
      <c r="S1118" s="10" t="s">
        <v>10</v>
      </c>
      <c r="T1118" s="10" t="s">
        <v>715</v>
      </c>
      <c r="U1118" s="11">
        <v>3471100</v>
      </c>
      <c r="V1118" s="10"/>
    </row>
    <row r="1119" spans="1:22" s="2" customFormat="1" ht="75" customHeight="1" x14ac:dyDescent="0.25">
      <c r="A1119" s="10">
        <v>1115</v>
      </c>
      <c r="B1119" s="10">
        <v>957</v>
      </c>
      <c r="C1119" s="10" t="s">
        <v>819</v>
      </c>
      <c r="D1119" s="10" t="s">
        <v>820</v>
      </c>
      <c r="E1119" s="10" t="s">
        <v>863</v>
      </c>
      <c r="F1119" s="10" t="s">
        <v>864</v>
      </c>
      <c r="G1119" s="10" t="s">
        <v>711</v>
      </c>
      <c r="H1119" s="10" t="s">
        <v>712</v>
      </c>
      <c r="I1119" s="10" t="s">
        <v>713</v>
      </c>
      <c r="J1119" s="10">
        <v>81112204</v>
      </c>
      <c r="K1119" s="10" t="s">
        <v>869</v>
      </c>
      <c r="L1119" s="16">
        <v>42370</v>
      </c>
      <c r="M1119" s="10">
        <v>12</v>
      </c>
      <c r="N1119" s="10" t="s">
        <v>8</v>
      </c>
      <c r="O1119" s="10" t="s">
        <v>9</v>
      </c>
      <c r="P1119" s="13">
        <v>58401000</v>
      </c>
      <c r="Q1119" s="13">
        <v>58401000</v>
      </c>
      <c r="R1119" s="10" t="s">
        <v>10</v>
      </c>
      <c r="S1119" s="10" t="s">
        <v>10</v>
      </c>
      <c r="T1119" s="10" t="s">
        <v>715</v>
      </c>
      <c r="U1119" s="11">
        <v>6489000</v>
      </c>
      <c r="V1119" s="10"/>
    </row>
    <row r="1120" spans="1:22" s="2" customFormat="1" ht="75" customHeight="1" x14ac:dyDescent="0.25">
      <c r="A1120" s="10">
        <v>1116</v>
      </c>
      <c r="B1120" s="10">
        <v>957</v>
      </c>
      <c r="C1120" s="10" t="s">
        <v>819</v>
      </c>
      <c r="D1120" s="10" t="s">
        <v>820</v>
      </c>
      <c r="E1120" s="10" t="s">
        <v>863</v>
      </c>
      <c r="F1120" s="10" t="s">
        <v>864</v>
      </c>
      <c r="G1120" s="10" t="s">
        <v>28</v>
      </c>
      <c r="H1120" s="10" t="s">
        <v>29</v>
      </c>
      <c r="I1120" s="10" t="s">
        <v>841</v>
      </c>
      <c r="J1120" s="10" t="s">
        <v>871</v>
      </c>
      <c r="K1120" s="10" t="s">
        <v>870</v>
      </c>
      <c r="L1120" s="16">
        <v>42461</v>
      </c>
      <c r="M1120" s="10">
        <v>3</v>
      </c>
      <c r="N1120" s="10" t="s">
        <v>8</v>
      </c>
      <c r="O1120" s="10" t="s">
        <v>9</v>
      </c>
      <c r="P1120" s="13">
        <v>2090000000</v>
      </c>
      <c r="Q1120" s="13">
        <v>2090000000</v>
      </c>
      <c r="R1120" s="10" t="s">
        <v>10</v>
      </c>
      <c r="S1120" s="10" t="s">
        <v>10</v>
      </c>
      <c r="T1120" s="10" t="s">
        <v>715</v>
      </c>
      <c r="U1120" s="11">
        <v>500000000</v>
      </c>
      <c r="V1120" s="10"/>
    </row>
    <row r="1121" spans="1:22" s="2" customFormat="1" ht="75" customHeight="1" x14ac:dyDescent="0.25">
      <c r="A1121" s="10">
        <v>1117</v>
      </c>
      <c r="B1121" s="10">
        <v>957</v>
      </c>
      <c r="C1121" s="10" t="s">
        <v>819</v>
      </c>
      <c r="D1121" s="10" t="s">
        <v>820</v>
      </c>
      <c r="E1121" s="10" t="s">
        <v>863</v>
      </c>
      <c r="F1121" s="10" t="s">
        <v>864</v>
      </c>
      <c r="G1121" s="10" t="s">
        <v>28</v>
      </c>
      <c r="H1121" s="10" t="s">
        <v>29</v>
      </c>
      <c r="I1121" s="10" t="s">
        <v>841</v>
      </c>
      <c r="J1121" s="10" t="s">
        <v>871</v>
      </c>
      <c r="K1121" s="10" t="s">
        <v>872</v>
      </c>
      <c r="L1121" s="16">
        <v>42430</v>
      </c>
      <c r="M1121" s="10">
        <v>3</v>
      </c>
      <c r="N1121" s="10" t="s">
        <v>873</v>
      </c>
      <c r="O1121" s="10" t="s">
        <v>9</v>
      </c>
      <c r="P1121" s="13">
        <v>210000000</v>
      </c>
      <c r="Q1121" s="13">
        <v>210000000</v>
      </c>
      <c r="R1121" s="10" t="s">
        <v>10</v>
      </c>
      <c r="S1121" s="10" t="s">
        <v>10</v>
      </c>
      <c r="T1121" s="10" t="s">
        <v>715</v>
      </c>
      <c r="U1121" s="11">
        <f>+Q1121</f>
        <v>210000000</v>
      </c>
      <c r="V1121" s="10"/>
    </row>
    <row r="1122" spans="1:22" s="2" customFormat="1" ht="75" customHeight="1" x14ac:dyDescent="0.25">
      <c r="A1122" s="10">
        <v>1118</v>
      </c>
      <c r="B1122" s="10">
        <v>957</v>
      </c>
      <c r="C1122" s="10" t="s">
        <v>819</v>
      </c>
      <c r="D1122" s="10" t="s">
        <v>820</v>
      </c>
      <c r="E1122" s="10" t="s">
        <v>830</v>
      </c>
      <c r="F1122" s="10" t="s">
        <v>831</v>
      </c>
      <c r="G1122" s="10" t="s">
        <v>711</v>
      </c>
      <c r="H1122" s="10" t="s">
        <v>712</v>
      </c>
      <c r="I1122" s="10" t="s">
        <v>713</v>
      </c>
      <c r="J1122" s="10" t="s">
        <v>852</v>
      </c>
      <c r="K1122" s="10" t="s">
        <v>874</v>
      </c>
      <c r="L1122" s="16">
        <v>42370</v>
      </c>
      <c r="M1122" s="10">
        <v>12</v>
      </c>
      <c r="N1122" s="10" t="s">
        <v>8</v>
      </c>
      <c r="O1122" s="10" t="s">
        <v>9</v>
      </c>
      <c r="P1122" s="13">
        <v>33433800</v>
      </c>
      <c r="Q1122" s="13">
        <v>33433800</v>
      </c>
      <c r="R1122" s="10" t="s">
        <v>10</v>
      </c>
      <c r="S1122" s="10" t="s">
        <v>10</v>
      </c>
      <c r="T1122" s="10" t="s">
        <v>715</v>
      </c>
      <c r="U1122" s="11">
        <v>2786150</v>
      </c>
      <c r="V1122" s="10"/>
    </row>
    <row r="1123" spans="1:22" s="2" customFormat="1" ht="75" customHeight="1" x14ac:dyDescent="0.25">
      <c r="A1123" s="10">
        <v>1119</v>
      </c>
      <c r="B1123" s="10">
        <v>957</v>
      </c>
      <c r="C1123" s="10" t="s">
        <v>819</v>
      </c>
      <c r="D1123" s="10" t="s">
        <v>820</v>
      </c>
      <c r="E1123" s="10" t="s">
        <v>830</v>
      </c>
      <c r="F1123" s="10" t="s">
        <v>831</v>
      </c>
      <c r="G1123" s="10" t="s">
        <v>28</v>
      </c>
      <c r="H1123" s="10" t="s">
        <v>29</v>
      </c>
      <c r="I1123" s="10" t="s">
        <v>841</v>
      </c>
      <c r="J1123" s="10">
        <v>81111707</v>
      </c>
      <c r="K1123" s="10" t="s">
        <v>875</v>
      </c>
      <c r="L1123" s="16">
        <v>42430</v>
      </c>
      <c r="M1123" s="10">
        <v>9</v>
      </c>
      <c r="N1123" s="10" t="s">
        <v>8</v>
      </c>
      <c r="O1123" s="10" t="s">
        <v>9</v>
      </c>
      <c r="P1123" s="13">
        <v>420000000</v>
      </c>
      <c r="Q1123" s="13">
        <v>420000000</v>
      </c>
      <c r="R1123" s="10" t="s">
        <v>10</v>
      </c>
      <c r="S1123" s="10" t="s">
        <v>10</v>
      </c>
      <c r="T1123" s="10" t="s">
        <v>715</v>
      </c>
      <c r="U1123" s="11">
        <v>2173300</v>
      </c>
      <c r="V1123" s="10"/>
    </row>
    <row r="1124" spans="1:22" s="2" customFormat="1" ht="75" customHeight="1" x14ac:dyDescent="0.25">
      <c r="A1124" s="10">
        <v>1120</v>
      </c>
      <c r="B1124" s="10">
        <v>957</v>
      </c>
      <c r="C1124" s="10" t="s">
        <v>819</v>
      </c>
      <c r="D1124" s="10" t="s">
        <v>820</v>
      </c>
      <c r="E1124" s="10" t="s">
        <v>830</v>
      </c>
      <c r="F1124" s="10" t="s">
        <v>831</v>
      </c>
      <c r="G1124" s="10" t="s">
        <v>28</v>
      </c>
      <c r="H1124" s="10" t="s">
        <v>29</v>
      </c>
      <c r="I1124" s="10" t="s">
        <v>841</v>
      </c>
      <c r="J1124" s="10">
        <v>81111707</v>
      </c>
      <c r="K1124" s="10" t="s">
        <v>876</v>
      </c>
      <c r="L1124" s="16">
        <v>42461</v>
      </c>
      <c r="M1124" s="10">
        <v>9</v>
      </c>
      <c r="N1124" s="10" t="s">
        <v>8</v>
      </c>
      <c r="O1124" s="10" t="s">
        <v>9</v>
      </c>
      <c r="P1124" s="13">
        <v>615691000</v>
      </c>
      <c r="Q1124" s="13">
        <v>615691000</v>
      </c>
      <c r="R1124" s="10" t="s">
        <v>10</v>
      </c>
      <c r="S1124" s="10" t="s">
        <v>10</v>
      </c>
      <c r="T1124" s="10" t="s">
        <v>715</v>
      </c>
      <c r="U1124" s="11">
        <v>2173300</v>
      </c>
      <c r="V1124" s="10"/>
    </row>
    <row r="1125" spans="1:22" s="2" customFormat="1" ht="75" customHeight="1" x14ac:dyDescent="0.25">
      <c r="A1125" s="10">
        <v>1121</v>
      </c>
      <c r="B1125" s="10">
        <v>957</v>
      </c>
      <c r="C1125" s="10" t="s">
        <v>819</v>
      </c>
      <c r="D1125" s="10" t="s">
        <v>820</v>
      </c>
      <c r="E1125" s="10" t="s">
        <v>830</v>
      </c>
      <c r="F1125" s="10" t="s">
        <v>831</v>
      </c>
      <c r="G1125" s="10" t="s">
        <v>711</v>
      </c>
      <c r="H1125" s="10" t="s">
        <v>712</v>
      </c>
      <c r="I1125" s="10" t="s">
        <v>713</v>
      </c>
      <c r="J1125" s="10">
        <v>81111707</v>
      </c>
      <c r="K1125" s="10" t="s">
        <v>877</v>
      </c>
      <c r="L1125" s="16">
        <v>42370</v>
      </c>
      <c r="M1125" s="10">
        <v>12</v>
      </c>
      <c r="N1125" s="10" t="s">
        <v>8</v>
      </c>
      <c r="O1125" s="10" t="s">
        <v>9</v>
      </c>
      <c r="P1125" s="13">
        <v>26079100</v>
      </c>
      <c r="Q1125" s="13">
        <v>26079100</v>
      </c>
      <c r="R1125" s="10" t="s">
        <v>10</v>
      </c>
      <c r="S1125" s="10" t="s">
        <v>10</v>
      </c>
      <c r="T1125" s="10" t="s">
        <v>715</v>
      </c>
      <c r="U1125" s="11">
        <v>2173300</v>
      </c>
      <c r="V1125" s="10"/>
    </row>
    <row r="1126" spans="1:22" s="2" customFormat="1" ht="75" customHeight="1" x14ac:dyDescent="0.25">
      <c r="A1126" s="10">
        <v>1122</v>
      </c>
      <c r="B1126" s="10">
        <v>820</v>
      </c>
      <c r="C1126" s="10" t="s">
        <v>878</v>
      </c>
      <c r="D1126" s="10" t="s">
        <v>879</v>
      </c>
      <c r="E1126" s="10" t="s">
        <v>880</v>
      </c>
      <c r="F1126" s="10" t="s">
        <v>881</v>
      </c>
      <c r="G1126" s="10" t="s">
        <v>4</v>
      </c>
      <c r="H1126" s="10" t="s">
        <v>269</v>
      </c>
      <c r="I1126" s="10" t="s">
        <v>270</v>
      </c>
      <c r="J1126" s="10">
        <v>77121707</v>
      </c>
      <c r="K1126" s="10" t="s">
        <v>882</v>
      </c>
      <c r="L1126" s="16">
        <v>42370</v>
      </c>
      <c r="M1126" s="10">
        <v>11</v>
      </c>
      <c r="N1126" s="10" t="s">
        <v>8</v>
      </c>
      <c r="O1126" s="10" t="s">
        <v>91</v>
      </c>
      <c r="P1126" s="13">
        <v>65714000</v>
      </c>
      <c r="Q1126" s="13">
        <v>65714000</v>
      </c>
      <c r="R1126" s="10" t="s">
        <v>10</v>
      </c>
      <c r="S1126" s="10" t="s">
        <v>10</v>
      </c>
      <c r="T1126" s="10" t="s">
        <v>1020</v>
      </c>
      <c r="U1126" s="15">
        <v>5974000</v>
      </c>
      <c r="V1126" s="10"/>
    </row>
    <row r="1127" spans="1:22" s="2" customFormat="1" ht="75" customHeight="1" x14ac:dyDescent="0.25">
      <c r="A1127" s="10">
        <v>1123</v>
      </c>
      <c r="B1127" s="10">
        <v>820</v>
      </c>
      <c r="C1127" s="10" t="s">
        <v>878</v>
      </c>
      <c r="D1127" s="10" t="s">
        <v>879</v>
      </c>
      <c r="E1127" s="10" t="s">
        <v>880</v>
      </c>
      <c r="F1127" s="10" t="s">
        <v>881</v>
      </c>
      <c r="G1127" s="10" t="s">
        <v>4</v>
      </c>
      <c r="H1127" s="10" t="s">
        <v>269</v>
      </c>
      <c r="I1127" s="10" t="s">
        <v>270</v>
      </c>
      <c r="J1127" s="10">
        <v>77121707</v>
      </c>
      <c r="K1127" s="10" t="s">
        <v>883</v>
      </c>
      <c r="L1127" s="16">
        <v>42370</v>
      </c>
      <c r="M1127" s="10">
        <v>11</v>
      </c>
      <c r="N1127" s="10" t="s">
        <v>8</v>
      </c>
      <c r="O1127" s="10" t="s">
        <v>91</v>
      </c>
      <c r="P1127" s="13">
        <v>25945700</v>
      </c>
      <c r="Q1127" s="13">
        <v>25945700</v>
      </c>
      <c r="R1127" s="10" t="s">
        <v>10</v>
      </c>
      <c r="S1127" s="10" t="s">
        <v>10</v>
      </c>
      <c r="T1127" s="10" t="s">
        <v>1020</v>
      </c>
      <c r="U1127" s="15">
        <v>2358700</v>
      </c>
      <c r="V1127" s="10"/>
    </row>
    <row r="1128" spans="1:22" s="2" customFormat="1" ht="75" customHeight="1" x14ac:dyDescent="0.25">
      <c r="A1128" s="10">
        <v>1124</v>
      </c>
      <c r="B1128" s="10">
        <v>820</v>
      </c>
      <c r="C1128" s="10" t="s">
        <v>878</v>
      </c>
      <c r="D1128" s="10" t="s">
        <v>879</v>
      </c>
      <c r="E1128" s="10" t="s">
        <v>880</v>
      </c>
      <c r="F1128" s="10" t="s">
        <v>881</v>
      </c>
      <c r="G1128" s="10" t="s">
        <v>4</v>
      </c>
      <c r="H1128" s="10" t="s">
        <v>269</v>
      </c>
      <c r="I1128" s="10" t="s">
        <v>270</v>
      </c>
      <c r="J1128" s="10">
        <v>77121707</v>
      </c>
      <c r="K1128" s="10" t="s">
        <v>884</v>
      </c>
      <c r="L1128" s="16">
        <v>42370</v>
      </c>
      <c r="M1128" s="10">
        <v>11</v>
      </c>
      <c r="N1128" s="10" t="s">
        <v>8</v>
      </c>
      <c r="O1128" s="10" t="s">
        <v>91</v>
      </c>
      <c r="P1128" s="13">
        <v>13709300</v>
      </c>
      <c r="Q1128" s="13">
        <v>13709300</v>
      </c>
      <c r="R1128" s="10" t="s">
        <v>10</v>
      </c>
      <c r="S1128" s="10" t="s">
        <v>10</v>
      </c>
      <c r="T1128" s="10" t="s">
        <v>1020</v>
      </c>
      <c r="U1128" s="15">
        <v>1246300</v>
      </c>
      <c r="V1128" s="10"/>
    </row>
    <row r="1129" spans="1:22" s="2" customFormat="1" ht="75" customHeight="1" x14ac:dyDescent="0.25">
      <c r="A1129" s="10">
        <v>1125</v>
      </c>
      <c r="B1129" s="10">
        <v>820</v>
      </c>
      <c r="C1129" s="10" t="s">
        <v>878</v>
      </c>
      <c r="D1129" s="10" t="s">
        <v>879</v>
      </c>
      <c r="E1129" s="10" t="s">
        <v>880</v>
      </c>
      <c r="F1129" s="10" t="s">
        <v>881</v>
      </c>
      <c r="G1129" s="10" t="s">
        <v>4</v>
      </c>
      <c r="H1129" s="10" t="s">
        <v>269</v>
      </c>
      <c r="I1129" s="10" t="s">
        <v>270</v>
      </c>
      <c r="J1129" s="10">
        <v>77121707</v>
      </c>
      <c r="K1129" s="10" t="s">
        <v>885</v>
      </c>
      <c r="L1129" s="16">
        <v>42370</v>
      </c>
      <c r="M1129" s="10">
        <v>11</v>
      </c>
      <c r="N1129" s="10" t="s">
        <v>8</v>
      </c>
      <c r="O1129" s="10" t="s">
        <v>91</v>
      </c>
      <c r="P1129" s="13">
        <v>18807800</v>
      </c>
      <c r="Q1129" s="13">
        <v>18807800</v>
      </c>
      <c r="R1129" s="10" t="s">
        <v>10</v>
      </c>
      <c r="S1129" s="10" t="s">
        <v>10</v>
      </c>
      <c r="T1129" s="10" t="s">
        <v>1020</v>
      </c>
      <c r="U1129" s="15">
        <v>1709800</v>
      </c>
      <c r="V1129" s="10"/>
    </row>
    <row r="1130" spans="1:22" s="2" customFormat="1" ht="75" customHeight="1" x14ac:dyDescent="0.25">
      <c r="A1130" s="10">
        <v>1126</v>
      </c>
      <c r="B1130" s="10">
        <v>820</v>
      </c>
      <c r="C1130" s="10" t="s">
        <v>878</v>
      </c>
      <c r="D1130" s="10" t="s">
        <v>879</v>
      </c>
      <c r="E1130" s="10" t="s">
        <v>880</v>
      </c>
      <c r="F1130" s="10" t="s">
        <v>881</v>
      </c>
      <c r="G1130" s="10" t="s">
        <v>4</v>
      </c>
      <c r="H1130" s="10" t="s">
        <v>269</v>
      </c>
      <c r="I1130" s="10" t="s">
        <v>270</v>
      </c>
      <c r="J1130" s="10">
        <v>77121707</v>
      </c>
      <c r="K1130" s="10" t="s">
        <v>886</v>
      </c>
      <c r="L1130" s="16">
        <v>42370</v>
      </c>
      <c r="M1130" s="10">
        <v>11</v>
      </c>
      <c r="N1130" s="10" t="s">
        <v>8</v>
      </c>
      <c r="O1130" s="10" t="s">
        <v>91</v>
      </c>
      <c r="P1130" s="13">
        <v>71379000</v>
      </c>
      <c r="Q1130" s="13">
        <v>71379000</v>
      </c>
      <c r="R1130" s="10" t="s">
        <v>10</v>
      </c>
      <c r="S1130" s="10" t="s">
        <v>10</v>
      </c>
      <c r="T1130" s="10" t="s">
        <v>1020</v>
      </c>
      <c r="U1130" s="15">
        <v>6489000</v>
      </c>
      <c r="V1130" s="10"/>
    </row>
    <row r="1131" spans="1:22" s="2" customFormat="1" ht="75" customHeight="1" x14ac:dyDescent="0.25">
      <c r="A1131" s="10">
        <v>1127</v>
      </c>
      <c r="B1131" s="10">
        <v>820</v>
      </c>
      <c r="C1131" s="10" t="s">
        <v>878</v>
      </c>
      <c r="D1131" s="10" t="s">
        <v>879</v>
      </c>
      <c r="E1131" s="10" t="s">
        <v>880</v>
      </c>
      <c r="F1131" s="10" t="s">
        <v>881</v>
      </c>
      <c r="G1131" s="10" t="s">
        <v>4</v>
      </c>
      <c r="H1131" s="10" t="s">
        <v>269</v>
      </c>
      <c r="I1131" s="10" t="s">
        <v>270</v>
      </c>
      <c r="J1131" s="10">
        <v>77121707</v>
      </c>
      <c r="K1131" s="10" t="s">
        <v>887</v>
      </c>
      <c r="L1131" s="16">
        <v>42370</v>
      </c>
      <c r="M1131" s="10">
        <v>11</v>
      </c>
      <c r="N1131" s="10" t="s">
        <v>8</v>
      </c>
      <c r="O1131" s="10" t="s">
        <v>91</v>
      </c>
      <c r="P1131" s="13">
        <v>33876700</v>
      </c>
      <c r="Q1131" s="13">
        <v>33876700</v>
      </c>
      <c r="R1131" s="10" t="s">
        <v>10</v>
      </c>
      <c r="S1131" s="10" t="s">
        <v>10</v>
      </c>
      <c r="T1131" s="10" t="s">
        <v>1020</v>
      </c>
      <c r="U1131" s="15">
        <v>3079700</v>
      </c>
      <c r="V1131" s="10"/>
    </row>
    <row r="1132" spans="1:22" s="2" customFormat="1" ht="75" customHeight="1" x14ac:dyDescent="0.25">
      <c r="A1132" s="10">
        <v>1128</v>
      </c>
      <c r="B1132" s="10">
        <v>820</v>
      </c>
      <c r="C1132" s="10" t="s">
        <v>878</v>
      </c>
      <c r="D1132" s="10" t="s">
        <v>879</v>
      </c>
      <c r="E1132" s="10" t="s">
        <v>880</v>
      </c>
      <c r="F1132" s="10" t="s">
        <v>881</v>
      </c>
      <c r="G1132" s="10" t="s">
        <v>4</v>
      </c>
      <c r="H1132" s="10" t="s">
        <v>269</v>
      </c>
      <c r="I1132" s="10" t="s">
        <v>270</v>
      </c>
      <c r="J1132" s="10">
        <v>77121701</v>
      </c>
      <c r="K1132" s="10" t="s">
        <v>888</v>
      </c>
      <c r="L1132" s="16">
        <v>42370</v>
      </c>
      <c r="M1132" s="10">
        <v>11</v>
      </c>
      <c r="N1132" s="10" t="s">
        <v>8</v>
      </c>
      <c r="O1132" s="10" t="s">
        <v>91</v>
      </c>
      <c r="P1132" s="13">
        <v>30364400</v>
      </c>
      <c r="Q1132" s="13">
        <v>30364400</v>
      </c>
      <c r="R1132" s="10" t="s">
        <v>10</v>
      </c>
      <c r="S1132" s="10" t="s">
        <v>10</v>
      </c>
      <c r="T1132" s="10" t="s">
        <v>1020</v>
      </c>
      <c r="U1132" s="15">
        <v>2760400</v>
      </c>
      <c r="V1132" s="10"/>
    </row>
    <row r="1133" spans="1:22" s="2" customFormat="1" ht="75" customHeight="1" x14ac:dyDescent="0.25">
      <c r="A1133" s="10">
        <v>1129</v>
      </c>
      <c r="B1133" s="10">
        <v>820</v>
      </c>
      <c r="C1133" s="10" t="s">
        <v>878</v>
      </c>
      <c r="D1133" s="10" t="s">
        <v>879</v>
      </c>
      <c r="E1133" s="10" t="s">
        <v>880</v>
      </c>
      <c r="F1133" s="10" t="s">
        <v>881</v>
      </c>
      <c r="G1133" s="10" t="s">
        <v>4</v>
      </c>
      <c r="H1133" s="10" t="s">
        <v>269</v>
      </c>
      <c r="I1133" s="10" t="s">
        <v>270</v>
      </c>
      <c r="J1133" s="10">
        <v>77121707</v>
      </c>
      <c r="K1133" s="10" t="s">
        <v>889</v>
      </c>
      <c r="L1133" s="16">
        <v>42370</v>
      </c>
      <c r="M1133" s="10">
        <v>11</v>
      </c>
      <c r="N1133" s="10" t="s">
        <v>8</v>
      </c>
      <c r="O1133" s="10" t="s">
        <v>91</v>
      </c>
      <c r="P1133" s="13">
        <v>38182100</v>
      </c>
      <c r="Q1133" s="13">
        <v>38182100</v>
      </c>
      <c r="R1133" s="10" t="s">
        <v>10</v>
      </c>
      <c r="S1133" s="10" t="s">
        <v>10</v>
      </c>
      <c r="T1133" s="10" t="s">
        <v>1020</v>
      </c>
      <c r="U1133" s="15">
        <v>3471100</v>
      </c>
      <c r="V1133" s="10"/>
    </row>
    <row r="1134" spans="1:22" s="2" customFormat="1" ht="75" customHeight="1" x14ac:dyDescent="0.25">
      <c r="A1134" s="10">
        <v>1130</v>
      </c>
      <c r="B1134" s="10">
        <v>820</v>
      </c>
      <c r="C1134" s="10" t="s">
        <v>878</v>
      </c>
      <c r="D1134" s="10" t="s">
        <v>879</v>
      </c>
      <c r="E1134" s="10" t="s">
        <v>880</v>
      </c>
      <c r="F1134" s="10" t="s">
        <v>881</v>
      </c>
      <c r="G1134" s="10" t="s">
        <v>4</v>
      </c>
      <c r="H1134" s="10" t="s">
        <v>269</v>
      </c>
      <c r="I1134" s="10" t="s">
        <v>270</v>
      </c>
      <c r="J1134" s="10">
        <v>77121707</v>
      </c>
      <c r="K1134" s="10" t="s">
        <v>890</v>
      </c>
      <c r="L1134" s="16">
        <v>42370</v>
      </c>
      <c r="M1134" s="10">
        <v>11</v>
      </c>
      <c r="N1134" s="10" t="s">
        <v>8</v>
      </c>
      <c r="O1134" s="10" t="s">
        <v>91</v>
      </c>
      <c r="P1134" s="13">
        <v>33876700</v>
      </c>
      <c r="Q1134" s="13">
        <v>33876700</v>
      </c>
      <c r="R1134" s="10" t="s">
        <v>10</v>
      </c>
      <c r="S1134" s="10" t="s">
        <v>10</v>
      </c>
      <c r="T1134" s="10" t="s">
        <v>1020</v>
      </c>
      <c r="U1134" s="15">
        <v>3079700</v>
      </c>
      <c r="V1134" s="10"/>
    </row>
    <row r="1135" spans="1:22" s="2" customFormat="1" ht="75" customHeight="1" x14ac:dyDescent="0.25">
      <c r="A1135" s="10">
        <v>1131</v>
      </c>
      <c r="B1135" s="10">
        <v>820</v>
      </c>
      <c r="C1135" s="10" t="s">
        <v>878</v>
      </c>
      <c r="D1135" s="10" t="s">
        <v>879</v>
      </c>
      <c r="E1135" s="10" t="s">
        <v>880</v>
      </c>
      <c r="F1135" s="10" t="s">
        <v>881</v>
      </c>
      <c r="G1135" s="10" t="s">
        <v>4</v>
      </c>
      <c r="H1135" s="10" t="s">
        <v>269</v>
      </c>
      <c r="I1135" s="10" t="s">
        <v>270</v>
      </c>
      <c r="J1135" s="10">
        <v>77121707</v>
      </c>
      <c r="K1135" s="10" t="s">
        <v>891</v>
      </c>
      <c r="L1135" s="16">
        <v>42370</v>
      </c>
      <c r="M1135" s="10">
        <v>11</v>
      </c>
      <c r="N1135" s="10" t="s">
        <v>8</v>
      </c>
      <c r="O1135" s="10" t="s">
        <v>91</v>
      </c>
      <c r="P1135" s="13">
        <v>33876700</v>
      </c>
      <c r="Q1135" s="13">
        <v>33876700</v>
      </c>
      <c r="R1135" s="10" t="s">
        <v>10</v>
      </c>
      <c r="S1135" s="10" t="s">
        <v>10</v>
      </c>
      <c r="T1135" s="10" t="s">
        <v>1020</v>
      </c>
      <c r="U1135" s="15">
        <v>3079700</v>
      </c>
      <c r="V1135" s="10"/>
    </row>
    <row r="1136" spans="1:22" s="2" customFormat="1" ht="75" customHeight="1" x14ac:dyDescent="0.25">
      <c r="A1136" s="10">
        <v>1132</v>
      </c>
      <c r="B1136" s="10">
        <v>820</v>
      </c>
      <c r="C1136" s="10" t="s">
        <v>878</v>
      </c>
      <c r="D1136" s="10" t="s">
        <v>879</v>
      </c>
      <c r="E1136" s="10" t="s">
        <v>880</v>
      </c>
      <c r="F1136" s="10" t="s">
        <v>881</v>
      </c>
      <c r="G1136" s="10" t="s">
        <v>4</v>
      </c>
      <c r="H1136" s="10" t="s">
        <v>269</v>
      </c>
      <c r="I1136" s="10" t="s">
        <v>270</v>
      </c>
      <c r="J1136" s="10">
        <v>77121701</v>
      </c>
      <c r="K1136" s="10" t="s">
        <v>892</v>
      </c>
      <c r="L1136" s="16">
        <v>42370</v>
      </c>
      <c r="M1136" s="10">
        <v>11</v>
      </c>
      <c r="N1136" s="10" t="s">
        <v>8</v>
      </c>
      <c r="O1136" s="10" t="s">
        <v>91</v>
      </c>
      <c r="P1136" s="13">
        <v>33876700</v>
      </c>
      <c r="Q1136" s="13">
        <v>33876700</v>
      </c>
      <c r="R1136" s="10" t="s">
        <v>10</v>
      </c>
      <c r="S1136" s="10" t="s">
        <v>10</v>
      </c>
      <c r="T1136" s="10" t="s">
        <v>1020</v>
      </c>
      <c r="U1136" s="15">
        <v>3079700</v>
      </c>
      <c r="V1136" s="10"/>
    </row>
    <row r="1137" spans="1:22" s="2" customFormat="1" ht="75" customHeight="1" x14ac:dyDescent="0.25">
      <c r="A1137" s="10">
        <v>1133</v>
      </c>
      <c r="B1137" s="10">
        <v>820</v>
      </c>
      <c r="C1137" s="10" t="s">
        <v>878</v>
      </c>
      <c r="D1137" s="10" t="s">
        <v>879</v>
      </c>
      <c r="E1137" s="10" t="s">
        <v>880</v>
      </c>
      <c r="F1137" s="10" t="s">
        <v>881</v>
      </c>
      <c r="G1137" s="10" t="s">
        <v>4</v>
      </c>
      <c r="H1137" s="10" t="s">
        <v>269</v>
      </c>
      <c r="I1137" s="10" t="s">
        <v>270</v>
      </c>
      <c r="J1137" s="10">
        <v>77121707</v>
      </c>
      <c r="K1137" s="10" t="s">
        <v>893</v>
      </c>
      <c r="L1137" s="16">
        <v>42370</v>
      </c>
      <c r="M1137" s="10">
        <v>11</v>
      </c>
      <c r="N1137" s="10" t="s">
        <v>8</v>
      </c>
      <c r="O1137" s="10" t="s">
        <v>91</v>
      </c>
      <c r="P1137" s="13">
        <v>27985100</v>
      </c>
      <c r="Q1137" s="13">
        <v>27985100</v>
      </c>
      <c r="R1137" s="10" t="s">
        <v>10</v>
      </c>
      <c r="S1137" s="10" t="s">
        <v>10</v>
      </c>
      <c r="T1137" s="10" t="s">
        <v>1020</v>
      </c>
      <c r="U1137" s="15">
        <v>2544100</v>
      </c>
      <c r="V1137" s="10"/>
    </row>
    <row r="1138" spans="1:22" s="2" customFormat="1" ht="75" customHeight="1" x14ac:dyDescent="0.25">
      <c r="A1138" s="10">
        <v>1134</v>
      </c>
      <c r="B1138" s="10">
        <v>820</v>
      </c>
      <c r="C1138" s="10" t="s">
        <v>878</v>
      </c>
      <c r="D1138" s="10" t="s">
        <v>879</v>
      </c>
      <c r="E1138" s="10" t="s">
        <v>880</v>
      </c>
      <c r="F1138" s="10" t="s">
        <v>881</v>
      </c>
      <c r="G1138" s="10" t="s">
        <v>4</v>
      </c>
      <c r="H1138" s="10" t="s">
        <v>269</v>
      </c>
      <c r="I1138" s="10" t="s">
        <v>270</v>
      </c>
      <c r="J1138" s="10">
        <v>77121707</v>
      </c>
      <c r="K1138" s="10" t="s">
        <v>894</v>
      </c>
      <c r="L1138" s="16">
        <v>42370</v>
      </c>
      <c r="M1138" s="10">
        <v>11</v>
      </c>
      <c r="N1138" s="10" t="s">
        <v>8</v>
      </c>
      <c r="O1138" s="10" t="s">
        <v>91</v>
      </c>
      <c r="P1138" s="13">
        <v>17448200</v>
      </c>
      <c r="Q1138" s="13">
        <v>17448200</v>
      </c>
      <c r="R1138" s="10" t="s">
        <v>10</v>
      </c>
      <c r="S1138" s="10" t="s">
        <v>10</v>
      </c>
      <c r="T1138" s="10" t="s">
        <v>1020</v>
      </c>
      <c r="U1138" s="15">
        <v>1586200</v>
      </c>
      <c r="V1138" s="10"/>
    </row>
    <row r="1139" spans="1:22" s="2" customFormat="1" ht="75" customHeight="1" x14ac:dyDescent="0.25">
      <c r="A1139" s="10">
        <v>1135</v>
      </c>
      <c r="B1139" s="10">
        <v>820</v>
      </c>
      <c r="C1139" s="10" t="s">
        <v>878</v>
      </c>
      <c r="D1139" s="10" t="s">
        <v>879</v>
      </c>
      <c r="E1139" s="10" t="s">
        <v>880</v>
      </c>
      <c r="F1139" s="10" t="s">
        <v>881</v>
      </c>
      <c r="G1139" s="10" t="s">
        <v>4</v>
      </c>
      <c r="H1139" s="10" t="s">
        <v>269</v>
      </c>
      <c r="I1139" s="10" t="s">
        <v>270</v>
      </c>
      <c r="J1139" s="10">
        <v>77121707</v>
      </c>
      <c r="K1139" s="10" t="s">
        <v>895</v>
      </c>
      <c r="L1139" s="16">
        <v>42370</v>
      </c>
      <c r="M1139" s="10">
        <v>11</v>
      </c>
      <c r="N1139" s="10" t="s">
        <v>8</v>
      </c>
      <c r="O1139" s="10" t="s">
        <v>91</v>
      </c>
      <c r="P1139" s="13">
        <v>105369000</v>
      </c>
      <c r="Q1139" s="13">
        <v>105369000</v>
      </c>
      <c r="R1139" s="10" t="s">
        <v>10</v>
      </c>
      <c r="S1139" s="10" t="s">
        <v>10</v>
      </c>
      <c r="T1139" s="10" t="s">
        <v>1020</v>
      </c>
      <c r="U1139" s="15">
        <v>9579000</v>
      </c>
      <c r="V1139" s="10"/>
    </row>
    <row r="1140" spans="1:22" s="2" customFormat="1" ht="75" customHeight="1" x14ac:dyDescent="0.25">
      <c r="A1140" s="10">
        <v>1136</v>
      </c>
      <c r="B1140" s="10">
        <v>820</v>
      </c>
      <c r="C1140" s="10" t="s">
        <v>878</v>
      </c>
      <c r="D1140" s="10" t="s">
        <v>879</v>
      </c>
      <c r="E1140" s="10" t="s">
        <v>896</v>
      </c>
      <c r="F1140" s="10" t="s">
        <v>897</v>
      </c>
      <c r="G1140" s="10" t="s">
        <v>4</v>
      </c>
      <c r="H1140" s="10" t="s">
        <v>269</v>
      </c>
      <c r="I1140" s="10" t="s">
        <v>270</v>
      </c>
      <c r="J1140" s="10">
        <v>77121701</v>
      </c>
      <c r="K1140" s="10" t="s">
        <v>898</v>
      </c>
      <c r="L1140" s="16">
        <v>42370</v>
      </c>
      <c r="M1140" s="10">
        <v>11</v>
      </c>
      <c r="N1140" s="10" t="s">
        <v>8</v>
      </c>
      <c r="O1140" s="10" t="s">
        <v>9</v>
      </c>
      <c r="P1140" s="13">
        <v>30364400</v>
      </c>
      <c r="Q1140" s="13">
        <v>30364400</v>
      </c>
      <c r="R1140" s="10" t="s">
        <v>10</v>
      </c>
      <c r="S1140" s="10" t="s">
        <v>10</v>
      </c>
      <c r="T1140" s="10" t="s">
        <v>1020</v>
      </c>
      <c r="U1140" s="15">
        <v>2760400</v>
      </c>
      <c r="V1140" s="10"/>
    </row>
    <row r="1141" spans="1:22" s="2" customFormat="1" ht="75" customHeight="1" x14ac:dyDescent="0.25">
      <c r="A1141" s="10">
        <v>1137</v>
      </c>
      <c r="B1141" s="10">
        <v>820</v>
      </c>
      <c r="C1141" s="10" t="s">
        <v>878</v>
      </c>
      <c r="D1141" s="10" t="s">
        <v>879</v>
      </c>
      <c r="E1141" s="10" t="s">
        <v>896</v>
      </c>
      <c r="F1141" s="10" t="s">
        <v>897</v>
      </c>
      <c r="G1141" s="10" t="s">
        <v>4</v>
      </c>
      <c r="H1141" s="10" t="s">
        <v>269</v>
      </c>
      <c r="I1141" s="10" t="s">
        <v>270</v>
      </c>
      <c r="J1141" s="10">
        <v>80161500</v>
      </c>
      <c r="K1141" s="10" t="s">
        <v>899</v>
      </c>
      <c r="L1141" s="16">
        <v>42370</v>
      </c>
      <c r="M1141" s="10">
        <v>11</v>
      </c>
      <c r="N1141" s="10" t="s">
        <v>8</v>
      </c>
      <c r="O1141" s="10" t="s">
        <v>9</v>
      </c>
      <c r="P1141" s="13">
        <v>23906300</v>
      </c>
      <c r="Q1141" s="13">
        <v>23906300</v>
      </c>
      <c r="R1141" s="10" t="s">
        <v>10</v>
      </c>
      <c r="S1141" s="10" t="s">
        <v>10</v>
      </c>
      <c r="T1141" s="10" t="s">
        <v>1020</v>
      </c>
      <c r="U1141" s="15">
        <v>2173300</v>
      </c>
      <c r="V1141" s="10"/>
    </row>
    <row r="1142" spans="1:22" s="2" customFormat="1" ht="75" customHeight="1" x14ac:dyDescent="0.25">
      <c r="A1142" s="10">
        <v>1138</v>
      </c>
      <c r="B1142" s="10">
        <v>820</v>
      </c>
      <c r="C1142" s="10" t="s">
        <v>878</v>
      </c>
      <c r="D1142" s="10" t="s">
        <v>879</v>
      </c>
      <c r="E1142" s="10" t="s">
        <v>896</v>
      </c>
      <c r="F1142" s="10" t="s">
        <v>897</v>
      </c>
      <c r="G1142" s="10" t="s">
        <v>4</v>
      </c>
      <c r="H1142" s="10" t="s">
        <v>269</v>
      </c>
      <c r="I1142" s="10" t="s">
        <v>270</v>
      </c>
      <c r="J1142" s="10">
        <v>80161500</v>
      </c>
      <c r="K1142" s="10" t="s">
        <v>900</v>
      </c>
      <c r="L1142" s="16">
        <v>42370</v>
      </c>
      <c r="M1142" s="10">
        <v>11</v>
      </c>
      <c r="N1142" s="10" t="s">
        <v>8</v>
      </c>
      <c r="O1142" s="10" t="s">
        <v>9</v>
      </c>
      <c r="P1142" s="13">
        <v>17448200</v>
      </c>
      <c r="Q1142" s="13">
        <v>17448200</v>
      </c>
      <c r="R1142" s="10" t="s">
        <v>10</v>
      </c>
      <c r="S1142" s="10" t="s">
        <v>10</v>
      </c>
      <c r="T1142" s="10" t="s">
        <v>1020</v>
      </c>
      <c r="U1142" s="15">
        <v>1586200</v>
      </c>
      <c r="V1142" s="10"/>
    </row>
    <row r="1143" spans="1:22" s="2" customFormat="1" ht="75" customHeight="1" x14ac:dyDescent="0.25">
      <c r="A1143" s="10">
        <v>1139</v>
      </c>
      <c r="B1143" s="10">
        <v>820</v>
      </c>
      <c r="C1143" s="10" t="s">
        <v>878</v>
      </c>
      <c r="D1143" s="10" t="s">
        <v>879</v>
      </c>
      <c r="E1143" s="10" t="s">
        <v>896</v>
      </c>
      <c r="F1143" s="10" t="s">
        <v>897</v>
      </c>
      <c r="G1143" s="10" t="s">
        <v>4</v>
      </c>
      <c r="H1143" s="10" t="s">
        <v>269</v>
      </c>
      <c r="I1143" s="10" t="s">
        <v>270</v>
      </c>
      <c r="J1143" s="10">
        <v>80161500</v>
      </c>
      <c r="K1143" s="10" t="s">
        <v>900</v>
      </c>
      <c r="L1143" s="16">
        <v>42370</v>
      </c>
      <c r="M1143" s="10">
        <v>11</v>
      </c>
      <c r="N1143" s="10" t="s">
        <v>8</v>
      </c>
      <c r="O1143" s="10" t="s">
        <v>9</v>
      </c>
      <c r="P1143" s="13">
        <v>17448200</v>
      </c>
      <c r="Q1143" s="13">
        <v>17448200</v>
      </c>
      <c r="R1143" s="10" t="s">
        <v>10</v>
      </c>
      <c r="S1143" s="10" t="s">
        <v>10</v>
      </c>
      <c r="T1143" s="10" t="s">
        <v>1020</v>
      </c>
      <c r="U1143" s="15">
        <v>1586200</v>
      </c>
      <c r="V1143" s="10"/>
    </row>
    <row r="1144" spans="1:22" s="2" customFormat="1" ht="75" customHeight="1" x14ac:dyDescent="0.25">
      <c r="A1144" s="10">
        <v>1140</v>
      </c>
      <c r="B1144" s="10">
        <v>820</v>
      </c>
      <c r="C1144" s="10" t="s">
        <v>878</v>
      </c>
      <c r="D1144" s="10" t="s">
        <v>879</v>
      </c>
      <c r="E1144" s="10" t="s">
        <v>896</v>
      </c>
      <c r="F1144" s="10" t="s">
        <v>897</v>
      </c>
      <c r="G1144" s="10" t="s">
        <v>4</v>
      </c>
      <c r="H1144" s="10" t="s">
        <v>269</v>
      </c>
      <c r="I1144" s="10" t="s">
        <v>270</v>
      </c>
      <c r="J1144" s="10">
        <v>80161500</v>
      </c>
      <c r="K1144" s="10" t="s">
        <v>901</v>
      </c>
      <c r="L1144" s="16">
        <v>42370</v>
      </c>
      <c r="M1144" s="10">
        <v>11</v>
      </c>
      <c r="N1144" s="10" t="s">
        <v>8</v>
      </c>
      <c r="O1144" s="10" t="s">
        <v>9</v>
      </c>
      <c r="P1144" s="13">
        <v>17448200</v>
      </c>
      <c r="Q1144" s="13">
        <v>17448200</v>
      </c>
      <c r="R1144" s="10" t="s">
        <v>10</v>
      </c>
      <c r="S1144" s="10" t="s">
        <v>10</v>
      </c>
      <c r="T1144" s="10" t="s">
        <v>1020</v>
      </c>
      <c r="U1144" s="15">
        <v>1586200</v>
      </c>
      <c r="V1144" s="10"/>
    </row>
    <row r="1145" spans="1:22" s="2" customFormat="1" ht="75" customHeight="1" x14ac:dyDescent="0.25">
      <c r="A1145" s="10">
        <v>1141</v>
      </c>
      <c r="B1145" s="10">
        <v>820</v>
      </c>
      <c r="C1145" s="10" t="s">
        <v>878</v>
      </c>
      <c r="D1145" s="10" t="s">
        <v>879</v>
      </c>
      <c r="E1145" s="10" t="s">
        <v>896</v>
      </c>
      <c r="F1145" s="10" t="s">
        <v>897</v>
      </c>
      <c r="G1145" s="10" t="s">
        <v>4</v>
      </c>
      <c r="H1145" s="10" t="s">
        <v>269</v>
      </c>
      <c r="I1145" s="10" t="s">
        <v>270</v>
      </c>
      <c r="J1145" s="10">
        <v>80161500</v>
      </c>
      <c r="K1145" s="10" t="s">
        <v>900</v>
      </c>
      <c r="L1145" s="16">
        <v>42370</v>
      </c>
      <c r="M1145" s="10">
        <v>11</v>
      </c>
      <c r="N1145" s="10" t="s">
        <v>8</v>
      </c>
      <c r="O1145" s="10" t="s">
        <v>9</v>
      </c>
      <c r="P1145" s="13">
        <v>17448200</v>
      </c>
      <c r="Q1145" s="13">
        <v>17448200</v>
      </c>
      <c r="R1145" s="10" t="s">
        <v>10</v>
      </c>
      <c r="S1145" s="10" t="s">
        <v>10</v>
      </c>
      <c r="T1145" s="10" t="s">
        <v>1020</v>
      </c>
      <c r="U1145" s="15">
        <v>1586200</v>
      </c>
      <c r="V1145" s="10"/>
    </row>
    <row r="1146" spans="1:22" s="2" customFormat="1" ht="75" customHeight="1" x14ac:dyDescent="0.25">
      <c r="A1146" s="10">
        <v>1142</v>
      </c>
      <c r="B1146" s="10">
        <v>820</v>
      </c>
      <c r="C1146" s="10" t="s">
        <v>878</v>
      </c>
      <c r="D1146" s="10" t="s">
        <v>879</v>
      </c>
      <c r="E1146" s="10" t="s">
        <v>896</v>
      </c>
      <c r="F1146" s="10" t="s">
        <v>897</v>
      </c>
      <c r="G1146" s="10" t="s">
        <v>4</v>
      </c>
      <c r="H1146" s="10" t="s">
        <v>269</v>
      </c>
      <c r="I1146" s="10" t="s">
        <v>270</v>
      </c>
      <c r="J1146" s="10">
        <v>80161500</v>
      </c>
      <c r="K1146" s="10" t="s">
        <v>902</v>
      </c>
      <c r="L1146" s="16">
        <v>42370</v>
      </c>
      <c r="M1146" s="10">
        <v>11</v>
      </c>
      <c r="N1146" s="10" t="s">
        <v>8</v>
      </c>
      <c r="O1146" s="10" t="s">
        <v>9</v>
      </c>
      <c r="P1146" s="13">
        <v>33876700</v>
      </c>
      <c r="Q1146" s="13">
        <v>33876700</v>
      </c>
      <c r="R1146" s="10" t="s">
        <v>10</v>
      </c>
      <c r="S1146" s="10" t="s">
        <v>10</v>
      </c>
      <c r="T1146" s="10" t="s">
        <v>1020</v>
      </c>
      <c r="U1146" s="15">
        <v>3079700</v>
      </c>
      <c r="V1146" s="10"/>
    </row>
    <row r="1147" spans="1:22" s="2" customFormat="1" ht="75" customHeight="1" x14ac:dyDescent="0.25">
      <c r="A1147" s="10">
        <v>1143</v>
      </c>
      <c r="B1147" s="10">
        <v>820</v>
      </c>
      <c r="C1147" s="10" t="s">
        <v>878</v>
      </c>
      <c r="D1147" s="10" t="s">
        <v>879</v>
      </c>
      <c r="E1147" s="10" t="s">
        <v>896</v>
      </c>
      <c r="F1147" s="10" t="s">
        <v>897</v>
      </c>
      <c r="G1147" s="10" t="s">
        <v>4</v>
      </c>
      <c r="H1147" s="10" t="s">
        <v>269</v>
      </c>
      <c r="I1147" s="10" t="s">
        <v>270</v>
      </c>
      <c r="J1147" s="10">
        <v>80161500</v>
      </c>
      <c r="K1147" s="10" t="s">
        <v>903</v>
      </c>
      <c r="L1147" s="16">
        <v>42370</v>
      </c>
      <c r="M1147" s="10">
        <v>11</v>
      </c>
      <c r="N1147" s="10" t="s">
        <v>8</v>
      </c>
      <c r="O1147" s="10" t="s">
        <v>9</v>
      </c>
      <c r="P1147" s="13">
        <v>49738700</v>
      </c>
      <c r="Q1147" s="13">
        <v>49738700</v>
      </c>
      <c r="R1147" s="10" t="s">
        <v>10</v>
      </c>
      <c r="S1147" s="10" t="s">
        <v>10</v>
      </c>
      <c r="T1147" s="10" t="s">
        <v>1020</v>
      </c>
      <c r="U1147" s="15">
        <v>4521700</v>
      </c>
      <c r="V1147" s="10"/>
    </row>
    <row r="1148" spans="1:22" s="2" customFormat="1" ht="75" customHeight="1" x14ac:dyDescent="0.25">
      <c r="A1148" s="10">
        <v>1144</v>
      </c>
      <c r="B1148" s="10">
        <v>820</v>
      </c>
      <c r="C1148" s="10" t="s">
        <v>878</v>
      </c>
      <c r="D1148" s="10" t="s">
        <v>879</v>
      </c>
      <c r="E1148" s="10" t="s">
        <v>896</v>
      </c>
      <c r="F1148" s="10" t="s">
        <v>897</v>
      </c>
      <c r="G1148" s="10" t="s">
        <v>4</v>
      </c>
      <c r="H1148" s="10" t="s">
        <v>269</v>
      </c>
      <c r="I1148" s="10" t="s">
        <v>270</v>
      </c>
      <c r="J1148" s="10">
        <v>77121701</v>
      </c>
      <c r="K1148" s="10" t="s">
        <v>904</v>
      </c>
      <c r="L1148" s="16">
        <v>42370</v>
      </c>
      <c r="M1148" s="10">
        <v>11</v>
      </c>
      <c r="N1148" s="10" t="s">
        <v>8</v>
      </c>
      <c r="O1148" s="10" t="s">
        <v>9</v>
      </c>
      <c r="P1148" s="13">
        <v>55517000</v>
      </c>
      <c r="Q1148" s="13">
        <v>55517000</v>
      </c>
      <c r="R1148" s="10" t="s">
        <v>10</v>
      </c>
      <c r="S1148" s="10" t="s">
        <v>10</v>
      </c>
      <c r="T1148" s="10" t="s">
        <v>1020</v>
      </c>
      <c r="U1148" s="15">
        <v>5047000</v>
      </c>
      <c r="V1148" s="10"/>
    </row>
    <row r="1149" spans="1:22" s="2" customFormat="1" ht="75" customHeight="1" x14ac:dyDescent="0.25">
      <c r="A1149" s="10">
        <v>1145</v>
      </c>
      <c r="B1149" s="10">
        <v>820</v>
      </c>
      <c r="C1149" s="10" t="s">
        <v>878</v>
      </c>
      <c r="D1149" s="10" t="s">
        <v>879</v>
      </c>
      <c r="E1149" s="10" t="s">
        <v>896</v>
      </c>
      <c r="F1149" s="10" t="s">
        <v>897</v>
      </c>
      <c r="G1149" s="10" t="s">
        <v>4</v>
      </c>
      <c r="H1149" s="10" t="s">
        <v>269</v>
      </c>
      <c r="I1149" s="10" t="s">
        <v>270</v>
      </c>
      <c r="J1149" s="10">
        <v>80161500</v>
      </c>
      <c r="K1149" s="10" t="s">
        <v>905</v>
      </c>
      <c r="L1149" s="16">
        <v>42370</v>
      </c>
      <c r="M1149" s="10">
        <v>11</v>
      </c>
      <c r="N1149" s="10" t="s">
        <v>8</v>
      </c>
      <c r="O1149" s="10" t="s">
        <v>9</v>
      </c>
      <c r="P1149" s="13">
        <v>49738700</v>
      </c>
      <c r="Q1149" s="13">
        <v>49738700</v>
      </c>
      <c r="R1149" s="10" t="s">
        <v>10</v>
      </c>
      <c r="S1149" s="10" t="s">
        <v>10</v>
      </c>
      <c r="T1149" s="10" t="s">
        <v>1020</v>
      </c>
      <c r="U1149" s="15">
        <v>4521700</v>
      </c>
      <c r="V1149" s="10"/>
    </row>
    <row r="1150" spans="1:22" s="2" customFormat="1" ht="75" customHeight="1" x14ac:dyDescent="0.25">
      <c r="A1150" s="10">
        <v>1146</v>
      </c>
      <c r="B1150" s="10">
        <v>820</v>
      </c>
      <c r="C1150" s="10" t="s">
        <v>878</v>
      </c>
      <c r="D1150" s="10" t="s">
        <v>879</v>
      </c>
      <c r="E1150" s="10" t="s">
        <v>896</v>
      </c>
      <c r="F1150" s="10" t="s">
        <v>897</v>
      </c>
      <c r="G1150" s="10" t="s">
        <v>4</v>
      </c>
      <c r="H1150" s="10" t="s">
        <v>269</v>
      </c>
      <c r="I1150" s="10" t="s">
        <v>270</v>
      </c>
      <c r="J1150" s="10">
        <v>80161500</v>
      </c>
      <c r="K1150" s="10" t="s">
        <v>906</v>
      </c>
      <c r="L1150" s="16">
        <v>42370</v>
      </c>
      <c r="M1150" s="10">
        <v>11</v>
      </c>
      <c r="N1150" s="10" t="s">
        <v>8</v>
      </c>
      <c r="O1150" s="10" t="s">
        <v>9</v>
      </c>
      <c r="P1150" s="13">
        <v>25945700</v>
      </c>
      <c r="Q1150" s="13">
        <v>25945700</v>
      </c>
      <c r="R1150" s="10" t="s">
        <v>10</v>
      </c>
      <c r="S1150" s="10" t="s">
        <v>10</v>
      </c>
      <c r="T1150" s="10" t="s">
        <v>1020</v>
      </c>
      <c r="U1150" s="15">
        <v>2358700</v>
      </c>
      <c r="V1150" s="10"/>
    </row>
    <row r="1151" spans="1:22" s="2" customFormat="1" ht="75" customHeight="1" x14ac:dyDescent="0.25">
      <c r="A1151" s="10">
        <v>1147</v>
      </c>
      <c r="B1151" s="10">
        <v>820</v>
      </c>
      <c r="C1151" s="10" t="s">
        <v>878</v>
      </c>
      <c r="D1151" s="10" t="s">
        <v>879</v>
      </c>
      <c r="E1151" s="10" t="s">
        <v>896</v>
      </c>
      <c r="F1151" s="10" t="s">
        <v>907</v>
      </c>
      <c r="G1151" s="10" t="s">
        <v>4</v>
      </c>
      <c r="H1151" s="10" t="s">
        <v>269</v>
      </c>
      <c r="I1151" s="10" t="s">
        <v>270</v>
      </c>
      <c r="J1151" s="10">
        <v>77121701</v>
      </c>
      <c r="K1151" s="10" t="s">
        <v>908</v>
      </c>
      <c r="L1151" s="16">
        <v>42370</v>
      </c>
      <c r="M1151" s="10">
        <v>11</v>
      </c>
      <c r="N1151" s="10" t="s">
        <v>8</v>
      </c>
      <c r="O1151" s="10" t="s">
        <v>909</v>
      </c>
      <c r="P1151" s="13">
        <v>65714000</v>
      </c>
      <c r="Q1151" s="13">
        <v>65714000</v>
      </c>
      <c r="R1151" s="10" t="s">
        <v>10</v>
      </c>
      <c r="S1151" s="10" t="s">
        <v>10</v>
      </c>
      <c r="T1151" s="10" t="s">
        <v>1020</v>
      </c>
      <c r="U1151" s="15">
        <v>5974000</v>
      </c>
      <c r="V1151" s="10"/>
    </row>
    <row r="1152" spans="1:22" s="2" customFormat="1" ht="75" customHeight="1" x14ac:dyDescent="0.25">
      <c r="A1152" s="10">
        <v>1148</v>
      </c>
      <c r="B1152" s="10">
        <v>820</v>
      </c>
      <c r="C1152" s="10" t="s">
        <v>878</v>
      </c>
      <c r="D1152" s="10" t="s">
        <v>879</v>
      </c>
      <c r="E1152" s="10" t="s">
        <v>896</v>
      </c>
      <c r="F1152" s="10" t="s">
        <v>897</v>
      </c>
      <c r="G1152" s="10" t="s">
        <v>4</v>
      </c>
      <c r="H1152" s="10" t="s">
        <v>269</v>
      </c>
      <c r="I1152" s="10" t="s">
        <v>270</v>
      </c>
      <c r="J1152" s="10">
        <v>77121701</v>
      </c>
      <c r="K1152" s="10" t="s">
        <v>910</v>
      </c>
      <c r="L1152" s="16">
        <v>42370</v>
      </c>
      <c r="M1152" s="10">
        <v>11</v>
      </c>
      <c r="N1152" s="10" t="s">
        <v>8</v>
      </c>
      <c r="O1152" s="10" t="s">
        <v>9</v>
      </c>
      <c r="P1152" s="13">
        <v>65714000</v>
      </c>
      <c r="Q1152" s="13">
        <v>65714000</v>
      </c>
      <c r="R1152" s="10" t="s">
        <v>10</v>
      </c>
      <c r="S1152" s="10" t="s">
        <v>10</v>
      </c>
      <c r="T1152" s="10" t="s">
        <v>1020</v>
      </c>
      <c r="U1152" s="15">
        <v>5974000</v>
      </c>
      <c r="V1152" s="10"/>
    </row>
    <row r="1153" spans="1:22" s="2" customFormat="1" ht="75" customHeight="1" x14ac:dyDescent="0.25">
      <c r="A1153" s="10">
        <v>1149</v>
      </c>
      <c r="B1153" s="10">
        <v>820</v>
      </c>
      <c r="C1153" s="10" t="s">
        <v>878</v>
      </c>
      <c r="D1153" s="10" t="s">
        <v>879</v>
      </c>
      <c r="E1153" s="10" t="s">
        <v>911</v>
      </c>
      <c r="F1153" s="10" t="s">
        <v>912</v>
      </c>
      <c r="G1153" s="10" t="s">
        <v>28</v>
      </c>
      <c r="H1153" s="10" t="s">
        <v>29</v>
      </c>
      <c r="I1153" s="10" t="s">
        <v>913</v>
      </c>
      <c r="J1153" s="10">
        <v>77121606</v>
      </c>
      <c r="K1153" s="10" t="s">
        <v>914</v>
      </c>
      <c r="L1153" s="16">
        <v>42370</v>
      </c>
      <c r="M1153" s="10">
        <v>11</v>
      </c>
      <c r="N1153" s="10" t="s">
        <v>915</v>
      </c>
      <c r="O1153" s="10" t="s">
        <v>9</v>
      </c>
      <c r="P1153" s="13">
        <v>180000000</v>
      </c>
      <c r="Q1153" s="13">
        <v>180000000</v>
      </c>
      <c r="R1153" s="10" t="s">
        <v>10</v>
      </c>
      <c r="S1153" s="10" t="s">
        <v>10</v>
      </c>
      <c r="T1153" s="10" t="s">
        <v>1020</v>
      </c>
      <c r="U1153" s="15">
        <v>180000000</v>
      </c>
      <c r="V1153" s="10"/>
    </row>
    <row r="1154" spans="1:22" s="2" customFormat="1" ht="75" customHeight="1" x14ac:dyDescent="0.25">
      <c r="A1154" s="10">
        <v>1150</v>
      </c>
      <c r="B1154" s="10">
        <v>820</v>
      </c>
      <c r="C1154" s="10" t="s">
        <v>878</v>
      </c>
      <c r="D1154" s="10" t="s">
        <v>879</v>
      </c>
      <c r="E1154" s="10" t="s">
        <v>896</v>
      </c>
      <c r="F1154" s="10" t="s">
        <v>897</v>
      </c>
      <c r="G1154" s="10" t="s">
        <v>28</v>
      </c>
      <c r="H1154" s="10" t="s">
        <v>29</v>
      </c>
      <c r="I1154" s="10" t="s">
        <v>913</v>
      </c>
      <c r="J1154" s="10">
        <v>77101505</v>
      </c>
      <c r="K1154" s="10" t="s">
        <v>916</v>
      </c>
      <c r="L1154" s="16">
        <v>42370</v>
      </c>
      <c r="M1154" s="10">
        <v>11</v>
      </c>
      <c r="N1154" s="10" t="s">
        <v>915</v>
      </c>
      <c r="O1154" s="10" t="s">
        <v>9</v>
      </c>
      <c r="P1154" s="13">
        <v>75000000</v>
      </c>
      <c r="Q1154" s="13">
        <v>75000000</v>
      </c>
      <c r="R1154" s="10" t="s">
        <v>10</v>
      </c>
      <c r="S1154" s="10" t="s">
        <v>10</v>
      </c>
      <c r="T1154" s="10" t="s">
        <v>1020</v>
      </c>
      <c r="U1154" s="15">
        <v>75000000</v>
      </c>
      <c r="V1154" s="10"/>
    </row>
    <row r="1155" spans="1:22" s="2" customFormat="1" ht="75" customHeight="1" x14ac:dyDescent="0.25">
      <c r="A1155" s="10">
        <v>1151</v>
      </c>
      <c r="B1155" s="10">
        <v>820</v>
      </c>
      <c r="C1155" s="10" t="s">
        <v>878</v>
      </c>
      <c r="D1155" s="10" t="s">
        <v>879</v>
      </c>
      <c r="E1155" s="10" t="s">
        <v>896</v>
      </c>
      <c r="F1155" s="10" t="s">
        <v>917</v>
      </c>
      <c r="G1155" s="10" t="s">
        <v>183</v>
      </c>
      <c r="H1155" s="10" t="s">
        <v>184</v>
      </c>
      <c r="I1155" s="10" t="s">
        <v>185</v>
      </c>
      <c r="J1155" s="10">
        <v>77101505</v>
      </c>
      <c r="K1155" s="10" t="s">
        <v>919</v>
      </c>
      <c r="L1155" s="16">
        <v>42370</v>
      </c>
      <c r="M1155" s="10">
        <v>11</v>
      </c>
      <c r="N1155" s="10" t="s">
        <v>920</v>
      </c>
      <c r="O1155" s="10" t="s">
        <v>909</v>
      </c>
      <c r="P1155" s="13">
        <v>460000000</v>
      </c>
      <c r="Q1155" s="13">
        <v>460000000</v>
      </c>
      <c r="R1155" s="10" t="s">
        <v>10</v>
      </c>
      <c r="S1155" s="10" t="s">
        <v>10</v>
      </c>
      <c r="T1155" s="10" t="s">
        <v>1020</v>
      </c>
      <c r="U1155" s="15">
        <v>460000000</v>
      </c>
      <c r="V1155" s="10"/>
    </row>
    <row r="1156" spans="1:22" s="2" customFormat="1" ht="75" customHeight="1" x14ac:dyDescent="0.25">
      <c r="A1156" s="10">
        <v>1152</v>
      </c>
      <c r="B1156" s="10">
        <v>820</v>
      </c>
      <c r="C1156" s="10" t="s">
        <v>878</v>
      </c>
      <c r="D1156" s="10" t="s">
        <v>879</v>
      </c>
      <c r="E1156" s="10" t="s">
        <v>896</v>
      </c>
      <c r="F1156" s="10" t="s">
        <v>921</v>
      </c>
      <c r="G1156" s="10" t="s">
        <v>183</v>
      </c>
      <c r="H1156" s="10" t="s">
        <v>184</v>
      </c>
      <c r="I1156" s="10" t="s">
        <v>185</v>
      </c>
      <c r="J1156" s="10">
        <v>77101505</v>
      </c>
      <c r="K1156" s="10" t="s">
        <v>922</v>
      </c>
      <c r="L1156" s="16">
        <v>42370</v>
      </c>
      <c r="M1156" s="10">
        <v>11</v>
      </c>
      <c r="N1156" s="10" t="s">
        <v>920</v>
      </c>
      <c r="O1156" s="10" t="s">
        <v>909</v>
      </c>
      <c r="P1156" s="13">
        <v>540000000</v>
      </c>
      <c r="Q1156" s="13">
        <v>540000000</v>
      </c>
      <c r="R1156" s="10" t="s">
        <v>10</v>
      </c>
      <c r="S1156" s="10" t="s">
        <v>10</v>
      </c>
      <c r="T1156" s="10" t="s">
        <v>1020</v>
      </c>
      <c r="U1156" s="15">
        <v>540000000</v>
      </c>
      <c r="V1156" s="10"/>
    </row>
    <row r="1157" spans="1:22" s="2" customFormat="1" ht="75" customHeight="1" x14ac:dyDescent="0.25">
      <c r="A1157" s="10">
        <v>1153</v>
      </c>
      <c r="B1157" s="10">
        <v>820</v>
      </c>
      <c r="C1157" s="10" t="s">
        <v>878</v>
      </c>
      <c r="D1157" s="10" t="s">
        <v>879</v>
      </c>
      <c r="E1157" s="10" t="s">
        <v>896</v>
      </c>
      <c r="F1157" s="10" t="s">
        <v>917</v>
      </c>
      <c r="G1157" s="10" t="s">
        <v>183</v>
      </c>
      <c r="H1157" s="10" t="s">
        <v>184</v>
      </c>
      <c r="I1157" s="10" t="s">
        <v>185</v>
      </c>
      <c r="J1157" s="10">
        <v>77101505</v>
      </c>
      <c r="K1157" s="10" t="s">
        <v>923</v>
      </c>
      <c r="L1157" s="16">
        <v>42370</v>
      </c>
      <c r="M1157" s="10">
        <v>11</v>
      </c>
      <c r="N1157" s="10" t="s">
        <v>920</v>
      </c>
      <c r="O1157" s="10" t="s">
        <v>909</v>
      </c>
      <c r="P1157" s="13">
        <v>120000000</v>
      </c>
      <c r="Q1157" s="13">
        <v>120000000</v>
      </c>
      <c r="R1157" s="10" t="s">
        <v>10</v>
      </c>
      <c r="S1157" s="10" t="s">
        <v>10</v>
      </c>
      <c r="T1157" s="10" t="s">
        <v>1020</v>
      </c>
      <c r="U1157" s="15">
        <v>120000000</v>
      </c>
      <c r="V1157" s="10"/>
    </row>
    <row r="1158" spans="1:22" s="2" customFormat="1" ht="75" customHeight="1" x14ac:dyDescent="0.25">
      <c r="A1158" s="10">
        <v>1154</v>
      </c>
      <c r="B1158" s="10">
        <v>820</v>
      </c>
      <c r="C1158" s="10" t="s">
        <v>878</v>
      </c>
      <c r="D1158" s="10" t="s">
        <v>879</v>
      </c>
      <c r="E1158" s="10" t="s">
        <v>896</v>
      </c>
      <c r="F1158" s="10" t="s">
        <v>917</v>
      </c>
      <c r="G1158" s="10" t="s">
        <v>183</v>
      </c>
      <c r="H1158" s="10" t="s">
        <v>184</v>
      </c>
      <c r="I1158" s="10" t="s">
        <v>185</v>
      </c>
      <c r="J1158" s="10">
        <v>77101505</v>
      </c>
      <c r="K1158" s="10" t="s">
        <v>924</v>
      </c>
      <c r="L1158" s="16">
        <v>42370</v>
      </c>
      <c r="M1158" s="10">
        <v>11</v>
      </c>
      <c r="N1158" s="10" t="s">
        <v>920</v>
      </c>
      <c r="O1158" s="10" t="s">
        <v>909</v>
      </c>
      <c r="P1158" s="13">
        <v>30000000</v>
      </c>
      <c r="Q1158" s="13">
        <v>30000000</v>
      </c>
      <c r="R1158" s="10" t="s">
        <v>10</v>
      </c>
      <c r="S1158" s="10" t="s">
        <v>10</v>
      </c>
      <c r="T1158" s="10" t="s">
        <v>1020</v>
      </c>
      <c r="U1158" s="15">
        <v>30000000</v>
      </c>
      <c r="V1158" s="10"/>
    </row>
    <row r="1159" spans="1:22" s="2" customFormat="1" ht="75" customHeight="1" x14ac:dyDescent="0.25">
      <c r="A1159" s="10">
        <v>1155</v>
      </c>
      <c r="B1159" s="10">
        <v>820</v>
      </c>
      <c r="C1159" s="10" t="s">
        <v>878</v>
      </c>
      <c r="D1159" s="10" t="s">
        <v>879</v>
      </c>
      <c r="E1159" s="10" t="s">
        <v>896</v>
      </c>
      <c r="F1159" s="10" t="s">
        <v>921</v>
      </c>
      <c r="G1159" s="10" t="s">
        <v>183</v>
      </c>
      <c r="H1159" s="10" t="s">
        <v>184</v>
      </c>
      <c r="I1159" s="10" t="s">
        <v>185</v>
      </c>
      <c r="J1159" s="10">
        <v>77101505</v>
      </c>
      <c r="K1159" s="10" t="s">
        <v>924</v>
      </c>
      <c r="L1159" s="16">
        <v>42370</v>
      </c>
      <c r="M1159" s="10">
        <v>11</v>
      </c>
      <c r="N1159" s="10" t="s">
        <v>920</v>
      </c>
      <c r="O1159" s="10" t="s">
        <v>909</v>
      </c>
      <c r="P1159" s="13">
        <v>30000000</v>
      </c>
      <c r="Q1159" s="13">
        <v>30000000</v>
      </c>
      <c r="R1159" s="10" t="s">
        <v>10</v>
      </c>
      <c r="S1159" s="10" t="s">
        <v>10</v>
      </c>
      <c r="T1159" s="10" t="s">
        <v>1020</v>
      </c>
      <c r="U1159" s="15">
        <v>30000000</v>
      </c>
      <c r="V1159" s="10"/>
    </row>
    <row r="1160" spans="1:22" s="2" customFormat="1" ht="75" customHeight="1" x14ac:dyDescent="0.25">
      <c r="A1160" s="10">
        <v>1156</v>
      </c>
      <c r="B1160" s="10">
        <v>820</v>
      </c>
      <c r="C1160" s="10" t="s">
        <v>878</v>
      </c>
      <c r="D1160" s="10" t="s">
        <v>879</v>
      </c>
      <c r="E1160" s="10" t="s">
        <v>896</v>
      </c>
      <c r="F1160" s="10" t="s">
        <v>917</v>
      </c>
      <c r="G1160" s="10" t="s">
        <v>183</v>
      </c>
      <c r="H1160" s="10" t="s">
        <v>184</v>
      </c>
      <c r="I1160" s="10" t="s">
        <v>185</v>
      </c>
      <c r="J1160" s="10">
        <v>77101505</v>
      </c>
      <c r="K1160" s="10" t="s">
        <v>925</v>
      </c>
      <c r="L1160" s="16">
        <v>42370</v>
      </c>
      <c r="M1160" s="10">
        <v>11</v>
      </c>
      <c r="N1160" s="10" t="s">
        <v>920</v>
      </c>
      <c r="O1160" s="10" t="s">
        <v>909</v>
      </c>
      <c r="P1160" s="13">
        <v>80000000</v>
      </c>
      <c r="Q1160" s="13">
        <v>80000000</v>
      </c>
      <c r="R1160" s="10" t="s">
        <v>10</v>
      </c>
      <c r="S1160" s="10" t="s">
        <v>10</v>
      </c>
      <c r="T1160" s="10" t="s">
        <v>1020</v>
      </c>
      <c r="U1160" s="15">
        <v>80000000</v>
      </c>
      <c r="V1160" s="10"/>
    </row>
    <row r="1161" spans="1:22" s="2" customFormat="1" ht="75" customHeight="1" x14ac:dyDescent="0.25">
      <c r="A1161" s="10">
        <v>1157</v>
      </c>
      <c r="B1161" s="10">
        <v>820</v>
      </c>
      <c r="C1161" s="10" t="s">
        <v>878</v>
      </c>
      <c r="D1161" s="10" t="s">
        <v>879</v>
      </c>
      <c r="E1161" s="10" t="s">
        <v>896</v>
      </c>
      <c r="F1161" s="10" t="s">
        <v>917</v>
      </c>
      <c r="G1161" s="10" t="s">
        <v>28</v>
      </c>
      <c r="H1161" s="10" t="s">
        <v>29</v>
      </c>
      <c r="I1161" s="10" t="s">
        <v>913</v>
      </c>
      <c r="J1161" s="10">
        <v>77101505</v>
      </c>
      <c r="K1161" s="10" t="s">
        <v>926</v>
      </c>
      <c r="L1161" s="16">
        <v>42370</v>
      </c>
      <c r="M1161" s="10">
        <v>11</v>
      </c>
      <c r="N1161" s="10" t="s">
        <v>8</v>
      </c>
      <c r="O1161" s="10" t="s">
        <v>909</v>
      </c>
      <c r="P1161" s="13">
        <v>60000000</v>
      </c>
      <c r="Q1161" s="13">
        <v>60000000</v>
      </c>
      <c r="R1161" s="10" t="s">
        <v>10</v>
      </c>
      <c r="S1161" s="10" t="s">
        <v>10</v>
      </c>
      <c r="T1161" s="10" t="s">
        <v>1020</v>
      </c>
      <c r="U1161" s="15">
        <v>60000000</v>
      </c>
      <c r="V1161" s="10"/>
    </row>
    <row r="1162" spans="1:22" s="2" customFormat="1" ht="75" customHeight="1" x14ac:dyDescent="0.25">
      <c r="A1162" s="10">
        <v>1158</v>
      </c>
      <c r="B1162" s="10">
        <v>820</v>
      </c>
      <c r="C1162" s="10" t="s">
        <v>878</v>
      </c>
      <c r="D1162" s="10" t="s">
        <v>879</v>
      </c>
      <c r="E1162" s="10" t="s">
        <v>896</v>
      </c>
      <c r="F1162" s="10" t="s">
        <v>921</v>
      </c>
      <c r="G1162" s="10" t="s">
        <v>28</v>
      </c>
      <c r="H1162" s="10" t="s">
        <v>29</v>
      </c>
      <c r="I1162" s="10" t="s">
        <v>913</v>
      </c>
      <c r="J1162" s="10">
        <v>77101505</v>
      </c>
      <c r="K1162" s="10" t="s">
        <v>926</v>
      </c>
      <c r="L1162" s="16">
        <v>42370</v>
      </c>
      <c r="M1162" s="10">
        <v>11</v>
      </c>
      <c r="N1162" s="10" t="s">
        <v>8</v>
      </c>
      <c r="O1162" s="10" t="s">
        <v>909</v>
      </c>
      <c r="P1162" s="13">
        <v>60000000</v>
      </c>
      <c r="Q1162" s="13">
        <v>60000000</v>
      </c>
      <c r="R1162" s="10" t="s">
        <v>10</v>
      </c>
      <c r="S1162" s="10" t="s">
        <v>10</v>
      </c>
      <c r="T1162" s="10" t="s">
        <v>1020</v>
      </c>
      <c r="U1162" s="15">
        <v>60000000</v>
      </c>
      <c r="V1162" s="10"/>
    </row>
    <row r="1163" spans="1:22" s="2" customFormat="1" ht="75" customHeight="1" x14ac:dyDescent="0.25">
      <c r="A1163" s="10">
        <v>1159</v>
      </c>
      <c r="B1163" s="10">
        <v>820</v>
      </c>
      <c r="C1163" s="10" t="s">
        <v>878</v>
      </c>
      <c r="D1163" s="10" t="s">
        <v>879</v>
      </c>
      <c r="E1163" s="10" t="s">
        <v>896</v>
      </c>
      <c r="F1163" s="10" t="s">
        <v>897</v>
      </c>
      <c r="G1163" s="10" t="s">
        <v>28</v>
      </c>
      <c r="H1163" s="10" t="s">
        <v>52</v>
      </c>
      <c r="I1163" s="10" t="s">
        <v>53</v>
      </c>
      <c r="J1163" s="10">
        <v>25101905</v>
      </c>
      <c r="K1163" s="10" t="s">
        <v>927</v>
      </c>
      <c r="L1163" s="16">
        <v>42370</v>
      </c>
      <c r="M1163" s="10">
        <v>11</v>
      </c>
      <c r="N1163" s="10" t="s">
        <v>920</v>
      </c>
      <c r="O1163" s="10" t="s">
        <v>9</v>
      </c>
      <c r="P1163" s="13">
        <v>100000000</v>
      </c>
      <c r="Q1163" s="13">
        <v>100000000</v>
      </c>
      <c r="R1163" s="10" t="s">
        <v>10</v>
      </c>
      <c r="S1163" s="10" t="s">
        <v>10</v>
      </c>
      <c r="T1163" s="10" t="s">
        <v>1020</v>
      </c>
      <c r="U1163" s="15">
        <v>100000000</v>
      </c>
      <c r="V1163" s="10"/>
    </row>
    <row r="1164" spans="1:22" s="2" customFormat="1" ht="75" customHeight="1" x14ac:dyDescent="0.25">
      <c r="A1164" s="10">
        <v>1160</v>
      </c>
      <c r="B1164" s="10">
        <v>820</v>
      </c>
      <c r="C1164" s="10" t="s">
        <v>878</v>
      </c>
      <c r="D1164" s="10" t="s">
        <v>879</v>
      </c>
      <c r="E1164" s="10" t="s">
        <v>896</v>
      </c>
      <c r="F1164" s="10" t="s">
        <v>897</v>
      </c>
      <c r="G1164" s="10" t="s">
        <v>4</v>
      </c>
      <c r="H1164" s="10" t="s">
        <v>269</v>
      </c>
      <c r="I1164" s="10" t="s">
        <v>270</v>
      </c>
      <c r="J1164" s="10">
        <v>77121701</v>
      </c>
      <c r="K1164" s="10" t="s">
        <v>928</v>
      </c>
      <c r="L1164" s="16">
        <v>42370</v>
      </c>
      <c r="M1164" s="10">
        <v>11</v>
      </c>
      <c r="N1164" s="10" t="s">
        <v>8</v>
      </c>
      <c r="O1164" s="10" t="s">
        <v>9</v>
      </c>
      <c r="P1164" s="13">
        <v>65714000</v>
      </c>
      <c r="Q1164" s="13">
        <v>65714000</v>
      </c>
      <c r="R1164" s="10" t="s">
        <v>10</v>
      </c>
      <c r="S1164" s="10" t="s">
        <v>10</v>
      </c>
      <c r="T1164" s="10" t="s">
        <v>1020</v>
      </c>
      <c r="U1164" s="15">
        <v>5974000</v>
      </c>
      <c r="V1164" s="10"/>
    </row>
    <row r="1165" spans="1:22" s="2" customFormat="1" ht="75" customHeight="1" x14ac:dyDescent="0.25">
      <c r="A1165" s="10">
        <v>1161</v>
      </c>
      <c r="B1165" s="10">
        <v>820</v>
      </c>
      <c r="C1165" s="10" t="s">
        <v>878</v>
      </c>
      <c r="D1165" s="10" t="s">
        <v>879</v>
      </c>
      <c r="E1165" s="10" t="s">
        <v>896</v>
      </c>
      <c r="F1165" s="10" t="s">
        <v>897</v>
      </c>
      <c r="G1165" s="10" t="s">
        <v>4</v>
      </c>
      <c r="H1165" s="10" t="s">
        <v>269</v>
      </c>
      <c r="I1165" s="10" t="s">
        <v>270</v>
      </c>
      <c r="J1165" s="10">
        <v>77121701</v>
      </c>
      <c r="K1165" s="10" t="s">
        <v>929</v>
      </c>
      <c r="L1165" s="16">
        <v>42370</v>
      </c>
      <c r="M1165" s="10">
        <v>11</v>
      </c>
      <c r="N1165" s="10" t="s">
        <v>8</v>
      </c>
      <c r="O1165" s="10" t="s">
        <v>9</v>
      </c>
      <c r="P1165" s="13">
        <v>30364400</v>
      </c>
      <c r="Q1165" s="13">
        <v>30364400</v>
      </c>
      <c r="R1165" s="10" t="s">
        <v>10</v>
      </c>
      <c r="S1165" s="10" t="s">
        <v>10</v>
      </c>
      <c r="T1165" s="10" t="s">
        <v>1020</v>
      </c>
      <c r="U1165" s="15">
        <v>2760400</v>
      </c>
      <c r="V1165" s="10"/>
    </row>
    <row r="1166" spans="1:22" s="2" customFormat="1" ht="75" customHeight="1" x14ac:dyDescent="0.25">
      <c r="A1166" s="10">
        <v>1162</v>
      </c>
      <c r="B1166" s="10">
        <v>820</v>
      </c>
      <c r="C1166" s="10" t="s">
        <v>878</v>
      </c>
      <c r="D1166" s="10" t="s">
        <v>879</v>
      </c>
      <c r="E1166" s="10" t="s">
        <v>896</v>
      </c>
      <c r="F1166" s="10" t="s">
        <v>897</v>
      </c>
      <c r="G1166" s="10" t="s">
        <v>4</v>
      </c>
      <c r="H1166" s="10" t="s">
        <v>269</v>
      </c>
      <c r="I1166" s="10" t="s">
        <v>270</v>
      </c>
      <c r="J1166" s="10">
        <v>77121701</v>
      </c>
      <c r="K1166" s="10" t="s">
        <v>930</v>
      </c>
      <c r="L1166" s="16">
        <v>42370</v>
      </c>
      <c r="M1166" s="10">
        <v>11</v>
      </c>
      <c r="N1166" s="10" t="s">
        <v>8</v>
      </c>
      <c r="O1166" s="10" t="s">
        <v>9</v>
      </c>
      <c r="P1166" s="13">
        <v>25945700</v>
      </c>
      <c r="Q1166" s="13">
        <v>25945700</v>
      </c>
      <c r="R1166" s="10" t="s">
        <v>10</v>
      </c>
      <c r="S1166" s="10" t="s">
        <v>10</v>
      </c>
      <c r="T1166" s="10" t="s">
        <v>1020</v>
      </c>
      <c r="U1166" s="15">
        <v>2358700</v>
      </c>
      <c r="V1166" s="10"/>
    </row>
    <row r="1167" spans="1:22" s="2" customFormat="1" ht="75" customHeight="1" x14ac:dyDescent="0.25">
      <c r="A1167" s="10">
        <v>1163</v>
      </c>
      <c r="B1167" s="10">
        <v>820</v>
      </c>
      <c r="C1167" s="10" t="s">
        <v>878</v>
      </c>
      <c r="D1167" s="10" t="s">
        <v>879</v>
      </c>
      <c r="E1167" s="10" t="s">
        <v>896</v>
      </c>
      <c r="F1167" s="10" t="s">
        <v>897</v>
      </c>
      <c r="G1167" s="10" t="s">
        <v>4</v>
      </c>
      <c r="H1167" s="10" t="s">
        <v>269</v>
      </c>
      <c r="I1167" s="10" t="s">
        <v>270</v>
      </c>
      <c r="J1167" s="10">
        <v>77121701</v>
      </c>
      <c r="K1167" s="10" t="s">
        <v>930</v>
      </c>
      <c r="L1167" s="16">
        <v>42370</v>
      </c>
      <c r="M1167" s="10">
        <v>11</v>
      </c>
      <c r="N1167" s="10" t="s">
        <v>8</v>
      </c>
      <c r="O1167" s="10" t="s">
        <v>9</v>
      </c>
      <c r="P1167" s="13">
        <v>25945700</v>
      </c>
      <c r="Q1167" s="13">
        <v>25945700</v>
      </c>
      <c r="R1167" s="10" t="s">
        <v>10</v>
      </c>
      <c r="S1167" s="10" t="s">
        <v>10</v>
      </c>
      <c r="T1167" s="10" t="s">
        <v>1020</v>
      </c>
      <c r="U1167" s="15">
        <v>2358700</v>
      </c>
      <c r="V1167" s="10"/>
    </row>
    <row r="1168" spans="1:22" s="2" customFormat="1" ht="75" customHeight="1" x14ac:dyDescent="0.25">
      <c r="A1168" s="10">
        <v>1164</v>
      </c>
      <c r="B1168" s="10">
        <v>820</v>
      </c>
      <c r="C1168" s="10" t="s">
        <v>878</v>
      </c>
      <c r="D1168" s="10" t="s">
        <v>879</v>
      </c>
      <c r="E1168" s="10" t="s">
        <v>896</v>
      </c>
      <c r="F1168" s="10" t="s">
        <v>897</v>
      </c>
      <c r="G1168" s="10" t="s">
        <v>4</v>
      </c>
      <c r="H1168" s="10" t="s">
        <v>269</v>
      </c>
      <c r="I1168" s="10" t="s">
        <v>270</v>
      </c>
      <c r="J1168" s="10">
        <v>77121701</v>
      </c>
      <c r="K1168" s="10" t="s">
        <v>929</v>
      </c>
      <c r="L1168" s="16">
        <v>42370</v>
      </c>
      <c r="M1168" s="10">
        <v>11</v>
      </c>
      <c r="N1168" s="10" t="s">
        <v>8</v>
      </c>
      <c r="O1168" s="10" t="s">
        <v>9</v>
      </c>
      <c r="P1168" s="13">
        <v>30364400</v>
      </c>
      <c r="Q1168" s="13">
        <v>30364400</v>
      </c>
      <c r="R1168" s="10" t="s">
        <v>10</v>
      </c>
      <c r="S1168" s="10" t="s">
        <v>10</v>
      </c>
      <c r="T1168" s="10" t="s">
        <v>1020</v>
      </c>
      <c r="U1168" s="15">
        <v>2760400</v>
      </c>
      <c r="V1168" s="10"/>
    </row>
    <row r="1169" spans="1:22" s="2" customFormat="1" ht="75" customHeight="1" x14ac:dyDescent="0.25">
      <c r="A1169" s="10">
        <v>1165</v>
      </c>
      <c r="B1169" s="10">
        <v>820</v>
      </c>
      <c r="C1169" s="10" t="s">
        <v>878</v>
      </c>
      <c r="D1169" s="10" t="s">
        <v>879</v>
      </c>
      <c r="E1169" s="10" t="s">
        <v>896</v>
      </c>
      <c r="F1169" s="10" t="s">
        <v>897</v>
      </c>
      <c r="G1169" s="10" t="s">
        <v>4</v>
      </c>
      <c r="H1169" s="10" t="s">
        <v>269</v>
      </c>
      <c r="I1169" s="10" t="s">
        <v>270</v>
      </c>
      <c r="J1169" s="10">
        <v>77121701</v>
      </c>
      <c r="K1169" s="10" t="s">
        <v>931</v>
      </c>
      <c r="L1169" s="16">
        <v>42370</v>
      </c>
      <c r="M1169" s="10">
        <v>11</v>
      </c>
      <c r="N1169" s="10" t="s">
        <v>8</v>
      </c>
      <c r="O1169" s="10" t="s">
        <v>9</v>
      </c>
      <c r="P1169" s="13">
        <v>33876700</v>
      </c>
      <c r="Q1169" s="13">
        <v>33876700</v>
      </c>
      <c r="R1169" s="10" t="s">
        <v>10</v>
      </c>
      <c r="S1169" s="10" t="s">
        <v>10</v>
      </c>
      <c r="T1169" s="10" t="s">
        <v>1020</v>
      </c>
      <c r="U1169" s="15">
        <v>3079700</v>
      </c>
      <c r="V1169" s="10"/>
    </row>
    <row r="1170" spans="1:22" s="2" customFormat="1" ht="75" customHeight="1" x14ac:dyDescent="0.25">
      <c r="A1170" s="10">
        <v>1166</v>
      </c>
      <c r="B1170" s="10">
        <v>820</v>
      </c>
      <c r="C1170" s="10" t="s">
        <v>878</v>
      </c>
      <c r="D1170" s="10" t="s">
        <v>879</v>
      </c>
      <c r="E1170" s="10" t="s">
        <v>896</v>
      </c>
      <c r="F1170" s="10" t="s">
        <v>897</v>
      </c>
      <c r="G1170" s="10" t="s">
        <v>4</v>
      </c>
      <c r="H1170" s="10" t="s">
        <v>269</v>
      </c>
      <c r="I1170" s="10" t="s">
        <v>270</v>
      </c>
      <c r="J1170" s="10">
        <v>77121701</v>
      </c>
      <c r="K1170" s="10" t="s">
        <v>930</v>
      </c>
      <c r="L1170" s="16">
        <v>42370</v>
      </c>
      <c r="M1170" s="10">
        <v>11</v>
      </c>
      <c r="N1170" s="10" t="s">
        <v>8</v>
      </c>
      <c r="O1170" s="10" t="s">
        <v>9</v>
      </c>
      <c r="P1170" s="13">
        <v>25945700</v>
      </c>
      <c r="Q1170" s="13">
        <v>25945700</v>
      </c>
      <c r="R1170" s="10" t="s">
        <v>10</v>
      </c>
      <c r="S1170" s="10" t="s">
        <v>10</v>
      </c>
      <c r="T1170" s="10" t="s">
        <v>1020</v>
      </c>
      <c r="U1170" s="15">
        <v>2358700</v>
      </c>
      <c r="V1170" s="10"/>
    </row>
    <row r="1171" spans="1:22" s="2" customFormat="1" ht="75" customHeight="1" x14ac:dyDescent="0.25">
      <c r="A1171" s="10">
        <v>1167</v>
      </c>
      <c r="B1171" s="10">
        <v>820</v>
      </c>
      <c r="C1171" s="10" t="s">
        <v>878</v>
      </c>
      <c r="D1171" s="10" t="s">
        <v>879</v>
      </c>
      <c r="E1171" s="10" t="s">
        <v>896</v>
      </c>
      <c r="F1171" s="10" t="s">
        <v>897</v>
      </c>
      <c r="G1171" s="10" t="s">
        <v>4</v>
      </c>
      <c r="H1171" s="10" t="s">
        <v>269</v>
      </c>
      <c r="I1171" s="10" t="s">
        <v>270</v>
      </c>
      <c r="J1171" s="10">
        <v>77121701</v>
      </c>
      <c r="K1171" s="10" t="s">
        <v>929</v>
      </c>
      <c r="L1171" s="16">
        <v>42370</v>
      </c>
      <c r="M1171" s="10">
        <v>11</v>
      </c>
      <c r="N1171" s="10" t="s">
        <v>8</v>
      </c>
      <c r="O1171" s="10" t="s">
        <v>9</v>
      </c>
      <c r="P1171" s="13">
        <v>30364400</v>
      </c>
      <c r="Q1171" s="13">
        <v>30364400</v>
      </c>
      <c r="R1171" s="10" t="s">
        <v>10</v>
      </c>
      <c r="S1171" s="10" t="s">
        <v>10</v>
      </c>
      <c r="T1171" s="10" t="s">
        <v>1020</v>
      </c>
      <c r="U1171" s="15">
        <v>2760400</v>
      </c>
      <c r="V1171" s="10"/>
    </row>
    <row r="1172" spans="1:22" s="2" customFormat="1" ht="75" customHeight="1" x14ac:dyDescent="0.25">
      <c r="A1172" s="10">
        <v>1168</v>
      </c>
      <c r="B1172" s="10">
        <v>820</v>
      </c>
      <c r="C1172" s="10" t="s">
        <v>878</v>
      </c>
      <c r="D1172" s="10" t="s">
        <v>879</v>
      </c>
      <c r="E1172" s="10" t="s">
        <v>896</v>
      </c>
      <c r="F1172" s="10" t="s">
        <v>897</v>
      </c>
      <c r="G1172" s="10" t="s">
        <v>4</v>
      </c>
      <c r="H1172" s="10" t="s">
        <v>269</v>
      </c>
      <c r="I1172" s="10" t="s">
        <v>270</v>
      </c>
      <c r="J1172" s="10">
        <v>77121701</v>
      </c>
      <c r="K1172" s="10" t="s">
        <v>930</v>
      </c>
      <c r="L1172" s="16">
        <v>42370</v>
      </c>
      <c r="M1172" s="10">
        <v>11</v>
      </c>
      <c r="N1172" s="10" t="s">
        <v>8</v>
      </c>
      <c r="O1172" s="10" t="s">
        <v>9</v>
      </c>
      <c r="P1172" s="13">
        <v>25945700</v>
      </c>
      <c r="Q1172" s="13">
        <v>25945700</v>
      </c>
      <c r="R1172" s="10" t="s">
        <v>10</v>
      </c>
      <c r="S1172" s="10" t="s">
        <v>10</v>
      </c>
      <c r="T1172" s="10" t="s">
        <v>1020</v>
      </c>
      <c r="U1172" s="15">
        <v>2358700</v>
      </c>
      <c r="V1172" s="10"/>
    </row>
    <row r="1173" spans="1:22" s="2" customFormat="1" ht="75" customHeight="1" x14ac:dyDescent="0.25">
      <c r="A1173" s="10">
        <v>1169</v>
      </c>
      <c r="B1173" s="10">
        <v>820</v>
      </c>
      <c r="C1173" s="10" t="s">
        <v>878</v>
      </c>
      <c r="D1173" s="10" t="s">
        <v>879</v>
      </c>
      <c r="E1173" s="10" t="s">
        <v>896</v>
      </c>
      <c r="F1173" s="10" t="s">
        <v>897</v>
      </c>
      <c r="G1173" s="10" t="s">
        <v>4</v>
      </c>
      <c r="H1173" s="10" t="s">
        <v>269</v>
      </c>
      <c r="I1173" s="10" t="s">
        <v>270</v>
      </c>
      <c r="J1173" s="10">
        <v>77121701</v>
      </c>
      <c r="K1173" s="10" t="s">
        <v>932</v>
      </c>
      <c r="L1173" s="16">
        <v>42370</v>
      </c>
      <c r="M1173" s="10">
        <v>11</v>
      </c>
      <c r="N1173" s="10" t="s">
        <v>8</v>
      </c>
      <c r="O1173" s="10" t="s">
        <v>9</v>
      </c>
      <c r="P1173" s="13">
        <v>22206800</v>
      </c>
      <c r="Q1173" s="13">
        <v>22206800</v>
      </c>
      <c r="R1173" s="10" t="s">
        <v>10</v>
      </c>
      <c r="S1173" s="10" t="s">
        <v>10</v>
      </c>
      <c r="T1173" s="10" t="s">
        <v>1020</v>
      </c>
      <c r="U1173" s="15">
        <v>2018800</v>
      </c>
      <c r="V1173" s="10"/>
    </row>
    <row r="1174" spans="1:22" s="2" customFormat="1" ht="75" customHeight="1" x14ac:dyDescent="0.25">
      <c r="A1174" s="10">
        <v>1170</v>
      </c>
      <c r="B1174" s="10">
        <v>820</v>
      </c>
      <c r="C1174" s="10" t="s">
        <v>878</v>
      </c>
      <c r="D1174" s="10" t="s">
        <v>879</v>
      </c>
      <c r="E1174" s="10" t="s">
        <v>896</v>
      </c>
      <c r="F1174" s="10" t="s">
        <v>897</v>
      </c>
      <c r="G1174" s="10" t="s">
        <v>4</v>
      </c>
      <c r="H1174" s="10" t="s">
        <v>269</v>
      </c>
      <c r="I1174" s="10" t="s">
        <v>270</v>
      </c>
      <c r="J1174" s="10">
        <v>77121701</v>
      </c>
      <c r="K1174" s="10" t="s">
        <v>933</v>
      </c>
      <c r="L1174" s="16">
        <v>42370</v>
      </c>
      <c r="M1174" s="10">
        <v>11</v>
      </c>
      <c r="N1174" s="10" t="s">
        <v>8</v>
      </c>
      <c r="O1174" s="10" t="s">
        <v>9</v>
      </c>
      <c r="P1174" s="13">
        <v>13709300</v>
      </c>
      <c r="Q1174" s="13">
        <v>13709300</v>
      </c>
      <c r="R1174" s="10" t="s">
        <v>10</v>
      </c>
      <c r="S1174" s="10" t="s">
        <v>10</v>
      </c>
      <c r="T1174" s="10" t="s">
        <v>1020</v>
      </c>
      <c r="U1174" s="15">
        <v>1246300</v>
      </c>
      <c r="V1174" s="10"/>
    </row>
    <row r="1175" spans="1:22" s="2" customFormat="1" ht="75" customHeight="1" x14ac:dyDescent="0.25">
      <c r="A1175" s="10">
        <v>1171</v>
      </c>
      <c r="B1175" s="10">
        <v>820</v>
      </c>
      <c r="C1175" s="10" t="s">
        <v>878</v>
      </c>
      <c r="D1175" s="10" t="s">
        <v>879</v>
      </c>
      <c r="E1175" s="10" t="s">
        <v>896</v>
      </c>
      <c r="F1175" s="10" t="s">
        <v>897</v>
      </c>
      <c r="G1175" s="10" t="s">
        <v>4</v>
      </c>
      <c r="H1175" s="10" t="s">
        <v>269</v>
      </c>
      <c r="I1175" s="10" t="s">
        <v>270</v>
      </c>
      <c r="J1175" s="10">
        <v>77121701</v>
      </c>
      <c r="K1175" s="10" t="s">
        <v>933</v>
      </c>
      <c r="L1175" s="16">
        <v>42370</v>
      </c>
      <c r="M1175" s="10">
        <v>11</v>
      </c>
      <c r="N1175" s="10" t="s">
        <v>8</v>
      </c>
      <c r="O1175" s="10" t="s">
        <v>9</v>
      </c>
      <c r="P1175" s="13">
        <v>13709300</v>
      </c>
      <c r="Q1175" s="13">
        <v>13709300</v>
      </c>
      <c r="R1175" s="10" t="s">
        <v>10</v>
      </c>
      <c r="S1175" s="10" t="s">
        <v>10</v>
      </c>
      <c r="T1175" s="10" t="s">
        <v>1020</v>
      </c>
      <c r="U1175" s="15">
        <v>1246300</v>
      </c>
      <c r="V1175" s="10"/>
    </row>
    <row r="1176" spans="1:22" s="2" customFormat="1" ht="75" customHeight="1" x14ac:dyDescent="0.25">
      <c r="A1176" s="10">
        <v>1172</v>
      </c>
      <c r="B1176" s="10">
        <v>820</v>
      </c>
      <c r="C1176" s="10" t="s">
        <v>878</v>
      </c>
      <c r="D1176" s="10" t="s">
        <v>879</v>
      </c>
      <c r="E1176" s="10" t="s">
        <v>896</v>
      </c>
      <c r="F1176" s="10" t="s">
        <v>897</v>
      </c>
      <c r="G1176" s="10" t="s">
        <v>4</v>
      </c>
      <c r="H1176" s="10" t="s">
        <v>269</v>
      </c>
      <c r="I1176" s="10" t="s">
        <v>270</v>
      </c>
      <c r="J1176" s="10">
        <v>77121701</v>
      </c>
      <c r="K1176" s="10" t="s">
        <v>934</v>
      </c>
      <c r="L1176" s="16">
        <v>42370</v>
      </c>
      <c r="M1176" s="10">
        <v>11</v>
      </c>
      <c r="N1176" s="10" t="s">
        <v>8</v>
      </c>
      <c r="O1176" s="10" t="s">
        <v>9</v>
      </c>
      <c r="P1176" s="13">
        <v>71379000</v>
      </c>
      <c r="Q1176" s="13">
        <v>71379000</v>
      </c>
      <c r="R1176" s="10" t="s">
        <v>10</v>
      </c>
      <c r="S1176" s="10" t="s">
        <v>10</v>
      </c>
      <c r="T1176" s="10" t="s">
        <v>1020</v>
      </c>
      <c r="U1176" s="15">
        <v>6489000</v>
      </c>
      <c r="V1176" s="10"/>
    </row>
    <row r="1177" spans="1:22" s="2" customFormat="1" ht="75" customHeight="1" x14ac:dyDescent="0.25">
      <c r="A1177" s="10">
        <v>1173</v>
      </c>
      <c r="B1177" s="10">
        <v>820</v>
      </c>
      <c r="C1177" s="10" t="s">
        <v>878</v>
      </c>
      <c r="D1177" s="10" t="s">
        <v>879</v>
      </c>
      <c r="E1177" s="10" t="s">
        <v>896</v>
      </c>
      <c r="F1177" s="10" t="s">
        <v>897</v>
      </c>
      <c r="G1177" s="10" t="s">
        <v>4</v>
      </c>
      <c r="H1177" s="10" t="s">
        <v>269</v>
      </c>
      <c r="I1177" s="10" t="s">
        <v>270</v>
      </c>
      <c r="J1177" s="10">
        <v>77121701</v>
      </c>
      <c r="K1177" s="10" t="s">
        <v>935</v>
      </c>
      <c r="L1177" s="16">
        <v>42370</v>
      </c>
      <c r="M1177" s="10">
        <v>11</v>
      </c>
      <c r="N1177" s="10" t="s">
        <v>8</v>
      </c>
      <c r="O1177" s="10" t="s">
        <v>9</v>
      </c>
      <c r="P1177" s="13">
        <v>23906300</v>
      </c>
      <c r="Q1177" s="13">
        <v>23906300</v>
      </c>
      <c r="R1177" s="10" t="s">
        <v>10</v>
      </c>
      <c r="S1177" s="10" t="s">
        <v>10</v>
      </c>
      <c r="T1177" s="10" t="s">
        <v>1020</v>
      </c>
      <c r="U1177" s="15">
        <v>2173300</v>
      </c>
      <c r="V1177" s="10"/>
    </row>
    <row r="1178" spans="1:22" s="2" customFormat="1" ht="75" customHeight="1" x14ac:dyDescent="0.25">
      <c r="A1178" s="10">
        <v>1174</v>
      </c>
      <c r="B1178" s="10">
        <v>820</v>
      </c>
      <c r="C1178" s="10" t="s">
        <v>878</v>
      </c>
      <c r="D1178" s="10" t="s">
        <v>879</v>
      </c>
      <c r="E1178" s="10" t="s">
        <v>896</v>
      </c>
      <c r="F1178" s="10" t="s">
        <v>897</v>
      </c>
      <c r="G1178" s="10" t="s">
        <v>4</v>
      </c>
      <c r="H1178" s="10" t="s">
        <v>269</v>
      </c>
      <c r="I1178" s="10" t="s">
        <v>270</v>
      </c>
      <c r="J1178" s="10">
        <v>77121701</v>
      </c>
      <c r="K1178" s="10" t="s">
        <v>936</v>
      </c>
      <c r="L1178" s="16">
        <v>42370</v>
      </c>
      <c r="M1178" s="10">
        <v>11</v>
      </c>
      <c r="N1178" s="10" t="s">
        <v>8</v>
      </c>
      <c r="O1178" s="10" t="s">
        <v>9</v>
      </c>
      <c r="P1178" s="13">
        <v>25945700</v>
      </c>
      <c r="Q1178" s="13">
        <v>25945700</v>
      </c>
      <c r="R1178" s="10" t="s">
        <v>10</v>
      </c>
      <c r="S1178" s="10" t="s">
        <v>10</v>
      </c>
      <c r="T1178" s="10" t="s">
        <v>1020</v>
      </c>
      <c r="U1178" s="15">
        <v>2358700</v>
      </c>
      <c r="V1178" s="10"/>
    </row>
    <row r="1179" spans="1:22" s="2" customFormat="1" ht="75" customHeight="1" x14ac:dyDescent="0.25">
      <c r="A1179" s="10">
        <v>1175</v>
      </c>
      <c r="B1179" s="10">
        <v>820</v>
      </c>
      <c r="C1179" s="10" t="s">
        <v>878</v>
      </c>
      <c r="D1179" s="10" t="s">
        <v>879</v>
      </c>
      <c r="E1179" s="10" t="s">
        <v>896</v>
      </c>
      <c r="F1179" s="10" t="s">
        <v>897</v>
      </c>
      <c r="G1179" s="10" t="s">
        <v>4</v>
      </c>
      <c r="H1179" s="10" t="s">
        <v>269</v>
      </c>
      <c r="I1179" s="10" t="s">
        <v>270</v>
      </c>
      <c r="J1179" s="10">
        <v>77121701</v>
      </c>
      <c r="K1179" s="10" t="s">
        <v>936</v>
      </c>
      <c r="L1179" s="16">
        <v>42370</v>
      </c>
      <c r="M1179" s="10">
        <v>11</v>
      </c>
      <c r="N1179" s="10" t="s">
        <v>8</v>
      </c>
      <c r="O1179" s="10" t="s">
        <v>9</v>
      </c>
      <c r="P1179" s="13">
        <v>25945700</v>
      </c>
      <c r="Q1179" s="13">
        <v>25945700</v>
      </c>
      <c r="R1179" s="10" t="s">
        <v>10</v>
      </c>
      <c r="S1179" s="10" t="s">
        <v>10</v>
      </c>
      <c r="T1179" s="10" t="s">
        <v>1020</v>
      </c>
      <c r="U1179" s="15">
        <v>2358700</v>
      </c>
      <c r="V1179" s="10"/>
    </row>
    <row r="1180" spans="1:22" s="2" customFormat="1" ht="75" customHeight="1" x14ac:dyDescent="0.25">
      <c r="A1180" s="10">
        <v>1176</v>
      </c>
      <c r="B1180" s="10">
        <v>820</v>
      </c>
      <c r="C1180" s="10" t="s">
        <v>878</v>
      </c>
      <c r="D1180" s="10" t="s">
        <v>879</v>
      </c>
      <c r="E1180" s="10" t="s">
        <v>896</v>
      </c>
      <c r="F1180" s="10" t="s">
        <v>897</v>
      </c>
      <c r="G1180" s="10" t="s">
        <v>4</v>
      </c>
      <c r="H1180" s="10" t="s">
        <v>269</v>
      </c>
      <c r="I1180" s="10" t="s">
        <v>270</v>
      </c>
      <c r="J1180" s="10">
        <v>77121701</v>
      </c>
      <c r="K1180" s="10" t="s">
        <v>937</v>
      </c>
      <c r="L1180" s="16">
        <v>42370</v>
      </c>
      <c r="M1180" s="10">
        <v>11</v>
      </c>
      <c r="N1180" s="10" t="s">
        <v>8</v>
      </c>
      <c r="O1180" s="10" t="s">
        <v>9</v>
      </c>
      <c r="P1180" s="13">
        <v>27985100</v>
      </c>
      <c r="Q1180" s="13">
        <v>27985100</v>
      </c>
      <c r="R1180" s="10" t="s">
        <v>10</v>
      </c>
      <c r="S1180" s="10" t="s">
        <v>10</v>
      </c>
      <c r="T1180" s="10" t="s">
        <v>1020</v>
      </c>
      <c r="U1180" s="15">
        <v>2544100</v>
      </c>
      <c r="V1180" s="10"/>
    </row>
    <row r="1181" spans="1:22" s="2" customFormat="1" ht="75" customHeight="1" x14ac:dyDescent="0.25">
      <c r="A1181" s="10">
        <v>1177</v>
      </c>
      <c r="B1181" s="10">
        <v>820</v>
      </c>
      <c r="C1181" s="10" t="s">
        <v>878</v>
      </c>
      <c r="D1181" s="10" t="s">
        <v>879</v>
      </c>
      <c r="E1181" s="10" t="s">
        <v>896</v>
      </c>
      <c r="F1181" s="10" t="s">
        <v>897</v>
      </c>
      <c r="G1181" s="10" t="s">
        <v>4</v>
      </c>
      <c r="H1181" s="10" t="s">
        <v>269</v>
      </c>
      <c r="I1181" s="10" t="s">
        <v>270</v>
      </c>
      <c r="J1181" s="10">
        <v>77121701</v>
      </c>
      <c r="K1181" s="10" t="s">
        <v>938</v>
      </c>
      <c r="L1181" s="16">
        <v>42370</v>
      </c>
      <c r="M1181" s="10">
        <v>11</v>
      </c>
      <c r="N1181" s="10" t="s">
        <v>8</v>
      </c>
      <c r="O1181" s="10" t="s">
        <v>9</v>
      </c>
      <c r="P1181" s="13">
        <v>25945700</v>
      </c>
      <c r="Q1181" s="13">
        <v>25945700</v>
      </c>
      <c r="R1181" s="10" t="s">
        <v>10</v>
      </c>
      <c r="S1181" s="10" t="s">
        <v>10</v>
      </c>
      <c r="T1181" s="10" t="s">
        <v>1020</v>
      </c>
      <c r="U1181" s="15">
        <v>2358700</v>
      </c>
      <c r="V1181" s="10"/>
    </row>
    <row r="1182" spans="1:22" s="2" customFormat="1" ht="75" customHeight="1" x14ac:dyDescent="0.25">
      <c r="A1182" s="10">
        <v>1178</v>
      </c>
      <c r="B1182" s="10">
        <v>820</v>
      </c>
      <c r="C1182" s="10" t="s">
        <v>878</v>
      </c>
      <c r="D1182" s="10" t="s">
        <v>879</v>
      </c>
      <c r="E1182" s="10" t="s">
        <v>896</v>
      </c>
      <c r="F1182" s="10" t="s">
        <v>897</v>
      </c>
      <c r="G1182" s="10" t="s">
        <v>4</v>
      </c>
      <c r="H1182" s="10" t="s">
        <v>269</v>
      </c>
      <c r="I1182" s="10" t="s">
        <v>270</v>
      </c>
      <c r="J1182" s="10">
        <v>77121701</v>
      </c>
      <c r="K1182" s="10" t="s">
        <v>939</v>
      </c>
      <c r="L1182" s="16">
        <v>42370</v>
      </c>
      <c r="M1182" s="10">
        <v>11</v>
      </c>
      <c r="N1182" s="10" t="s">
        <v>8</v>
      </c>
      <c r="O1182" s="10" t="s">
        <v>9</v>
      </c>
      <c r="P1182" s="13">
        <v>38182100</v>
      </c>
      <c r="Q1182" s="13">
        <v>38182100</v>
      </c>
      <c r="R1182" s="10" t="s">
        <v>10</v>
      </c>
      <c r="S1182" s="10" t="s">
        <v>10</v>
      </c>
      <c r="T1182" s="10" t="s">
        <v>1020</v>
      </c>
      <c r="U1182" s="15">
        <v>3471100</v>
      </c>
      <c r="V1182" s="10"/>
    </row>
    <row r="1183" spans="1:22" s="2" customFormat="1" ht="75" customHeight="1" x14ac:dyDescent="0.25">
      <c r="A1183" s="10">
        <v>1179</v>
      </c>
      <c r="B1183" s="10">
        <v>820</v>
      </c>
      <c r="C1183" s="10" t="s">
        <v>878</v>
      </c>
      <c r="D1183" s="10" t="s">
        <v>879</v>
      </c>
      <c r="E1183" s="10" t="s">
        <v>896</v>
      </c>
      <c r="F1183" s="10" t="s">
        <v>897</v>
      </c>
      <c r="G1183" s="10" t="s">
        <v>4</v>
      </c>
      <c r="H1183" s="10" t="s">
        <v>269</v>
      </c>
      <c r="I1183" s="10" t="s">
        <v>270</v>
      </c>
      <c r="J1183" s="10">
        <v>77121701</v>
      </c>
      <c r="K1183" s="10" t="s">
        <v>936</v>
      </c>
      <c r="L1183" s="16">
        <v>42370</v>
      </c>
      <c r="M1183" s="10">
        <v>11</v>
      </c>
      <c r="N1183" s="10" t="s">
        <v>8</v>
      </c>
      <c r="O1183" s="10" t="s">
        <v>9</v>
      </c>
      <c r="P1183" s="13">
        <v>25945700</v>
      </c>
      <c r="Q1183" s="13">
        <v>25945700</v>
      </c>
      <c r="R1183" s="10" t="s">
        <v>10</v>
      </c>
      <c r="S1183" s="10" t="s">
        <v>10</v>
      </c>
      <c r="T1183" s="10" t="s">
        <v>1020</v>
      </c>
      <c r="U1183" s="15">
        <v>2358700</v>
      </c>
      <c r="V1183" s="10"/>
    </row>
    <row r="1184" spans="1:22" s="2" customFormat="1" ht="75" customHeight="1" x14ac:dyDescent="0.25">
      <c r="A1184" s="10">
        <v>1180</v>
      </c>
      <c r="B1184" s="10">
        <v>820</v>
      </c>
      <c r="C1184" s="10" t="s">
        <v>878</v>
      </c>
      <c r="D1184" s="10" t="s">
        <v>879</v>
      </c>
      <c r="E1184" s="10" t="s">
        <v>896</v>
      </c>
      <c r="F1184" s="10" t="s">
        <v>897</v>
      </c>
      <c r="G1184" s="10" t="s">
        <v>4</v>
      </c>
      <c r="H1184" s="10" t="s">
        <v>269</v>
      </c>
      <c r="I1184" s="10" t="s">
        <v>270</v>
      </c>
      <c r="J1184" s="10">
        <v>77121701</v>
      </c>
      <c r="K1184" s="10" t="s">
        <v>938</v>
      </c>
      <c r="L1184" s="16">
        <v>42370</v>
      </c>
      <c r="M1184" s="10">
        <v>11</v>
      </c>
      <c r="N1184" s="10" t="s">
        <v>8</v>
      </c>
      <c r="O1184" s="10" t="s">
        <v>9</v>
      </c>
      <c r="P1184" s="13">
        <v>25945700</v>
      </c>
      <c r="Q1184" s="13">
        <v>25945700</v>
      </c>
      <c r="R1184" s="10" t="s">
        <v>10</v>
      </c>
      <c r="S1184" s="10" t="s">
        <v>10</v>
      </c>
      <c r="T1184" s="10" t="s">
        <v>1020</v>
      </c>
      <c r="U1184" s="15">
        <v>2358700</v>
      </c>
      <c r="V1184" s="10"/>
    </row>
    <row r="1185" spans="1:22" s="2" customFormat="1" ht="75" customHeight="1" x14ac:dyDescent="0.25">
      <c r="A1185" s="10">
        <v>1181</v>
      </c>
      <c r="B1185" s="10">
        <v>820</v>
      </c>
      <c r="C1185" s="10" t="s">
        <v>878</v>
      </c>
      <c r="D1185" s="10" t="s">
        <v>879</v>
      </c>
      <c r="E1185" s="10" t="s">
        <v>896</v>
      </c>
      <c r="F1185" s="10" t="s">
        <v>897</v>
      </c>
      <c r="G1185" s="10" t="s">
        <v>4</v>
      </c>
      <c r="H1185" s="10" t="s">
        <v>269</v>
      </c>
      <c r="I1185" s="10" t="s">
        <v>270</v>
      </c>
      <c r="J1185" s="10">
        <v>77121701</v>
      </c>
      <c r="K1185" s="10" t="s">
        <v>940</v>
      </c>
      <c r="L1185" s="16">
        <v>42370</v>
      </c>
      <c r="M1185" s="10">
        <v>11</v>
      </c>
      <c r="N1185" s="10" t="s">
        <v>8</v>
      </c>
      <c r="O1185" s="10" t="s">
        <v>9</v>
      </c>
      <c r="P1185" s="13">
        <v>43960400</v>
      </c>
      <c r="Q1185" s="13">
        <v>43960400</v>
      </c>
      <c r="R1185" s="10" t="s">
        <v>10</v>
      </c>
      <c r="S1185" s="10" t="s">
        <v>10</v>
      </c>
      <c r="T1185" s="10" t="s">
        <v>1020</v>
      </c>
      <c r="U1185" s="15">
        <v>3996400</v>
      </c>
      <c r="V1185" s="10"/>
    </row>
    <row r="1186" spans="1:22" s="2" customFormat="1" ht="75" customHeight="1" x14ac:dyDescent="0.25">
      <c r="A1186" s="10">
        <v>1182</v>
      </c>
      <c r="B1186" s="10">
        <v>820</v>
      </c>
      <c r="C1186" s="10" t="s">
        <v>878</v>
      </c>
      <c r="D1186" s="10" t="s">
        <v>879</v>
      </c>
      <c r="E1186" s="10" t="s">
        <v>896</v>
      </c>
      <c r="F1186" s="10" t="s">
        <v>897</v>
      </c>
      <c r="G1186" s="10" t="s">
        <v>4</v>
      </c>
      <c r="H1186" s="10" t="s">
        <v>269</v>
      </c>
      <c r="I1186" s="10" t="s">
        <v>270</v>
      </c>
      <c r="J1186" s="10">
        <v>77121701</v>
      </c>
      <c r="K1186" s="10" t="s">
        <v>940</v>
      </c>
      <c r="L1186" s="16">
        <v>42370</v>
      </c>
      <c r="M1186" s="10">
        <v>11</v>
      </c>
      <c r="N1186" s="10" t="s">
        <v>8</v>
      </c>
      <c r="O1186" s="10" t="s">
        <v>9</v>
      </c>
      <c r="P1186" s="13">
        <v>43960400</v>
      </c>
      <c r="Q1186" s="13">
        <v>43960400</v>
      </c>
      <c r="R1186" s="10" t="s">
        <v>10</v>
      </c>
      <c r="S1186" s="10" t="s">
        <v>10</v>
      </c>
      <c r="T1186" s="10" t="s">
        <v>1020</v>
      </c>
      <c r="U1186" s="15">
        <v>3996400</v>
      </c>
      <c r="V1186" s="10"/>
    </row>
    <row r="1187" spans="1:22" s="2" customFormat="1" ht="75" customHeight="1" x14ac:dyDescent="0.25">
      <c r="A1187" s="10">
        <v>1183</v>
      </c>
      <c r="B1187" s="10">
        <v>820</v>
      </c>
      <c r="C1187" s="10" t="s">
        <v>878</v>
      </c>
      <c r="D1187" s="10" t="s">
        <v>879</v>
      </c>
      <c r="E1187" s="10" t="s">
        <v>896</v>
      </c>
      <c r="F1187" s="10" t="s">
        <v>897</v>
      </c>
      <c r="G1187" s="10" t="s">
        <v>4</v>
      </c>
      <c r="H1187" s="10" t="s">
        <v>269</v>
      </c>
      <c r="I1187" s="10" t="s">
        <v>270</v>
      </c>
      <c r="J1187" s="10">
        <v>77121701</v>
      </c>
      <c r="K1187" s="10" t="s">
        <v>941</v>
      </c>
      <c r="L1187" s="16">
        <v>42370</v>
      </c>
      <c r="M1187" s="10">
        <v>11</v>
      </c>
      <c r="N1187" s="10" t="s">
        <v>8</v>
      </c>
      <c r="O1187" s="10" t="s">
        <v>9</v>
      </c>
      <c r="P1187" s="13">
        <v>49738700</v>
      </c>
      <c r="Q1187" s="13">
        <v>49738700</v>
      </c>
      <c r="R1187" s="10" t="s">
        <v>10</v>
      </c>
      <c r="S1187" s="10" t="s">
        <v>10</v>
      </c>
      <c r="T1187" s="10" t="s">
        <v>1020</v>
      </c>
      <c r="U1187" s="15">
        <v>4521700</v>
      </c>
      <c r="V1187" s="10"/>
    </row>
    <row r="1188" spans="1:22" s="2" customFormat="1" ht="75" customHeight="1" x14ac:dyDescent="0.25">
      <c r="A1188" s="10">
        <v>1184</v>
      </c>
      <c r="B1188" s="10">
        <v>820</v>
      </c>
      <c r="C1188" s="10" t="s">
        <v>878</v>
      </c>
      <c r="D1188" s="10" t="s">
        <v>879</v>
      </c>
      <c r="E1188" s="10" t="s">
        <v>896</v>
      </c>
      <c r="F1188" s="10" t="s">
        <v>897</v>
      </c>
      <c r="G1188" s="10" t="s">
        <v>4</v>
      </c>
      <c r="H1188" s="10" t="s">
        <v>269</v>
      </c>
      <c r="I1188" s="10" t="s">
        <v>270</v>
      </c>
      <c r="J1188" s="10">
        <v>80161500</v>
      </c>
      <c r="K1188" s="10" t="s">
        <v>942</v>
      </c>
      <c r="L1188" s="16">
        <v>42370</v>
      </c>
      <c r="M1188" s="10">
        <v>11</v>
      </c>
      <c r="N1188" s="10" t="s">
        <v>8</v>
      </c>
      <c r="O1188" s="10" t="s">
        <v>9</v>
      </c>
      <c r="P1188" s="13">
        <v>22206800</v>
      </c>
      <c r="Q1188" s="13">
        <v>22206800</v>
      </c>
      <c r="R1188" s="10" t="s">
        <v>10</v>
      </c>
      <c r="S1188" s="10" t="s">
        <v>10</v>
      </c>
      <c r="T1188" s="10" t="s">
        <v>1020</v>
      </c>
      <c r="U1188" s="15">
        <v>2018800</v>
      </c>
      <c r="V1188" s="10"/>
    </row>
    <row r="1189" spans="1:22" s="2" customFormat="1" ht="75" customHeight="1" x14ac:dyDescent="0.25">
      <c r="A1189" s="10">
        <v>1185</v>
      </c>
      <c r="B1189" s="10">
        <v>820</v>
      </c>
      <c r="C1189" s="10" t="s">
        <v>878</v>
      </c>
      <c r="D1189" s="10" t="s">
        <v>879</v>
      </c>
      <c r="E1189" s="10" t="s">
        <v>896</v>
      </c>
      <c r="F1189" s="10" t="s">
        <v>897</v>
      </c>
      <c r="G1189" s="10" t="s">
        <v>4</v>
      </c>
      <c r="H1189" s="10" t="s">
        <v>269</v>
      </c>
      <c r="I1189" s="10" t="s">
        <v>270</v>
      </c>
      <c r="J1189" s="10">
        <v>77121701</v>
      </c>
      <c r="K1189" s="10" t="s">
        <v>943</v>
      </c>
      <c r="L1189" s="16">
        <v>42370</v>
      </c>
      <c r="M1189" s="10">
        <v>11</v>
      </c>
      <c r="N1189" s="10" t="s">
        <v>8</v>
      </c>
      <c r="O1189" s="10" t="s">
        <v>9</v>
      </c>
      <c r="P1189" s="13">
        <v>33876700</v>
      </c>
      <c r="Q1189" s="13">
        <v>33876700</v>
      </c>
      <c r="R1189" s="10" t="s">
        <v>10</v>
      </c>
      <c r="S1189" s="10" t="s">
        <v>10</v>
      </c>
      <c r="T1189" s="10" t="s">
        <v>1020</v>
      </c>
      <c r="U1189" s="15">
        <v>3079700</v>
      </c>
      <c r="V1189" s="10"/>
    </row>
    <row r="1190" spans="1:22" s="2" customFormat="1" ht="75" customHeight="1" x14ac:dyDescent="0.25">
      <c r="A1190" s="10">
        <v>1186</v>
      </c>
      <c r="B1190" s="10">
        <v>820</v>
      </c>
      <c r="C1190" s="10" t="s">
        <v>878</v>
      </c>
      <c r="D1190" s="10" t="s">
        <v>879</v>
      </c>
      <c r="E1190" s="10" t="s">
        <v>896</v>
      </c>
      <c r="F1190" s="10" t="s">
        <v>897</v>
      </c>
      <c r="G1190" s="10" t="s">
        <v>4</v>
      </c>
      <c r="H1190" s="10" t="s">
        <v>269</v>
      </c>
      <c r="I1190" s="10" t="s">
        <v>270</v>
      </c>
      <c r="J1190" s="10">
        <v>77121701</v>
      </c>
      <c r="K1190" s="10" t="s">
        <v>944</v>
      </c>
      <c r="L1190" s="16">
        <v>42370</v>
      </c>
      <c r="M1190" s="10">
        <v>11</v>
      </c>
      <c r="N1190" s="10" t="s">
        <v>8</v>
      </c>
      <c r="O1190" s="10" t="s">
        <v>9</v>
      </c>
      <c r="P1190" s="13">
        <v>30364400</v>
      </c>
      <c r="Q1190" s="13">
        <v>30364400</v>
      </c>
      <c r="R1190" s="10" t="s">
        <v>10</v>
      </c>
      <c r="S1190" s="10" t="s">
        <v>10</v>
      </c>
      <c r="T1190" s="10" t="s">
        <v>1020</v>
      </c>
      <c r="U1190" s="15">
        <v>2760400</v>
      </c>
      <c r="V1190" s="10"/>
    </row>
    <row r="1191" spans="1:22" s="2" customFormat="1" ht="75" customHeight="1" x14ac:dyDescent="0.25">
      <c r="A1191" s="10">
        <v>1187</v>
      </c>
      <c r="B1191" s="10">
        <v>820</v>
      </c>
      <c r="C1191" s="10" t="s">
        <v>878</v>
      </c>
      <c r="D1191" s="10" t="s">
        <v>879</v>
      </c>
      <c r="E1191" s="10" t="s">
        <v>896</v>
      </c>
      <c r="F1191" s="10" t="s">
        <v>897</v>
      </c>
      <c r="G1191" s="10" t="s">
        <v>4</v>
      </c>
      <c r="H1191" s="10" t="s">
        <v>269</v>
      </c>
      <c r="I1191" s="10" t="s">
        <v>270</v>
      </c>
      <c r="J1191" s="10">
        <v>80161500</v>
      </c>
      <c r="K1191" s="10" t="s">
        <v>942</v>
      </c>
      <c r="L1191" s="16">
        <v>42370</v>
      </c>
      <c r="M1191" s="10">
        <v>11</v>
      </c>
      <c r="N1191" s="10" t="s">
        <v>8</v>
      </c>
      <c r="O1191" s="10" t="s">
        <v>9</v>
      </c>
      <c r="P1191" s="13">
        <v>22206800</v>
      </c>
      <c r="Q1191" s="13">
        <v>22206800</v>
      </c>
      <c r="R1191" s="10" t="s">
        <v>10</v>
      </c>
      <c r="S1191" s="10" t="s">
        <v>10</v>
      </c>
      <c r="T1191" s="10" t="s">
        <v>1020</v>
      </c>
      <c r="U1191" s="15">
        <v>2018800</v>
      </c>
      <c r="V1191" s="10"/>
    </row>
    <row r="1192" spans="1:22" s="2" customFormat="1" ht="75" customHeight="1" x14ac:dyDescent="0.25">
      <c r="A1192" s="10">
        <v>1188</v>
      </c>
      <c r="B1192" s="10">
        <v>820</v>
      </c>
      <c r="C1192" s="10" t="s">
        <v>878</v>
      </c>
      <c r="D1192" s="10" t="s">
        <v>879</v>
      </c>
      <c r="E1192" s="10" t="s">
        <v>896</v>
      </c>
      <c r="F1192" s="10" t="s">
        <v>897</v>
      </c>
      <c r="G1192" s="10" t="s">
        <v>4</v>
      </c>
      <c r="H1192" s="10" t="s">
        <v>269</v>
      </c>
      <c r="I1192" s="10" t="s">
        <v>270</v>
      </c>
      <c r="J1192" s="10">
        <v>77121701</v>
      </c>
      <c r="K1192" s="10" t="s">
        <v>945</v>
      </c>
      <c r="L1192" s="16">
        <v>42370</v>
      </c>
      <c r="M1192" s="10">
        <v>11</v>
      </c>
      <c r="N1192" s="10" t="s">
        <v>8</v>
      </c>
      <c r="O1192" s="10" t="s">
        <v>9</v>
      </c>
      <c r="P1192" s="13">
        <v>17448200</v>
      </c>
      <c r="Q1192" s="13">
        <v>17448200</v>
      </c>
      <c r="R1192" s="10" t="s">
        <v>10</v>
      </c>
      <c r="S1192" s="10" t="s">
        <v>10</v>
      </c>
      <c r="T1192" s="10" t="s">
        <v>1020</v>
      </c>
      <c r="U1192" s="15">
        <v>1586200</v>
      </c>
      <c r="V1192" s="10"/>
    </row>
    <row r="1193" spans="1:22" s="2" customFormat="1" ht="75" customHeight="1" x14ac:dyDescent="0.25">
      <c r="A1193" s="10">
        <v>1189</v>
      </c>
      <c r="B1193" s="10">
        <v>820</v>
      </c>
      <c r="C1193" s="10" t="s">
        <v>878</v>
      </c>
      <c r="D1193" s="10" t="s">
        <v>879</v>
      </c>
      <c r="E1193" s="10" t="s">
        <v>896</v>
      </c>
      <c r="F1193" s="10" t="s">
        <v>897</v>
      </c>
      <c r="G1193" s="10" t="s">
        <v>4</v>
      </c>
      <c r="H1193" s="10" t="s">
        <v>269</v>
      </c>
      <c r="I1193" s="10" t="s">
        <v>270</v>
      </c>
      <c r="J1193" s="10">
        <v>77121701</v>
      </c>
      <c r="K1193" s="10" t="s">
        <v>946</v>
      </c>
      <c r="L1193" s="16">
        <v>42370</v>
      </c>
      <c r="M1193" s="10">
        <v>11</v>
      </c>
      <c r="N1193" s="10" t="s">
        <v>8</v>
      </c>
      <c r="O1193" s="10" t="s">
        <v>9</v>
      </c>
      <c r="P1193" s="13">
        <v>71379000</v>
      </c>
      <c r="Q1193" s="13">
        <v>71379000</v>
      </c>
      <c r="R1193" s="10" t="s">
        <v>10</v>
      </c>
      <c r="S1193" s="10" t="s">
        <v>10</v>
      </c>
      <c r="T1193" s="10" t="s">
        <v>1020</v>
      </c>
      <c r="U1193" s="15">
        <v>6489000</v>
      </c>
      <c r="V1193" s="10"/>
    </row>
    <row r="1194" spans="1:22" s="2" customFormat="1" ht="75" customHeight="1" x14ac:dyDescent="0.25">
      <c r="A1194" s="10">
        <v>1190</v>
      </c>
      <c r="B1194" s="10">
        <v>820</v>
      </c>
      <c r="C1194" s="10" t="s">
        <v>878</v>
      </c>
      <c r="D1194" s="10" t="s">
        <v>879</v>
      </c>
      <c r="E1194" s="10" t="s">
        <v>896</v>
      </c>
      <c r="F1194" s="10" t="s">
        <v>897</v>
      </c>
      <c r="G1194" s="10" t="s">
        <v>4</v>
      </c>
      <c r="H1194" s="10" t="s">
        <v>269</v>
      </c>
      <c r="I1194" s="10" t="s">
        <v>270</v>
      </c>
      <c r="J1194" s="10">
        <v>77121701</v>
      </c>
      <c r="K1194" s="10" t="s">
        <v>947</v>
      </c>
      <c r="L1194" s="16">
        <v>42370</v>
      </c>
      <c r="M1194" s="10">
        <v>11</v>
      </c>
      <c r="N1194" s="10" t="s">
        <v>8</v>
      </c>
      <c r="O1194" s="10" t="s">
        <v>9</v>
      </c>
      <c r="P1194" s="13">
        <v>43960400</v>
      </c>
      <c r="Q1194" s="13">
        <v>43960400</v>
      </c>
      <c r="R1194" s="10" t="s">
        <v>10</v>
      </c>
      <c r="S1194" s="10" t="s">
        <v>10</v>
      </c>
      <c r="T1194" s="10" t="s">
        <v>1020</v>
      </c>
      <c r="U1194" s="15">
        <v>3996400</v>
      </c>
      <c r="V1194" s="10"/>
    </row>
    <row r="1195" spans="1:22" s="2" customFormat="1" ht="75" customHeight="1" x14ac:dyDescent="0.25">
      <c r="A1195" s="10">
        <v>1191</v>
      </c>
      <c r="B1195" s="10">
        <v>820</v>
      </c>
      <c r="C1195" s="10" t="s">
        <v>878</v>
      </c>
      <c r="D1195" s="10" t="s">
        <v>879</v>
      </c>
      <c r="E1195" s="10" t="s">
        <v>896</v>
      </c>
      <c r="F1195" s="10" t="s">
        <v>897</v>
      </c>
      <c r="G1195" s="10" t="s">
        <v>4</v>
      </c>
      <c r="H1195" s="10" t="s">
        <v>269</v>
      </c>
      <c r="I1195" s="10" t="s">
        <v>270</v>
      </c>
      <c r="J1195" s="10">
        <v>77121701</v>
      </c>
      <c r="K1195" s="10" t="s">
        <v>948</v>
      </c>
      <c r="L1195" s="16">
        <v>42370</v>
      </c>
      <c r="M1195" s="10">
        <v>11</v>
      </c>
      <c r="N1195" s="10" t="s">
        <v>8</v>
      </c>
      <c r="O1195" s="10" t="s">
        <v>9</v>
      </c>
      <c r="P1195" s="13">
        <v>43960400</v>
      </c>
      <c r="Q1195" s="13">
        <v>43960400</v>
      </c>
      <c r="R1195" s="10" t="s">
        <v>10</v>
      </c>
      <c r="S1195" s="10" t="s">
        <v>10</v>
      </c>
      <c r="T1195" s="10" t="s">
        <v>1020</v>
      </c>
      <c r="U1195" s="15">
        <v>3996400</v>
      </c>
      <c r="V1195" s="10"/>
    </row>
    <row r="1196" spans="1:22" s="2" customFormat="1" ht="75" customHeight="1" x14ac:dyDescent="0.25">
      <c r="A1196" s="10">
        <v>1192</v>
      </c>
      <c r="B1196" s="10">
        <v>820</v>
      </c>
      <c r="C1196" s="10" t="s">
        <v>878</v>
      </c>
      <c r="D1196" s="10" t="s">
        <v>879</v>
      </c>
      <c r="E1196" s="10" t="s">
        <v>896</v>
      </c>
      <c r="F1196" s="10" t="s">
        <v>897</v>
      </c>
      <c r="G1196" s="10" t="s">
        <v>4</v>
      </c>
      <c r="H1196" s="10" t="s">
        <v>269</v>
      </c>
      <c r="I1196" s="10" t="s">
        <v>270</v>
      </c>
      <c r="J1196" s="10">
        <v>77121701</v>
      </c>
      <c r="K1196" s="10" t="s">
        <v>949</v>
      </c>
      <c r="L1196" s="16">
        <v>42370</v>
      </c>
      <c r="M1196" s="10">
        <v>11</v>
      </c>
      <c r="N1196" s="10" t="s">
        <v>8</v>
      </c>
      <c r="O1196" s="10" t="s">
        <v>9</v>
      </c>
      <c r="P1196" s="13">
        <v>27985100</v>
      </c>
      <c r="Q1196" s="13">
        <v>27985100</v>
      </c>
      <c r="R1196" s="10" t="s">
        <v>10</v>
      </c>
      <c r="S1196" s="10" t="s">
        <v>10</v>
      </c>
      <c r="T1196" s="10" t="s">
        <v>1020</v>
      </c>
      <c r="U1196" s="15">
        <v>2544100</v>
      </c>
      <c r="V1196" s="10"/>
    </row>
    <row r="1197" spans="1:22" s="2" customFormat="1" ht="75" customHeight="1" x14ac:dyDescent="0.25">
      <c r="A1197" s="10">
        <v>1193</v>
      </c>
      <c r="B1197" s="10">
        <v>820</v>
      </c>
      <c r="C1197" s="10" t="s">
        <v>878</v>
      </c>
      <c r="D1197" s="10" t="s">
        <v>879</v>
      </c>
      <c r="E1197" s="10" t="s">
        <v>896</v>
      </c>
      <c r="F1197" s="10" t="s">
        <v>897</v>
      </c>
      <c r="G1197" s="10" t="s">
        <v>4</v>
      </c>
      <c r="H1197" s="10" t="s">
        <v>269</v>
      </c>
      <c r="I1197" s="10" t="s">
        <v>270</v>
      </c>
      <c r="J1197" s="10">
        <v>77121701</v>
      </c>
      <c r="K1197" s="10" t="s">
        <v>948</v>
      </c>
      <c r="L1197" s="16">
        <v>42370</v>
      </c>
      <c r="M1197" s="10">
        <v>11</v>
      </c>
      <c r="N1197" s="10" t="s">
        <v>8</v>
      </c>
      <c r="O1197" s="10" t="s">
        <v>9</v>
      </c>
      <c r="P1197" s="13">
        <v>38182100</v>
      </c>
      <c r="Q1197" s="13">
        <v>38182100</v>
      </c>
      <c r="R1197" s="10" t="s">
        <v>10</v>
      </c>
      <c r="S1197" s="10" t="s">
        <v>10</v>
      </c>
      <c r="T1197" s="10" t="s">
        <v>1020</v>
      </c>
      <c r="U1197" s="15">
        <v>3471100</v>
      </c>
      <c r="V1197" s="10"/>
    </row>
    <row r="1198" spans="1:22" s="2" customFormat="1" ht="75" customHeight="1" x14ac:dyDescent="0.25">
      <c r="A1198" s="10">
        <v>1194</v>
      </c>
      <c r="B1198" s="10">
        <v>820</v>
      </c>
      <c r="C1198" s="10" t="s">
        <v>878</v>
      </c>
      <c r="D1198" s="10" t="s">
        <v>879</v>
      </c>
      <c r="E1198" s="10" t="s">
        <v>896</v>
      </c>
      <c r="F1198" s="10" t="s">
        <v>897</v>
      </c>
      <c r="G1198" s="10" t="s">
        <v>4</v>
      </c>
      <c r="H1198" s="10" t="s">
        <v>269</v>
      </c>
      <c r="I1198" s="10" t="s">
        <v>270</v>
      </c>
      <c r="J1198" s="10">
        <v>77121701</v>
      </c>
      <c r="K1198" s="10" t="s">
        <v>949</v>
      </c>
      <c r="L1198" s="16">
        <v>42370</v>
      </c>
      <c r="M1198" s="10">
        <v>11</v>
      </c>
      <c r="N1198" s="10" t="s">
        <v>8</v>
      </c>
      <c r="O1198" s="10" t="s">
        <v>9</v>
      </c>
      <c r="P1198" s="13">
        <v>27985100</v>
      </c>
      <c r="Q1198" s="13">
        <v>27985100</v>
      </c>
      <c r="R1198" s="10" t="s">
        <v>10</v>
      </c>
      <c r="S1198" s="10" t="s">
        <v>10</v>
      </c>
      <c r="T1198" s="10" t="s">
        <v>1020</v>
      </c>
      <c r="U1198" s="15">
        <v>2544100</v>
      </c>
      <c r="V1198" s="10"/>
    </row>
    <row r="1199" spans="1:22" s="2" customFormat="1" ht="75" customHeight="1" x14ac:dyDescent="0.25">
      <c r="A1199" s="10">
        <v>1195</v>
      </c>
      <c r="B1199" s="10">
        <v>820</v>
      </c>
      <c r="C1199" s="10" t="s">
        <v>878</v>
      </c>
      <c r="D1199" s="10" t="s">
        <v>879</v>
      </c>
      <c r="E1199" s="10" t="s">
        <v>896</v>
      </c>
      <c r="F1199" s="10" t="s">
        <v>897</v>
      </c>
      <c r="G1199" s="10" t="s">
        <v>4</v>
      </c>
      <c r="H1199" s="10" t="s">
        <v>269</v>
      </c>
      <c r="I1199" s="10" t="s">
        <v>270</v>
      </c>
      <c r="J1199" s="10">
        <v>77121701</v>
      </c>
      <c r="K1199" s="10" t="s">
        <v>948</v>
      </c>
      <c r="L1199" s="16">
        <v>42370</v>
      </c>
      <c r="M1199" s="10">
        <v>11</v>
      </c>
      <c r="N1199" s="10" t="s">
        <v>8</v>
      </c>
      <c r="O1199" s="10" t="s">
        <v>9</v>
      </c>
      <c r="P1199" s="13">
        <v>38182100</v>
      </c>
      <c r="Q1199" s="13">
        <v>38182100</v>
      </c>
      <c r="R1199" s="10" t="s">
        <v>10</v>
      </c>
      <c r="S1199" s="10" t="s">
        <v>10</v>
      </c>
      <c r="T1199" s="10" t="s">
        <v>1020</v>
      </c>
      <c r="U1199" s="15">
        <v>3471100</v>
      </c>
      <c r="V1199" s="10"/>
    </row>
    <row r="1200" spans="1:22" s="2" customFormat="1" ht="75" customHeight="1" x14ac:dyDescent="0.25">
      <c r="A1200" s="10">
        <v>1196</v>
      </c>
      <c r="B1200" s="10">
        <v>820</v>
      </c>
      <c r="C1200" s="10" t="s">
        <v>878</v>
      </c>
      <c r="D1200" s="10" t="s">
        <v>879</v>
      </c>
      <c r="E1200" s="10" t="s">
        <v>896</v>
      </c>
      <c r="F1200" s="10" t="s">
        <v>897</v>
      </c>
      <c r="G1200" s="10" t="s">
        <v>4</v>
      </c>
      <c r="H1200" s="10" t="s">
        <v>269</v>
      </c>
      <c r="I1200" s="10" t="s">
        <v>270</v>
      </c>
      <c r="J1200" s="10">
        <v>77121701</v>
      </c>
      <c r="K1200" s="10" t="s">
        <v>949</v>
      </c>
      <c r="L1200" s="16">
        <v>42370</v>
      </c>
      <c r="M1200" s="10">
        <v>11</v>
      </c>
      <c r="N1200" s="10" t="s">
        <v>8</v>
      </c>
      <c r="O1200" s="10" t="s">
        <v>9</v>
      </c>
      <c r="P1200" s="13">
        <v>27985100</v>
      </c>
      <c r="Q1200" s="13">
        <v>27985100</v>
      </c>
      <c r="R1200" s="10" t="s">
        <v>10</v>
      </c>
      <c r="S1200" s="10" t="s">
        <v>10</v>
      </c>
      <c r="T1200" s="10" t="s">
        <v>1020</v>
      </c>
      <c r="U1200" s="15">
        <v>2544100</v>
      </c>
      <c r="V1200" s="10"/>
    </row>
    <row r="1201" spans="1:22" s="2" customFormat="1" ht="75" customHeight="1" x14ac:dyDescent="0.25">
      <c r="A1201" s="10">
        <v>1197</v>
      </c>
      <c r="B1201" s="10">
        <v>820</v>
      </c>
      <c r="C1201" s="10" t="s">
        <v>878</v>
      </c>
      <c r="D1201" s="10" t="s">
        <v>879</v>
      </c>
      <c r="E1201" s="10" t="s">
        <v>896</v>
      </c>
      <c r="F1201" s="10" t="s">
        <v>897</v>
      </c>
      <c r="G1201" s="10" t="s">
        <v>4</v>
      </c>
      <c r="H1201" s="10" t="s">
        <v>269</v>
      </c>
      <c r="I1201" s="10" t="s">
        <v>270</v>
      </c>
      <c r="J1201" s="10">
        <v>77121701</v>
      </c>
      <c r="K1201" s="10" t="s">
        <v>950</v>
      </c>
      <c r="L1201" s="16">
        <v>42370</v>
      </c>
      <c r="M1201" s="10">
        <v>11</v>
      </c>
      <c r="N1201" s="10" t="s">
        <v>8</v>
      </c>
      <c r="O1201" s="10" t="s">
        <v>9</v>
      </c>
      <c r="P1201" s="13">
        <v>25945700</v>
      </c>
      <c r="Q1201" s="13">
        <v>25945700</v>
      </c>
      <c r="R1201" s="10" t="s">
        <v>10</v>
      </c>
      <c r="S1201" s="10" t="s">
        <v>10</v>
      </c>
      <c r="T1201" s="10" t="s">
        <v>1020</v>
      </c>
      <c r="U1201" s="15">
        <v>2358700</v>
      </c>
      <c r="V1201" s="10"/>
    </row>
    <row r="1202" spans="1:22" s="2" customFormat="1" ht="75" customHeight="1" x14ac:dyDescent="0.25">
      <c r="A1202" s="10">
        <v>1198</v>
      </c>
      <c r="B1202" s="10">
        <v>820</v>
      </c>
      <c r="C1202" s="10" t="s">
        <v>878</v>
      </c>
      <c r="D1202" s="10" t="s">
        <v>879</v>
      </c>
      <c r="E1202" s="10" t="s">
        <v>896</v>
      </c>
      <c r="F1202" s="10" t="s">
        <v>897</v>
      </c>
      <c r="G1202" s="10" t="s">
        <v>4</v>
      </c>
      <c r="H1202" s="10" t="s">
        <v>269</v>
      </c>
      <c r="I1202" s="10" t="s">
        <v>270</v>
      </c>
      <c r="J1202" s="10">
        <v>77121701</v>
      </c>
      <c r="K1202" s="10" t="s">
        <v>950</v>
      </c>
      <c r="L1202" s="16">
        <v>42370</v>
      </c>
      <c r="M1202" s="10">
        <v>11</v>
      </c>
      <c r="N1202" s="10" t="s">
        <v>8</v>
      </c>
      <c r="O1202" s="10" t="s">
        <v>9</v>
      </c>
      <c r="P1202" s="13">
        <v>25945700</v>
      </c>
      <c r="Q1202" s="13">
        <v>25945700</v>
      </c>
      <c r="R1202" s="10" t="s">
        <v>10</v>
      </c>
      <c r="S1202" s="10" t="s">
        <v>10</v>
      </c>
      <c r="T1202" s="10" t="s">
        <v>1020</v>
      </c>
      <c r="U1202" s="15">
        <v>2358700</v>
      </c>
      <c r="V1202" s="10"/>
    </row>
    <row r="1203" spans="1:22" s="2" customFormat="1" ht="75" customHeight="1" x14ac:dyDescent="0.25">
      <c r="A1203" s="10">
        <v>1199</v>
      </c>
      <c r="B1203" s="10">
        <v>820</v>
      </c>
      <c r="C1203" s="10" t="s">
        <v>951</v>
      </c>
      <c r="D1203" s="10" t="s">
        <v>952</v>
      </c>
      <c r="E1203" s="10" t="s">
        <v>953</v>
      </c>
      <c r="F1203" s="10" t="s">
        <v>954</v>
      </c>
      <c r="G1203" s="10" t="s">
        <v>4</v>
      </c>
      <c r="H1203" s="10" t="s">
        <v>269</v>
      </c>
      <c r="I1203" s="10" t="s">
        <v>270</v>
      </c>
      <c r="J1203" s="10">
        <v>77101600</v>
      </c>
      <c r="K1203" s="10" t="s">
        <v>955</v>
      </c>
      <c r="L1203" s="16">
        <v>42370</v>
      </c>
      <c r="M1203" s="10">
        <v>9</v>
      </c>
      <c r="N1203" s="10" t="s">
        <v>8</v>
      </c>
      <c r="O1203" s="10" t="s">
        <v>9</v>
      </c>
      <c r="P1203" s="13">
        <v>86211000</v>
      </c>
      <c r="Q1203" s="13">
        <v>86211000</v>
      </c>
      <c r="R1203" s="10" t="s">
        <v>10</v>
      </c>
      <c r="S1203" s="10" t="s">
        <v>10</v>
      </c>
      <c r="T1203" s="10" t="s">
        <v>1020</v>
      </c>
      <c r="U1203" s="15">
        <v>9579000</v>
      </c>
      <c r="V1203" s="10"/>
    </row>
    <row r="1204" spans="1:22" s="2" customFormat="1" ht="75" customHeight="1" x14ac:dyDescent="0.25">
      <c r="A1204" s="10">
        <v>1200</v>
      </c>
      <c r="B1204" s="10">
        <v>820</v>
      </c>
      <c r="C1204" s="10" t="s">
        <v>951</v>
      </c>
      <c r="D1204" s="10" t="s">
        <v>952</v>
      </c>
      <c r="E1204" s="10" t="s">
        <v>953</v>
      </c>
      <c r="F1204" s="10" t="s">
        <v>954</v>
      </c>
      <c r="G1204" s="10" t="s">
        <v>4</v>
      </c>
      <c r="H1204" s="10" t="s">
        <v>269</v>
      </c>
      <c r="I1204" s="10" t="s">
        <v>270</v>
      </c>
      <c r="J1204" s="10">
        <v>77101600</v>
      </c>
      <c r="K1204" s="10" t="s">
        <v>956</v>
      </c>
      <c r="L1204" s="16">
        <v>42370</v>
      </c>
      <c r="M1204" s="10">
        <v>9</v>
      </c>
      <c r="N1204" s="10" t="s">
        <v>8</v>
      </c>
      <c r="O1204" s="10" t="s">
        <v>9</v>
      </c>
      <c r="P1204" s="13">
        <v>40695300</v>
      </c>
      <c r="Q1204" s="13">
        <v>40695300</v>
      </c>
      <c r="R1204" s="10" t="s">
        <v>10</v>
      </c>
      <c r="S1204" s="10" t="s">
        <v>10</v>
      </c>
      <c r="T1204" s="10" t="s">
        <v>1020</v>
      </c>
      <c r="U1204" s="15">
        <v>4521700</v>
      </c>
      <c r="V1204" s="10"/>
    </row>
    <row r="1205" spans="1:22" s="2" customFormat="1" ht="75" customHeight="1" x14ac:dyDescent="0.25">
      <c r="A1205" s="10">
        <v>1201</v>
      </c>
      <c r="B1205" s="10">
        <v>820</v>
      </c>
      <c r="C1205" s="10" t="s">
        <v>951</v>
      </c>
      <c r="D1205" s="10" t="s">
        <v>952</v>
      </c>
      <c r="E1205" s="10" t="s">
        <v>953</v>
      </c>
      <c r="F1205" s="10" t="s">
        <v>954</v>
      </c>
      <c r="G1205" s="10" t="s">
        <v>4</v>
      </c>
      <c r="H1205" s="10" t="s">
        <v>269</v>
      </c>
      <c r="I1205" s="10" t="s">
        <v>270</v>
      </c>
      <c r="J1205" s="10">
        <v>77101600</v>
      </c>
      <c r="K1205" s="10" t="s">
        <v>956</v>
      </c>
      <c r="L1205" s="16">
        <v>42370</v>
      </c>
      <c r="M1205" s="10">
        <v>11</v>
      </c>
      <c r="N1205" s="10" t="s">
        <v>8</v>
      </c>
      <c r="O1205" s="10" t="s">
        <v>9</v>
      </c>
      <c r="P1205" s="13">
        <v>49738700</v>
      </c>
      <c r="Q1205" s="13">
        <v>49738700</v>
      </c>
      <c r="R1205" s="10" t="s">
        <v>10</v>
      </c>
      <c r="S1205" s="10" t="s">
        <v>10</v>
      </c>
      <c r="T1205" s="10" t="s">
        <v>1020</v>
      </c>
      <c r="U1205" s="15">
        <v>4521700</v>
      </c>
      <c r="V1205" s="10"/>
    </row>
    <row r="1206" spans="1:22" s="2" customFormat="1" ht="75" customHeight="1" x14ac:dyDescent="0.25">
      <c r="A1206" s="10">
        <v>1202</v>
      </c>
      <c r="B1206" s="10">
        <v>820</v>
      </c>
      <c r="C1206" s="10" t="s">
        <v>951</v>
      </c>
      <c r="D1206" s="10" t="s">
        <v>952</v>
      </c>
      <c r="E1206" s="10" t="s">
        <v>953</v>
      </c>
      <c r="F1206" s="10" t="s">
        <v>954</v>
      </c>
      <c r="G1206" s="10" t="s">
        <v>4</v>
      </c>
      <c r="H1206" s="10" t="s">
        <v>269</v>
      </c>
      <c r="I1206" s="10" t="s">
        <v>270</v>
      </c>
      <c r="J1206" s="10">
        <v>77101600</v>
      </c>
      <c r="K1206" s="10" t="s">
        <v>957</v>
      </c>
      <c r="L1206" s="16">
        <v>42370</v>
      </c>
      <c r="M1206" s="10">
        <v>11</v>
      </c>
      <c r="N1206" s="10" t="s">
        <v>8</v>
      </c>
      <c r="O1206" s="10" t="s">
        <v>9</v>
      </c>
      <c r="P1206" s="13">
        <v>43960400</v>
      </c>
      <c r="Q1206" s="13">
        <v>43960400</v>
      </c>
      <c r="R1206" s="10" t="s">
        <v>10</v>
      </c>
      <c r="S1206" s="10" t="s">
        <v>10</v>
      </c>
      <c r="T1206" s="10" t="s">
        <v>1020</v>
      </c>
      <c r="U1206" s="15">
        <v>3996400</v>
      </c>
      <c r="V1206" s="10"/>
    </row>
    <row r="1207" spans="1:22" s="2" customFormat="1" ht="75" customHeight="1" x14ac:dyDescent="0.25">
      <c r="A1207" s="10">
        <v>1203</v>
      </c>
      <c r="B1207" s="10">
        <v>820</v>
      </c>
      <c r="C1207" s="10" t="s">
        <v>951</v>
      </c>
      <c r="D1207" s="10" t="s">
        <v>952</v>
      </c>
      <c r="E1207" s="10" t="s">
        <v>953</v>
      </c>
      <c r="F1207" s="10" t="s">
        <v>954</v>
      </c>
      <c r="G1207" s="10" t="s">
        <v>4</v>
      </c>
      <c r="H1207" s="10" t="s">
        <v>269</v>
      </c>
      <c r="I1207" s="10" t="s">
        <v>270</v>
      </c>
      <c r="J1207" s="10">
        <v>77101600</v>
      </c>
      <c r="K1207" s="10" t="s">
        <v>958</v>
      </c>
      <c r="L1207" s="16">
        <v>42370</v>
      </c>
      <c r="M1207" s="10">
        <v>11</v>
      </c>
      <c r="N1207" s="10" t="s">
        <v>8</v>
      </c>
      <c r="O1207" s="10" t="s">
        <v>9</v>
      </c>
      <c r="P1207" s="13">
        <v>14275800</v>
      </c>
      <c r="Q1207" s="13">
        <v>14275800</v>
      </c>
      <c r="R1207" s="10" t="s">
        <v>10</v>
      </c>
      <c r="S1207" s="10" t="s">
        <v>10</v>
      </c>
      <c r="T1207" s="10" t="s">
        <v>1020</v>
      </c>
      <c r="U1207" s="15">
        <v>1297800</v>
      </c>
      <c r="V1207" s="10"/>
    </row>
    <row r="1208" spans="1:22" s="2" customFormat="1" ht="75" customHeight="1" x14ac:dyDescent="0.25">
      <c r="A1208" s="10">
        <v>1204</v>
      </c>
      <c r="B1208" s="10">
        <v>820</v>
      </c>
      <c r="C1208" s="10" t="s">
        <v>951</v>
      </c>
      <c r="D1208" s="10" t="s">
        <v>952</v>
      </c>
      <c r="E1208" s="10" t="s">
        <v>953</v>
      </c>
      <c r="F1208" s="10" t="s">
        <v>954</v>
      </c>
      <c r="G1208" s="10" t="s">
        <v>4</v>
      </c>
      <c r="H1208" s="10" t="s">
        <v>269</v>
      </c>
      <c r="I1208" s="10" t="s">
        <v>270</v>
      </c>
      <c r="J1208" s="10">
        <v>77101600</v>
      </c>
      <c r="K1208" s="10" t="s">
        <v>958</v>
      </c>
      <c r="L1208" s="16">
        <v>42370</v>
      </c>
      <c r="M1208" s="10">
        <v>11</v>
      </c>
      <c r="N1208" s="10" t="s">
        <v>8</v>
      </c>
      <c r="O1208" s="10" t="s">
        <v>9</v>
      </c>
      <c r="P1208" s="13">
        <v>14275800</v>
      </c>
      <c r="Q1208" s="13">
        <v>14275800</v>
      </c>
      <c r="R1208" s="10" t="s">
        <v>10</v>
      </c>
      <c r="S1208" s="10" t="s">
        <v>10</v>
      </c>
      <c r="T1208" s="10" t="s">
        <v>1020</v>
      </c>
      <c r="U1208" s="15">
        <v>1297800</v>
      </c>
      <c r="V1208" s="10"/>
    </row>
    <row r="1209" spans="1:22" s="2" customFormat="1" ht="75" customHeight="1" x14ac:dyDescent="0.25">
      <c r="A1209" s="10">
        <v>1205</v>
      </c>
      <c r="B1209" s="10">
        <v>820</v>
      </c>
      <c r="C1209" s="10" t="s">
        <v>878</v>
      </c>
      <c r="D1209" s="10" t="s">
        <v>879</v>
      </c>
      <c r="E1209" s="10" t="s">
        <v>911</v>
      </c>
      <c r="F1209" s="10" t="s">
        <v>912</v>
      </c>
      <c r="G1209" s="10" t="s">
        <v>4</v>
      </c>
      <c r="H1209" s="10" t="s">
        <v>269</v>
      </c>
      <c r="I1209" s="10" t="s">
        <v>270</v>
      </c>
      <c r="J1209" s="10">
        <v>77121606</v>
      </c>
      <c r="K1209" s="10" t="s">
        <v>959</v>
      </c>
      <c r="L1209" s="16">
        <v>42370</v>
      </c>
      <c r="M1209" s="10">
        <v>11</v>
      </c>
      <c r="N1209" s="10" t="s">
        <v>8</v>
      </c>
      <c r="O1209" s="10" t="s">
        <v>9</v>
      </c>
      <c r="P1209" s="13">
        <v>38182100</v>
      </c>
      <c r="Q1209" s="13">
        <v>38182100</v>
      </c>
      <c r="R1209" s="10" t="s">
        <v>10</v>
      </c>
      <c r="S1209" s="10" t="s">
        <v>10</v>
      </c>
      <c r="T1209" s="10" t="s">
        <v>1020</v>
      </c>
      <c r="U1209" s="15">
        <v>3471100</v>
      </c>
      <c r="V1209" s="10"/>
    </row>
    <row r="1210" spans="1:22" s="2" customFormat="1" ht="75" customHeight="1" x14ac:dyDescent="0.25">
      <c r="A1210" s="10">
        <v>1206</v>
      </c>
      <c r="B1210" s="10">
        <v>820</v>
      </c>
      <c r="C1210" s="10" t="s">
        <v>951</v>
      </c>
      <c r="D1210" s="10" t="s">
        <v>952</v>
      </c>
      <c r="E1210" s="10" t="s">
        <v>953</v>
      </c>
      <c r="F1210" s="10" t="s">
        <v>954</v>
      </c>
      <c r="G1210" s="10" t="s">
        <v>4</v>
      </c>
      <c r="H1210" s="10" t="s">
        <v>269</v>
      </c>
      <c r="I1210" s="10" t="s">
        <v>270</v>
      </c>
      <c r="J1210" s="10">
        <v>77101600</v>
      </c>
      <c r="K1210" s="10" t="s">
        <v>960</v>
      </c>
      <c r="L1210" s="16">
        <v>42370</v>
      </c>
      <c r="M1210" s="10">
        <v>11</v>
      </c>
      <c r="N1210" s="10" t="s">
        <v>8</v>
      </c>
      <c r="O1210" s="10" t="s">
        <v>9</v>
      </c>
      <c r="P1210" s="13">
        <v>13709300</v>
      </c>
      <c r="Q1210" s="13">
        <v>13709300</v>
      </c>
      <c r="R1210" s="10" t="s">
        <v>10</v>
      </c>
      <c r="S1210" s="10" t="s">
        <v>10</v>
      </c>
      <c r="T1210" s="10" t="s">
        <v>1020</v>
      </c>
      <c r="U1210" s="15">
        <v>1246300</v>
      </c>
      <c r="V1210" s="10"/>
    </row>
    <row r="1211" spans="1:22" s="2" customFormat="1" ht="75" customHeight="1" x14ac:dyDescent="0.25">
      <c r="A1211" s="10">
        <v>1207</v>
      </c>
      <c r="B1211" s="10">
        <v>820</v>
      </c>
      <c r="C1211" s="10" t="s">
        <v>951</v>
      </c>
      <c r="D1211" s="10" t="s">
        <v>952</v>
      </c>
      <c r="E1211" s="10" t="s">
        <v>953</v>
      </c>
      <c r="F1211" s="10" t="s">
        <v>954</v>
      </c>
      <c r="G1211" s="10" t="s">
        <v>4</v>
      </c>
      <c r="H1211" s="10" t="s">
        <v>269</v>
      </c>
      <c r="I1211" s="10" t="s">
        <v>270</v>
      </c>
      <c r="J1211" s="10">
        <v>77101600</v>
      </c>
      <c r="K1211" s="10" t="s">
        <v>960</v>
      </c>
      <c r="L1211" s="16">
        <v>42370</v>
      </c>
      <c r="M1211" s="10">
        <v>11</v>
      </c>
      <c r="N1211" s="10" t="s">
        <v>8</v>
      </c>
      <c r="O1211" s="10" t="s">
        <v>9</v>
      </c>
      <c r="P1211" s="13">
        <v>13709300</v>
      </c>
      <c r="Q1211" s="13">
        <v>13709300</v>
      </c>
      <c r="R1211" s="10" t="s">
        <v>10</v>
      </c>
      <c r="S1211" s="10" t="s">
        <v>10</v>
      </c>
      <c r="T1211" s="10" t="s">
        <v>1020</v>
      </c>
      <c r="U1211" s="15">
        <v>1246300</v>
      </c>
      <c r="V1211" s="10"/>
    </row>
    <row r="1212" spans="1:22" s="2" customFormat="1" ht="75" customHeight="1" x14ac:dyDescent="0.25">
      <c r="A1212" s="10">
        <v>1208</v>
      </c>
      <c r="B1212" s="10">
        <v>820</v>
      </c>
      <c r="C1212" s="10" t="s">
        <v>951</v>
      </c>
      <c r="D1212" s="10" t="s">
        <v>952</v>
      </c>
      <c r="E1212" s="10" t="s">
        <v>953</v>
      </c>
      <c r="F1212" s="10" t="s">
        <v>954</v>
      </c>
      <c r="G1212" s="10" t="s">
        <v>4</v>
      </c>
      <c r="H1212" s="10" t="s">
        <v>269</v>
      </c>
      <c r="I1212" s="10" t="s">
        <v>270</v>
      </c>
      <c r="J1212" s="10">
        <v>77101600</v>
      </c>
      <c r="K1212" s="10" t="s">
        <v>961</v>
      </c>
      <c r="L1212" s="16">
        <v>42370</v>
      </c>
      <c r="M1212" s="10">
        <v>11</v>
      </c>
      <c r="N1212" s="10" t="s">
        <v>8</v>
      </c>
      <c r="O1212" s="10" t="s">
        <v>9</v>
      </c>
      <c r="P1212" s="13">
        <v>38182100</v>
      </c>
      <c r="Q1212" s="13">
        <v>38182100</v>
      </c>
      <c r="R1212" s="10" t="s">
        <v>10</v>
      </c>
      <c r="S1212" s="10" t="s">
        <v>10</v>
      </c>
      <c r="T1212" s="10" t="s">
        <v>1020</v>
      </c>
      <c r="U1212" s="15">
        <v>3471100</v>
      </c>
      <c r="V1212" s="10"/>
    </row>
    <row r="1213" spans="1:22" s="2" customFormat="1" ht="75" customHeight="1" x14ac:dyDescent="0.25">
      <c r="A1213" s="10">
        <v>1209</v>
      </c>
      <c r="B1213" s="10">
        <v>820</v>
      </c>
      <c r="C1213" s="10" t="s">
        <v>951</v>
      </c>
      <c r="D1213" s="10" t="s">
        <v>952</v>
      </c>
      <c r="E1213" s="10" t="s">
        <v>953</v>
      </c>
      <c r="F1213" s="10" t="s">
        <v>954</v>
      </c>
      <c r="G1213" s="10" t="s">
        <v>4</v>
      </c>
      <c r="H1213" s="10" t="s">
        <v>269</v>
      </c>
      <c r="I1213" s="10" t="s">
        <v>270</v>
      </c>
      <c r="J1213" s="10">
        <v>77101600</v>
      </c>
      <c r="K1213" s="10" t="s">
        <v>962</v>
      </c>
      <c r="L1213" s="16">
        <v>42370</v>
      </c>
      <c r="M1213" s="10">
        <v>11</v>
      </c>
      <c r="N1213" s="10" t="s">
        <v>8</v>
      </c>
      <c r="O1213" s="10" t="s">
        <v>9</v>
      </c>
      <c r="P1213" s="13">
        <v>33876700</v>
      </c>
      <c r="Q1213" s="13">
        <v>33876700</v>
      </c>
      <c r="R1213" s="10" t="s">
        <v>10</v>
      </c>
      <c r="S1213" s="10" t="s">
        <v>10</v>
      </c>
      <c r="T1213" s="10" t="s">
        <v>1020</v>
      </c>
      <c r="U1213" s="15">
        <v>3079700</v>
      </c>
      <c r="V1213" s="10"/>
    </row>
    <row r="1214" spans="1:22" s="2" customFormat="1" ht="75" customHeight="1" x14ac:dyDescent="0.25">
      <c r="A1214" s="10">
        <v>1210</v>
      </c>
      <c r="B1214" s="10">
        <v>820</v>
      </c>
      <c r="C1214" s="10" t="s">
        <v>951</v>
      </c>
      <c r="D1214" s="10" t="s">
        <v>952</v>
      </c>
      <c r="E1214" s="10" t="s">
        <v>953</v>
      </c>
      <c r="F1214" s="10" t="s">
        <v>954</v>
      </c>
      <c r="G1214" s="10" t="s">
        <v>4</v>
      </c>
      <c r="H1214" s="10" t="s">
        <v>269</v>
      </c>
      <c r="I1214" s="10" t="s">
        <v>270</v>
      </c>
      <c r="J1214" s="10">
        <v>77101600</v>
      </c>
      <c r="K1214" s="10" t="s">
        <v>963</v>
      </c>
      <c r="L1214" s="16">
        <v>42370</v>
      </c>
      <c r="M1214" s="10">
        <v>11</v>
      </c>
      <c r="N1214" s="10" t="s">
        <v>8</v>
      </c>
      <c r="O1214" s="10" t="s">
        <v>9</v>
      </c>
      <c r="P1214" s="13">
        <v>77044000</v>
      </c>
      <c r="Q1214" s="13">
        <v>77044000</v>
      </c>
      <c r="R1214" s="10" t="s">
        <v>10</v>
      </c>
      <c r="S1214" s="10" t="s">
        <v>10</v>
      </c>
      <c r="T1214" s="10" t="s">
        <v>1020</v>
      </c>
      <c r="U1214" s="15">
        <v>7004000</v>
      </c>
      <c r="V1214" s="10"/>
    </row>
    <row r="1215" spans="1:22" s="2" customFormat="1" ht="75" customHeight="1" x14ac:dyDescent="0.25">
      <c r="A1215" s="10">
        <v>1211</v>
      </c>
      <c r="B1215" s="10">
        <v>820</v>
      </c>
      <c r="C1215" s="10" t="s">
        <v>951</v>
      </c>
      <c r="D1215" s="10" t="s">
        <v>952</v>
      </c>
      <c r="E1215" s="10" t="s">
        <v>953</v>
      </c>
      <c r="F1215" s="10" t="s">
        <v>954</v>
      </c>
      <c r="G1215" s="10" t="s">
        <v>4</v>
      </c>
      <c r="H1215" s="10" t="s">
        <v>269</v>
      </c>
      <c r="I1215" s="10" t="s">
        <v>270</v>
      </c>
      <c r="J1215" s="10">
        <v>77101600</v>
      </c>
      <c r="K1215" s="10" t="s">
        <v>964</v>
      </c>
      <c r="L1215" s="16">
        <v>42370</v>
      </c>
      <c r="M1215" s="10">
        <v>11</v>
      </c>
      <c r="N1215" s="10" t="s">
        <v>8</v>
      </c>
      <c r="O1215" s="10" t="s">
        <v>9</v>
      </c>
      <c r="P1215" s="13">
        <v>25945700</v>
      </c>
      <c r="Q1215" s="13">
        <v>25945700</v>
      </c>
      <c r="R1215" s="10" t="s">
        <v>10</v>
      </c>
      <c r="S1215" s="10" t="s">
        <v>10</v>
      </c>
      <c r="T1215" s="10" t="s">
        <v>1020</v>
      </c>
      <c r="U1215" s="15">
        <v>2358700</v>
      </c>
      <c r="V1215" s="10"/>
    </row>
    <row r="1216" spans="1:22" s="2" customFormat="1" ht="75" customHeight="1" x14ac:dyDescent="0.25">
      <c r="A1216" s="10">
        <v>1212</v>
      </c>
      <c r="B1216" s="10">
        <v>820</v>
      </c>
      <c r="C1216" s="10" t="s">
        <v>951</v>
      </c>
      <c r="D1216" s="10" t="s">
        <v>952</v>
      </c>
      <c r="E1216" s="10" t="s">
        <v>953</v>
      </c>
      <c r="F1216" s="10" t="s">
        <v>954</v>
      </c>
      <c r="G1216" s="10" t="s">
        <v>4</v>
      </c>
      <c r="H1216" s="10" t="s">
        <v>269</v>
      </c>
      <c r="I1216" s="10" t="s">
        <v>270</v>
      </c>
      <c r="J1216" s="10">
        <v>77101600</v>
      </c>
      <c r="K1216" s="10" t="s">
        <v>965</v>
      </c>
      <c r="L1216" s="16">
        <v>42370</v>
      </c>
      <c r="M1216" s="10">
        <v>9</v>
      </c>
      <c r="N1216" s="10" t="s">
        <v>8</v>
      </c>
      <c r="O1216" s="10" t="s">
        <v>9</v>
      </c>
      <c r="P1216" s="13">
        <v>86211000</v>
      </c>
      <c r="Q1216" s="13">
        <v>86211000</v>
      </c>
      <c r="R1216" s="10" t="s">
        <v>10</v>
      </c>
      <c r="S1216" s="10" t="s">
        <v>10</v>
      </c>
      <c r="T1216" s="10" t="s">
        <v>1020</v>
      </c>
      <c r="U1216" s="15">
        <v>9579000</v>
      </c>
      <c r="V1216" s="10"/>
    </row>
    <row r="1217" spans="1:22" s="2" customFormat="1" ht="75" customHeight="1" x14ac:dyDescent="0.25">
      <c r="A1217" s="10">
        <v>1213</v>
      </c>
      <c r="B1217" s="10">
        <v>820</v>
      </c>
      <c r="C1217" s="10" t="s">
        <v>951</v>
      </c>
      <c r="D1217" s="10" t="s">
        <v>952</v>
      </c>
      <c r="E1217" s="10" t="s">
        <v>953</v>
      </c>
      <c r="F1217" s="10" t="s">
        <v>954</v>
      </c>
      <c r="G1217" s="10" t="s">
        <v>4</v>
      </c>
      <c r="H1217" s="10" t="s">
        <v>269</v>
      </c>
      <c r="I1217" s="10" t="s">
        <v>270</v>
      </c>
      <c r="J1217" s="10">
        <v>77101600</v>
      </c>
      <c r="K1217" s="10" t="s">
        <v>966</v>
      </c>
      <c r="L1217" s="16">
        <v>42370</v>
      </c>
      <c r="M1217" s="10">
        <v>11</v>
      </c>
      <c r="N1217" s="10" t="s">
        <v>8</v>
      </c>
      <c r="O1217" s="10" t="s">
        <v>9</v>
      </c>
      <c r="P1217" s="13">
        <v>49738700</v>
      </c>
      <c r="Q1217" s="13">
        <v>49738700</v>
      </c>
      <c r="R1217" s="10" t="s">
        <v>10</v>
      </c>
      <c r="S1217" s="10" t="s">
        <v>10</v>
      </c>
      <c r="T1217" s="10" t="s">
        <v>1020</v>
      </c>
      <c r="U1217" s="15">
        <v>4521700</v>
      </c>
      <c r="V1217" s="10"/>
    </row>
    <row r="1218" spans="1:22" s="2" customFormat="1" ht="75" customHeight="1" x14ac:dyDescent="0.25">
      <c r="A1218" s="10">
        <v>1214</v>
      </c>
      <c r="B1218" s="10">
        <v>820</v>
      </c>
      <c r="C1218" s="10" t="s">
        <v>951</v>
      </c>
      <c r="D1218" s="10" t="s">
        <v>952</v>
      </c>
      <c r="E1218" s="10" t="s">
        <v>953</v>
      </c>
      <c r="F1218" s="10" t="s">
        <v>954</v>
      </c>
      <c r="G1218" s="10" t="s">
        <v>4</v>
      </c>
      <c r="H1218" s="10" t="s">
        <v>269</v>
      </c>
      <c r="I1218" s="10" t="s">
        <v>270</v>
      </c>
      <c r="J1218" s="10">
        <v>77101600</v>
      </c>
      <c r="K1218" s="10" t="s">
        <v>967</v>
      </c>
      <c r="L1218" s="16">
        <v>42370</v>
      </c>
      <c r="M1218" s="10">
        <v>11</v>
      </c>
      <c r="N1218" s="10" t="s">
        <v>8</v>
      </c>
      <c r="O1218" s="10" t="s">
        <v>9</v>
      </c>
      <c r="P1218" s="13">
        <v>33876700</v>
      </c>
      <c r="Q1218" s="13">
        <v>33876700</v>
      </c>
      <c r="R1218" s="10" t="s">
        <v>10</v>
      </c>
      <c r="S1218" s="10" t="s">
        <v>10</v>
      </c>
      <c r="T1218" s="10" t="s">
        <v>1020</v>
      </c>
      <c r="U1218" s="15">
        <v>3079700</v>
      </c>
      <c r="V1218" s="10"/>
    </row>
    <row r="1219" spans="1:22" s="2" customFormat="1" ht="75" customHeight="1" x14ac:dyDescent="0.25">
      <c r="A1219" s="10">
        <v>1215</v>
      </c>
      <c r="B1219" s="10">
        <v>820</v>
      </c>
      <c r="C1219" s="10" t="s">
        <v>951</v>
      </c>
      <c r="D1219" s="10" t="s">
        <v>952</v>
      </c>
      <c r="E1219" s="10" t="s">
        <v>953</v>
      </c>
      <c r="F1219" s="10" t="s">
        <v>954</v>
      </c>
      <c r="G1219" s="10" t="s">
        <v>4</v>
      </c>
      <c r="H1219" s="10" t="s">
        <v>269</v>
      </c>
      <c r="I1219" s="10" t="s">
        <v>270</v>
      </c>
      <c r="J1219" s="10">
        <v>77101600</v>
      </c>
      <c r="K1219" s="10" t="s">
        <v>968</v>
      </c>
      <c r="L1219" s="16">
        <v>42370</v>
      </c>
      <c r="M1219" s="10">
        <v>11</v>
      </c>
      <c r="N1219" s="10" t="s">
        <v>8</v>
      </c>
      <c r="O1219" s="10" t="s">
        <v>9</v>
      </c>
      <c r="P1219" s="13">
        <v>97438000</v>
      </c>
      <c r="Q1219" s="13">
        <v>97438000</v>
      </c>
      <c r="R1219" s="10" t="s">
        <v>10</v>
      </c>
      <c r="S1219" s="10" t="s">
        <v>10</v>
      </c>
      <c r="T1219" s="10" t="s">
        <v>1020</v>
      </c>
      <c r="U1219" s="15">
        <v>8858000</v>
      </c>
      <c r="V1219" s="10"/>
    </row>
    <row r="1220" spans="1:22" s="2" customFormat="1" ht="75" customHeight="1" x14ac:dyDescent="0.25">
      <c r="A1220" s="10">
        <v>1216</v>
      </c>
      <c r="B1220" s="10">
        <v>820</v>
      </c>
      <c r="C1220" s="10" t="s">
        <v>951</v>
      </c>
      <c r="D1220" s="10" t="s">
        <v>952</v>
      </c>
      <c r="E1220" s="10" t="s">
        <v>953</v>
      </c>
      <c r="F1220" s="10" t="s">
        <v>954</v>
      </c>
      <c r="G1220" s="10" t="s">
        <v>4</v>
      </c>
      <c r="H1220" s="10" t="s">
        <v>269</v>
      </c>
      <c r="I1220" s="10" t="s">
        <v>270</v>
      </c>
      <c r="J1220" s="10">
        <v>80161500</v>
      </c>
      <c r="K1220" s="10" t="s">
        <v>969</v>
      </c>
      <c r="L1220" s="16">
        <v>42370</v>
      </c>
      <c r="M1220" s="10">
        <v>11</v>
      </c>
      <c r="N1220" s="10" t="s">
        <v>8</v>
      </c>
      <c r="O1220" s="10" t="s">
        <v>9</v>
      </c>
      <c r="P1220" s="13">
        <v>23771500</v>
      </c>
      <c r="Q1220" s="13">
        <v>23771500</v>
      </c>
      <c r="R1220" s="10" t="s">
        <v>10</v>
      </c>
      <c r="S1220" s="10" t="s">
        <v>10</v>
      </c>
      <c r="T1220" s="10" t="s">
        <v>1020</v>
      </c>
      <c r="U1220" s="15">
        <v>2173300</v>
      </c>
      <c r="V1220" s="10"/>
    </row>
    <row r="1221" spans="1:22" s="2" customFormat="1" ht="75" customHeight="1" x14ac:dyDescent="0.25">
      <c r="A1221" s="10">
        <v>1217</v>
      </c>
      <c r="B1221" s="10">
        <v>820</v>
      </c>
      <c r="C1221" s="10" t="s">
        <v>878</v>
      </c>
      <c r="D1221" s="10" t="s">
        <v>879</v>
      </c>
      <c r="E1221" s="10" t="s">
        <v>896</v>
      </c>
      <c r="F1221" s="10" t="s">
        <v>897</v>
      </c>
      <c r="G1221" s="10" t="s">
        <v>4</v>
      </c>
      <c r="H1221" s="10" t="s">
        <v>269</v>
      </c>
      <c r="I1221" s="10" t="s">
        <v>270</v>
      </c>
      <c r="J1221" s="10">
        <v>80161500</v>
      </c>
      <c r="K1221" s="10" t="s">
        <v>970</v>
      </c>
      <c r="L1221" s="16">
        <v>42370</v>
      </c>
      <c r="M1221" s="10">
        <v>11</v>
      </c>
      <c r="N1221" s="10" t="s">
        <v>8</v>
      </c>
      <c r="O1221" s="10" t="s">
        <v>9</v>
      </c>
      <c r="P1221" s="13">
        <v>17448200</v>
      </c>
      <c r="Q1221" s="13">
        <v>17448200</v>
      </c>
      <c r="R1221" s="10" t="s">
        <v>10</v>
      </c>
      <c r="S1221" s="10" t="s">
        <v>10</v>
      </c>
      <c r="T1221" s="10" t="s">
        <v>1020</v>
      </c>
      <c r="U1221" s="15">
        <v>1586200</v>
      </c>
      <c r="V1221" s="10"/>
    </row>
    <row r="1222" spans="1:22" s="2" customFormat="1" ht="75" customHeight="1" x14ac:dyDescent="0.25">
      <c r="A1222" s="10">
        <v>1218</v>
      </c>
      <c r="B1222" s="10">
        <v>820</v>
      </c>
      <c r="C1222" s="10" t="s">
        <v>878</v>
      </c>
      <c r="D1222" s="10" t="s">
        <v>879</v>
      </c>
      <c r="E1222" s="10" t="s">
        <v>896</v>
      </c>
      <c r="F1222" s="10" t="s">
        <v>917</v>
      </c>
      <c r="G1222" s="10" t="s">
        <v>4</v>
      </c>
      <c r="H1222" s="10" t="s">
        <v>269</v>
      </c>
      <c r="I1222" s="10" t="s">
        <v>270</v>
      </c>
      <c r="J1222" s="10">
        <v>77101505</v>
      </c>
      <c r="K1222" s="10" t="s">
        <v>971</v>
      </c>
      <c r="L1222" s="16">
        <v>42370</v>
      </c>
      <c r="M1222" s="10">
        <v>11</v>
      </c>
      <c r="N1222" s="10" t="s">
        <v>8</v>
      </c>
      <c r="O1222" s="10" t="s">
        <v>909</v>
      </c>
      <c r="P1222" s="13">
        <v>82709000</v>
      </c>
      <c r="Q1222" s="13">
        <v>82709000</v>
      </c>
      <c r="R1222" s="10" t="s">
        <v>10</v>
      </c>
      <c r="S1222" s="10" t="s">
        <v>10</v>
      </c>
      <c r="T1222" s="10" t="s">
        <v>1020</v>
      </c>
      <c r="U1222" s="15">
        <v>7519000</v>
      </c>
      <c r="V1222" s="10"/>
    </row>
    <row r="1223" spans="1:22" s="2" customFormat="1" ht="75" customHeight="1" x14ac:dyDescent="0.25">
      <c r="A1223" s="10">
        <v>1219</v>
      </c>
      <c r="B1223" s="10">
        <v>820</v>
      </c>
      <c r="C1223" s="10" t="s">
        <v>878</v>
      </c>
      <c r="D1223" s="10" t="s">
        <v>879</v>
      </c>
      <c r="E1223" s="10" t="s">
        <v>896</v>
      </c>
      <c r="F1223" s="10" t="s">
        <v>917</v>
      </c>
      <c r="G1223" s="10" t="s">
        <v>4</v>
      </c>
      <c r="H1223" s="10" t="s">
        <v>269</v>
      </c>
      <c r="I1223" s="10" t="s">
        <v>270</v>
      </c>
      <c r="J1223" s="10">
        <v>77101505</v>
      </c>
      <c r="K1223" s="10" t="s">
        <v>972</v>
      </c>
      <c r="L1223" s="16">
        <v>42370</v>
      </c>
      <c r="M1223" s="10">
        <v>11</v>
      </c>
      <c r="N1223" s="10" t="s">
        <v>8</v>
      </c>
      <c r="O1223" s="10" t="s">
        <v>909</v>
      </c>
      <c r="P1223" s="13">
        <v>25945700</v>
      </c>
      <c r="Q1223" s="13">
        <v>25945700</v>
      </c>
      <c r="R1223" s="10" t="s">
        <v>10</v>
      </c>
      <c r="S1223" s="10" t="s">
        <v>10</v>
      </c>
      <c r="T1223" s="10" t="s">
        <v>1020</v>
      </c>
      <c r="U1223" s="15">
        <v>2358700</v>
      </c>
      <c r="V1223" s="10"/>
    </row>
    <row r="1224" spans="1:22" s="2" customFormat="1" ht="75" customHeight="1" x14ac:dyDescent="0.25">
      <c r="A1224" s="10">
        <v>1220</v>
      </c>
      <c r="B1224" s="10">
        <v>820</v>
      </c>
      <c r="C1224" s="10" t="s">
        <v>878</v>
      </c>
      <c r="D1224" s="10" t="s">
        <v>879</v>
      </c>
      <c r="E1224" s="10" t="s">
        <v>896</v>
      </c>
      <c r="F1224" s="10" t="s">
        <v>907</v>
      </c>
      <c r="G1224" s="10" t="s">
        <v>4</v>
      </c>
      <c r="H1224" s="10" t="s">
        <v>269</v>
      </c>
      <c r="I1224" s="10" t="s">
        <v>270</v>
      </c>
      <c r="J1224" s="10">
        <v>70171607</v>
      </c>
      <c r="K1224" s="10" t="s">
        <v>973</v>
      </c>
      <c r="L1224" s="16">
        <v>42370</v>
      </c>
      <c r="M1224" s="10">
        <v>11</v>
      </c>
      <c r="N1224" s="10" t="s">
        <v>8</v>
      </c>
      <c r="O1224" s="10" t="s">
        <v>909</v>
      </c>
      <c r="P1224" s="13">
        <v>25945700</v>
      </c>
      <c r="Q1224" s="13">
        <v>25945700</v>
      </c>
      <c r="R1224" s="10" t="s">
        <v>10</v>
      </c>
      <c r="S1224" s="10" t="s">
        <v>10</v>
      </c>
      <c r="T1224" s="10" t="s">
        <v>1020</v>
      </c>
      <c r="U1224" s="15">
        <v>2358700</v>
      </c>
      <c r="V1224" s="10"/>
    </row>
    <row r="1225" spans="1:22" s="2" customFormat="1" ht="75" customHeight="1" x14ac:dyDescent="0.25">
      <c r="A1225" s="10">
        <v>1221</v>
      </c>
      <c r="B1225" s="10">
        <v>820</v>
      </c>
      <c r="C1225" s="10" t="s">
        <v>878</v>
      </c>
      <c r="D1225" s="10" t="s">
        <v>879</v>
      </c>
      <c r="E1225" s="10" t="s">
        <v>896</v>
      </c>
      <c r="F1225" s="10" t="s">
        <v>907</v>
      </c>
      <c r="G1225" s="10" t="s">
        <v>4</v>
      </c>
      <c r="H1225" s="10" t="s">
        <v>269</v>
      </c>
      <c r="I1225" s="10" t="s">
        <v>270</v>
      </c>
      <c r="J1225" s="10">
        <v>70171607</v>
      </c>
      <c r="K1225" s="10" t="s">
        <v>973</v>
      </c>
      <c r="L1225" s="16">
        <v>42370</v>
      </c>
      <c r="M1225" s="10">
        <v>11</v>
      </c>
      <c r="N1225" s="10" t="s">
        <v>8</v>
      </c>
      <c r="O1225" s="10" t="s">
        <v>909</v>
      </c>
      <c r="P1225" s="13">
        <v>25945700</v>
      </c>
      <c r="Q1225" s="13">
        <v>25945700</v>
      </c>
      <c r="R1225" s="10" t="s">
        <v>10</v>
      </c>
      <c r="S1225" s="10" t="s">
        <v>10</v>
      </c>
      <c r="T1225" s="10" t="s">
        <v>1020</v>
      </c>
      <c r="U1225" s="15">
        <v>2358700</v>
      </c>
      <c r="V1225" s="10"/>
    </row>
    <row r="1226" spans="1:22" s="2" customFormat="1" ht="75" customHeight="1" x14ac:dyDescent="0.25">
      <c r="A1226" s="10">
        <v>1222</v>
      </c>
      <c r="B1226" s="10">
        <v>820</v>
      </c>
      <c r="C1226" s="10" t="s">
        <v>878</v>
      </c>
      <c r="D1226" s="10" t="s">
        <v>879</v>
      </c>
      <c r="E1226" s="10" t="s">
        <v>896</v>
      </c>
      <c r="F1226" s="10" t="s">
        <v>907</v>
      </c>
      <c r="G1226" s="10" t="s">
        <v>4</v>
      </c>
      <c r="H1226" s="10" t="s">
        <v>269</v>
      </c>
      <c r="I1226" s="10" t="s">
        <v>270</v>
      </c>
      <c r="J1226" s="10">
        <v>70171607</v>
      </c>
      <c r="K1226" s="10" t="s">
        <v>973</v>
      </c>
      <c r="L1226" s="16">
        <v>42370</v>
      </c>
      <c r="M1226" s="10">
        <v>11</v>
      </c>
      <c r="N1226" s="10" t="s">
        <v>8</v>
      </c>
      <c r="O1226" s="10" t="s">
        <v>909</v>
      </c>
      <c r="P1226" s="13">
        <v>25945700</v>
      </c>
      <c r="Q1226" s="13">
        <v>25945700</v>
      </c>
      <c r="R1226" s="10" t="s">
        <v>10</v>
      </c>
      <c r="S1226" s="10" t="s">
        <v>10</v>
      </c>
      <c r="T1226" s="10" t="s">
        <v>1020</v>
      </c>
      <c r="U1226" s="15">
        <v>2358700</v>
      </c>
      <c r="V1226" s="10"/>
    </row>
    <row r="1227" spans="1:22" s="2" customFormat="1" ht="75" customHeight="1" x14ac:dyDescent="0.25">
      <c r="A1227" s="10">
        <v>1223</v>
      </c>
      <c r="B1227" s="10">
        <v>820</v>
      </c>
      <c r="C1227" s="10" t="s">
        <v>878</v>
      </c>
      <c r="D1227" s="10" t="s">
        <v>879</v>
      </c>
      <c r="E1227" s="10" t="s">
        <v>896</v>
      </c>
      <c r="F1227" s="10" t="s">
        <v>907</v>
      </c>
      <c r="G1227" s="10" t="s">
        <v>4</v>
      </c>
      <c r="H1227" s="10" t="s">
        <v>269</v>
      </c>
      <c r="I1227" s="10" t="s">
        <v>270</v>
      </c>
      <c r="J1227" s="10">
        <v>70171607</v>
      </c>
      <c r="K1227" s="10" t="s">
        <v>973</v>
      </c>
      <c r="L1227" s="16">
        <v>42370</v>
      </c>
      <c r="M1227" s="10">
        <v>11</v>
      </c>
      <c r="N1227" s="10" t="s">
        <v>8</v>
      </c>
      <c r="O1227" s="10" t="s">
        <v>909</v>
      </c>
      <c r="P1227" s="13">
        <v>25945700</v>
      </c>
      <c r="Q1227" s="13">
        <v>25945700</v>
      </c>
      <c r="R1227" s="10" t="s">
        <v>10</v>
      </c>
      <c r="S1227" s="10" t="s">
        <v>10</v>
      </c>
      <c r="T1227" s="10" t="s">
        <v>1020</v>
      </c>
      <c r="U1227" s="15">
        <v>2358700</v>
      </c>
      <c r="V1227" s="10"/>
    </row>
    <row r="1228" spans="1:22" s="2" customFormat="1" ht="75" customHeight="1" x14ac:dyDescent="0.25">
      <c r="A1228" s="10">
        <v>1224</v>
      </c>
      <c r="B1228" s="10">
        <v>820</v>
      </c>
      <c r="C1228" s="10" t="s">
        <v>878</v>
      </c>
      <c r="D1228" s="10" t="s">
        <v>879</v>
      </c>
      <c r="E1228" s="10" t="s">
        <v>896</v>
      </c>
      <c r="F1228" s="10" t="s">
        <v>907</v>
      </c>
      <c r="G1228" s="10" t="s">
        <v>4</v>
      </c>
      <c r="H1228" s="10" t="s">
        <v>269</v>
      </c>
      <c r="I1228" s="10" t="s">
        <v>270</v>
      </c>
      <c r="J1228" s="10">
        <v>70171607</v>
      </c>
      <c r="K1228" s="10" t="s">
        <v>973</v>
      </c>
      <c r="L1228" s="16">
        <v>42370</v>
      </c>
      <c r="M1228" s="10">
        <v>11</v>
      </c>
      <c r="N1228" s="10" t="s">
        <v>8</v>
      </c>
      <c r="O1228" s="10" t="s">
        <v>909</v>
      </c>
      <c r="P1228" s="13">
        <v>25945700</v>
      </c>
      <c r="Q1228" s="13">
        <v>25945700</v>
      </c>
      <c r="R1228" s="10" t="s">
        <v>10</v>
      </c>
      <c r="S1228" s="10" t="s">
        <v>10</v>
      </c>
      <c r="T1228" s="10" t="s">
        <v>1020</v>
      </c>
      <c r="U1228" s="15">
        <v>2358700</v>
      </c>
      <c r="V1228" s="10"/>
    </row>
    <row r="1229" spans="1:22" s="2" customFormat="1" ht="75" customHeight="1" x14ac:dyDescent="0.25">
      <c r="A1229" s="10">
        <v>1225</v>
      </c>
      <c r="B1229" s="10">
        <v>820</v>
      </c>
      <c r="C1229" s="10" t="s">
        <v>878</v>
      </c>
      <c r="D1229" s="10" t="s">
        <v>879</v>
      </c>
      <c r="E1229" s="10" t="s">
        <v>896</v>
      </c>
      <c r="F1229" s="10" t="s">
        <v>907</v>
      </c>
      <c r="G1229" s="10" t="s">
        <v>4</v>
      </c>
      <c r="H1229" s="10" t="s">
        <v>269</v>
      </c>
      <c r="I1229" s="10" t="s">
        <v>270</v>
      </c>
      <c r="J1229" s="10">
        <v>70171607</v>
      </c>
      <c r="K1229" s="10" t="s">
        <v>973</v>
      </c>
      <c r="L1229" s="16">
        <v>42370</v>
      </c>
      <c r="M1229" s="10">
        <v>11</v>
      </c>
      <c r="N1229" s="10" t="s">
        <v>8</v>
      </c>
      <c r="O1229" s="10" t="s">
        <v>909</v>
      </c>
      <c r="P1229" s="13">
        <v>25945700</v>
      </c>
      <c r="Q1229" s="13">
        <v>25945700</v>
      </c>
      <c r="R1229" s="10" t="s">
        <v>10</v>
      </c>
      <c r="S1229" s="10" t="s">
        <v>10</v>
      </c>
      <c r="T1229" s="10" t="s">
        <v>1020</v>
      </c>
      <c r="U1229" s="15">
        <v>2358700</v>
      </c>
      <c r="V1229" s="10"/>
    </row>
    <row r="1230" spans="1:22" s="2" customFormat="1" ht="75" customHeight="1" x14ac:dyDescent="0.25">
      <c r="A1230" s="10">
        <v>1226</v>
      </c>
      <c r="B1230" s="10">
        <v>820</v>
      </c>
      <c r="C1230" s="10" t="s">
        <v>878</v>
      </c>
      <c r="D1230" s="10" t="s">
        <v>879</v>
      </c>
      <c r="E1230" s="10" t="s">
        <v>896</v>
      </c>
      <c r="F1230" s="10" t="s">
        <v>907</v>
      </c>
      <c r="G1230" s="10" t="s">
        <v>4</v>
      </c>
      <c r="H1230" s="10" t="s">
        <v>269</v>
      </c>
      <c r="I1230" s="10" t="s">
        <v>270</v>
      </c>
      <c r="J1230" s="10">
        <v>70171607</v>
      </c>
      <c r="K1230" s="10" t="s">
        <v>974</v>
      </c>
      <c r="L1230" s="16">
        <v>42370</v>
      </c>
      <c r="M1230" s="10">
        <v>11</v>
      </c>
      <c r="N1230" s="10" t="s">
        <v>8</v>
      </c>
      <c r="O1230" s="10" t="s">
        <v>909</v>
      </c>
      <c r="P1230" s="13">
        <v>43960400</v>
      </c>
      <c r="Q1230" s="13">
        <v>43960400</v>
      </c>
      <c r="R1230" s="10" t="s">
        <v>10</v>
      </c>
      <c r="S1230" s="10" t="s">
        <v>10</v>
      </c>
      <c r="T1230" s="10" t="s">
        <v>1020</v>
      </c>
      <c r="U1230" s="15">
        <v>3996400</v>
      </c>
      <c r="V1230" s="10"/>
    </row>
    <row r="1231" spans="1:22" s="2" customFormat="1" ht="75" customHeight="1" x14ac:dyDescent="0.25">
      <c r="A1231" s="10">
        <v>1227</v>
      </c>
      <c r="B1231" s="10">
        <v>820</v>
      </c>
      <c r="C1231" s="10" t="s">
        <v>878</v>
      </c>
      <c r="D1231" s="10" t="s">
        <v>879</v>
      </c>
      <c r="E1231" s="10" t="s">
        <v>896</v>
      </c>
      <c r="F1231" s="10" t="s">
        <v>917</v>
      </c>
      <c r="G1231" s="10" t="s">
        <v>4</v>
      </c>
      <c r="H1231" s="10" t="s">
        <v>269</v>
      </c>
      <c r="I1231" s="10" t="s">
        <v>270</v>
      </c>
      <c r="J1231" s="10">
        <v>77101505</v>
      </c>
      <c r="K1231" s="10" t="s">
        <v>975</v>
      </c>
      <c r="L1231" s="16">
        <v>42370</v>
      </c>
      <c r="M1231" s="10">
        <v>11</v>
      </c>
      <c r="N1231" s="10" t="s">
        <v>8</v>
      </c>
      <c r="O1231" s="10" t="s">
        <v>909</v>
      </c>
      <c r="P1231" s="13">
        <v>38182100</v>
      </c>
      <c r="Q1231" s="13">
        <v>38182100</v>
      </c>
      <c r="R1231" s="10" t="s">
        <v>10</v>
      </c>
      <c r="S1231" s="10" t="s">
        <v>10</v>
      </c>
      <c r="T1231" s="10" t="s">
        <v>1020</v>
      </c>
      <c r="U1231" s="15">
        <v>3471100</v>
      </c>
      <c r="V1231" s="10"/>
    </row>
    <row r="1232" spans="1:22" s="2" customFormat="1" ht="75" customHeight="1" x14ac:dyDescent="0.25">
      <c r="A1232" s="10">
        <v>1228</v>
      </c>
      <c r="B1232" s="10">
        <v>820</v>
      </c>
      <c r="C1232" s="10" t="s">
        <v>878</v>
      </c>
      <c r="D1232" s="10" t="s">
        <v>879</v>
      </c>
      <c r="E1232" s="10" t="s">
        <v>896</v>
      </c>
      <c r="F1232" s="10" t="s">
        <v>907</v>
      </c>
      <c r="G1232" s="10" t="s">
        <v>4</v>
      </c>
      <c r="H1232" s="10" t="s">
        <v>269</v>
      </c>
      <c r="I1232" s="10" t="s">
        <v>270</v>
      </c>
      <c r="J1232" s="10">
        <v>70171607</v>
      </c>
      <c r="K1232" s="10" t="s">
        <v>976</v>
      </c>
      <c r="L1232" s="16">
        <v>42370</v>
      </c>
      <c r="M1232" s="10">
        <v>11</v>
      </c>
      <c r="N1232" s="10" t="s">
        <v>8</v>
      </c>
      <c r="O1232" s="10" t="s">
        <v>909</v>
      </c>
      <c r="P1232" s="13">
        <v>33876700</v>
      </c>
      <c r="Q1232" s="13">
        <v>33876700</v>
      </c>
      <c r="R1232" s="10" t="s">
        <v>10</v>
      </c>
      <c r="S1232" s="10" t="s">
        <v>10</v>
      </c>
      <c r="T1232" s="10" t="s">
        <v>1020</v>
      </c>
      <c r="U1232" s="15">
        <v>3079700</v>
      </c>
      <c r="V1232" s="10"/>
    </row>
    <row r="1233" spans="1:22" s="2" customFormat="1" ht="75" customHeight="1" x14ac:dyDescent="0.25">
      <c r="A1233" s="10">
        <v>1229</v>
      </c>
      <c r="B1233" s="10">
        <v>820</v>
      </c>
      <c r="C1233" s="10" t="s">
        <v>878</v>
      </c>
      <c r="D1233" s="10" t="s">
        <v>879</v>
      </c>
      <c r="E1233" s="10" t="s">
        <v>896</v>
      </c>
      <c r="F1233" s="10" t="s">
        <v>921</v>
      </c>
      <c r="G1233" s="10" t="s">
        <v>4</v>
      </c>
      <c r="H1233" s="10" t="s">
        <v>269</v>
      </c>
      <c r="I1233" s="10" t="s">
        <v>270</v>
      </c>
      <c r="J1233" s="10">
        <v>77101505</v>
      </c>
      <c r="K1233" s="10" t="s">
        <v>977</v>
      </c>
      <c r="L1233" s="16">
        <v>42370</v>
      </c>
      <c r="M1233" s="10">
        <v>11</v>
      </c>
      <c r="N1233" s="10" t="s">
        <v>8</v>
      </c>
      <c r="O1233" s="10" t="s">
        <v>909</v>
      </c>
      <c r="P1233" s="13">
        <v>33876700</v>
      </c>
      <c r="Q1233" s="13">
        <v>33876700</v>
      </c>
      <c r="R1233" s="10" t="s">
        <v>10</v>
      </c>
      <c r="S1233" s="10" t="s">
        <v>10</v>
      </c>
      <c r="T1233" s="10" t="s">
        <v>1020</v>
      </c>
      <c r="U1233" s="15">
        <v>3079700</v>
      </c>
      <c r="V1233" s="10"/>
    </row>
    <row r="1234" spans="1:22" s="2" customFormat="1" ht="75" customHeight="1" x14ac:dyDescent="0.25">
      <c r="A1234" s="10">
        <v>1230</v>
      </c>
      <c r="B1234" s="10">
        <v>820</v>
      </c>
      <c r="C1234" s="10" t="s">
        <v>878</v>
      </c>
      <c r="D1234" s="10" t="s">
        <v>879</v>
      </c>
      <c r="E1234" s="10" t="s">
        <v>896</v>
      </c>
      <c r="F1234" s="10" t="s">
        <v>921</v>
      </c>
      <c r="G1234" s="10" t="s">
        <v>4</v>
      </c>
      <c r="H1234" s="10" t="s">
        <v>269</v>
      </c>
      <c r="I1234" s="10" t="s">
        <v>270</v>
      </c>
      <c r="J1234" s="10">
        <v>77101505</v>
      </c>
      <c r="K1234" s="10" t="s">
        <v>978</v>
      </c>
      <c r="L1234" s="16">
        <v>42370</v>
      </c>
      <c r="M1234" s="10">
        <v>11</v>
      </c>
      <c r="N1234" s="10" t="s">
        <v>8</v>
      </c>
      <c r="O1234" s="10" t="s">
        <v>909</v>
      </c>
      <c r="P1234" s="13">
        <v>33876700</v>
      </c>
      <c r="Q1234" s="13">
        <v>33876700</v>
      </c>
      <c r="R1234" s="10" t="s">
        <v>10</v>
      </c>
      <c r="S1234" s="10" t="s">
        <v>10</v>
      </c>
      <c r="T1234" s="10" t="s">
        <v>1020</v>
      </c>
      <c r="U1234" s="15">
        <v>3079700</v>
      </c>
      <c r="V1234" s="10"/>
    </row>
    <row r="1235" spans="1:22" s="2" customFormat="1" ht="75" customHeight="1" x14ac:dyDescent="0.25">
      <c r="A1235" s="10">
        <v>1231</v>
      </c>
      <c r="B1235" s="10">
        <v>820</v>
      </c>
      <c r="C1235" s="10" t="s">
        <v>878</v>
      </c>
      <c r="D1235" s="10" t="s">
        <v>879</v>
      </c>
      <c r="E1235" s="10" t="s">
        <v>896</v>
      </c>
      <c r="F1235" s="10" t="s">
        <v>917</v>
      </c>
      <c r="G1235" s="10" t="s">
        <v>4</v>
      </c>
      <c r="H1235" s="10" t="s">
        <v>269</v>
      </c>
      <c r="I1235" s="10" t="s">
        <v>270</v>
      </c>
      <c r="J1235" s="10">
        <v>77101505</v>
      </c>
      <c r="K1235" s="10" t="s">
        <v>979</v>
      </c>
      <c r="L1235" s="16">
        <v>42370</v>
      </c>
      <c r="M1235" s="10">
        <v>11</v>
      </c>
      <c r="N1235" s="10" t="s">
        <v>8</v>
      </c>
      <c r="O1235" s="10" t="s">
        <v>909</v>
      </c>
      <c r="P1235" s="13">
        <v>49731000</v>
      </c>
      <c r="Q1235" s="13">
        <v>49731000</v>
      </c>
      <c r="R1235" s="10" t="s">
        <v>10</v>
      </c>
      <c r="S1235" s="10" t="s">
        <v>10</v>
      </c>
      <c r="T1235" s="10" t="s">
        <v>1020</v>
      </c>
      <c r="U1235" s="15">
        <v>4521000</v>
      </c>
      <c r="V1235" s="10"/>
    </row>
    <row r="1236" spans="1:22" s="2" customFormat="1" ht="75" customHeight="1" x14ac:dyDescent="0.25">
      <c r="A1236" s="10">
        <v>1232</v>
      </c>
      <c r="B1236" s="10">
        <v>820</v>
      </c>
      <c r="C1236" s="10" t="s">
        <v>878</v>
      </c>
      <c r="D1236" s="10" t="s">
        <v>879</v>
      </c>
      <c r="E1236" s="10" t="s">
        <v>896</v>
      </c>
      <c r="F1236" s="10" t="s">
        <v>917</v>
      </c>
      <c r="G1236" s="10" t="s">
        <v>4</v>
      </c>
      <c r="H1236" s="10" t="s">
        <v>269</v>
      </c>
      <c r="I1236" s="10" t="s">
        <v>270</v>
      </c>
      <c r="J1236" s="10">
        <v>77101505</v>
      </c>
      <c r="K1236" s="10" t="s">
        <v>980</v>
      </c>
      <c r="L1236" s="16">
        <v>42370</v>
      </c>
      <c r="M1236" s="10">
        <v>11</v>
      </c>
      <c r="N1236" s="10" t="s">
        <v>8</v>
      </c>
      <c r="O1236" s="10" t="s">
        <v>909</v>
      </c>
      <c r="P1236" s="13">
        <v>27985100</v>
      </c>
      <c r="Q1236" s="13">
        <v>27985100</v>
      </c>
      <c r="R1236" s="10" t="s">
        <v>10</v>
      </c>
      <c r="S1236" s="10" t="s">
        <v>10</v>
      </c>
      <c r="T1236" s="10" t="s">
        <v>1020</v>
      </c>
      <c r="U1236" s="15">
        <v>2544100</v>
      </c>
      <c r="V1236" s="10"/>
    </row>
    <row r="1237" spans="1:22" s="2" customFormat="1" ht="75" customHeight="1" x14ac:dyDescent="0.25">
      <c r="A1237" s="10">
        <v>1233</v>
      </c>
      <c r="B1237" s="10">
        <v>820</v>
      </c>
      <c r="C1237" s="10" t="s">
        <v>878</v>
      </c>
      <c r="D1237" s="10" t="s">
        <v>879</v>
      </c>
      <c r="E1237" s="10" t="s">
        <v>896</v>
      </c>
      <c r="F1237" s="10" t="s">
        <v>917</v>
      </c>
      <c r="G1237" s="10" t="s">
        <v>4</v>
      </c>
      <c r="H1237" s="10" t="s">
        <v>269</v>
      </c>
      <c r="I1237" s="10" t="s">
        <v>270</v>
      </c>
      <c r="J1237" s="10">
        <v>77101505</v>
      </c>
      <c r="K1237" s="10" t="s">
        <v>981</v>
      </c>
      <c r="L1237" s="16">
        <v>42370</v>
      </c>
      <c r="M1237" s="10">
        <v>11</v>
      </c>
      <c r="N1237" s="10" t="s">
        <v>8</v>
      </c>
      <c r="O1237" s="10" t="s">
        <v>909</v>
      </c>
      <c r="P1237" s="13">
        <v>22206800</v>
      </c>
      <c r="Q1237" s="13">
        <v>22206800</v>
      </c>
      <c r="R1237" s="10" t="s">
        <v>10</v>
      </c>
      <c r="S1237" s="10" t="s">
        <v>10</v>
      </c>
      <c r="T1237" s="10" t="s">
        <v>1020</v>
      </c>
      <c r="U1237" s="15">
        <v>2018800</v>
      </c>
      <c r="V1237" s="10"/>
    </row>
    <row r="1238" spans="1:22" s="2" customFormat="1" ht="75" customHeight="1" x14ac:dyDescent="0.25">
      <c r="A1238" s="10">
        <v>1234</v>
      </c>
      <c r="B1238" s="10">
        <v>820</v>
      </c>
      <c r="C1238" s="10" t="s">
        <v>878</v>
      </c>
      <c r="D1238" s="10" t="s">
        <v>879</v>
      </c>
      <c r="E1238" s="10" t="s">
        <v>896</v>
      </c>
      <c r="F1238" s="10" t="s">
        <v>921</v>
      </c>
      <c r="G1238" s="10" t="s">
        <v>4</v>
      </c>
      <c r="H1238" s="10" t="s">
        <v>269</v>
      </c>
      <c r="I1238" s="10" t="s">
        <v>270</v>
      </c>
      <c r="J1238" s="10">
        <v>77101505</v>
      </c>
      <c r="K1238" s="10" t="s">
        <v>982</v>
      </c>
      <c r="L1238" s="16">
        <v>42370</v>
      </c>
      <c r="M1238" s="10">
        <v>11</v>
      </c>
      <c r="N1238" s="10" t="s">
        <v>8</v>
      </c>
      <c r="O1238" s="10" t="s">
        <v>909</v>
      </c>
      <c r="P1238" s="13">
        <v>22206800</v>
      </c>
      <c r="Q1238" s="13">
        <v>22206800</v>
      </c>
      <c r="R1238" s="10" t="s">
        <v>10</v>
      </c>
      <c r="S1238" s="10" t="s">
        <v>10</v>
      </c>
      <c r="T1238" s="10" t="s">
        <v>1020</v>
      </c>
      <c r="U1238" s="15">
        <v>2018800</v>
      </c>
      <c r="V1238" s="10"/>
    </row>
    <row r="1239" spans="1:22" s="2" customFormat="1" ht="75" customHeight="1" x14ac:dyDescent="0.25">
      <c r="A1239" s="10">
        <v>1235</v>
      </c>
      <c r="B1239" s="10">
        <v>820</v>
      </c>
      <c r="C1239" s="10" t="s">
        <v>878</v>
      </c>
      <c r="D1239" s="10" t="s">
        <v>879</v>
      </c>
      <c r="E1239" s="10" t="s">
        <v>896</v>
      </c>
      <c r="F1239" s="10" t="s">
        <v>917</v>
      </c>
      <c r="G1239" s="10" t="s">
        <v>4</v>
      </c>
      <c r="H1239" s="10" t="s">
        <v>269</v>
      </c>
      <c r="I1239" s="10" t="s">
        <v>270</v>
      </c>
      <c r="J1239" s="10">
        <v>77101505</v>
      </c>
      <c r="K1239" s="10" t="s">
        <v>981</v>
      </c>
      <c r="L1239" s="16">
        <v>42370</v>
      </c>
      <c r="M1239" s="10">
        <v>11</v>
      </c>
      <c r="N1239" s="10" t="s">
        <v>8</v>
      </c>
      <c r="O1239" s="10" t="s">
        <v>909</v>
      </c>
      <c r="P1239" s="13">
        <v>22206800</v>
      </c>
      <c r="Q1239" s="13">
        <v>22206800</v>
      </c>
      <c r="R1239" s="10" t="s">
        <v>10</v>
      </c>
      <c r="S1239" s="10" t="s">
        <v>10</v>
      </c>
      <c r="T1239" s="10" t="s">
        <v>1020</v>
      </c>
      <c r="U1239" s="15">
        <v>2018800</v>
      </c>
      <c r="V1239" s="10"/>
    </row>
    <row r="1240" spans="1:22" s="2" customFormat="1" ht="75" customHeight="1" x14ac:dyDescent="0.25">
      <c r="A1240" s="10">
        <v>1236</v>
      </c>
      <c r="B1240" s="10">
        <v>820</v>
      </c>
      <c r="C1240" s="10" t="s">
        <v>878</v>
      </c>
      <c r="D1240" s="10" t="s">
        <v>879</v>
      </c>
      <c r="E1240" s="10" t="s">
        <v>896</v>
      </c>
      <c r="F1240" s="10" t="s">
        <v>921</v>
      </c>
      <c r="G1240" s="10" t="s">
        <v>4</v>
      </c>
      <c r="H1240" s="10" t="s">
        <v>269</v>
      </c>
      <c r="I1240" s="10" t="s">
        <v>270</v>
      </c>
      <c r="J1240" s="10">
        <v>77101505</v>
      </c>
      <c r="K1240" s="10" t="s">
        <v>982</v>
      </c>
      <c r="L1240" s="16">
        <v>42370</v>
      </c>
      <c r="M1240" s="10">
        <v>12</v>
      </c>
      <c r="N1240" s="10" t="s">
        <v>8</v>
      </c>
      <c r="O1240" s="10" t="s">
        <v>909</v>
      </c>
      <c r="P1240" s="13">
        <v>20517800</v>
      </c>
      <c r="Q1240" s="13">
        <v>20517800</v>
      </c>
      <c r="R1240" s="10" t="s">
        <v>10</v>
      </c>
      <c r="S1240" s="10" t="s">
        <v>10</v>
      </c>
      <c r="T1240" s="10" t="s">
        <v>1020</v>
      </c>
      <c r="U1240" s="15">
        <v>1709800</v>
      </c>
      <c r="V1240" s="10"/>
    </row>
    <row r="1241" spans="1:22" s="2" customFormat="1" ht="75" customHeight="1" x14ac:dyDescent="0.25">
      <c r="A1241" s="10">
        <v>1237</v>
      </c>
      <c r="B1241" s="10">
        <v>820</v>
      </c>
      <c r="C1241" s="10" t="s">
        <v>878</v>
      </c>
      <c r="D1241" s="10" t="s">
        <v>879</v>
      </c>
      <c r="E1241" s="10" t="s">
        <v>896</v>
      </c>
      <c r="F1241" s="10" t="s">
        <v>897</v>
      </c>
      <c r="G1241" s="10" t="s">
        <v>4</v>
      </c>
      <c r="H1241" s="10" t="s">
        <v>269</v>
      </c>
      <c r="I1241" s="10" t="s">
        <v>270</v>
      </c>
      <c r="J1241" s="10">
        <v>77121701</v>
      </c>
      <c r="K1241" s="10" t="s">
        <v>928</v>
      </c>
      <c r="L1241" s="16">
        <v>42370</v>
      </c>
      <c r="M1241" s="10">
        <v>11</v>
      </c>
      <c r="N1241" s="10" t="s">
        <v>8</v>
      </c>
      <c r="O1241" s="10" t="s">
        <v>9</v>
      </c>
      <c r="P1241" s="13">
        <v>65714000</v>
      </c>
      <c r="Q1241" s="13">
        <v>65714000</v>
      </c>
      <c r="R1241" s="10" t="s">
        <v>10</v>
      </c>
      <c r="S1241" s="10" t="s">
        <v>10</v>
      </c>
      <c r="T1241" s="10" t="s">
        <v>1020</v>
      </c>
      <c r="U1241" s="15">
        <v>5974000</v>
      </c>
      <c r="V1241" s="10"/>
    </row>
    <row r="1242" spans="1:22" s="2" customFormat="1" ht="75" customHeight="1" x14ac:dyDescent="0.25">
      <c r="A1242" s="10">
        <v>1238</v>
      </c>
      <c r="B1242" s="10">
        <v>820</v>
      </c>
      <c r="C1242" s="10" t="s">
        <v>878</v>
      </c>
      <c r="D1242" s="10" t="s">
        <v>879</v>
      </c>
      <c r="E1242" s="10" t="s">
        <v>896</v>
      </c>
      <c r="F1242" s="10" t="s">
        <v>897</v>
      </c>
      <c r="G1242" s="10" t="s">
        <v>4</v>
      </c>
      <c r="H1242" s="10" t="s">
        <v>269</v>
      </c>
      <c r="I1242" s="10" t="s">
        <v>270</v>
      </c>
      <c r="J1242" s="10">
        <v>77121701</v>
      </c>
      <c r="K1242" s="10" t="s">
        <v>983</v>
      </c>
      <c r="L1242" s="16">
        <v>42370</v>
      </c>
      <c r="M1242" s="10">
        <v>11</v>
      </c>
      <c r="N1242" s="10" t="s">
        <v>8</v>
      </c>
      <c r="O1242" s="10" t="s">
        <v>9</v>
      </c>
      <c r="P1242" s="13">
        <v>33876700</v>
      </c>
      <c r="Q1242" s="13">
        <v>33876700</v>
      </c>
      <c r="R1242" s="10" t="s">
        <v>10</v>
      </c>
      <c r="S1242" s="10" t="s">
        <v>10</v>
      </c>
      <c r="T1242" s="10" t="s">
        <v>1020</v>
      </c>
      <c r="U1242" s="15">
        <v>3079700</v>
      </c>
      <c r="V1242" s="10"/>
    </row>
    <row r="1243" spans="1:22" s="2" customFormat="1" ht="75" customHeight="1" x14ac:dyDescent="0.25">
      <c r="A1243" s="10">
        <v>1239</v>
      </c>
      <c r="B1243" s="10">
        <v>820</v>
      </c>
      <c r="C1243" s="10" t="s">
        <v>878</v>
      </c>
      <c r="D1243" s="10" t="s">
        <v>879</v>
      </c>
      <c r="E1243" s="10" t="s">
        <v>896</v>
      </c>
      <c r="F1243" s="10" t="s">
        <v>897</v>
      </c>
      <c r="G1243" s="10" t="s">
        <v>4</v>
      </c>
      <c r="H1243" s="10" t="s">
        <v>269</v>
      </c>
      <c r="I1243" s="10" t="s">
        <v>270</v>
      </c>
      <c r="J1243" s="10">
        <v>77121701</v>
      </c>
      <c r="K1243" s="10" t="s">
        <v>929</v>
      </c>
      <c r="L1243" s="16">
        <v>42370</v>
      </c>
      <c r="M1243" s="10">
        <v>11</v>
      </c>
      <c r="N1243" s="10" t="s">
        <v>8</v>
      </c>
      <c r="O1243" s="10" t="s">
        <v>9</v>
      </c>
      <c r="P1243" s="13">
        <v>30364400</v>
      </c>
      <c r="Q1243" s="13">
        <v>30364400</v>
      </c>
      <c r="R1243" s="10" t="s">
        <v>10</v>
      </c>
      <c r="S1243" s="10" t="s">
        <v>10</v>
      </c>
      <c r="T1243" s="10" t="s">
        <v>1020</v>
      </c>
      <c r="U1243" s="15">
        <v>2760400</v>
      </c>
      <c r="V1243" s="10"/>
    </row>
    <row r="1244" spans="1:22" s="2" customFormat="1" ht="75" customHeight="1" x14ac:dyDescent="0.25">
      <c r="A1244" s="10">
        <v>1240</v>
      </c>
      <c r="B1244" s="10">
        <v>820</v>
      </c>
      <c r="C1244" s="10" t="s">
        <v>878</v>
      </c>
      <c r="D1244" s="10" t="s">
        <v>879</v>
      </c>
      <c r="E1244" s="10" t="s">
        <v>896</v>
      </c>
      <c r="F1244" s="10" t="s">
        <v>897</v>
      </c>
      <c r="G1244" s="10" t="s">
        <v>4</v>
      </c>
      <c r="H1244" s="10" t="s">
        <v>269</v>
      </c>
      <c r="I1244" s="10" t="s">
        <v>270</v>
      </c>
      <c r="J1244" s="10">
        <v>77121701</v>
      </c>
      <c r="K1244" s="10" t="s">
        <v>930</v>
      </c>
      <c r="L1244" s="16">
        <v>42370</v>
      </c>
      <c r="M1244" s="10">
        <v>11</v>
      </c>
      <c r="N1244" s="10" t="s">
        <v>8</v>
      </c>
      <c r="O1244" s="10" t="s">
        <v>9</v>
      </c>
      <c r="P1244" s="13">
        <v>25945700</v>
      </c>
      <c r="Q1244" s="13">
        <v>25945700</v>
      </c>
      <c r="R1244" s="10" t="s">
        <v>10</v>
      </c>
      <c r="S1244" s="10" t="s">
        <v>10</v>
      </c>
      <c r="T1244" s="10" t="s">
        <v>1020</v>
      </c>
      <c r="U1244" s="15">
        <v>2358700</v>
      </c>
      <c r="V1244" s="10"/>
    </row>
    <row r="1245" spans="1:22" s="2" customFormat="1" ht="75" customHeight="1" x14ac:dyDescent="0.25">
      <c r="A1245" s="10">
        <v>1241</v>
      </c>
      <c r="B1245" s="10">
        <v>820</v>
      </c>
      <c r="C1245" s="10" t="s">
        <v>878</v>
      </c>
      <c r="D1245" s="10" t="s">
        <v>879</v>
      </c>
      <c r="E1245" s="10" t="s">
        <v>896</v>
      </c>
      <c r="F1245" s="10" t="s">
        <v>897</v>
      </c>
      <c r="G1245" s="10" t="s">
        <v>4</v>
      </c>
      <c r="H1245" s="10" t="s">
        <v>269</v>
      </c>
      <c r="I1245" s="10" t="s">
        <v>270</v>
      </c>
      <c r="J1245" s="10">
        <v>77121701</v>
      </c>
      <c r="K1245" s="10" t="s">
        <v>983</v>
      </c>
      <c r="L1245" s="16">
        <v>42370</v>
      </c>
      <c r="M1245" s="10">
        <v>11</v>
      </c>
      <c r="N1245" s="10" t="s">
        <v>8</v>
      </c>
      <c r="O1245" s="10" t="s">
        <v>9</v>
      </c>
      <c r="P1245" s="13">
        <v>33876700</v>
      </c>
      <c r="Q1245" s="13">
        <v>33876700</v>
      </c>
      <c r="R1245" s="10" t="s">
        <v>10</v>
      </c>
      <c r="S1245" s="10" t="s">
        <v>10</v>
      </c>
      <c r="T1245" s="10" t="s">
        <v>1020</v>
      </c>
      <c r="U1245" s="15">
        <v>3079700</v>
      </c>
      <c r="V1245" s="10"/>
    </row>
    <row r="1246" spans="1:22" s="2" customFormat="1" ht="75" customHeight="1" x14ac:dyDescent="0.25">
      <c r="A1246" s="10">
        <v>1242</v>
      </c>
      <c r="B1246" s="10">
        <v>820</v>
      </c>
      <c r="C1246" s="10" t="s">
        <v>878</v>
      </c>
      <c r="D1246" s="10" t="s">
        <v>879</v>
      </c>
      <c r="E1246" s="10" t="s">
        <v>896</v>
      </c>
      <c r="F1246" s="10" t="s">
        <v>897</v>
      </c>
      <c r="G1246" s="10" t="s">
        <v>4</v>
      </c>
      <c r="H1246" s="10" t="s">
        <v>269</v>
      </c>
      <c r="I1246" s="10" t="s">
        <v>270</v>
      </c>
      <c r="J1246" s="10">
        <v>77121701</v>
      </c>
      <c r="K1246" s="10" t="s">
        <v>930</v>
      </c>
      <c r="L1246" s="16">
        <v>42370</v>
      </c>
      <c r="M1246" s="10">
        <v>11</v>
      </c>
      <c r="N1246" s="10" t="s">
        <v>8</v>
      </c>
      <c r="O1246" s="10" t="s">
        <v>9</v>
      </c>
      <c r="P1246" s="13">
        <v>25945700</v>
      </c>
      <c r="Q1246" s="13">
        <v>25945700</v>
      </c>
      <c r="R1246" s="10" t="s">
        <v>10</v>
      </c>
      <c r="S1246" s="10" t="s">
        <v>10</v>
      </c>
      <c r="T1246" s="10" t="s">
        <v>1020</v>
      </c>
      <c r="U1246" s="15">
        <v>2358700</v>
      </c>
      <c r="V1246" s="10"/>
    </row>
    <row r="1247" spans="1:22" s="2" customFormat="1" ht="75" customHeight="1" x14ac:dyDescent="0.25">
      <c r="A1247" s="10">
        <v>1243</v>
      </c>
      <c r="B1247" s="10">
        <v>820</v>
      </c>
      <c r="C1247" s="10" t="s">
        <v>878</v>
      </c>
      <c r="D1247" s="10" t="s">
        <v>879</v>
      </c>
      <c r="E1247" s="10" t="s">
        <v>896</v>
      </c>
      <c r="F1247" s="10" t="s">
        <v>897</v>
      </c>
      <c r="G1247" s="10" t="s">
        <v>4</v>
      </c>
      <c r="H1247" s="10" t="s">
        <v>269</v>
      </c>
      <c r="I1247" s="10" t="s">
        <v>270</v>
      </c>
      <c r="J1247" s="10">
        <v>77121701</v>
      </c>
      <c r="K1247" s="10" t="s">
        <v>930</v>
      </c>
      <c r="L1247" s="16">
        <v>42370</v>
      </c>
      <c r="M1247" s="10">
        <v>11</v>
      </c>
      <c r="N1247" s="10" t="s">
        <v>8</v>
      </c>
      <c r="O1247" s="10" t="s">
        <v>9</v>
      </c>
      <c r="P1247" s="13">
        <v>25945700</v>
      </c>
      <c r="Q1247" s="13">
        <v>25945700</v>
      </c>
      <c r="R1247" s="10" t="s">
        <v>10</v>
      </c>
      <c r="S1247" s="10" t="s">
        <v>10</v>
      </c>
      <c r="T1247" s="10" t="s">
        <v>1020</v>
      </c>
      <c r="U1247" s="15">
        <v>2358700</v>
      </c>
      <c r="V1247" s="10"/>
    </row>
    <row r="1248" spans="1:22" s="2" customFormat="1" ht="75" customHeight="1" x14ac:dyDescent="0.25">
      <c r="A1248" s="10">
        <v>1244</v>
      </c>
      <c r="B1248" s="10">
        <v>820</v>
      </c>
      <c r="C1248" s="10" t="s">
        <v>878</v>
      </c>
      <c r="D1248" s="10" t="s">
        <v>879</v>
      </c>
      <c r="E1248" s="10" t="s">
        <v>896</v>
      </c>
      <c r="F1248" s="10" t="s">
        <v>897</v>
      </c>
      <c r="G1248" s="10" t="s">
        <v>4</v>
      </c>
      <c r="H1248" s="10" t="s">
        <v>269</v>
      </c>
      <c r="I1248" s="10" t="s">
        <v>270</v>
      </c>
      <c r="J1248" s="10">
        <v>77121701</v>
      </c>
      <c r="K1248" s="10" t="s">
        <v>984</v>
      </c>
      <c r="L1248" s="16">
        <v>42370</v>
      </c>
      <c r="M1248" s="10">
        <v>11</v>
      </c>
      <c r="N1248" s="10" t="s">
        <v>8</v>
      </c>
      <c r="O1248" s="10" t="s">
        <v>9</v>
      </c>
      <c r="P1248" s="13">
        <v>38182100</v>
      </c>
      <c r="Q1248" s="13">
        <v>38182100</v>
      </c>
      <c r="R1248" s="10" t="s">
        <v>10</v>
      </c>
      <c r="S1248" s="10" t="s">
        <v>10</v>
      </c>
      <c r="T1248" s="10" t="s">
        <v>1020</v>
      </c>
      <c r="U1248" s="15">
        <v>3471100</v>
      </c>
      <c r="V1248" s="10"/>
    </row>
    <row r="1249" spans="1:22" s="2" customFormat="1" ht="75" customHeight="1" x14ac:dyDescent="0.25">
      <c r="A1249" s="10">
        <v>1245</v>
      </c>
      <c r="B1249" s="10">
        <v>820</v>
      </c>
      <c r="C1249" s="10" t="s">
        <v>878</v>
      </c>
      <c r="D1249" s="10" t="s">
        <v>879</v>
      </c>
      <c r="E1249" s="10" t="s">
        <v>896</v>
      </c>
      <c r="F1249" s="10" t="s">
        <v>897</v>
      </c>
      <c r="G1249" s="10" t="s">
        <v>4</v>
      </c>
      <c r="H1249" s="10" t="s">
        <v>269</v>
      </c>
      <c r="I1249" s="10" t="s">
        <v>270</v>
      </c>
      <c r="J1249" s="10">
        <v>77121701</v>
      </c>
      <c r="K1249" s="10" t="s">
        <v>985</v>
      </c>
      <c r="L1249" s="16">
        <v>42370</v>
      </c>
      <c r="M1249" s="10">
        <v>11</v>
      </c>
      <c r="N1249" s="10" t="s">
        <v>8</v>
      </c>
      <c r="O1249" s="10" t="s">
        <v>9</v>
      </c>
      <c r="P1249" s="13">
        <v>17448200</v>
      </c>
      <c r="Q1249" s="13">
        <v>17448200</v>
      </c>
      <c r="R1249" s="10" t="s">
        <v>10</v>
      </c>
      <c r="S1249" s="10" t="s">
        <v>10</v>
      </c>
      <c r="T1249" s="10" t="s">
        <v>1020</v>
      </c>
      <c r="U1249" s="15">
        <v>1586200</v>
      </c>
      <c r="V1249" s="10"/>
    </row>
    <row r="1250" spans="1:22" s="2" customFormat="1" ht="75" customHeight="1" x14ac:dyDescent="0.25">
      <c r="A1250" s="10">
        <v>1246</v>
      </c>
      <c r="B1250" s="10">
        <v>820</v>
      </c>
      <c r="C1250" s="10" t="s">
        <v>878</v>
      </c>
      <c r="D1250" s="10" t="s">
        <v>879</v>
      </c>
      <c r="E1250" s="10" t="s">
        <v>896</v>
      </c>
      <c r="F1250" s="10" t="s">
        <v>897</v>
      </c>
      <c r="G1250" s="10" t="s">
        <v>4</v>
      </c>
      <c r="H1250" s="10" t="s">
        <v>269</v>
      </c>
      <c r="I1250" s="10" t="s">
        <v>270</v>
      </c>
      <c r="J1250" s="10">
        <v>77121701</v>
      </c>
      <c r="K1250" s="10" t="s">
        <v>933</v>
      </c>
      <c r="L1250" s="16">
        <v>42370</v>
      </c>
      <c r="M1250" s="10">
        <v>11</v>
      </c>
      <c r="N1250" s="10" t="s">
        <v>8</v>
      </c>
      <c r="O1250" s="10" t="s">
        <v>9</v>
      </c>
      <c r="P1250" s="13">
        <v>13709300</v>
      </c>
      <c r="Q1250" s="13">
        <v>13709300</v>
      </c>
      <c r="R1250" s="10" t="s">
        <v>10</v>
      </c>
      <c r="S1250" s="10" t="s">
        <v>10</v>
      </c>
      <c r="T1250" s="10" t="s">
        <v>1020</v>
      </c>
      <c r="U1250" s="15">
        <v>1246300</v>
      </c>
      <c r="V1250" s="10"/>
    </row>
    <row r="1251" spans="1:22" s="2" customFormat="1" ht="75" customHeight="1" x14ac:dyDescent="0.25">
      <c r="A1251" s="10">
        <v>1247</v>
      </c>
      <c r="B1251" s="10">
        <v>820</v>
      </c>
      <c r="C1251" s="10" t="s">
        <v>878</v>
      </c>
      <c r="D1251" s="10" t="s">
        <v>879</v>
      </c>
      <c r="E1251" s="10" t="s">
        <v>896</v>
      </c>
      <c r="F1251" s="10" t="s">
        <v>897</v>
      </c>
      <c r="G1251" s="10" t="s">
        <v>4</v>
      </c>
      <c r="H1251" s="10" t="s">
        <v>269</v>
      </c>
      <c r="I1251" s="10" t="s">
        <v>270</v>
      </c>
      <c r="J1251" s="10">
        <v>77121701</v>
      </c>
      <c r="K1251" s="10" t="s">
        <v>933</v>
      </c>
      <c r="L1251" s="16">
        <v>42370</v>
      </c>
      <c r="M1251" s="10">
        <v>11</v>
      </c>
      <c r="N1251" s="10" t="s">
        <v>8</v>
      </c>
      <c r="O1251" s="10" t="s">
        <v>9</v>
      </c>
      <c r="P1251" s="13">
        <v>13709300</v>
      </c>
      <c r="Q1251" s="13">
        <v>13709300</v>
      </c>
      <c r="R1251" s="10" t="s">
        <v>10</v>
      </c>
      <c r="S1251" s="10" t="s">
        <v>10</v>
      </c>
      <c r="T1251" s="10" t="s">
        <v>1020</v>
      </c>
      <c r="U1251" s="15">
        <v>1246300</v>
      </c>
      <c r="V1251" s="10"/>
    </row>
    <row r="1252" spans="1:22" s="2" customFormat="1" ht="75" customHeight="1" x14ac:dyDescent="0.25">
      <c r="A1252" s="10">
        <v>1248</v>
      </c>
      <c r="B1252" s="10">
        <v>820</v>
      </c>
      <c r="C1252" s="10" t="s">
        <v>878</v>
      </c>
      <c r="D1252" s="10" t="s">
        <v>879</v>
      </c>
      <c r="E1252" s="10" t="s">
        <v>896</v>
      </c>
      <c r="F1252" s="10" t="s">
        <v>897</v>
      </c>
      <c r="G1252" s="10" t="s">
        <v>4</v>
      </c>
      <c r="H1252" s="10" t="s">
        <v>269</v>
      </c>
      <c r="I1252" s="10" t="s">
        <v>270</v>
      </c>
      <c r="J1252" s="10">
        <v>77121701</v>
      </c>
      <c r="K1252" s="10" t="s">
        <v>934</v>
      </c>
      <c r="L1252" s="16">
        <v>42370</v>
      </c>
      <c r="M1252" s="10">
        <v>11</v>
      </c>
      <c r="N1252" s="10" t="s">
        <v>8</v>
      </c>
      <c r="O1252" s="10" t="s">
        <v>9</v>
      </c>
      <c r="P1252" s="13">
        <v>71379000</v>
      </c>
      <c r="Q1252" s="13">
        <v>71379000</v>
      </c>
      <c r="R1252" s="10" t="s">
        <v>10</v>
      </c>
      <c r="S1252" s="10" t="s">
        <v>10</v>
      </c>
      <c r="T1252" s="10" t="s">
        <v>1020</v>
      </c>
      <c r="U1252" s="15">
        <v>6489000</v>
      </c>
      <c r="V1252" s="10"/>
    </row>
    <row r="1253" spans="1:22" s="2" customFormat="1" ht="75" customHeight="1" x14ac:dyDescent="0.25">
      <c r="A1253" s="10">
        <v>1249</v>
      </c>
      <c r="B1253" s="10">
        <v>820</v>
      </c>
      <c r="C1253" s="10" t="s">
        <v>878</v>
      </c>
      <c r="D1253" s="10" t="s">
        <v>879</v>
      </c>
      <c r="E1253" s="10" t="s">
        <v>896</v>
      </c>
      <c r="F1253" s="10" t="s">
        <v>897</v>
      </c>
      <c r="G1253" s="10" t="s">
        <v>4</v>
      </c>
      <c r="H1253" s="10" t="s">
        <v>269</v>
      </c>
      <c r="I1253" s="10" t="s">
        <v>270</v>
      </c>
      <c r="J1253" s="10">
        <v>77121701</v>
      </c>
      <c r="K1253" s="10" t="s">
        <v>932</v>
      </c>
      <c r="L1253" s="16">
        <v>42370</v>
      </c>
      <c r="M1253" s="10">
        <v>11</v>
      </c>
      <c r="N1253" s="10" t="s">
        <v>8</v>
      </c>
      <c r="O1253" s="10" t="s">
        <v>9</v>
      </c>
      <c r="P1253" s="13">
        <v>23906300</v>
      </c>
      <c r="Q1253" s="13">
        <v>23906300</v>
      </c>
      <c r="R1253" s="10" t="s">
        <v>10</v>
      </c>
      <c r="S1253" s="10" t="s">
        <v>10</v>
      </c>
      <c r="T1253" s="10" t="s">
        <v>1020</v>
      </c>
      <c r="U1253" s="15">
        <v>2173300</v>
      </c>
      <c r="V1253" s="10"/>
    </row>
    <row r="1254" spans="1:22" s="2" customFormat="1" ht="75" customHeight="1" x14ac:dyDescent="0.25">
      <c r="A1254" s="10">
        <v>1250</v>
      </c>
      <c r="B1254" s="10">
        <v>820</v>
      </c>
      <c r="C1254" s="10" t="s">
        <v>878</v>
      </c>
      <c r="D1254" s="10" t="s">
        <v>879</v>
      </c>
      <c r="E1254" s="10" t="s">
        <v>896</v>
      </c>
      <c r="F1254" s="10" t="s">
        <v>897</v>
      </c>
      <c r="G1254" s="10" t="s">
        <v>4</v>
      </c>
      <c r="H1254" s="10" t="s">
        <v>269</v>
      </c>
      <c r="I1254" s="10" t="s">
        <v>270</v>
      </c>
      <c r="J1254" s="10">
        <v>77121701</v>
      </c>
      <c r="K1254" s="10" t="s">
        <v>986</v>
      </c>
      <c r="L1254" s="16">
        <v>42370</v>
      </c>
      <c r="M1254" s="10">
        <v>11</v>
      </c>
      <c r="N1254" s="10" t="s">
        <v>8</v>
      </c>
      <c r="O1254" s="10" t="s">
        <v>9</v>
      </c>
      <c r="P1254" s="13">
        <v>18807800</v>
      </c>
      <c r="Q1254" s="13">
        <v>18807800</v>
      </c>
      <c r="R1254" s="10" t="s">
        <v>10</v>
      </c>
      <c r="S1254" s="10" t="s">
        <v>10</v>
      </c>
      <c r="T1254" s="10" t="s">
        <v>1020</v>
      </c>
      <c r="U1254" s="15">
        <v>1709800</v>
      </c>
      <c r="V1254" s="10"/>
    </row>
    <row r="1255" spans="1:22" s="2" customFormat="1" ht="75" customHeight="1" x14ac:dyDescent="0.25">
      <c r="A1255" s="10">
        <v>1251</v>
      </c>
      <c r="B1255" s="10">
        <v>820</v>
      </c>
      <c r="C1255" s="10" t="s">
        <v>878</v>
      </c>
      <c r="D1255" s="10" t="s">
        <v>879</v>
      </c>
      <c r="E1255" s="10" t="s">
        <v>896</v>
      </c>
      <c r="F1255" s="10" t="s">
        <v>897</v>
      </c>
      <c r="G1255" s="10" t="s">
        <v>4</v>
      </c>
      <c r="H1255" s="10" t="s">
        <v>269</v>
      </c>
      <c r="I1255" s="10" t="s">
        <v>270</v>
      </c>
      <c r="J1255" s="10">
        <v>77121701</v>
      </c>
      <c r="K1255" s="10" t="s">
        <v>936</v>
      </c>
      <c r="L1255" s="16">
        <v>42370</v>
      </c>
      <c r="M1255" s="10">
        <v>11</v>
      </c>
      <c r="N1255" s="10" t="s">
        <v>8</v>
      </c>
      <c r="O1255" s="10" t="s">
        <v>9</v>
      </c>
      <c r="P1255" s="13">
        <v>30364400</v>
      </c>
      <c r="Q1255" s="13">
        <v>30364400</v>
      </c>
      <c r="R1255" s="10" t="s">
        <v>10</v>
      </c>
      <c r="S1255" s="10" t="s">
        <v>10</v>
      </c>
      <c r="T1255" s="10" t="s">
        <v>1020</v>
      </c>
      <c r="U1255" s="15">
        <v>2760400</v>
      </c>
      <c r="V1255" s="10"/>
    </row>
    <row r="1256" spans="1:22" s="2" customFormat="1" ht="75" customHeight="1" x14ac:dyDescent="0.25">
      <c r="A1256" s="10">
        <v>1252</v>
      </c>
      <c r="B1256" s="10">
        <v>820</v>
      </c>
      <c r="C1256" s="10" t="s">
        <v>878</v>
      </c>
      <c r="D1256" s="10" t="s">
        <v>879</v>
      </c>
      <c r="E1256" s="10" t="s">
        <v>896</v>
      </c>
      <c r="F1256" s="10" t="s">
        <v>897</v>
      </c>
      <c r="G1256" s="10" t="s">
        <v>4</v>
      </c>
      <c r="H1256" s="10" t="s">
        <v>269</v>
      </c>
      <c r="I1256" s="10" t="s">
        <v>270</v>
      </c>
      <c r="J1256" s="10">
        <v>77121701</v>
      </c>
      <c r="K1256" s="10" t="s">
        <v>938</v>
      </c>
      <c r="L1256" s="16">
        <v>42370</v>
      </c>
      <c r="M1256" s="10">
        <v>11</v>
      </c>
      <c r="N1256" s="10" t="s">
        <v>8</v>
      </c>
      <c r="O1256" s="10" t="s">
        <v>9</v>
      </c>
      <c r="P1256" s="13">
        <v>25945700</v>
      </c>
      <c r="Q1256" s="13">
        <v>25945700</v>
      </c>
      <c r="R1256" s="10" t="s">
        <v>10</v>
      </c>
      <c r="S1256" s="10" t="s">
        <v>10</v>
      </c>
      <c r="T1256" s="10" t="s">
        <v>1020</v>
      </c>
      <c r="U1256" s="15">
        <v>2358700</v>
      </c>
      <c r="V1256" s="10"/>
    </row>
    <row r="1257" spans="1:22" s="2" customFormat="1" ht="75" customHeight="1" x14ac:dyDescent="0.25">
      <c r="A1257" s="10">
        <v>1253</v>
      </c>
      <c r="B1257" s="10">
        <v>820</v>
      </c>
      <c r="C1257" s="10" t="s">
        <v>878</v>
      </c>
      <c r="D1257" s="10" t="s">
        <v>879</v>
      </c>
      <c r="E1257" s="10" t="s">
        <v>896</v>
      </c>
      <c r="F1257" s="10" t="s">
        <v>907</v>
      </c>
      <c r="G1257" s="10" t="s">
        <v>4</v>
      </c>
      <c r="H1257" s="10" t="s">
        <v>269</v>
      </c>
      <c r="I1257" s="10" t="s">
        <v>270</v>
      </c>
      <c r="J1257" s="10">
        <v>77121701</v>
      </c>
      <c r="K1257" s="10" t="s">
        <v>936</v>
      </c>
      <c r="L1257" s="16">
        <v>42370</v>
      </c>
      <c r="M1257" s="10">
        <v>11</v>
      </c>
      <c r="N1257" s="10" t="s">
        <v>8</v>
      </c>
      <c r="O1257" s="10" t="s">
        <v>909</v>
      </c>
      <c r="P1257" s="13">
        <v>25945700</v>
      </c>
      <c r="Q1257" s="13">
        <v>25945700</v>
      </c>
      <c r="R1257" s="10" t="s">
        <v>10</v>
      </c>
      <c r="S1257" s="10" t="s">
        <v>10</v>
      </c>
      <c r="T1257" s="10" t="s">
        <v>1020</v>
      </c>
      <c r="U1257" s="15">
        <v>2358700</v>
      </c>
      <c r="V1257" s="10"/>
    </row>
    <row r="1258" spans="1:22" s="2" customFormat="1" ht="75" customHeight="1" x14ac:dyDescent="0.25">
      <c r="A1258" s="10">
        <v>1254</v>
      </c>
      <c r="B1258" s="10">
        <v>820</v>
      </c>
      <c r="C1258" s="10" t="s">
        <v>878</v>
      </c>
      <c r="D1258" s="10" t="s">
        <v>879</v>
      </c>
      <c r="E1258" s="10" t="s">
        <v>896</v>
      </c>
      <c r="F1258" s="10" t="s">
        <v>897</v>
      </c>
      <c r="G1258" s="10" t="s">
        <v>4</v>
      </c>
      <c r="H1258" s="10" t="s">
        <v>269</v>
      </c>
      <c r="I1258" s="10" t="s">
        <v>270</v>
      </c>
      <c r="J1258" s="10">
        <v>77121701</v>
      </c>
      <c r="K1258" s="10" t="s">
        <v>938</v>
      </c>
      <c r="L1258" s="16">
        <v>42370</v>
      </c>
      <c r="M1258" s="10">
        <v>11</v>
      </c>
      <c r="N1258" s="10" t="s">
        <v>8</v>
      </c>
      <c r="O1258" s="10" t="s">
        <v>9</v>
      </c>
      <c r="P1258" s="13">
        <v>30364400</v>
      </c>
      <c r="Q1258" s="13">
        <v>30364400</v>
      </c>
      <c r="R1258" s="10" t="s">
        <v>10</v>
      </c>
      <c r="S1258" s="10" t="s">
        <v>10</v>
      </c>
      <c r="T1258" s="10" t="s">
        <v>1020</v>
      </c>
      <c r="U1258" s="15">
        <v>2760400</v>
      </c>
      <c r="V1258" s="10"/>
    </row>
    <row r="1259" spans="1:22" s="2" customFormat="1" ht="75" customHeight="1" x14ac:dyDescent="0.25">
      <c r="A1259" s="10">
        <v>1255</v>
      </c>
      <c r="B1259" s="10">
        <v>820</v>
      </c>
      <c r="C1259" s="10" t="s">
        <v>878</v>
      </c>
      <c r="D1259" s="10" t="s">
        <v>879</v>
      </c>
      <c r="E1259" s="10" t="s">
        <v>896</v>
      </c>
      <c r="F1259" s="10" t="s">
        <v>897</v>
      </c>
      <c r="G1259" s="10" t="s">
        <v>4</v>
      </c>
      <c r="H1259" s="10" t="s">
        <v>269</v>
      </c>
      <c r="I1259" s="10" t="s">
        <v>270</v>
      </c>
      <c r="J1259" s="10">
        <v>77121701</v>
      </c>
      <c r="K1259" s="10" t="s">
        <v>938</v>
      </c>
      <c r="L1259" s="16">
        <v>42370</v>
      </c>
      <c r="M1259" s="10">
        <v>11</v>
      </c>
      <c r="N1259" s="10" t="s">
        <v>8</v>
      </c>
      <c r="O1259" s="10" t="s">
        <v>9</v>
      </c>
      <c r="P1259" s="13">
        <v>30364400</v>
      </c>
      <c r="Q1259" s="13">
        <v>30364400</v>
      </c>
      <c r="R1259" s="10" t="s">
        <v>10</v>
      </c>
      <c r="S1259" s="10" t="s">
        <v>10</v>
      </c>
      <c r="T1259" s="10" t="s">
        <v>1020</v>
      </c>
      <c r="U1259" s="15">
        <v>2760400</v>
      </c>
      <c r="V1259" s="10"/>
    </row>
    <row r="1260" spans="1:22" s="2" customFormat="1" ht="75" customHeight="1" x14ac:dyDescent="0.25">
      <c r="A1260" s="10">
        <v>1256</v>
      </c>
      <c r="B1260" s="10">
        <v>820</v>
      </c>
      <c r="C1260" s="10" t="s">
        <v>878</v>
      </c>
      <c r="D1260" s="10" t="s">
        <v>879</v>
      </c>
      <c r="E1260" s="10" t="s">
        <v>896</v>
      </c>
      <c r="F1260" s="10" t="s">
        <v>897</v>
      </c>
      <c r="G1260" s="10" t="s">
        <v>4</v>
      </c>
      <c r="H1260" s="10" t="s">
        <v>269</v>
      </c>
      <c r="I1260" s="10" t="s">
        <v>270</v>
      </c>
      <c r="J1260" s="10">
        <v>77121701</v>
      </c>
      <c r="K1260" s="10" t="s">
        <v>938</v>
      </c>
      <c r="L1260" s="16">
        <v>42370</v>
      </c>
      <c r="M1260" s="10">
        <v>11</v>
      </c>
      <c r="N1260" s="10" t="s">
        <v>8</v>
      </c>
      <c r="O1260" s="10" t="s">
        <v>9</v>
      </c>
      <c r="P1260" s="13">
        <v>25945700</v>
      </c>
      <c r="Q1260" s="13">
        <v>25945700</v>
      </c>
      <c r="R1260" s="10" t="s">
        <v>10</v>
      </c>
      <c r="S1260" s="10" t="s">
        <v>10</v>
      </c>
      <c r="T1260" s="10" t="s">
        <v>1020</v>
      </c>
      <c r="U1260" s="15">
        <v>2358700</v>
      </c>
      <c r="V1260" s="10"/>
    </row>
    <row r="1261" spans="1:22" s="2" customFormat="1" ht="75" customHeight="1" x14ac:dyDescent="0.25">
      <c r="A1261" s="10">
        <v>1257</v>
      </c>
      <c r="B1261" s="10">
        <v>820</v>
      </c>
      <c r="C1261" s="10" t="s">
        <v>878</v>
      </c>
      <c r="D1261" s="10" t="s">
        <v>879</v>
      </c>
      <c r="E1261" s="10" t="s">
        <v>896</v>
      </c>
      <c r="F1261" s="10" t="s">
        <v>897</v>
      </c>
      <c r="G1261" s="10" t="s">
        <v>4</v>
      </c>
      <c r="H1261" s="10" t="s">
        <v>269</v>
      </c>
      <c r="I1261" s="10" t="s">
        <v>270</v>
      </c>
      <c r="J1261" s="10">
        <v>77121701</v>
      </c>
      <c r="K1261" s="10" t="s">
        <v>939</v>
      </c>
      <c r="L1261" s="16">
        <v>42370</v>
      </c>
      <c r="M1261" s="10">
        <v>11</v>
      </c>
      <c r="N1261" s="10" t="s">
        <v>8</v>
      </c>
      <c r="O1261" s="10" t="s">
        <v>9</v>
      </c>
      <c r="P1261" s="13">
        <v>38182100</v>
      </c>
      <c r="Q1261" s="13">
        <v>38182100</v>
      </c>
      <c r="R1261" s="10" t="s">
        <v>10</v>
      </c>
      <c r="S1261" s="10" t="s">
        <v>10</v>
      </c>
      <c r="T1261" s="10" t="s">
        <v>1020</v>
      </c>
      <c r="U1261" s="15">
        <v>3471100</v>
      </c>
      <c r="V1261" s="10"/>
    </row>
    <row r="1262" spans="1:22" s="2" customFormat="1" ht="75" customHeight="1" x14ac:dyDescent="0.25">
      <c r="A1262" s="10">
        <v>1258</v>
      </c>
      <c r="B1262" s="10">
        <v>820</v>
      </c>
      <c r="C1262" s="10" t="s">
        <v>878</v>
      </c>
      <c r="D1262" s="10" t="s">
        <v>879</v>
      </c>
      <c r="E1262" s="10" t="s">
        <v>896</v>
      </c>
      <c r="F1262" s="10" t="s">
        <v>897</v>
      </c>
      <c r="G1262" s="10" t="s">
        <v>4</v>
      </c>
      <c r="H1262" s="10" t="s">
        <v>269</v>
      </c>
      <c r="I1262" s="10" t="s">
        <v>270</v>
      </c>
      <c r="J1262" s="10">
        <v>77121701</v>
      </c>
      <c r="K1262" s="10" t="s">
        <v>939</v>
      </c>
      <c r="L1262" s="16">
        <v>42370</v>
      </c>
      <c r="M1262" s="10">
        <v>11</v>
      </c>
      <c r="N1262" s="10" t="s">
        <v>8</v>
      </c>
      <c r="O1262" s="10" t="s">
        <v>9</v>
      </c>
      <c r="P1262" s="13">
        <v>38182100</v>
      </c>
      <c r="Q1262" s="13">
        <v>38182100</v>
      </c>
      <c r="R1262" s="10" t="s">
        <v>10</v>
      </c>
      <c r="S1262" s="10" t="s">
        <v>10</v>
      </c>
      <c r="T1262" s="10" t="s">
        <v>1020</v>
      </c>
      <c r="U1262" s="15">
        <v>3471100</v>
      </c>
      <c r="V1262" s="10"/>
    </row>
    <row r="1263" spans="1:22" s="2" customFormat="1" ht="75" customHeight="1" x14ac:dyDescent="0.25">
      <c r="A1263" s="10">
        <v>1259</v>
      </c>
      <c r="B1263" s="10">
        <v>820</v>
      </c>
      <c r="C1263" s="10" t="s">
        <v>878</v>
      </c>
      <c r="D1263" s="10" t="s">
        <v>879</v>
      </c>
      <c r="E1263" s="10" t="s">
        <v>896</v>
      </c>
      <c r="F1263" s="10" t="s">
        <v>897</v>
      </c>
      <c r="G1263" s="10" t="s">
        <v>4</v>
      </c>
      <c r="H1263" s="10" t="s">
        <v>269</v>
      </c>
      <c r="I1263" s="10" t="s">
        <v>270</v>
      </c>
      <c r="J1263" s="10">
        <v>77121701</v>
      </c>
      <c r="K1263" s="10" t="s">
        <v>939</v>
      </c>
      <c r="L1263" s="16">
        <v>42370</v>
      </c>
      <c r="M1263" s="10">
        <v>11</v>
      </c>
      <c r="N1263" s="10" t="s">
        <v>8</v>
      </c>
      <c r="O1263" s="10" t="s">
        <v>9</v>
      </c>
      <c r="P1263" s="13">
        <v>38182100</v>
      </c>
      <c r="Q1263" s="13">
        <v>38182100</v>
      </c>
      <c r="R1263" s="10" t="s">
        <v>10</v>
      </c>
      <c r="S1263" s="10" t="s">
        <v>10</v>
      </c>
      <c r="T1263" s="10" t="s">
        <v>1020</v>
      </c>
      <c r="U1263" s="15">
        <v>3471100</v>
      </c>
      <c r="V1263" s="10"/>
    </row>
    <row r="1264" spans="1:22" s="2" customFormat="1" ht="75" customHeight="1" x14ac:dyDescent="0.25">
      <c r="A1264" s="10">
        <v>1260</v>
      </c>
      <c r="B1264" s="10">
        <v>820</v>
      </c>
      <c r="C1264" s="10" t="s">
        <v>878</v>
      </c>
      <c r="D1264" s="10" t="s">
        <v>879</v>
      </c>
      <c r="E1264" s="10" t="s">
        <v>896</v>
      </c>
      <c r="F1264" s="10" t="s">
        <v>897</v>
      </c>
      <c r="G1264" s="10" t="s">
        <v>4</v>
      </c>
      <c r="H1264" s="10" t="s">
        <v>269</v>
      </c>
      <c r="I1264" s="10" t="s">
        <v>270</v>
      </c>
      <c r="J1264" s="10">
        <v>77121701</v>
      </c>
      <c r="K1264" s="10" t="s">
        <v>940</v>
      </c>
      <c r="L1264" s="16">
        <v>42370</v>
      </c>
      <c r="M1264" s="10">
        <v>11</v>
      </c>
      <c r="N1264" s="10" t="s">
        <v>8</v>
      </c>
      <c r="O1264" s="10" t="s">
        <v>9</v>
      </c>
      <c r="P1264" s="13">
        <v>43960400</v>
      </c>
      <c r="Q1264" s="13">
        <v>43960400</v>
      </c>
      <c r="R1264" s="10" t="s">
        <v>10</v>
      </c>
      <c r="S1264" s="10" t="s">
        <v>10</v>
      </c>
      <c r="T1264" s="10" t="s">
        <v>1020</v>
      </c>
      <c r="U1264" s="15">
        <v>3996400</v>
      </c>
      <c r="V1264" s="10"/>
    </row>
    <row r="1265" spans="1:22" s="2" customFormat="1" ht="75" customHeight="1" x14ac:dyDescent="0.25">
      <c r="A1265" s="10">
        <v>1261</v>
      </c>
      <c r="B1265" s="10">
        <v>820</v>
      </c>
      <c r="C1265" s="10" t="s">
        <v>878</v>
      </c>
      <c r="D1265" s="10" t="s">
        <v>879</v>
      </c>
      <c r="E1265" s="10" t="s">
        <v>896</v>
      </c>
      <c r="F1265" s="10" t="s">
        <v>897</v>
      </c>
      <c r="G1265" s="10" t="s">
        <v>4</v>
      </c>
      <c r="H1265" s="10" t="s">
        <v>269</v>
      </c>
      <c r="I1265" s="10" t="s">
        <v>270</v>
      </c>
      <c r="J1265" s="10">
        <v>77121701</v>
      </c>
      <c r="K1265" s="10" t="s">
        <v>941</v>
      </c>
      <c r="L1265" s="16">
        <v>42370</v>
      </c>
      <c r="M1265" s="10">
        <v>11</v>
      </c>
      <c r="N1265" s="10" t="s">
        <v>8</v>
      </c>
      <c r="O1265" s="10" t="s">
        <v>9</v>
      </c>
      <c r="P1265" s="13">
        <v>49738700</v>
      </c>
      <c r="Q1265" s="13">
        <v>49738700</v>
      </c>
      <c r="R1265" s="10" t="s">
        <v>10</v>
      </c>
      <c r="S1265" s="10" t="s">
        <v>10</v>
      </c>
      <c r="T1265" s="10" t="s">
        <v>1020</v>
      </c>
      <c r="U1265" s="15">
        <v>4521700</v>
      </c>
      <c r="V1265" s="10"/>
    </row>
    <row r="1266" spans="1:22" s="2" customFormat="1" ht="75" customHeight="1" x14ac:dyDescent="0.25">
      <c r="A1266" s="10">
        <v>1262</v>
      </c>
      <c r="B1266" s="10">
        <v>820</v>
      </c>
      <c r="C1266" s="10" t="s">
        <v>878</v>
      </c>
      <c r="D1266" s="10" t="s">
        <v>879</v>
      </c>
      <c r="E1266" s="10" t="s">
        <v>896</v>
      </c>
      <c r="F1266" s="10" t="s">
        <v>897</v>
      </c>
      <c r="G1266" s="10" t="s">
        <v>4</v>
      </c>
      <c r="H1266" s="10" t="s">
        <v>269</v>
      </c>
      <c r="I1266" s="10" t="s">
        <v>270</v>
      </c>
      <c r="J1266" s="10">
        <v>80161500</v>
      </c>
      <c r="K1266" s="10" t="s">
        <v>987</v>
      </c>
      <c r="L1266" s="16">
        <v>42370</v>
      </c>
      <c r="M1266" s="10">
        <v>11</v>
      </c>
      <c r="N1266" s="10" t="s">
        <v>8</v>
      </c>
      <c r="O1266" s="10" t="s">
        <v>9</v>
      </c>
      <c r="P1266" s="13">
        <v>49738700</v>
      </c>
      <c r="Q1266" s="13">
        <v>49738700</v>
      </c>
      <c r="R1266" s="10" t="s">
        <v>10</v>
      </c>
      <c r="S1266" s="10" t="s">
        <v>10</v>
      </c>
      <c r="T1266" s="10" t="s">
        <v>1020</v>
      </c>
      <c r="U1266" s="15">
        <v>4521700</v>
      </c>
      <c r="V1266" s="10"/>
    </row>
    <row r="1267" spans="1:22" s="2" customFormat="1" ht="75" customHeight="1" x14ac:dyDescent="0.25">
      <c r="A1267" s="10">
        <v>1263</v>
      </c>
      <c r="B1267" s="10">
        <v>820</v>
      </c>
      <c r="C1267" s="10" t="s">
        <v>878</v>
      </c>
      <c r="D1267" s="10" t="s">
        <v>879</v>
      </c>
      <c r="E1267" s="10" t="s">
        <v>896</v>
      </c>
      <c r="F1267" s="10" t="s">
        <v>897</v>
      </c>
      <c r="G1267" s="10" t="s">
        <v>4</v>
      </c>
      <c r="H1267" s="10" t="s">
        <v>269</v>
      </c>
      <c r="I1267" s="10" t="s">
        <v>270</v>
      </c>
      <c r="J1267" s="10">
        <v>77121701</v>
      </c>
      <c r="K1267" s="10" t="s">
        <v>988</v>
      </c>
      <c r="L1267" s="16">
        <v>42370</v>
      </c>
      <c r="M1267" s="10">
        <v>11</v>
      </c>
      <c r="N1267" s="10" t="s">
        <v>8</v>
      </c>
      <c r="O1267" s="10" t="s">
        <v>9</v>
      </c>
      <c r="P1267" s="13">
        <v>23906300</v>
      </c>
      <c r="Q1267" s="13">
        <v>23906300</v>
      </c>
      <c r="R1267" s="10" t="s">
        <v>10</v>
      </c>
      <c r="S1267" s="10" t="s">
        <v>10</v>
      </c>
      <c r="T1267" s="10" t="s">
        <v>1020</v>
      </c>
      <c r="U1267" s="15">
        <v>2173300</v>
      </c>
      <c r="V1267" s="10"/>
    </row>
    <row r="1268" spans="1:22" s="2" customFormat="1" ht="75" customHeight="1" x14ac:dyDescent="0.25">
      <c r="A1268" s="10">
        <v>1264</v>
      </c>
      <c r="B1268" s="10">
        <v>820</v>
      </c>
      <c r="C1268" s="10" t="s">
        <v>878</v>
      </c>
      <c r="D1268" s="10" t="s">
        <v>879</v>
      </c>
      <c r="E1268" s="10" t="s">
        <v>911</v>
      </c>
      <c r="F1268" s="10" t="s">
        <v>912</v>
      </c>
      <c r="G1268" s="10" t="s">
        <v>4</v>
      </c>
      <c r="H1268" s="10" t="s">
        <v>269</v>
      </c>
      <c r="I1268" s="10" t="s">
        <v>270</v>
      </c>
      <c r="J1268" s="10">
        <v>77121606</v>
      </c>
      <c r="K1268" s="10" t="s">
        <v>989</v>
      </c>
      <c r="L1268" s="16">
        <v>42370</v>
      </c>
      <c r="M1268" s="10">
        <v>11</v>
      </c>
      <c r="N1268" s="10" t="s">
        <v>8</v>
      </c>
      <c r="O1268" s="10" t="s">
        <v>9</v>
      </c>
      <c r="P1268" s="13">
        <v>22206800</v>
      </c>
      <c r="Q1268" s="13">
        <v>22206800</v>
      </c>
      <c r="R1268" s="10" t="s">
        <v>10</v>
      </c>
      <c r="S1268" s="10" t="s">
        <v>10</v>
      </c>
      <c r="T1268" s="10" t="s">
        <v>1020</v>
      </c>
      <c r="U1268" s="15">
        <v>2018800</v>
      </c>
      <c r="V1268" s="10"/>
    </row>
    <row r="1269" spans="1:22" s="2" customFormat="1" ht="75" customHeight="1" x14ac:dyDescent="0.25">
      <c r="A1269" s="10">
        <v>1265</v>
      </c>
      <c r="B1269" s="10">
        <v>820</v>
      </c>
      <c r="C1269" s="10" t="s">
        <v>878</v>
      </c>
      <c r="D1269" s="10" t="s">
        <v>879</v>
      </c>
      <c r="E1269" s="10" t="s">
        <v>911</v>
      </c>
      <c r="F1269" s="10" t="s">
        <v>912</v>
      </c>
      <c r="G1269" s="10" t="s">
        <v>4</v>
      </c>
      <c r="H1269" s="10" t="s">
        <v>269</v>
      </c>
      <c r="I1269" s="10" t="s">
        <v>270</v>
      </c>
      <c r="J1269" s="10">
        <v>77121606</v>
      </c>
      <c r="K1269" s="10" t="s">
        <v>990</v>
      </c>
      <c r="L1269" s="16">
        <v>42370</v>
      </c>
      <c r="M1269" s="10">
        <v>11</v>
      </c>
      <c r="N1269" s="10" t="s">
        <v>8</v>
      </c>
      <c r="O1269" s="10" t="s">
        <v>9</v>
      </c>
      <c r="P1269" s="13">
        <v>43960400</v>
      </c>
      <c r="Q1269" s="13">
        <v>43960400</v>
      </c>
      <c r="R1269" s="10" t="s">
        <v>10</v>
      </c>
      <c r="S1269" s="10" t="s">
        <v>10</v>
      </c>
      <c r="T1269" s="10" t="s">
        <v>1020</v>
      </c>
      <c r="U1269" s="15">
        <v>3996400</v>
      </c>
      <c r="V1269" s="10"/>
    </row>
    <row r="1270" spans="1:22" s="2" customFormat="1" ht="75" customHeight="1" x14ac:dyDescent="0.25">
      <c r="A1270" s="10">
        <v>1266</v>
      </c>
      <c r="B1270" s="10">
        <v>820</v>
      </c>
      <c r="C1270" s="10" t="s">
        <v>878</v>
      </c>
      <c r="D1270" s="10" t="s">
        <v>879</v>
      </c>
      <c r="E1270" s="10" t="s">
        <v>911</v>
      </c>
      <c r="F1270" s="10" t="s">
        <v>912</v>
      </c>
      <c r="G1270" s="10" t="s">
        <v>183</v>
      </c>
      <c r="H1270" s="10" t="s">
        <v>184</v>
      </c>
      <c r="I1270" s="10" t="s">
        <v>185</v>
      </c>
      <c r="J1270" s="10">
        <v>77121606</v>
      </c>
      <c r="K1270" s="10" t="s">
        <v>991</v>
      </c>
      <c r="L1270" s="16">
        <v>42370</v>
      </c>
      <c r="M1270" s="10">
        <v>11</v>
      </c>
      <c r="N1270" s="10" t="s">
        <v>920</v>
      </c>
      <c r="O1270" s="10" t="s">
        <v>9</v>
      </c>
      <c r="P1270" s="13">
        <v>500000000</v>
      </c>
      <c r="Q1270" s="13">
        <v>500000000</v>
      </c>
      <c r="R1270" s="10" t="s">
        <v>10</v>
      </c>
      <c r="S1270" s="10" t="s">
        <v>10</v>
      </c>
      <c r="T1270" s="10" t="s">
        <v>1020</v>
      </c>
      <c r="U1270" s="15">
        <v>500000000</v>
      </c>
      <c r="V1270" s="10"/>
    </row>
    <row r="1271" spans="1:22" s="2" customFormat="1" ht="75" customHeight="1" x14ac:dyDescent="0.25">
      <c r="A1271" s="10">
        <v>1267</v>
      </c>
      <c r="B1271" s="10">
        <v>820</v>
      </c>
      <c r="C1271" s="10" t="s">
        <v>878</v>
      </c>
      <c r="D1271" s="10" t="s">
        <v>879</v>
      </c>
      <c r="E1271" s="10" t="s">
        <v>911</v>
      </c>
      <c r="F1271" s="10" t="s">
        <v>912</v>
      </c>
      <c r="G1271" s="10" t="s">
        <v>4</v>
      </c>
      <c r="H1271" s="10" t="s">
        <v>269</v>
      </c>
      <c r="I1271" s="10" t="s">
        <v>270</v>
      </c>
      <c r="J1271" s="10">
        <v>77121606</v>
      </c>
      <c r="K1271" s="10" t="s">
        <v>992</v>
      </c>
      <c r="L1271" s="16">
        <v>42370</v>
      </c>
      <c r="M1271" s="10">
        <v>11</v>
      </c>
      <c r="N1271" s="10" t="s">
        <v>8</v>
      </c>
      <c r="O1271" s="10" t="s">
        <v>9</v>
      </c>
      <c r="P1271" s="13">
        <v>61295300</v>
      </c>
      <c r="Q1271" s="13">
        <v>61295300</v>
      </c>
      <c r="R1271" s="10" t="s">
        <v>10</v>
      </c>
      <c r="S1271" s="10" t="s">
        <v>10</v>
      </c>
      <c r="T1271" s="10" t="s">
        <v>1020</v>
      </c>
      <c r="U1271" s="15">
        <v>5572300</v>
      </c>
      <c r="V1271" s="10"/>
    </row>
    <row r="1272" spans="1:22" s="2" customFormat="1" ht="75" customHeight="1" x14ac:dyDescent="0.25">
      <c r="A1272" s="10">
        <v>1268</v>
      </c>
      <c r="B1272" s="10">
        <v>820</v>
      </c>
      <c r="C1272" s="10" t="s">
        <v>878</v>
      </c>
      <c r="D1272" s="10" t="s">
        <v>879</v>
      </c>
      <c r="E1272" s="10" t="s">
        <v>911</v>
      </c>
      <c r="F1272" s="10" t="s">
        <v>912</v>
      </c>
      <c r="G1272" s="10" t="s">
        <v>4</v>
      </c>
      <c r="H1272" s="10" t="s">
        <v>269</v>
      </c>
      <c r="I1272" s="10" t="s">
        <v>270</v>
      </c>
      <c r="J1272" s="10">
        <v>77121606</v>
      </c>
      <c r="K1272" s="10" t="s">
        <v>993</v>
      </c>
      <c r="L1272" s="16">
        <v>42370</v>
      </c>
      <c r="M1272" s="10">
        <v>11</v>
      </c>
      <c r="N1272" s="10" t="s">
        <v>8</v>
      </c>
      <c r="O1272" s="10" t="s">
        <v>9</v>
      </c>
      <c r="P1272" s="13">
        <v>38182100</v>
      </c>
      <c r="Q1272" s="13">
        <v>38182100</v>
      </c>
      <c r="R1272" s="10" t="s">
        <v>10</v>
      </c>
      <c r="S1272" s="10" t="s">
        <v>10</v>
      </c>
      <c r="T1272" s="10" t="s">
        <v>1020</v>
      </c>
      <c r="U1272" s="15">
        <v>3471100</v>
      </c>
      <c r="V1272" s="10"/>
    </row>
    <row r="1273" spans="1:22" s="2" customFormat="1" ht="75" customHeight="1" x14ac:dyDescent="0.25">
      <c r="A1273" s="10">
        <v>1269</v>
      </c>
      <c r="B1273" s="10">
        <v>820</v>
      </c>
      <c r="C1273" s="10" t="s">
        <v>878</v>
      </c>
      <c r="D1273" s="10" t="s">
        <v>879</v>
      </c>
      <c r="E1273" s="10" t="s">
        <v>896</v>
      </c>
      <c r="F1273" s="10" t="s">
        <v>897</v>
      </c>
      <c r="G1273" s="10" t="s">
        <v>4</v>
      </c>
      <c r="H1273" s="10" t="s">
        <v>269</v>
      </c>
      <c r="I1273" s="10" t="s">
        <v>270</v>
      </c>
      <c r="J1273" s="10">
        <v>77121701</v>
      </c>
      <c r="K1273" s="10" t="s">
        <v>994</v>
      </c>
      <c r="L1273" s="16">
        <v>42370</v>
      </c>
      <c r="M1273" s="10">
        <v>11</v>
      </c>
      <c r="N1273" s="10" t="s">
        <v>8</v>
      </c>
      <c r="O1273" s="10" t="s">
        <v>9</v>
      </c>
      <c r="P1273" s="13">
        <v>30364400</v>
      </c>
      <c r="Q1273" s="13">
        <v>30364400</v>
      </c>
      <c r="R1273" s="10" t="s">
        <v>10</v>
      </c>
      <c r="S1273" s="10" t="s">
        <v>10</v>
      </c>
      <c r="T1273" s="10" t="s">
        <v>1020</v>
      </c>
      <c r="U1273" s="15">
        <v>2760400</v>
      </c>
      <c r="V1273" s="10"/>
    </row>
    <row r="1274" spans="1:22" s="2" customFormat="1" ht="75" customHeight="1" x14ac:dyDescent="0.25">
      <c r="A1274" s="10">
        <v>1270</v>
      </c>
      <c r="B1274" s="10">
        <v>820</v>
      </c>
      <c r="C1274" s="10" t="s">
        <v>878</v>
      </c>
      <c r="D1274" s="10" t="s">
        <v>879</v>
      </c>
      <c r="E1274" s="10" t="s">
        <v>896</v>
      </c>
      <c r="F1274" s="10" t="s">
        <v>897</v>
      </c>
      <c r="G1274" s="10" t="s">
        <v>4</v>
      </c>
      <c r="H1274" s="10" t="s">
        <v>269</v>
      </c>
      <c r="I1274" s="10" t="s">
        <v>270</v>
      </c>
      <c r="J1274" s="10">
        <v>77121701</v>
      </c>
      <c r="K1274" s="10" t="s">
        <v>995</v>
      </c>
      <c r="L1274" s="16">
        <v>42370</v>
      </c>
      <c r="M1274" s="10">
        <v>11</v>
      </c>
      <c r="N1274" s="10" t="s">
        <v>8</v>
      </c>
      <c r="O1274" s="10" t="s">
        <v>9</v>
      </c>
      <c r="P1274" s="13">
        <v>61295300</v>
      </c>
      <c r="Q1274" s="13">
        <v>61295300</v>
      </c>
      <c r="R1274" s="10" t="s">
        <v>10</v>
      </c>
      <c r="S1274" s="10" t="s">
        <v>10</v>
      </c>
      <c r="T1274" s="10" t="s">
        <v>1020</v>
      </c>
      <c r="U1274" s="15">
        <v>5572300</v>
      </c>
      <c r="V1274" s="10"/>
    </row>
    <row r="1275" spans="1:22" s="2" customFormat="1" ht="75" customHeight="1" x14ac:dyDescent="0.25">
      <c r="A1275" s="10">
        <v>1271</v>
      </c>
      <c r="B1275" s="10">
        <v>820</v>
      </c>
      <c r="C1275" s="10" t="s">
        <v>878</v>
      </c>
      <c r="D1275" s="10" t="s">
        <v>879</v>
      </c>
      <c r="E1275" s="10" t="s">
        <v>896</v>
      </c>
      <c r="F1275" s="10" t="s">
        <v>897</v>
      </c>
      <c r="G1275" s="10" t="s">
        <v>4</v>
      </c>
      <c r="H1275" s="10" t="s">
        <v>269</v>
      </c>
      <c r="I1275" s="10" t="s">
        <v>270</v>
      </c>
      <c r="J1275" s="10">
        <v>77121701</v>
      </c>
      <c r="K1275" s="10" t="s">
        <v>996</v>
      </c>
      <c r="L1275" s="16">
        <v>42370</v>
      </c>
      <c r="M1275" s="10">
        <v>11</v>
      </c>
      <c r="N1275" s="10" t="s">
        <v>8</v>
      </c>
      <c r="O1275" s="10" t="s">
        <v>9</v>
      </c>
      <c r="P1275" s="13">
        <v>25945700</v>
      </c>
      <c r="Q1275" s="13">
        <v>25945700</v>
      </c>
      <c r="R1275" s="10" t="s">
        <v>10</v>
      </c>
      <c r="S1275" s="10" t="s">
        <v>10</v>
      </c>
      <c r="T1275" s="10" t="s">
        <v>1020</v>
      </c>
      <c r="U1275" s="15">
        <v>2358700</v>
      </c>
      <c r="V1275" s="10"/>
    </row>
    <row r="1276" spans="1:22" s="2" customFormat="1" ht="75" customHeight="1" x14ac:dyDescent="0.25">
      <c r="A1276" s="10">
        <v>1272</v>
      </c>
      <c r="B1276" s="10">
        <v>820</v>
      </c>
      <c r="C1276" s="10" t="s">
        <v>878</v>
      </c>
      <c r="D1276" s="10" t="s">
        <v>879</v>
      </c>
      <c r="E1276" s="10" t="s">
        <v>896</v>
      </c>
      <c r="F1276" s="10" t="s">
        <v>897</v>
      </c>
      <c r="G1276" s="10" t="s">
        <v>4</v>
      </c>
      <c r="H1276" s="10" t="s">
        <v>269</v>
      </c>
      <c r="I1276" s="10" t="s">
        <v>270</v>
      </c>
      <c r="J1276" s="10">
        <v>77121701</v>
      </c>
      <c r="K1276" s="10" t="s">
        <v>997</v>
      </c>
      <c r="L1276" s="16">
        <v>42370</v>
      </c>
      <c r="M1276" s="10">
        <v>11</v>
      </c>
      <c r="N1276" s="10" t="s">
        <v>8</v>
      </c>
      <c r="O1276" s="10" t="s">
        <v>9</v>
      </c>
      <c r="P1276" s="13">
        <v>30364400</v>
      </c>
      <c r="Q1276" s="13">
        <v>30364400</v>
      </c>
      <c r="R1276" s="10" t="s">
        <v>10</v>
      </c>
      <c r="S1276" s="10" t="s">
        <v>10</v>
      </c>
      <c r="T1276" s="10" t="s">
        <v>1020</v>
      </c>
      <c r="U1276" s="15">
        <v>2760400</v>
      </c>
      <c r="V1276" s="10"/>
    </row>
    <row r="1277" spans="1:22" s="2" customFormat="1" ht="75" customHeight="1" x14ac:dyDescent="0.25">
      <c r="A1277" s="10">
        <v>1273</v>
      </c>
      <c r="B1277" s="10">
        <v>820</v>
      </c>
      <c r="C1277" s="10" t="s">
        <v>878</v>
      </c>
      <c r="D1277" s="10" t="s">
        <v>879</v>
      </c>
      <c r="E1277" s="10" t="s">
        <v>896</v>
      </c>
      <c r="F1277" s="10" t="s">
        <v>897</v>
      </c>
      <c r="G1277" s="10" t="s">
        <v>4</v>
      </c>
      <c r="H1277" s="10" t="s">
        <v>269</v>
      </c>
      <c r="I1277" s="10" t="s">
        <v>270</v>
      </c>
      <c r="J1277" s="10">
        <v>77121701</v>
      </c>
      <c r="K1277" s="10" t="s">
        <v>998</v>
      </c>
      <c r="L1277" s="16">
        <v>42370</v>
      </c>
      <c r="M1277" s="10">
        <v>11</v>
      </c>
      <c r="N1277" s="10" t="s">
        <v>8</v>
      </c>
      <c r="O1277" s="10" t="s">
        <v>9</v>
      </c>
      <c r="P1277" s="13">
        <v>90640000</v>
      </c>
      <c r="Q1277" s="13">
        <v>90640000</v>
      </c>
      <c r="R1277" s="10" t="s">
        <v>10</v>
      </c>
      <c r="S1277" s="10" t="s">
        <v>10</v>
      </c>
      <c r="T1277" s="10" t="s">
        <v>1020</v>
      </c>
      <c r="U1277" s="15">
        <v>8240000</v>
      </c>
      <c r="V1277" s="10"/>
    </row>
    <row r="1278" spans="1:22" s="2" customFormat="1" ht="75" customHeight="1" x14ac:dyDescent="0.25">
      <c r="A1278" s="10">
        <v>1274</v>
      </c>
      <c r="B1278" s="10">
        <v>820</v>
      </c>
      <c r="C1278" s="10" t="s">
        <v>878</v>
      </c>
      <c r="D1278" s="10" t="s">
        <v>879</v>
      </c>
      <c r="E1278" s="10" t="s">
        <v>896</v>
      </c>
      <c r="F1278" s="10" t="s">
        <v>897</v>
      </c>
      <c r="G1278" s="10" t="s">
        <v>4</v>
      </c>
      <c r="H1278" s="10" t="s">
        <v>269</v>
      </c>
      <c r="I1278" s="10" t="s">
        <v>270</v>
      </c>
      <c r="J1278" s="10">
        <v>77121701</v>
      </c>
      <c r="K1278" s="10" t="s">
        <v>999</v>
      </c>
      <c r="L1278" s="16">
        <v>42370</v>
      </c>
      <c r="M1278" s="10">
        <v>11</v>
      </c>
      <c r="N1278" s="10" t="s">
        <v>8</v>
      </c>
      <c r="O1278" s="10" t="s">
        <v>9</v>
      </c>
      <c r="P1278" s="13">
        <v>49738700</v>
      </c>
      <c r="Q1278" s="13">
        <v>49738700</v>
      </c>
      <c r="R1278" s="10" t="s">
        <v>10</v>
      </c>
      <c r="S1278" s="10" t="s">
        <v>10</v>
      </c>
      <c r="T1278" s="10" t="s">
        <v>1020</v>
      </c>
      <c r="U1278" s="15">
        <v>4521700</v>
      </c>
      <c r="V1278" s="10"/>
    </row>
    <row r="1279" spans="1:22" s="2" customFormat="1" ht="75" customHeight="1" x14ac:dyDescent="0.25">
      <c r="A1279" s="10">
        <v>1275</v>
      </c>
      <c r="B1279" s="10">
        <v>820</v>
      </c>
      <c r="C1279" s="10" t="s">
        <v>878</v>
      </c>
      <c r="D1279" s="10" t="s">
        <v>879</v>
      </c>
      <c r="E1279" s="10" t="s">
        <v>896</v>
      </c>
      <c r="F1279" s="10" t="s">
        <v>897</v>
      </c>
      <c r="G1279" s="10" t="s">
        <v>4</v>
      </c>
      <c r="H1279" s="10" t="s">
        <v>269</v>
      </c>
      <c r="I1279" s="10" t="s">
        <v>270</v>
      </c>
      <c r="J1279" s="10">
        <v>77121701</v>
      </c>
      <c r="K1279" s="10" t="s">
        <v>930</v>
      </c>
      <c r="L1279" s="16">
        <v>42370</v>
      </c>
      <c r="M1279" s="10">
        <v>11</v>
      </c>
      <c r="N1279" s="10" t="s">
        <v>8</v>
      </c>
      <c r="O1279" s="10" t="s">
        <v>9</v>
      </c>
      <c r="P1279" s="13">
        <v>25945700</v>
      </c>
      <c r="Q1279" s="13">
        <v>25945700</v>
      </c>
      <c r="R1279" s="10" t="s">
        <v>10</v>
      </c>
      <c r="S1279" s="10" t="s">
        <v>10</v>
      </c>
      <c r="T1279" s="10" t="s">
        <v>1020</v>
      </c>
      <c r="U1279" s="15">
        <v>2358700</v>
      </c>
      <c r="V1279" s="10"/>
    </row>
    <row r="1280" spans="1:22" s="2" customFormat="1" ht="75" customHeight="1" x14ac:dyDescent="0.25">
      <c r="A1280" s="10">
        <v>1276</v>
      </c>
      <c r="B1280" s="10">
        <v>820</v>
      </c>
      <c r="C1280" s="10" t="s">
        <v>878</v>
      </c>
      <c r="D1280" s="10" t="s">
        <v>879</v>
      </c>
      <c r="E1280" s="10" t="s">
        <v>896</v>
      </c>
      <c r="F1280" s="10" t="s">
        <v>897</v>
      </c>
      <c r="G1280" s="10" t="s">
        <v>4</v>
      </c>
      <c r="H1280" s="10" t="s">
        <v>269</v>
      </c>
      <c r="I1280" s="10" t="s">
        <v>270</v>
      </c>
      <c r="J1280" s="10">
        <v>77121701</v>
      </c>
      <c r="K1280" s="10" t="s">
        <v>1000</v>
      </c>
      <c r="L1280" s="16">
        <v>42370</v>
      </c>
      <c r="M1280" s="10">
        <v>11</v>
      </c>
      <c r="N1280" s="10" t="s">
        <v>8</v>
      </c>
      <c r="O1280" s="10" t="s">
        <v>9</v>
      </c>
      <c r="P1280" s="13">
        <v>33876700</v>
      </c>
      <c r="Q1280" s="13">
        <v>33876700</v>
      </c>
      <c r="R1280" s="10" t="s">
        <v>10</v>
      </c>
      <c r="S1280" s="10" t="s">
        <v>10</v>
      </c>
      <c r="T1280" s="10" t="s">
        <v>1020</v>
      </c>
      <c r="U1280" s="15">
        <v>3079700</v>
      </c>
      <c r="V1280" s="10"/>
    </row>
    <row r="1281" spans="1:22" s="2" customFormat="1" ht="75" customHeight="1" x14ac:dyDescent="0.25">
      <c r="A1281" s="10">
        <v>1277</v>
      </c>
      <c r="B1281" s="10">
        <v>820</v>
      </c>
      <c r="C1281" s="10" t="s">
        <v>878</v>
      </c>
      <c r="D1281" s="10" t="s">
        <v>879</v>
      </c>
      <c r="E1281" s="10" t="s">
        <v>896</v>
      </c>
      <c r="F1281" s="10" t="s">
        <v>897</v>
      </c>
      <c r="G1281" s="10" t="s">
        <v>4</v>
      </c>
      <c r="H1281" s="10" t="s">
        <v>269</v>
      </c>
      <c r="I1281" s="10" t="s">
        <v>270</v>
      </c>
      <c r="J1281" s="10">
        <v>77121701</v>
      </c>
      <c r="K1281" s="10" t="s">
        <v>930</v>
      </c>
      <c r="L1281" s="16">
        <v>42370</v>
      </c>
      <c r="M1281" s="10">
        <v>11</v>
      </c>
      <c r="N1281" s="10" t="s">
        <v>8</v>
      </c>
      <c r="O1281" s="10" t="s">
        <v>9</v>
      </c>
      <c r="P1281" s="13">
        <v>25945700</v>
      </c>
      <c r="Q1281" s="13">
        <v>25945700</v>
      </c>
      <c r="R1281" s="10" t="s">
        <v>10</v>
      </c>
      <c r="S1281" s="10" t="s">
        <v>10</v>
      </c>
      <c r="T1281" s="10" t="s">
        <v>1020</v>
      </c>
      <c r="U1281" s="15">
        <v>2358700</v>
      </c>
      <c r="V1281" s="10"/>
    </row>
    <row r="1282" spans="1:22" s="2" customFormat="1" ht="75" customHeight="1" x14ac:dyDescent="0.25">
      <c r="A1282" s="10">
        <v>1278</v>
      </c>
      <c r="B1282" s="10">
        <v>820</v>
      </c>
      <c r="C1282" s="10" t="s">
        <v>878</v>
      </c>
      <c r="D1282" s="10" t="s">
        <v>879</v>
      </c>
      <c r="E1282" s="10" t="s">
        <v>896</v>
      </c>
      <c r="F1282" s="10" t="s">
        <v>897</v>
      </c>
      <c r="G1282" s="10" t="s">
        <v>4</v>
      </c>
      <c r="H1282" s="10" t="s">
        <v>269</v>
      </c>
      <c r="I1282" s="10" t="s">
        <v>270</v>
      </c>
      <c r="J1282" s="10">
        <v>77121701</v>
      </c>
      <c r="K1282" s="10" t="s">
        <v>1000</v>
      </c>
      <c r="L1282" s="16">
        <v>42370</v>
      </c>
      <c r="M1282" s="10">
        <v>11</v>
      </c>
      <c r="N1282" s="10" t="s">
        <v>8</v>
      </c>
      <c r="O1282" s="10" t="s">
        <v>9</v>
      </c>
      <c r="P1282" s="13">
        <v>33876700</v>
      </c>
      <c r="Q1282" s="13">
        <v>33876700</v>
      </c>
      <c r="R1282" s="10" t="s">
        <v>10</v>
      </c>
      <c r="S1282" s="10" t="s">
        <v>10</v>
      </c>
      <c r="T1282" s="10" t="s">
        <v>1020</v>
      </c>
      <c r="U1282" s="15">
        <v>3079700</v>
      </c>
      <c r="V1282" s="10"/>
    </row>
    <row r="1283" spans="1:22" s="2" customFormat="1" ht="75" customHeight="1" x14ac:dyDescent="0.25">
      <c r="A1283" s="10">
        <v>1279</v>
      </c>
      <c r="B1283" s="10">
        <v>820</v>
      </c>
      <c r="C1283" s="10" t="s">
        <v>878</v>
      </c>
      <c r="D1283" s="10" t="s">
        <v>879</v>
      </c>
      <c r="E1283" s="10" t="s">
        <v>896</v>
      </c>
      <c r="F1283" s="10" t="s">
        <v>897</v>
      </c>
      <c r="G1283" s="10" t="s">
        <v>4</v>
      </c>
      <c r="H1283" s="10" t="s">
        <v>269</v>
      </c>
      <c r="I1283" s="10" t="s">
        <v>270</v>
      </c>
      <c r="J1283" s="10">
        <v>77121701</v>
      </c>
      <c r="K1283" s="10" t="s">
        <v>1000</v>
      </c>
      <c r="L1283" s="16">
        <v>42370</v>
      </c>
      <c r="M1283" s="10">
        <v>11</v>
      </c>
      <c r="N1283" s="10" t="s">
        <v>8</v>
      </c>
      <c r="O1283" s="10" t="s">
        <v>9</v>
      </c>
      <c r="P1283" s="13">
        <v>33876700</v>
      </c>
      <c r="Q1283" s="13">
        <v>33876700</v>
      </c>
      <c r="R1283" s="10" t="s">
        <v>10</v>
      </c>
      <c r="S1283" s="10" t="s">
        <v>10</v>
      </c>
      <c r="T1283" s="10" t="s">
        <v>1020</v>
      </c>
      <c r="U1283" s="15">
        <v>3079700</v>
      </c>
      <c r="V1283" s="10"/>
    </row>
    <row r="1284" spans="1:22" s="2" customFormat="1" ht="75" customHeight="1" x14ac:dyDescent="0.25">
      <c r="A1284" s="10">
        <v>1280</v>
      </c>
      <c r="B1284" s="10">
        <v>820</v>
      </c>
      <c r="C1284" s="10" t="s">
        <v>878</v>
      </c>
      <c r="D1284" s="10" t="s">
        <v>879</v>
      </c>
      <c r="E1284" s="10" t="s">
        <v>896</v>
      </c>
      <c r="F1284" s="10" t="s">
        <v>897</v>
      </c>
      <c r="G1284" s="10" t="s">
        <v>4</v>
      </c>
      <c r="H1284" s="10" t="s">
        <v>269</v>
      </c>
      <c r="I1284" s="10" t="s">
        <v>270</v>
      </c>
      <c r="J1284" s="10">
        <v>77121701</v>
      </c>
      <c r="K1284" s="10" t="s">
        <v>930</v>
      </c>
      <c r="L1284" s="16">
        <v>42370</v>
      </c>
      <c r="M1284" s="10">
        <v>11</v>
      </c>
      <c r="N1284" s="10" t="s">
        <v>8</v>
      </c>
      <c r="O1284" s="10" t="s">
        <v>9</v>
      </c>
      <c r="P1284" s="13">
        <v>25945700</v>
      </c>
      <c r="Q1284" s="13">
        <v>25945700</v>
      </c>
      <c r="R1284" s="10" t="s">
        <v>10</v>
      </c>
      <c r="S1284" s="10" t="s">
        <v>10</v>
      </c>
      <c r="T1284" s="10" t="s">
        <v>1020</v>
      </c>
      <c r="U1284" s="15">
        <v>2358700</v>
      </c>
      <c r="V1284" s="10"/>
    </row>
    <row r="1285" spans="1:22" s="2" customFormat="1" ht="75" customHeight="1" x14ac:dyDescent="0.25">
      <c r="A1285" s="10">
        <v>1281</v>
      </c>
      <c r="B1285" s="10">
        <v>820</v>
      </c>
      <c r="C1285" s="10" t="s">
        <v>878</v>
      </c>
      <c r="D1285" s="10" t="s">
        <v>879</v>
      </c>
      <c r="E1285" s="10" t="s">
        <v>896</v>
      </c>
      <c r="F1285" s="10" t="s">
        <v>897</v>
      </c>
      <c r="G1285" s="10" t="s">
        <v>4</v>
      </c>
      <c r="H1285" s="10" t="s">
        <v>269</v>
      </c>
      <c r="I1285" s="10" t="s">
        <v>270</v>
      </c>
      <c r="J1285" s="10">
        <v>77121701</v>
      </c>
      <c r="K1285" s="10" t="s">
        <v>928</v>
      </c>
      <c r="L1285" s="16">
        <v>42370</v>
      </c>
      <c r="M1285" s="10">
        <v>11</v>
      </c>
      <c r="N1285" s="10" t="s">
        <v>8</v>
      </c>
      <c r="O1285" s="10" t="s">
        <v>9</v>
      </c>
      <c r="P1285" s="13">
        <v>65714000</v>
      </c>
      <c r="Q1285" s="13">
        <v>65714000</v>
      </c>
      <c r="R1285" s="10" t="s">
        <v>10</v>
      </c>
      <c r="S1285" s="10" t="s">
        <v>10</v>
      </c>
      <c r="T1285" s="10" t="s">
        <v>1020</v>
      </c>
      <c r="U1285" s="15">
        <v>5974000</v>
      </c>
      <c r="V1285" s="10"/>
    </row>
    <row r="1286" spans="1:22" s="2" customFormat="1" ht="75" customHeight="1" x14ac:dyDescent="0.25">
      <c r="A1286" s="10">
        <v>1282</v>
      </c>
      <c r="B1286" s="10">
        <v>820</v>
      </c>
      <c r="C1286" s="10" t="s">
        <v>878</v>
      </c>
      <c r="D1286" s="10" t="s">
        <v>879</v>
      </c>
      <c r="E1286" s="10" t="s">
        <v>896</v>
      </c>
      <c r="F1286" s="10" t="s">
        <v>897</v>
      </c>
      <c r="G1286" s="10" t="s">
        <v>4</v>
      </c>
      <c r="H1286" s="10" t="s">
        <v>269</v>
      </c>
      <c r="I1286" s="10" t="s">
        <v>270</v>
      </c>
      <c r="J1286" s="10">
        <v>77121701</v>
      </c>
      <c r="K1286" s="10" t="s">
        <v>985</v>
      </c>
      <c r="L1286" s="16">
        <v>42370</v>
      </c>
      <c r="M1286" s="10">
        <v>11</v>
      </c>
      <c r="N1286" s="10" t="s">
        <v>8</v>
      </c>
      <c r="O1286" s="10" t="s">
        <v>9</v>
      </c>
      <c r="P1286" s="13">
        <v>17448200</v>
      </c>
      <c r="Q1286" s="13">
        <v>17448200</v>
      </c>
      <c r="R1286" s="10" t="s">
        <v>10</v>
      </c>
      <c r="S1286" s="10" t="s">
        <v>10</v>
      </c>
      <c r="T1286" s="10" t="s">
        <v>1020</v>
      </c>
      <c r="U1286" s="15">
        <v>1586200</v>
      </c>
      <c r="V1286" s="10"/>
    </row>
    <row r="1287" spans="1:22" s="2" customFormat="1" ht="75" customHeight="1" x14ac:dyDescent="0.25">
      <c r="A1287" s="10">
        <v>1283</v>
      </c>
      <c r="B1287" s="10">
        <v>820</v>
      </c>
      <c r="C1287" s="10" t="s">
        <v>878</v>
      </c>
      <c r="D1287" s="10" t="s">
        <v>879</v>
      </c>
      <c r="E1287" s="10" t="s">
        <v>896</v>
      </c>
      <c r="F1287" s="10" t="s">
        <v>897</v>
      </c>
      <c r="G1287" s="10" t="s">
        <v>4</v>
      </c>
      <c r="H1287" s="10" t="s">
        <v>269</v>
      </c>
      <c r="I1287" s="10" t="s">
        <v>270</v>
      </c>
      <c r="J1287" s="10">
        <v>77121701</v>
      </c>
      <c r="K1287" s="10" t="s">
        <v>985</v>
      </c>
      <c r="L1287" s="16">
        <v>42370</v>
      </c>
      <c r="M1287" s="10">
        <v>11</v>
      </c>
      <c r="N1287" s="10" t="s">
        <v>8</v>
      </c>
      <c r="O1287" s="10" t="s">
        <v>9</v>
      </c>
      <c r="P1287" s="13">
        <v>17448200</v>
      </c>
      <c r="Q1287" s="13">
        <v>17448200</v>
      </c>
      <c r="R1287" s="10" t="s">
        <v>10</v>
      </c>
      <c r="S1287" s="10" t="s">
        <v>10</v>
      </c>
      <c r="T1287" s="10" t="s">
        <v>1020</v>
      </c>
      <c r="U1287" s="15">
        <v>1586200</v>
      </c>
      <c r="V1287" s="10"/>
    </row>
    <row r="1288" spans="1:22" s="2" customFormat="1" ht="75" customHeight="1" x14ac:dyDescent="0.25">
      <c r="A1288" s="10">
        <v>1284</v>
      </c>
      <c r="B1288" s="10">
        <v>820</v>
      </c>
      <c r="C1288" s="10" t="s">
        <v>878</v>
      </c>
      <c r="D1288" s="10" t="s">
        <v>879</v>
      </c>
      <c r="E1288" s="10" t="s">
        <v>896</v>
      </c>
      <c r="F1288" s="10" t="s">
        <v>897</v>
      </c>
      <c r="G1288" s="10" t="s">
        <v>4</v>
      </c>
      <c r="H1288" s="10" t="s">
        <v>269</v>
      </c>
      <c r="I1288" s="10" t="s">
        <v>270</v>
      </c>
      <c r="J1288" s="10">
        <v>77121701</v>
      </c>
      <c r="K1288" s="10" t="s">
        <v>933</v>
      </c>
      <c r="L1288" s="16">
        <v>42370</v>
      </c>
      <c r="M1288" s="10">
        <v>11</v>
      </c>
      <c r="N1288" s="10" t="s">
        <v>8</v>
      </c>
      <c r="O1288" s="10" t="s">
        <v>9</v>
      </c>
      <c r="P1288" s="13">
        <v>17448200</v>
      </c>
      <c r="Q1288" s="13">
        <v>17448200</v>
      </c>
      <c r="R1288" s="10" t="s">
        <v>10</v>
      </c>
      <c r="S1288" s="10" t="s">
        <v>10</v>
      </c>
      <c r="T1288" s="10" t="s">
        <v>1020</v>
      </c>
      <c r="U1288" s="15">
        <v>1586200</v>
      </c>
      <c r="V1288" s="10"/>
    </row>
    <row r="1289" spans="1:22" s="2" customFormat="1" ht="75" customHeight="1" x14ac:dyDescent="0.25">
      <c r="A1289" s="10">
        <v>1285</v>
      </c>
      <c r="B1289" s="10">
        <v>820</v>
      </c>
      <c r="C1289" s="10" t="s">
        <v>878</v>
      </c>
      <c r="D1289" s="10" t="s">
        <v>879</v>
      </c>
      <c r="E1289" s="10" t="s">
        <v>896</v>
      </c>
      <c r="F1289" s="10" t="s">
        <v>897</v>
      </c>
      <c r="G1289" s="10" t="s">
        <v>4</v>
      </c>
      <c r="H1289" s="10" t="s">
        <v>269</v>
      </c>
      <c r="I1289" s="10" t="s">
        <v>270</v>
      </c>
      <c r="J1289" s="10">
        <v>77121701</v>
      </c>
      <c r="K1289" s="10" t="s">
        <v>934</v>
      </c>
      <c r="L1289" s="16">
        <v>42370</v>
      </c>
      <c r="M1289" s="10">
        <v>11</v>
      </c>
      <c r="N1289" s="10" t="s">
        <v>8</v>
      </c>
      <c r="O1289" s="10" t="s">
        <v>9</v>
      </c>
      <c r="P1289" s="13">
        <v>71379000</v>
      </c>
      <c r="Q1289" s="13">
        <v>71379000</v>
      </c>
      <c r="R1289" s="10" t="s">
        <v>10</v>
      </c>
      <c r="S1289" s="10" t="s">
        <v>10</v>
      </c>
      <c r="T1289" s="10" t="s">
        <v>1020</v>
      </c>
      <c r="U1289" s="15">
        <v>6489000</v>
      </c>
      <c r="V1289" s="10"/>
    </row>
    <row r="1290" spans="1:22" s="2" customFormat="1" ht="75" customHeight="1" x14ac:dyDescent="0.25">
      <c r="A1290" s="10">
        <v>1286</v>
      </c>
      <c r="B1290" s="10">
        <v>820</v>
      </c>
      <c r="C1290" s="10" t="s">
        <v>878</v>
      </c>
      <c r="D1290" s="10" t="s">
        <v>879</v>
      </c>
      <c r="E1290" s="10" t="s">
        <v>896</v>
      </c>
      <c r="F1290" s="10" t="s">
        <v>897</v>
      </c>
      <c r="G1290" s="10" t="s">
        <v>4</v>
      </c>
      <c r="H1290" s="10" t="s">
        <v>269</v>
      </c>
      <c r="I1290" s="10" t="s">
        <v>270</v>
      </c>
      <c r="J1290" s="10">
        <v>77121701</v>
      </c>
      <c r="K1290" s="10" t="s">
        <v>940</v>
      </c>
      <c r="L1290" s="16">
        <v>42370</v>
      </c>
      <c r="M1290" s="10">
        <v>11</v>
      </c>
      <c r="N1290" s="10" t="s">
        <v>8</v>
      </c>
      <c r="O1290" s="10" t="s">
        <v>9</v>
      </c>
      <c r="P1290" s="13">
        <v>43960400</v>
      </c>
      <c r="Q1290" s="13">
        <v>43960400</v>
      </c>
      <c r="R1290" s="10" t="s">
        <v>10</v>
      </c>
      <c r="S1290" s="10" t="s">
        <v>10</v>
      </c>
      <c r="T1290" s="10" t="s">
        <v>1020</v>
      </c>
      <c r="U1290" s="15">
        <v>3996400</v>
      </c>
      <c r="V1290" s="10"/>
    </row>
    <row r="1291" spans="1:22" s="2" customFormat="1" ht="75" customHeight="1" x14ac:dyDescent="0.25">
      <c r="A1291" s="10">
        <v>1287</v>
      </c>
      <c r="B1291" s="10">
        <v>820</v>
      </c>
      <c r="C1291" s="10" t="s">
        <v>878</v>
      </c>
      <c r="D1291" s="10" t="s">
        <v>879</v>
      </c>
      <c r="E1291" s="10" t="s">
        <v>896</v>
      </c>
      <c r="F1291" s="10" t="s">
        <v>897</v>
      </c>
      <c r="G1291" s="10" t="s">
        <v>4</v>
      </c>
      <c r="H1291" s="10" t="s">
        <v>269</v>
      </c>
      <c r="I1291" s="10" t="s">
        <v>270</v>
      </c>
      <c r="J1291" s="10">
        <v>77121701</v>
      </c>
      <c r="K1291" s="10" t="s">
        <v>936</v>
      </c>
      <c r="L1291" s="16">
        <v>42370</v>
      </c>
      <c r="M1291" s="10">
        <v>11</v>
      </c>
      <c r="N1291" s="10" t="s">
        <v>8</v>
      </c>
      <c r="O1291" s="10" t="s">
        <v>9</v>
      </c>
      <c r="P1291" s="13">
        <v>25945700</v>
      </c>
      <c r="Q1291" s="13">
        <v>25945700</v>
      </c>
      <c r="R1291" s="10" t="s">
        <v>10</v>
      </c>
      <c r="S1291" s="10" t="s">
        <v>10</v>
      </c>
      <c r="T1291" s="10" t="s">
        <v>1020</v>
      </c>
      <c r="U1291" s="15">
        <v>2358700</v>
      </c>
      <c r="V1291" s="10"/>
    </row>
    <row r="1292" spans="1:22" s="2" customFormat="1" ht="75" customHeight="1" x14ac:dyDescent="0.25">
      <c r="A1292" s="10">
        <v>1288</v>
      </c>
      <c r="B1292" s="10">
        <v>820</v>
      </c>
      <c r="C1292" s="10" t="s">
        <v>878</v>
      </c>
      <c r="D1292" s="10" t="s">
        <v>879</v>
      </c>
      <c r="E1292" s="10" t="s">
        <v>896</v>
      </c>
      <c r="F1292" s="10" t="s">
        <v>897</v>
      </c>
      <c r="G1292" s="10" t="s">
        <v>4</v>
      </c>
      <c r="H1292" s="10" t="s">
        <v>269</v>
      </c>
      <c r="I1292" s="10" t="s">
        <v>270</v>
      </c>
      <c r="J1292" s="10">
        <v>77121701</v>
      </c>
      <c r="K1292" s="10" t="s">
        <v>938</v>
      </c>
      <c r="L1292" s="16">
        <v>42370</v>
      </c>
      <c r="M1292" s="10">
        <v>11</v>
      </c>
      <c r="N1292" s="10" t="s">
        <v>8</v>
      </c>
      <c r="O1292" s="10" t="s">
        <v>9</v>
      </c>
      <c r="P1292" s="13">
        <v>30364400</v>
      </c>
      <c r="Q1292" s="13">
        <v>30364400</v>
      </c>
      <c r="R1292" s="10" t="s">
        <v>10</v>
      </c>
      <c r="S1292" s="10" t="s">
        <v>10</v>
      </c>
      <c r="T1292" s="10" t="s">
        <v>1020</v>
      </c>
      <c r="U1292" s="15">
        <v>2760400</v>
      </c>
      <c r="V1292" s="10"/>
    </row>
    <row r="1293" spans="1:22" s="2" customFormat="1" ht="75" customHeight="1" x14ac:dyDescent="0.25">
      <c r="A1293" s="10">
        <v>1289</v>
      </c>
      <c r="B1293" s="10">
        <v>820</v>
      </c>
      <c r="C1293" s="10" t="s">
        <v>878</v>
      </c>
      <c r="D1293" s="10" t="s">
        <v>879</v>
      </c>
      <c r="E1293" s="10" t="s">
        <v>896</v>
      </c>
      <c r="F1293" s="10" t="s">
        <v>897</v>
      </c>
      <c r="G1293" s="10" t="s">
        <v>4</v>
      </c>
      <c r="H1293" s="10" t="s">
        <v>269</v>
      </c>
      <c r="I1293" s="10" t="s">
        <v>270</v>
      </c>
      <c r="J1293" s="10">
        <v>77121701</v>
      </c>
      <c r="K1293" s="10" t="s">
        <v>936</v>
      </c>
      <c r="L1293" s="16">
        <v>42370</v>
      </c>
      <c r="M1293" s="10">
        <v>11</v>
      </c>
      <c r="N1293" s="10" t="s">
        <v>8</v>
      </c>
      <c r="O1293" s="10" t="s">
        <v>9</v>
      </c>
      <c r="P1293" s="13">
        <v>25945700</v>
      </c>
      <c r="Q1293" s="13">
        <v>25945700</v>
      </c>
      <c r="R1293" s="10" t="s">
        <v>10</v>
      </c>
      <c r="S1293" s="10" t="s">
        <v>10</v>
      </c>
      <c r="T1293" s="10" t="s">
        <v>1020</v>
      </c>
      <c r="U1293" s="15">
        <v>2358700</v>
      </c>
      <c r="V1293" s="10"/>
    </row>
    <row r="1294" spans="1:22" s="2" customFormat="1" ht="75" customHeight="1" x14ac:dyDescent="0.25">
      <c r="A1294" s="10">
        <v>1290</v>
      </c>
      <c r="B1294" s="10">
        <v>820</v>
      </c>
      <c r="C1294" s="10" t="s">
        <v>878</v>
      </c>
      <c r="D1294" s="10" t="s">
        <v>879</v>
      </c>
      <c r="E1294" s="10" t="s">
        <v>896</v>
      </c>
      <c r="F1294" s="10" t="s">
        <v>897</v>
      </c>
      <c r="G1294" s="10" t="s">
        <v>4</v>
      </c>
      <c r="H1294" s="10" t="s">
        <v>269</v>
      </c>
      <c r="I1294" s="10" t="s">
        <v>270</v>
      </c>
      <c r="J1294" s="10">
        <v>77121701</v>
      </c>
      <c r="K1294" s="10" t="s">
        <v>938</v>
      </c>
      <c r="L1294" s="16">
        <v>42370</v>
      </c>
      <c r="M1294" s="10">
        <v>11</v>
      </c>
      <c r="N1294" s="10" t="s">
        <v>8</v>
      </c>
      <c r="O1294" s="10" t="s">
        <v>9</v>
      </c>
      <c r="P1294" s="13">
        <v>25945700</v>
      </c>
      <c r="Q1294" s="13">
        <v>25945700</v>
      </c>
      <c r="R1294" s="10" t="s">
        <v>10</v>
      </c>
      <c r="S1294" s="10" t="s">
        <v>10</v>
      </c>
      <c r="T1294" s="10" t="s">
        <v>1020</v>
      </c>
      <c r="U1294" s="15">
        <v>2358700</v>
      </c>
      <c r="V1294" s="10"/>
    </row>
    <row r="1295" spans="1:22" s="2" customFormat="1" ht="75" customHeight="1" x14ac:dyDescent="0.25">
      <c r="A1295" s="10">
        <v>1291</v>
      </c>
      <c r="B1295" s="10">
        <v>820</v>
      </c>
      <c r="C1295" s="10" t="s">
        <v>878</v>
      </c>
      <c r="D1295" s="10" t="s">
        <v>879</v>
      </c>
      <c r="E1295" s="10" t="s">
        <v>896</v>
      </c>
      <c r="F1295" s="10" t="s">
        <v>897</v>
      </c>
      <c r="G1295" s="10" t="s">
        <v>4</v>
      </c>
      <c r="H1295" s="10" t="s">
        <v>269</v>
      </c>
      <c r="I1295" s="10" t="s">
        <v>270</v>
      </c>
      <c r="J1295" s="10">
        <v>77121701</v>
      </c>
      <c r="K1295" s="10" t="s">
        <v>939</v>
      </c>
      <c r="L1295" s="16">
        <v>42370</v>
      </c>
      <c r="M1295" s="10">
        <v>11</v>
      </c>
      <c r="N1295" s="10" t="s">
        <v>8</v>
      </c>
      <c r="O1295" s="10" t="s">
        <v>9</v>
      </c>
      <c r="P1295" s="13">
        <v>38182100</v>
      </c>
      <c r="Q1295" s="13">
        <v>38182100</v>
      </c>
      <c r="R1295" s="10" t="s">
        <v>10</v>
      </c>
      <c r="S1295" s="10" t="s">
        <v>10</v>
      </c>
      <c r="T1295" s="10" t="s">
        <v>1020</v>
      </c>
      <c r="U1295" s="15">
        <v>3471100</v>
      </c>
      <c r="V1295" s="10"/>
    </row>
    <row r="1296" spans="1:22" s="2" customFormat="1" ht="75" customHeight="1" x14ac:dyDescent="0.25">
      <c r="A1296" s="10">
        <v>1292</v>
      </c>
      <c r="B1296" s="10">
        <v>820</v>
      </c>
      <c r="C1296" s="10" t="s">
        <v>878</v>
      </c>
      <c r="D1296" s="10" t="s">
        <v>879</v>
      </c>
      <c r="E1296" s="10" t="s">
        <v>896</v>
      </c>
      <c r="F1296" s="10" t="s">
        <v>897</v>
      </c>
      <c r="G1296" s="10" t="s">
        <v>4</v>
      </c>
      <c r="H1296" s="10" t="s">
        <v>269</v>
      </c>
      <c r="I1296" s="10" t="s">
        <v>270</v>
      </c>
      <c r="J1296" s="10">
        <v>77121701</v>
      </c>
      <c r="K1296" s="10" t="s">
        <v>939</v>
      </c>
      <c r="L1296" s="16">
        <v>42370</v>
      </c>
      <c r="M1296" s="10">
        <v>11</v>
      </c>
      <c r="N1296" s="10" t="s">
        <v>8</v>
      </c>
      <c r="O1296" s="10" t="s">
        <v>9</v>
      </c>
      <c r="P1296" s="13">
        <v>38182100</v>
      </c>
      <c r="Q1296" s="13">
        <v>38182100</v>
      </c>
      <c r="R1296" s="10" t="s">
        <v>10</v>
      </c>
      <c r="S1296" s="10" t="s">
        <v>10</v>
      </c>
      <c r="T1296" s="10" t="s">
        <v>1020</v>
      </c>
      <c r="U1296" s="15">
        <v>3471100</v>
      </c>
      <c r="V1296" s="10"/>
    </row>
    <row r="1297" spans="1:22" s="2" customFormat="1" ht="75" customHeight="1" x14ac:dyDescent="0.25">
      <c r="A1297" s="10">
        <v>1293</v>
      </c>
      <c r="B1297" s="10">
        <v>820</v>
      </c>
      <c r="C1297" s="10" t="s">
        <v>878</v>
      </c>
      <c r="D1297" s="10" t="s">
        <v>879</v>
      </c>
      <c r="E1297" s="10" t="s">
        <v>896</v>
      </c>
      <c r="F1297" s="10" t="s">
        <v>897</v>
      </c>
      <c r="G1297" s="10" t="s">
        <v>4</v>
      </c>
      <c r="H1297" s="10" t="s">
        <v>269</v>
      </c>
      <c r="I1297" s="10" t="s">
        <v>270</v>
      </c>
      <c r="J1297" s="10">
        <v>77121701</v>
      </c>
      <c r="K1297" s="10" t="s">
        <v>936</v>
      </c>
      <c r="L1297" s="16">
        <v>42370</v>
      </c>
      <c r="M1297" s="10">
        <v>11</v>
      </c>
      <c r="N1297" s="10" t="s">
        <v>8</v>
      </c>
      <c r="O1297" s="10" t="s">
        <v>9</v>
      </c>
      <c r="P1297" s="13">
        <v>25945700</v>
      </c>
      <c r="Q1297" s="13">
        <v>25945700</v>
      </c>
      <c r="R1297" s="10" t="s">
        <v>10</v>
      </c>
      <c r="S1297" s="10" t="s">
        <v>10</v>
      </c>
      <c r="T1297" s="10" t="s">
        <v>1020</v>
      </c>
      <c r="U1297" s="15">
        <v>2358700</v>
      </c>
      <c r="V1297" s="10"/>
    </row>
    <row r="1298" spans="1:22" s="2" customFormat="1" ht="75" customHeight="1" x14ac:dyDescent="0.25">
      <c r="A1298" s="10">
        <v>1294</v>
      </c>
      <c r="B1298" s="10">
        <v>820</v>
      </c>
      <c r="C1298" s="10" t="s">
        <v>878</v>
      </c>
      <c r="D1298" s="10" t="s">
        <v>879</v>
      </c>
      <c r="E1298" s="10" t="s">
        <v>896</v>
      </c>
      <c r="F1298" s="10" t="s">
        <v>897</v>
      </c>
      <c r="G1298" s="10" t="s">
        <v>4</v>
      </c>
      <c r="H1298" s="10" t="s">
        <v>269</v>
      </c>
      <c r="I1298" s="10" t="s">
        <v>270</v>
      </c>
      <c r="J1298" s="10">
        <v>77121701</v>
      </c>
      <c r="K1298" s="10" t="s">
        <v>940</v>
      </c>
      <c r="L1298" s="16">
        <v>42370</v>
      </c>
      <c r="M1298" s="10">
        <v>11</v>
      </c>
      <c r="N1298" s="10" t="s">
        <v>8</v>
      </c>
      <c r="O1298" s="10" t="s">
        <v>9</v>
      </c>
      <c r="P1298" s="13">
        <v>43960400</v>
      </c>
      <c r="Q1298" s="13">
        <v>43960400</v>
      </c>
      <c r="R1298" s="10" t="s">
        <v>10</v>
      </c>
      <c r="S1298" s="10" t="s">
        <v>10</v>
      </c>
      <c r="T1298" s="10" t="s">
        <v>1020</v>
      </c>
      <c r="U1298" s="15">
        <v>3996400</v>
      </c>
      <c r="V1298" s="10"/>
    </row>
    <row r="1299" spans="1:22" s="2" customFormat="1" ht="75" customHeight="1" x14ac:dyDescent="0.25">
      <c r="A1299" s="10">
        <v>1295</v>
      </c>
      <c r="B1299" s="10">
        <v>820</v>
      </c>
      <c r="C1299" s="10" t="s">
        <v>878</v>
      </c>
      <c r="D1299" s="10" t="s">
        <v>879</v>
      </c>
      <c r="E1299" s="10" t="s">
        <v>896</v>
      </c>
      <c r="F1299" s="10" t="s">
        <v>897</v>
      </c>
      <c r="G1299" s="10" t="s">
        <v>4</v>
      </c>
      <c r="H1299" s="10" t="s">
        <v>269</v>
      </c>
      <c r="I1299" s="10" t="s">
        <v>270</v>
      </c>
      <c r="J1299" s="10">
        <v>77121701</v>
      </c>
      <c r="K1299" s="10" t="s">
        <v>941</v>
      </c>
      <c r="L1299" s="16">
        <v>42370</v>
      </c>
      <c r="M1299" s="10">
        <v>11</v>
      </c>
      <c r="N1299" s="10" t="s">
        <v>8</v>
      </c>
      <c r="O1299" s="10" t="s">
        <v>9</v>
      </c>
      <c r="P1299" s="13">
        <v>49738700</v>
      </c>
      <c r="Q1299" s="13">
        <v>49738700</v>
      </c>
      <c r="R1299" s="10" t="s">
        <v>10</v>
      </c>
      <c r="S1299" s="10" t="s">
        <v>10</v>
      </c>
      <c r="T1299" s="10" t="s">
        <v>1020</v>
      </c>
      <c r="U1299" s="15">
        <v>4521700</v>
      </c>
      <c r="V1299" s="10"/>
    </row>
    <row r="1300" spans="1:22" s="2" customFormat="1" ht="75" customHeight="1" x14ac:dyDescent="0.25">
      <c r="A1300" s="10">
        <v>1296</v>
      </c>
      <c r="B1300" s="10">
        <v>820</v>
      </c>
      <c r="C1300" s="10" t="s">
        <v>878</v>
      </c>
      <c r="D1300" s="10" t="s">
        <v>879</v>
      </c>
      <c r="E1300" s="10" t="s">
        <v>896</v>
      </c>
      <c r="F1300" s="10" t="s">
        <v>897</v>
      </c>
      <c r="G1300" s="10" t="s">
        <v>4</v>
      </c>
      <c r="H1300" s="10" t="s">
        <v>269</v>
      </c>
      <c r="I1300" s="10" t="s">
        <v>270</v>
      </c>
      <c r="J1300" s="10">
        <v>77121701</v>
      </c>
      <c r="K1300" s="10" t="s">
        <v>938</v>
      </c>
      <c r="L1300" s="16">
        <v>42370</v>
      </c>
      <c r="M1300" s="10">
        <v>11</v>
      </c>
      <c r="N1300" s="10" t="s">
        <v>8</v>
      </c>
      <c r="O1300" s="10" t="s">
        <v>9</v>
      </c>
      <c r="P1300" s="13">
        <v>25945700</v>
      </c>
      <c r="Q1300" s="13">
        <v>25945700</v>
      </c>
      <c r="R1300" s="10" t="s">
        <v>10</v>
      </c>
      <c r="S1300" s="10" t="s">
        <v>10</v>
      </c>
      <c r="T1300" s="10" t="s">
        <v>1020</v>
      </c>
      <c r="U1300" s="15">
        <v>2358700</v>
      </c>
      <c r="V1300" s="10"/>
    </row>
    <row r="1301" spans="1:22" s="2" customFormat="1" ht="75" customHeight="1" x14ac:dyDescent="0.25">
      <c r="A1301" s="10">
        <v>1297</v>
      </c>
      <c r="B1301" s="10">
        <v>820</v>
      </c>
      <c r="C1301" s="10" t="s">
        <v>878</v>
      </c>
      <c r="D1301" s="10" t="s">
        <v>879</v>
      </c>
      <c r="E1301" s="10" t="s">
        <v>896</v>
      </c>
      <c r="F1301" s="10" t="s">
        <v>897</v>
      </c>
      <c r="G1301" s="10" t="s">
        <v>4</v>
      </c>
      <c r="H1301" s="10" t="s">
        <v>269</v>
      </c>
      <c r="I1301" s="10" t="s">
        <v>270</v>
      </c>
      <c r="J1301" s="10">
        <v>77121701</v>
      </c>
      <c r="K1301" s="10" t="s">
        <v>938</v>
      </c>
      <c r="L1301" s="16">
        <v>42370</v>
      </c>
      <c r="M1301" s="10">
        <v>11</v>
      </c>
      <c r="N1301" s="10" t="s">
        <v>8</v>
      </c>
      <c r="O1301" s="10" t="s">
        <v>9</v>
      </c>
      <c r="P1301" s="13">
        <v>25945700</v>
      </c>
      <c r="Q1301" s="13">
        <v>25945700</v>
      </c>
      <c r="R1301" s="10" t="s">
        <v>10</v>
      </c>
      <c r="S1301" s="10" t="s">
        <v>10</v>
      </c>
      <c r="T1301" s="10" t="s">
        <v>1020</v>
      </c>
      <c r="U1301" s="15">
        <v>2358700</v>
      </c>
      <c r="V1301" s="10"/>
    </row>
    <row r="1302" spans="1:22" s="2" customFormat="1" ht="75" customHeight="1" x14ac:dyDescent="0.25">
      <c r="A1302" s="10">
        <v>1298</v>
      </c>
      <c r="B1302" s="10">
        <v>820</v>
      </c>
      <c r="C1302" s="10" t="s">
        <v>878</v>
      </c>
      <c r="D1302" s="10" t="s">
        <v>879</v>
      </c>
      <c r="E1302" s="10" t="s">
        <v>896</v>
      </c>
      <c r="F1302" s="10" t="s">
        <v>897</v>
      </c>
      <c r="G1302" s="10" t="s">
        <v>4</v>
      </c>
      <c r="H1302" s="10" t="s">
        <v>269</v>
      </c>
      <c r="I1302" s="10" t="s">
        <v>270</v>
      </c>
      <c r="J1302" s="10">
        <v>77121701</v>
      </c>
      <c r="K1302" s="10" t="s">
        <v>948</v>
      </c>
      <c r="L1302" s="16">
        <v>42370</v>
      </c>
      <c r="M1302" s="10">
        <v>11</v>
      </c>
      <c r="N1302" s="10" t="s">
        <v>8</v>
      </c>
      <c r="O1302" s="10" t="s">
        <v>9</v>
      </c>
      <c r="P1302" s="13">
        <v>38182100</v>
      </c>
      <c r="Q1302" s="13">
        <v>38182100</v>
      </c>
      <c r="R1302" s="10" t="s">
        <v>10</v>
      </c>
      <c r="S1302" s="10" t="s">
        <v>10</v>
      </c>
      <c r="T1302" s="10" t="s">
        <v>1020</v>
      </c>
      <c r="U1302" s="15">
        <v>3471100</v>
      </c>
      <c r="V1302" s="10"/>
    </row>
    <row r="1303" spans="1:22" s="2" customFormat="1" ht="75" customHeight="1" x14ac:dyDescent="0.25">
      <c r="A1303" s="10">
        <v>1299</v>
      </c>
      <c r="B1303" s="10">
        <v>820</v>
      </c>
      <c r="C1303" s="10" t="s">
        <v>878</v>
      </c>
      <c r="D1303" s="10" t="s">
        <v>879</v>
      </c>
      <c r="E1303" s="10" t="s">
        <v>896</v>
      </c>
      <c r="F1303" s="10" t="s">
        <v>897</v>
      </c>
      <c r="G1303" s="10" t="s">
        <v>4</v>
      </c>
      <c r="H1303" s="10" t="s">
        <v>269</v>
      </c>
      <c r="I1303" s="10" t="s">
        <v>270</v>
      </c>
      <c r="J1303" s="10">
        <v>77121701</v>
      </c>
      <c r="K1303" s="10" t="s">
        <v>1001</v>
      </c>
      <c r="L1303" s="16">
        <v>42370</v>
      </c>
      <c r="M1303" s="10">
        <v>11</v>
      </c>
      <c r="N1303" s="10" t="s">
        <v>8</v>
      </c>
      <c r="O1303" s="10" t="s">
        <v>9</v>
      </c>
      <c r="P1303" s="13">
        <v>43960400</v>
      </c>
      <c r="Q1303" s="13">
        <v>43960400</v>
      </c>
      <c r="R1303" s="10" t="s">
        <v>10</v>
      </c>
      <c r="S1303" s="10" t="s">
        <v>10</v>
      </c>
      <c r="T1303" s="10" t="s">
        <v>1020</v>
      </c>
      <c r="U1303" s="15">
        <v>3996400</v>
      </c>
      <c r="V1303" s="10"/>
    </row>
    <row r="1304" spans="1:22" s="2" customFormat="1" ht="75" customHeight="1" x14ac:dyDescent="0.25">
      <c r="A1304" s="10">
        <v>1300</v>
      </c>
      <c r="B1304" s="10">
        <v>820</v>
      </c>
      <c r="C1304" s="10" t="s">
        <v>878</v>
      </c>
      <c r="D1304" s="10" t="s">
        <v>879</v>
      </c>
      <c r="E1304" s="10" t="s">
        <v>896</v>
      </c>
      <c r="F1304" s="10" t="s">
        <v>921</v>
      </c>
      <c r="G1304" s="10" t="s">
        <v>28</v>
      </c>
      <c r="H1304" s="10" t="s">
        <v>29</v>
      </c>
      <c r="I1304" s="10" t="s">
        <v>913</v>
      </c>
      <c r="J1304" s="10">
        <v>77101505</v>
      </c>
      <c r="K1304" s="10" t="s">
        <v>1002</v>
      </c>
      <c r="L1304" s="16">
        <v>42370</v>
      </c>
      <c r="M1304" s="10">
        <v>11</v>
      </c>
      <c r="N1304" s="10" t="s">
        <v>8</v>
      </c>
      <c r="O1304" s="10" t="s">
        <v>909</v>
      </c>
      <c r="P1304" s="13">
        <v>100000000</v>
      </c>
      <c r="Q1304" s="13">
        <v>100000000</v>
      </c>
      <c r="R1304" s="10" t="s">
        <v>10</v>
      </c>
      <c r="S1304" s="10" t="s">
        <v>10</v>
      </c>
      <c r="T1304" s="10" t="s">
        <v>1020</v>
      </c>
      <c r="U1304" s="15">
        <v>100000000</v>
      </c>
      <c r="V1304" s="10"/>
    </row>
    <row r="1305" spans="1:22" s="2" customFormat="1" ht="75" customHeight="1" x14ac:dyDescent="0.25">
      <c r="A1305" s="10">
        <v>1301</v>
      </c>
      <c r="B1305" s="10">
        <v>820</v>
      </c>
      <c r="C1305" s="10" t="s">
        <v>878</v>
      </c>
      <c r="D1305" s="10" t="s">
        <v>879</v>
      </c>
      <c r="E1305" s="10" t="s">
        <v>896</v>
      </c>
      <c r="F1305" s="10" t="s">
        <v>917</v>
      </c>
      <c r="G1305" s="10" t="s">
        <v>28</v>
      </c>
      <c r="H1305" s="10" t="s">
        <v>29</v>
      </c>
      <c r="I1305" s="10" t="s">
        <v>913</v>
      </c>
      <c r="J1305" s="10">
        <v>77101505</v>
      </c>
      <c r="K1305" s="10" t="s">
        <v>1002</v>
      </c>
      <c r="L1305" s="16">
        <v>42370</v>
      </c>
      <c r="M1305" s="10">
        <v>11</v>
      </c>
      <c r="N1305" s="10" t="s">
        <v>8</v>
      </c>
      <c r="O1305" s="10" t="s">
        <v>909</v>
      </c>
      <c r="P1305" s="13">
        <v>100000000</v>
      </c>
      <c r="Q1305" s="13">
        <v>100000000</v>
      </c>
      <c r="R1305" s="10" t="s">
        <v>10</v>
      </c>
      <c r="S1305" s="10" t="s">
        <v>10</v>
      </c>
      <c r="T1305" s="10" t="s">
        <v>1020</v>
      </c>
      <c r="U1305" s="15">
        <v>100000000</v>
      </c>
      <c r="V1305" s="10"/>
    </row>
    <row r="1306" spans="1:22" s="2" customFormat="1" ht="75" customHeight="1" x14ac:dyDescent="0.25">
      <c r="A1306" s="10">
        <v>1302</v>
      </c>
      <c r="B1306" s="10">
        <v>820</v>
      </c>
      <c r="C1306" s="10" t="s">
        <v>878</v>
      </c>
      <c r="D1306" s="10" t="s">
        <v>879</v>
      </c>
      <c r="E1306" s="10" t="s">
        <v>896</v>
      </c>
      <c r="F1306" s="10" t="s">
        <v>897</v>
      </c>
      <c r="G1306" s="10" t="s">
        <v>4</v>
      </c>
      <c r="H1306" s="10" t="s">
        <v>269</v>
      </c>
      <c r="I1306" s="10" t="s">
        <v>270</v>
      </c>
      <c r="J1306" s="10">
        <v>77121701</v>
      </c>
      <c r="K1306" s="10" t="s">
        <v>910</v>
      </c>
      <c r="L1306" s="16">
        <v>42370</v>
      </c>
      <c r="M1306" s="10">
        <v>11</v>
      </c>
      <c r="N1306" s="10" t="s">
        <v>8</v>
      </c>
      <c r="O1306" s="10" t="s">
        <v>9</v>
      </c>
      <c r="P1306" s="13">
        <v>65714000</v>
      </c>
      <c r="Q1306" s="13">
        <v>65714000</v>
      </c>
      <c r="R1306" s="10" t="s">
        <v>10</v>
      </c>
      <c r="S1306" s="10" t="s">
        <v>10</v>
      </c>
      <c r="T1306" s="10" t="s">
        <v>1020</v>
      </c>
      <c r="U1306" s="15">
        <v>5974000</v>
      </c>
      <c r="V1306" s="10"/>
    </row>
    <row r="1307" spans="1:22" s="2" customFormat="1" ht="75" customHeight="1" x14ac:dyDescent="0.25">
      <c r="A1307" s="10">
        <v>1303</v>
      </c>
      <c r="B1307" s="10">
        <v>820</v>
      </c>
      <c r="C1307" s="10" t="s">
        <v>878</v>
      </c>
      <c r="D1307" s="10" t="s">
        <v>879</v>
      </c>
      <c r="E1307" s="10" t="s">
        <v>911</v>
      </c>
      <c r="F1307" s="10" t="s">
        <v>912</v>
      </c>
      <c r="G1307" s="10" t="s">
        <v>4</v>
      </c>
      <c r="H1307" s="10" t="s">
        <v>269</v>
      </c>
      <c r="I1307" s="10" t="s">
        <v>270</v>
      </c>
      <c r="J1307" s="10">
        <v>77121701</v>
      </c>
      <c r="K1307" s="10" t="s">
        <v>910</v>
      </c>
      <c r="L1307" s="16">
        <v>42370</v>
      </c>
      <c r="M1307" s="10">
        <v>11</v>
      </c>
      <c r="N1307" s="10" t="s">
        <v>8</v>
      </c>
      <c r="O1307" s="10" t="s">
        <v>9</v>
      </c>
      <c r="P1307" s="13">
        <v>65714300</v>
      </c>
      <c r="Q1307" s="13">
        <v>65714300</v>
      </c>
      <c r="R1307" s="10" t="s">
        <v>10</v>
      </c>
      <c r="S1307" s="10" t="s">
        <v>10</v>
      </c>
      <c r="T1307" s="10" t="s">
        <v>1020</v>
      </c>
      <c r="U1307" s="15">
        <v>5974000</v>
      </c>
      <c r="V1307" s="10"/>
    </row>
    <row r="1308" spans="1:22" s="2" customFormat="1" ht="75" customHeight="1" x14ac:dyDescent="0.25">
      <c r="A1308" s="10">
        <v>1304</v>
      </c>
      <c r="B1308" s="10">
        <v>820</v>
      </c>
      <c r="C1308" s="10" t="s">
        <v>878</v>
      </c>
      <c r="D1308" s="10" t="s">
        <v>879</v>
      </c>
      <c r="E1308" s="10" t="s">
        <v>880</v>
      </c>
      <c r="F1308" s="10" t="s">
        <v>881</v>
      </c>
      <c r="G1308" s="10" t="s">
        <v>4</v>
      </c>
      <c r="H1308" s="10" t="s">
        <v>269</v>
      </c>
      <c r="I1308" s="10" t="s">
        <v>270</v>
      </c>
      <c r="J1308" s="10">
        <v>77121707</v>
      </c>
      <c r="K1308" s="10" t="s">
        <v>883</v>
      </c>
      <c r="L1308" s="16">
        <v>42370</v>
      </c>
      <c r="M1308" s="10">
        <v>11</v>
      </c>
      <c r="N1308" s="10" t="s">
        <v>8</v>
      </c>
      <c r="O1308" s="10" t="s">
        <v>91</v>
      </c>
      <c r="P1308" s="13">
        <v>25945700</v>
      </c>
      <c r="Q1308" s="13">
        <v>25945700</v>
      </c>
      <c r="R1308" s="10" t="s">
        <v>10</v>
      </c>
      <c r="S1308" s="10" t="s">
        <v>10</v>
      </c>
      <c r="T1308" s="10" t="s">
        <v>1020</v>
      </c>
      <c r="U1308" s="15">
        <v>2358700</v>
      </c>
      <c r="V1308" s="10"/>
    </row>
    <row r="1309" spans="1:22" s="2" customFormat="1" ht="75" customHeight="1" x14ac:dyDescent="0.25">
      <c r="A1309" s="10">
        <v>1305</v>
      </c>
      <c r="B1309" s="10">
        <v>820</v>
      </c>
      <c r="C1309" s="10" t="s">
        <v>878</v>
      </c>
      <c r="D1309" s="10" t="s">
        <v>879</v>
      </c>
      <c r="E1309" s="10" t="s">
        <v>880</v>
      </c>
      <c r="F1309" s="10" t="s">
        <v>881</v>
      </c>
      <c r="G1309" s="10" t="s">
        <v>4</v>
      </c>
      <c r="H1309" s="10" t="s">
        <v>269</v>
      </c>
      <c r="I1309" s="10" t="s">
        <v>270</v>
      </c>
      <c r="J1309" s="10">
        <v>77121707</v>
      </c>
      <c r="K1309" s="10" t="s">
        <v>883</v>
      </c>
      <c r="L1309" s="16">
        <v>42370</v>
      </c>
      <c r="M1309" s="10">
        <v>11</v>
      </c>
      <c r="N1309" s="10" t="s">
        <v>8</v>
      </c>
      <c r="O1309" s="10" t="s">
        <v>91</v>
      </c>
      <c r="P1309" s="13">
        <v>25945700</v>
      </c>
      <c r="Q1309" s="13">
        <v>25945700</v>
      </c>
      <c r="R1309" s="10" t="s">
        <v>10</v>
      </c>
      <c r="S1309" s="10" t="s">
        <v>10</v>
      </c>
      <c r="T1309" s="10" t="s">
        <v>1020</v>
      </c>
      <c r="U1309" s="15">
        <v>2358700</v>
      </c>
      <c r="V1309" s="10"/>
    </row>
    <row r="1310" spans="1:22" s="2" customFormat="1" ht="75" customHeight="1" x14ac:dyDescent="0.25">
      <c r="A1310" s="10">
        <v>1306</v>
      </c>
      <c r="B1310" s="10">
        <v>820</v>
      </c>
      <c r="C1310" s="10" t="s">
        <v>878</v>
      </c>
      <c r="D1310" s="10" t="s">
        <v>879</v>
      </c>
      <c r="E1310" s="10" t="s">
        <v>896</v>
      </c>
      <c r="F1310" s="10" t="s">
        <v>921</v>
      </c>
      <c r="G1310" s="10" t="s">
        <v>28</v>
      </c>
      <c r="H1310" s="10" t="s">
        <v>29</v>
      </c>
      <c r="I1310" s="10" t="s">
        <v>913</v>
      </c>
      <c r="J1310" s="10">
        <v>77101505</v>
      </c>
      <c r="K1310" s="10" t="s">
        <v>1003</v>
      </c>
      <c r="L1310" s="16">
        <v>42370</v>
      </c>
      <c r="M1310" s="10">
        <v>11</v>
      </c>
      <c r="N1310" s="10" t="s">
        <v>8</v>
      </c>
      <c r="O1310" s="10" t="s">
        <v>909</v>
      </c>
      <c r="P1310" s="13">
        <v>100000000</v>
      </c>
      <c r="Q1310" s="13">
        <v>100000000</v>
      </c>
      <c r="R1310" s="10" t="s">
        <v>10</v>
      </c>
      <c r="S1310" s="10" t="s">
        <v>10</v>
      </c>
      <c r="T1310" s="10" t="s">
        <v>1020</v>
      </c>
      <c r="U1310" s="15">
        <v>100000000</v>
      </c>
      <c r="V1310" s="10"/>
    </row>
    <row r="1311" spans="1:22" s="2" customFormat="1" ht="75" customHeight="1" x14ac:dyDescent="0.25">
      <c r="A1311" s="10">
        <v>1307</v>
      </c>
      <c r="B1311" s="10">
        <v>820</v>
      </c>
      <c r="C1311" s="10" t="s">
        <v>878</v>
      </c>
      <c r="D1311" s="10" t="s">
        <v>879</v>
      </c>
      <c r="E1311" s="10" t="s">
        <v>896</v>
      </c>
      <c r="F1311" s="10" t="s">
        <v>917</v>
      </c>
      <c r="G1311" s="10" t="s">
        <v>28</v>
      </c>
      <c r="H1311" s="10" t="s">
        <v>29</v>
      </c>
      <c r="I1311" s="10" t="s">
        <v>913</v>
      </c>
      <c r="J1311" s="10">
        <v>77101505</v>
      </c>
      <c r="K1311" s="10" t="s">
        <v>1003</v>
      </c>
      <c r="L1311" s="16">
        <v>42370</v>
      </c>
      <c r="M1311" s="10">
        <v>11</v>
      </c>
      <c r="N1311" s="10" t="s">
        <v>8</v>
      </c>
      <c r="O1311" s="10" t="s">
        <v>909</v>
      </c>
      <c r="P1311" s="13">
        <v>100000000</v>
      </c>
      <c r="Q1311" s="13">
        <v>100000000</v>
      </c>
      <c r="R1311" s="10" t="s">
        <v>10</v>
      </c>
      <c r="S1311" s="10" t="s">
        <v>10</v>
      </c>
      <c r="T1311" s="10" t="s">
        <v>1020</v>
      </c>
      <c r="U1311" s="15">
        <v>100000000</v>
      </c>
      <c r="V1311" s="10"/>
    </row>
    <row r="1312" spans="1:22" s="2" customFormat="1" ht="75" customHeight="1" x14ac:dyDescent="0.25">
      <c r="A1312" s="10">
        <v>1308</v>
      </c>
      <c r="B1312" s="10">
        <v>820</v>
      </c>
      <c r="C1312" s="10" t="s">
        <v>878</v>
      </c>
      <c r="D1312" s="10" t="s">
        <v>879</v>
      </c>
      <c r="E1312" s="10" t="s">
        <v>880</v>
      </c>
      <c r="F1312" s="10" t="s">
        <v>881</v>
      </c>
      <c r="G1312" s="10" t="s">
        <v>28</v>
      </c>
      <c r="H1312" s="10" t="s">
        <v>52</v>
      </c>
      <c r="I1312" s="10" t="s">
        <v>53</v>
      </c>
      <c r="J1312" s="10">
        <v>25101905</v>
      </c>
      <c r="K1312" s="10" t="s">
        <v>927</v>
      </c>
      <c r="L1312" s="16">
        <v>42370</v>
      </c>
      <c r="M1312" s="10">
        <v>11</v>
      </c>
      <c r="N1312" s="10" t="s">
        <v>920</v>
      </c>
      <c r="O1312" s="10" t="s">
        <v>91</v>
      </c>
      <c r="P1312" s="13">
        <v>100000000</v>
      </c>
      <c r="Q1312" s="13">
        <v>100000000</v>
      </c>
      <c r="R1312" s="10" t="s">
        <v>10</v>
      </c>
      <c r="S1312" s="10" t="s">
        <v>10</v>
      </c>
      <c r="T1312" s="10" t="s">
        <v>1020</v>
      </c>
      <c r="U1312" s="11">
        <f>+Q1312</f>
        <v>100000000</v>
      </c>
      <c r="V1312" s="10"/>
    </row>
    <row r="1313" spans="1:22" s="2" customFormat="1" ht="75" customHeight="1" x14ac:dyDescent="0.25">
      <c r="A1313" s="10">
        <v>1309</v>
      </c>
      <c r="B1313" s="10">
        <v>820</v>
      </c>
      <c r="C1313" s="10" t="s">
        <v>951</v>
      </c>
      <c r="D1313" s="10" t="s">
        <v>952</v>
      </c>
      <c r="E1313" s="10" t="s">
        <v>953</v>
      </c>
      <c r="F1313" s="10" t="s">
        <v>954</v>
      </c>
      <c r="G1313" s="10" t="s">
        <v>28</v>
      </c>
      <c r="H1313" s="10" t="s">
        <v>52</v>
      </c>
      <c r="I1313" s="10" t="s">
        <v>53</v>
      </c>
      <c r="J1313" s="10">
        <v>25101905</v>
      </c>
      <c r="K1313" s="10" t="s">
        <v>927</v>
      </c>
      <c r="L1313" s="16">
        <v>42370</v>
      </c>
      <c r="M1313" s="10">
        <v>11</v>
      </c>
      <c r="N1313" s="10" t="s">
        <v>920</v>
      </c>
      <c r="O1313" s="10" t="s">
        <v>9</v>
      </c>
      <c r="P1313" s="13">
        <v>100000000</v>
      </c>
      <c r="Q1313" s="13">
        <v>100000000</v>
      </c>
      <c r="R1313" s="10" t="s">
        <v>10</v>
      </c>
      <c r="S1313" s="10" t="s">
        <v>10</v>
      </c>
      <c r="T1313" s="10" t="s">
        <v>1020</v>
      </c>
      <c r="U1313" s="15">
        <v>100000000</v>
      </c>
      <c r="V1313" s="10"/>
    </row>
    <row r="1314" spans="1:22" s="2" customFormat="1" ht="75" customHeight="1" x14ac:dyDescent="0.25">
      <c r="A1314" s="10">
        <v>1310</v>
      </c>
      <c r="B1314" s="10">
        <v>820</v>
      </c>
      <c r="C1314" s="10" t="s">
        <v>878</v>
      </c>
      <c r="D1314" s="10" t="s">
        <v>879</v>
      </c>
      <c r="E1314" s="10" t="s">
        <v>896</v>
      </c>
      <c r="F1314" s="10" t="s">
        <v>917</v>
      </c>
      <c r="G1314" s="10" t="s">
        <v>28</v>
      </c>
      <c r="H1314" s="10" t="s">
        <v>52</v>
      </c>
      <c r="I1314" s="10" t="s">
        <v>53</v>
      </c>
      <c r="J1314" s="10">
        <v>25101905</v>
      </c>
      <c r="K1314" s="10" t="s">
        <v>927</v>
      </c>
      <c r="L1314" s="16">
        <v>42370</v>
      </c>
      <c r="M1314" s="10">
        <v>11</v>
      </c>
      <c r="N1314" s="10" t="s">
        <v>920</v>
      </c>
      <c r="O1314" s="10" t="s">
        <v>909</v>
      </c>
      <c r="P1314" s="13">
        <v>50000000</v>
      </c>
      <c r="Q1314" s="13">
        <v>50000000</v>
      </c>
      <c r="R1314" s="10" t="s">
        <v>10</v>
      </c>
      <c r="S1314" s="10" t="s">
        <v>10</v>
      </c>
      <c r="T1314" s="10" t="s">
        <v>1020</v>
      </c>
      <c r="U1314" s="11">
        <f>+Q1314</f>
        <v>50000000</v>
      </c>
      <c r="V1314" s="10"/>
    </row>
    <row r="1315" spans="1:22" s="2" customFormat="1" ht="75" customHeight="1" x14ac:dyDescent="0.25">
      <c r="A1315" s="10">
        <v>1311</v>
      </c>
      <c r="B1315" s="10">
        <v>820</v>
      </c>
      <c r="C1315" s="10" t="s">
        <v>878</v>
      </c>
      <c r="D1315" s="10" t="s">
        <v>879</v>
      </c>
      <c r="E1315" s="10" t="s">
        <v>896</v>
      </c>
      <c r="F1315" s="10" t="s">
        <v>921</v>
      </c>
      <c r="G1315" s="10" t="s">
        <v>28</v>
      </c>
      <c r="H1315" s="10" t="s">
        <v>52</v>
      </c>
      <c r="I1315" s="10" t="s">
        <v>53</v>
      </c>
      <c r="J1315" s="10">
        <v>25101905</v>
      </c>
      <c r="K1315" s="10" t="s">
        <v>927</v>
      </c>
      <c r="L1315" s="16">
        <v>42370</v>
      </c>
      <c r="M1315" s="10">
        <v>11</v>
      </c>
      <c r="N1315" s="10" t="s">
        <v>920</v>
      </c>
      <c r="O1315" s="10" t="s">
        <v>909</v>
      </c>
      <c r="P1315" s="13">
        <v>50000000</v>
      </c>
      <c r="Q1315" s="13">
        <v>50000000</v>
      </c>
      <c r="R1315" s="10" t="s">
        <v>10</v>
      </c>
      <c r="S1315" s="10" t="s">
        <v>10</v>
      </c>
      <c r="T1315" s="10" t="s">
        <v>1020</v>
      </c>
      <c r="U1315" s="15">
        <v>50000000</v>
      </c>
      <c r="V1315" s="10"/>
    </row>
    <row r="1316" spans="1:22" s="2" customFormat="1" ht="75" customHeight="1" x14ac:dyDescent="0.25">
      <c r="A1316" s="10">
        <v>1312</v>
      </c>
      <c r="B1316" s="10">
        <v>820</v>
      </c>
      <c r="C1316" s="10" t="s">
        <v>878</v>
      </c>
      <c r="D1316" s="10" t="s">
        <v>879</v>
      </c>
      <c r="E1316" s="10" t="s">
        <v>896</v>
      </c>
      <c r="F1316" s="10" t="s">
        <v>897</v>
      </c>
      <c r="G1316" s="10" t="s">
        <v>28</v>
      </c>
      <c r="H1316" s="10" t="s">
        <v>29</v>
      </c>
      <c r="I1316" s="10" t="s">
        <v>913</v>
      </c>
      <c r="J1316" s="10">
        <v>77101505</v>
      </c>
      <c r="K1316" s="10" t="s">
        <v>1004</v>
      </c>
      <c r="L1316" s="16">
        <v>42370</v>
      </c>
      <c r="M1316" s="10">
        <v>11</v>
      </c>
      <c r="N1316" s="10" t="s">
        <v>915</v>
      </c>
      <c r="O1316" s="10" t="s">
        <v>9</v>
      </c>
      <c r="P1316" s="13">
        <v>50000000</v>
      </c>
      <c r="Q1316" s="13">
        <v>50000000</v>
      </c>
      <c r="R1316" s="10" t="s">
        <v>10</v>
      </c>
      <c r="S1316" s="10" t="s">
        <v>10</v>
      </c>
      <c r="T1316" s="10" t="s">
        <v>1020</v>
      </c>
      <c r="U1316" s="15">
        <v>50000000</v>
      </c>
      <c r="V1316" s="10"/>
    </row>
    <row r="1317" spans="1:22" s="2" customFormat="1" ht="75" customHeight="1" x14ac:dyDescent="0.25">
      <c r="A1317" s="10">
        <v>1313</v>
      </c>
      <c r="B1317" s="10">
        <v>820</v>
      </c>
      <c r="C1317" s="10" t="s">
        <v>878</v>
      </c>
      <c r="D1317" s="10" t="s">
        <v>879</v>
      </c>
      <c r="E1317" s="10" t="s">
        <v>880</v>
      </c>
      <c r="F1317" s="10" t="s">
        <v>881</v>
      </c>
      <c r="G1317" s="10" t="s">
        <v>183</v>
      </c>
      <c r="H1317" s="10" t="s">
        <v>184</v>
      </c>
      <c r="I1317" s="10" t="s">
        <v>185</v>
      </c>
      <c r="J1317" s="10">
        <v>77121707</v>
      </c>
      <c r="K1317" s="10" t="s">
        <v>1005</v>
      </c>
      <c r="L1317" s="16">
        <v>42370</v>
      </c>
      <c r="M1317" s="10">
        <v>11</v>
      </c>
      <c r="N1317" s="10" t="s">
        <v>920</v>
      </c>
      <c r="O1317" s="10" t="s">
        <v>91</v>
      </c>
      <c r="P1317" s="13">
        <v>1861000000</v>
      </c>
      <c r="Q1317" s="13">
        <v>1861000000</v>
      </c>
      <c r="R1317" s="10" t="s">
        <v>10</v>
      </c>
      <c r="S1317" s="10" t="s">
        <v>10</v>
      </c>
      <c r="T1317" s="10" t="s">
        <v>1020</v>
      </c>
      <c r="U1317" s="11">
        <f>+P1317</f>
        <v>1861000000</v>
      </c>
      <c r="V1317" s="10"/>
    </row>
    <row r="1318" spans="1:22" s="2" customFormat="1" ht="75" customHeight="1" x14ac:dyDescent="0.25">
      <c r="A1318" s="10">
        <v>1314</v>
      </c>
      <c r="B1318" s="10">
        <v>820</v>
      </c>
      <c r="C1318" s="10" t="s">
        <v>878</v>
      </c>
      <c r="D1318" s="10" t="s">
        <v>879</v>
      </c>
      <c r="E1318" s="10" t="s">
        <v>896</v>
      </c>
      <c r="F1318" s="10" t="s">
        <v>907</v>
      </c>
      <c r="G1318" s="10" t="s">
        <v>4</v>
      </c>
      <c r="H1318" s="10" t="s">
        <v>269</v>
      </c>
      <c r="I1318" s="10" t="s">
        <v>270</v>
      </c>
      <c r="J1318" s="10">
        <v>70171607</v>
      </c>
      <c r="K1318" s="10" t="s">
        <v>1006</v>
      </c>
      <c r="L1318" s="16">
        <v>42370</v>
      </c>
      <c r="M1318" s="10">
        <v>11</v>
      </c>
      <c r="N1318" s="10" t="s">
        <v>8</v>
      </c>
      <c r="O1318" s="10" t="s">
        <v>909</v>
      </c>
      <c r="P1318" s="13">
        <v>33876700</v>
      </c>
      <c r="Q1318" s="13">
        <v>33876700</v>
      </c>
      <c r="R1318" s="10" t="s">
        <v>10</v>
      </c>
      <c r="S1318" s="10" t="s">
        <v>10</v>
      </c>
      <c r="T1318" s="10" t="s">
        <v>1020</v>
      </c>
      <c r="U1318" s="15">
        <v>3079700</v>
      </c>
      <c r="V1318" s="10"/>
    </row>
    <row r="1319" spans="1:22" s="2" customFormat="1" ht="75" customHeight="1" x14ac:dyDescent="0.25">
      <c r="A1319" s="10">
        <v>1315</v>
      </c>
      <c r="B1319" s="10">
        <v>820</v>
      </c>
      <c r="C1319" s="10" t="s">
        <v>878</v>
      </c>
      <c r="D1319" s="10" t="s">
        <v>879</v>
      </c>
      <c r="E1319" s="10" t="s">
        <v>896</v>
      </c>
      <c r="F1319" s="10" t="s">
        <v>897</v>
      </c>
      <c r="G1319" s="10" t="s">
        <v>4</v>
      </c>
      <c r="H1319" s="10" t="s">
        <v>269</v>
      </c>
      <c r="I1319" s="10" t="s">
        <v>270</v>
      </c>
      <c r="J1319" s="10">
        <v>77121701</v>
      </c>
      <c r="K1319" s="10" t="s">
        <v>940</v>
      </c>
      <c r="L1319" s="16">
        <v>42370</v>
      </c>
      <c r="M1319" s="10">
        <v>11</v>
      </c>
      <c r="N1319" s="10" t="s">
        <v>8</v>
      </c>
      <c r="O1319" s="10" t="s">
        <v>9</v>
      </c>
      <c r="P1319" s="13">
        <v>38182100</v>
      </c>
      <c r="Q1319" s="13">
        <v>38182100</v>
      </c>
      <c r="R1319" s="10" t="s">
        <v>10</v>
      </c>
      <c r="S1319" s="10" t="s">
        <v>10</v>
      </c>
      <c r="T1319" s="10" t="s">
        <v>1020</v>
      </c>
      <c r="U1319" s="15">
        <v>3471100</v>
      </c>
      <c r="V1319" s="10"/>
    </row>
    <row r="1320" spans="1:22" s="2" customFormat="1" ht="75" customHeight="1" x14ac:dyDescent="0.25">
      <c r="A1320" s="10">
        <v>1316</v>
      </c>
      <c r="B1320" s="10">
        <v>820</v>
      </c>
      <c r="C1320" s="10" t="s">
        <v>878</v>
      </c>
      <c r="D1320" s="10" t="s">
        <v>879</v>
      </c>
      <c r="E1320" s="10" t="s">
        <v>896</v>
      </c>
      <c r="F1320" s="10" t="s">
        <v>897</v>
      </c>
      <c r="G1320" s="10" t="s">
        <v>4</v>
      </c>
      <c r="H1320" s="10" t="s">
        <v>269</v>
      </c>
      <c r="I1320" s="10" t="s">
        <v>270</v>
      </c>
      <c r="J1320" s="10">
        <v>77121701</v>
      </c>
      <c r="K1320" s="10" t="s">
        <v>940</v>
      </c>
      <c r="L1320" s="16">
        <v>42370</v>
      </c>
      <c r="M1320" s="10">
        <v>11</v>
      </c>
      <c r="N1320" s="10" t="s">
        <v>8</v>
      </c>
      <c r="O1320" s="10" t="s">
        <v>9</v>
      </c>
      <c r="P1320" s="13">
        <v>38182100</v>
      </c>
      <c r="Q1320" s="13">
        <v>38182100</v>
      </c>
      <c r="R1320" s="10" t="s">
        <v>10</v>
      </c>
      <c r="S1320" s="10" t="s">
        <v>10</v>
      </c>
      <c r="T1320" s="10" t="s">
        <v>1020</v>
      </c>
      <c r="U1320" s="15">
        <v>3471100</v>
      </c>
      <c r="V1320" s="10"/>
    </row>
    <row r="1321" spans="1:22" s="2" customFormat="1" ht="75" customHeight="1" x14ac:dyDescent="0.25">
      <c r="A1321" s="10">
        <v>1317</v>
      </c>
      <c r="B1321" s="10">
        <v>820</v>
      </c>
      <c r="C1321" s="10" t="s">
        <v>878</v>
      </c>
      <c r="D1321" s="10" t="s">
        <v>879</v>
      </c>
      <c r="E1321" s="10" t="s">
        <v>896</v>
      </c>
      <c r="F1321" s="10" t="s">
        <v>897</v>
      </c>
      <c r="G1321" s="10" t="s">
        <v>4</v>
      </c>
      <c r="H1321" s="10" t="s">
        <v>269</v>
      </c>
      <c r="I1321" s="10" t="s">
        <v>270</v>
      </c>
      <c r="J1321" s="10">
        <v>77121701</v>
      </c>
      <c r="K1321" s="10" t="s">
        <v>940</v>
      </c>
      <c r="L1321" s="16">
        <v>42370</v>
      </c>
      <c r="M1321" s="10">
        <v>11</v>
      </c>
      <c r="N1321" s="10" t="s">
        <v>8</v>
      </c>
      <c r="O1321" s="10" t="s">
        <v>9</v>
      </c>
      <c r="P1321" s="13">
        <v>38182100</v>
      </c>
      <c r="Q1321" s="13">
        <v>38182100</v>
      </c>
      <c r="R1321" s="10" t="s">
        <v>10</v>
      </c>
      <c r="S1321" s="10" t="s">
        <v>10</v>
      </c>
      <c r="T1321" s="10" t="s">
        <v>1020</v>
      </c>
      <c r="U1321" s="15">
        <v>3471100</v>
      </c>
      <c r="V1321" s="10"/>
    </row>
    <row r="1322" spans="1:22" s="2" customFormat="1" ht="75" customHeight="1" x14ac:dyDescent="0.25">
      <c r="A1322" s="10">
        <v>1318</v>
      </c>
      <c r="B1322" s="10">
        <v>820</v>
      </c>
      <c r="C1322" s="10" t="s">
        <v>878</v>
      </c>
      <c r="D1322" s="10" t="s">
        <v>879</v>
      </c>
      <c r="E1322" s="10" t="s">
        <v>896</v>
      </c>
      <c r="F1322" s="10" t="s">
        <v>897</v>
      </c>
      <c r="G1322" s="10" t="s">
        <v>4</v>
      </c>
      <c r="H1322" s="10" t="s">
        <v>269</v>
      </c>
      <c r="I1322" s="10" t="s">
        <v>270</v>
      </c>
      <c r="J1322" s="10">
        <v>77121701</v>
      </c>
      <c r="K1322" s="10" t="s">
        <v>940</v>
      </c>
      <c r="L1322" s="16">
        <v>42370</v>
      </c>
      <c r="M1322" s="10">
        <v>11</v>
      </c>
      <c r="N1322" s="10" t="s">
        <v>8</v>
      </c>
      <c r="O1322" s="10" t="s">
        <v>9</v>
      </c>
      <c r="P1322" s="13">
        <v>38182100</v>
      </c>
      <c r="Q1322" s="13">
        <v>38182100</v>
      </c>
      <c r="R1322" s="10" t="s">
        <v>10</v>
      </c>
      <c r="S1322" s="10" t="s">
        <v>10</v>
      </c>
      <c r="T1322" s="10" t="s">
        <v>1020</v>
      </c>
      <c r="U1322" s="15">
        <v>3471100</v>
      </c>
      <c r="V1322" s="10"/>
    </row>
    <row r="1323" spans="1:22" s="2" customFormat="1" ht="75" customHeight="1" x14ac:dyDescent="0.25">
      <c r="A1323" s="10">
        <v>1319</v>
      </c>
      <c r="B1323" s="10">
        <v>820</v>
      </c>
      <c r="C1323" s="10" t="s">
        <v>878</v>
      </c>
      <c r="D1323" s="10" t="s">
        <v>879</v>
      </c>
      <c r="E1323" s="10" t="s">
        <v>896</v>
      </c>
      <c r="F1323" s="10" t="s">
        <v>897</v>
      </c>
      <c r="G1323" s="10" t="s">
        <v>4</v>
      </c>
      <c r="H1323" s="10" t="s">
        <v>269</v>
      </c>
      <c r="I1323" s="10" t="s">
        <v>270</v>
      </c>
      <c r="J1323" s="10">
        <v>77121701</v>
      </c>
      <c r="K1323" s="10" t="s">
        <v>940</v>
      </c>
      <c r="L1323" s="16">
        <v>42370</v>
      </c>
      <c r="M1323" s="10">
        <v>11</v>
      </c>
      <c r="N1323" s="10" t="s">
        <v>8</v>
      </c>
      <c r="O1323" s="10" t="s">
        <v>9</v>
      </c>
      <c r="P1323" s="13">
        <v>30364400</v>
      </c>
      <c r="Q1323" s="13">
        <v>30364400</v>
      </c>
      <c r="R1323" s="10" t="s">
        <v>10</v>
      </c>
      <c r="S1323" s="10" t="s">
        <v>10</v>
      </c>
      <c r="T1323" s="10" t="s">
        <v>1020</v>
      </c>
      <c r="U1323" s="15">
        <v>2760400</v>
      </c>
      <c r="V1323" s="10"/>
    </row>
    <row r="1324" spans="1:22" s="2" customFormat="1" ht="75" customHeight="1" x14ac:dyDescent="0.25">
      <c r="A1324" s="10">
        <v>1320</v>
      </c>
      <c r="B1324" s="10">
        <v>820</v>
      </c>
      <c r="C1324" s="10" t="s">
        <v>878</v>
      </c>
      <c r="D1324" s="10" t="s">
        <v>879</v>
      </c>
      <c r="E1324" s="10" t="s">
        <v>896</v>
      </c>
      <c r="F1324" s="10" t="s">
        <v>897</v>
      </c>
      <c r="G1324" s="10" t="s">
        <v>4</v>
      </c>
      <c r="H1324" s="10" t="s">
        <v>269</v>
      </c>
      <c r="I1324" s="10" t="s">
        <v>270</v>
      </c>
      <c r="J1324" s="10">
        <v>77121701</v>
      </c>
      <c r="K1324" s="10" t="s">
        <v>940</v>
      </c>
      <c r="L1324" s="16">
        <v>42370</v>
      </c>
      <c r="M1324" s="10">
        <v>11</v>
      </c>
      <c r="N1324" s="10" t="s">
        <v>8</v>
      </c>
      <c r="O1324" s="10" t="s">
        <v>9</v>
      </c>
      <c r="P1324" s="13">
        <v>30364400</v>
      </c>
      <c r="Q1324" s="13">
        <v>30364400</v>
      </c>
      <c r="R1324" s="10" t="s">
        <v>10</v>
      </c>
      <c r="S1324" s="10" t="s">
        <v>10</v>
      </c>
      <c r="T1324" s="10" t="s">
        <v>1020</v>
      </c>
      <c r="U1324" s="15">
        <v>2760400</v>
      </c>
      <c r="V1324" s="10"/>
    </row>
    <row r="1325" spans="1:22" s="2" customFormat="1" ht="75" customHeight="1" x14ac:dyDescent="0.25">
      <c r="A1325" s="10">
        <v>1321</v>
      </c>
      <c r="B1325" s="10">
        <v>820</v>
      </c>
      <c r="C1325" s="10" t="s">
        <v>878</v>
      </c>
      <c r="D1325" s="10" t="s">
        <v>879</v>
      </c>
      <c r="E1325" s="10" t="s">
        <v>896</v>
      </c>
      <c r="F1325" s="10" t="s">
        <v>897</v>
      </c>
      <c r="G1325" s="10" t="s">
        <v>4</v>
      </c>
      <c r="H1325" s="10" t="s">
        <v>269</v>
      </c>
      <c r="I1325" s="10" t="s">
        <v>270</v>
      </c>
      <c r="J1325" s="10">
        <v>77121701</v>
      </c>
      <c r="K1325" s="10" t="s">
        <v>940</v>
      </c>
      <c r="L1325" s="16">
        <v>42370</v>
      </c>
      <c r="M1325" s="10">
        <v>11</v>
      </c>
      <c r="N1325" s="10" t="s">
        <v>8</v>
      </c>
      <c r="O1325" s="10" t="s">
        <v>9</v>
      </c>
      <c r="P1325" s="13">
        <v>30364400</v>
      </c>
      <c r="Q1325" s="13">
        <v>30364400</v>
      </c>
      <c r="R1325" s="10" t="s">
        <v>10</v>
      </c>
      <c r="S1325" s="10" t="s">
        <v>10</v>
      </c>
      <c r="T1325" s="10" t="s">
        <v>1020</v>
      </c>
      <c r="U1325" s="15">
        <v>2760400</v>
      </c>
      <c r="V1325" s="10"/>
    </row>
    <row r="1326" spans="1:22" s="2" customFormat="1" ht="75" customHeight="1" x14ac:dyDescent="0.25">
      <c r="A1326" s="10">
        <v>1322</v>
      </c>
      <c r="B1326" s="10">
        <v>820</v>
      </c>
      <c r="C1326" s="10" t="s">
        <v>878</v>
      </c>
      <c r="D1326" s="10" t="s">
        <v>879</v>
      </c>
      <c r="E1326" s="10" t="s">
        <v>896</v>
      </c>
      <c r="F1326" s="10" t="s">
        <v>897</v>
      </c>
      <c r="G1326" s="10" t="s">
        <v>4</v>
      </c>
      <c r="H1326" s="10" t="s">
        <v>269</v>
      </c>
      <c r="I1326" s="10" t="s">
        <v>270</v>
      </c>
      <c r="J1326" s="10">
        <v>77121701</v>
      </c>
      <c r="K1326" s="10" t="s">
        <v>940</v>
      </c>
      <c r="L1326" s="16">
        <v>42370</v>
      </c>
      <c r="M1326" s="10">
        <v>11</v>
      </c>
      <c r="N1326" s="10" t="s">
        <v>8</v>
      </c>
      <c r="O1326" s="10" t="s">
        <v>9</v>
      </c>
      <c r="P1326" s="13">
        <v>30364400</v>
      </c>
      <c r="Q1326" s="13">
        <v>30364400</v>
      </c>
      <c r="R1326" s="10" t="s">
        <v>10</v>
      </c>
      <c r="S1326" s="10" t="s">
        <v>10</v>
      </c>
      <c r="T1326" s="10" t="s">
        <v>1020</v>
      </c>
      <c r="U1326" s="15">
        <v>2760400</v>
      </c>
      <c r="V1326" s="10"/>
    </row>
    <row r="1327" spans="1:22" s="2" customFormat="1" ht="75" customHeight="1" x14ac:dyDescent="0.25">
      <c r="A1327" s="10">
        <v>1323</v>
      </c>
      <c r="B1327" s="10">
        <v>820</v>
      </c>
      <c r="C1327" s="10" t="s">
        <v>878</v>
      </c>
      <c r="D1327" s="10" t="s">
        <v>879</v>
      </c>
      <c r="E1327" s="10" t="s">
        <v>896</v>
      </c>
      <c r="F1327" s="10" t="s">
        <v>897</v>
      </c>
      <c r="G1327" s="10" t="s">
        <v>4</v>
      </c>
      <c r="H1327" s="10" t="s">
        <v>269</v>
      </c>
      <c r="I1327" s="10" t="s">
        <v>270</v>
      </c>
      <c r="J1327" s="10">
        <v>77121701</v>
      </c>
      <c r="K1327" s="10" t="s">
        <v>940</v>
      </c>
      <c r="L1327" s="16">
        <v>42370</v>
      </c>
      <c r="M1327" s="10">
        <v>11</v>
      </c>
      <c r="N1327" s="10" t="s">
        <v>8</v>
      </c>
      <c r="O1327" s="10" t="s">
        <v>9</v>
      </c>
      <c r="P1327" s="13">
        <v>30364400</v>
      </c>
      <c r="Q1327" s="13">
        <v>30364400</v>
      </c>
      <c r="R1327" s="10" t="s">
        <v>10</v>
      </c>
      <c r="S1327" s="10" t="s">
        <v>10</v>
      </c>
      <c r="T1327" s="10" t="s">
        <v>1020</v>
      </c>
      <c r="U1327" s="15">
        <v>2760400</v>
      </c>
      <c r="V1327" s="10"/>
    </row>
    <row r="1328" spans="1:22" s="2" customFormat="1" ht="75" customHeight="1" x14ac:dyDescent="0.25">
      <c r="A1328" s="10">
        <v>1324</v>
      </c>
      <c r="B1328" s="10">
        <v>820</v>
      </c>
      <c r="C1328" s="10" t="s">
        <v>878</v>
      </c>
      <c r="D1328" s="10" t="s">
        <v>879</v>
      </c>
      <c r="E1328" s="10" t="s">
        <v>880</v>
      </c>
      <c r="F1328" s="10" t="s">
        <v>881</v>
      </c>
      <c r="G1328" s="10" t="s">
        <v>4</v>
      </c>
      <c r="H1328" s="10" t="s">
        <v>269</v>
      </c>
      <c r="I1328" s="10" t="s">
        <v>270</v>
      </c>
      <c r="J1328" s="10">
        <v>77121707</v>
      </c>
      <c r="K1328" s="10" t="s">
        <v>883</v>
      </c>
      <c r="L1328" s="16">
        <v>42370</v>
      </c>
      <c r="M1328" s="10">
        <v>11</v>
      </c>
      <c r="N1328" s="10" t="s">
        <v>8</v>
      </c>
      <c r="O1328" s="10" t="s">
        <v>91</v>
      </c>
      <c r="P1328" s="13">
        <v>25945700</v>
      </c>
      <c r="Q1328" s="13">
        <v>25945700</v>
      </c>
      <c r="R1328" s="10" t="s">
        <v>10</v>
      </c>
      <c r="S1328" s="10" t="s">
        <v>10</v>
      </c>
      <c r="T1328" s="10" t="s">
        <v>1020</v>
      </c>
      <c r="U1328" s="15">
        <v>2358700</v>
      </c>
      <c r="V1328" s="10"/>
    </row>
    <row r="1329" spans="1:22" s="2" customFormat="1" ht="75" customHeight="1" x14ac:dyDescent="0.25">
      <c r="A1329" s="10">
        <v>1325</v>
      </c>
      <c r="B1329" s="10">
        <v>820</v>
      </c>
      <c r="C1329" s="10" t="s">
        <v>878</v>
      </c>
      <c r="D1329" s="10" t="s">
        <v>879</v>
      </c>
      <c r="E1329" s="10" t="s">
        <v>880</v>
      </c>
      <c r="F1329" s="10" t="s">
        <v>881</v>
      </c>
      <c r="G1329" s="10" t="s">
        <v>4</v>
      </c>
      <c r="H1329" s="10" t="s">
        <v>269</v>
      </c>
      <c r="I1329" s="10" t="s">
        <v>270</v>
      </c>
      <c r="J1329" s="10">
        <v>77121707</v>
      </c>
      <c r="K1329" s="10" t="s">
        <v>1007</v>
      </c>
      <c r="L1329" s="16">
        <v>42370</v>
      </c>
      <c r="M1329" s="10">
        <v>11</v>
      </c>
      <c r="N1329" s="10" t="s">
        <v>8</v>
      </c>
      <c r="O1329" s="10" t="s">
        <v>91</v>
      </c>
      <c r="P1329" s="13">
        <v>55517000</v>
      </c>
      <c r="Q1329" s="13">
        <v>55517000</v>
      </c>
      <c r="R1329" s="10" t="s">
        <v>10</v>
      </c>
      <c r="S1329" s="10" t="s">
        <v>10</v>
      </c>
      <c r="T1329" s="10" t="s">
        <v>1020</v>
      </c>
      <c r="U1329" s="15">
        <v>5047000</v>
      </c>
      <c r="V1329" s="10"/>
    </row>
    <row r="1330" spans="1:22" s="2" customFormat="1" ht="75" customHeight="1" x14ac:dyDescent="0.25">
      <c r="A1330" s="10">
        <v>1326</v>
      </c>
      <c r="B1330" s="10">
        <v>820</v>
      </c>
      <c r="C1330" s="10" t="s">
        <v>878</v>
      </c>
      <c r="D1330" s="10" t="s">
        <v>879</v>
      </c>
      <c r="E1330" s="10" t="s">
        <v>880</v>
      </c>
      <c r="F1330" s="10" t="s">
        <v>881</v>
      </c>
      <c r="G1330" s="10" t="s">
        <v>4</v>
      </c>
      <c r="H1330" s="10" t="s">
        <v>269</v>
      </c>
      <c r="I1330" s="10" t="s">
        <v>270</v>
      </c>
      <c r="J1330" s="10">
        <v>77121707</v>
      </c>
      <c r="K1330" s="10" t="s">
        <v>1007</v>
      </c>
      <c r="L1330" s="16">
        <v>42370</v>
      </c>
      <c r="M1330" s="10">
        <v>11</v>
      </c>
      <c r="N1330" s="10" t="s">
        <v>8</v>
      </c>
      <c r="O1330" s="10" t="s">
        <v>91</v>
      </c>
      <c r="P1330" s="13">
        <v>49738700</v>
      </c>
      <c r="Q1330" s="13">
        <v>49738700</v>
      </c>
      <c r="R1330" s="10" t="s">
        <v>10</v>
      </c>
      <c r="S1330" s="10" t="s">
        <v>10</v>
      </c>
      <c r="T1330" s="10" t="s">
        <v>1020</v>
      </c>
      <c r="U1330" s="15">
        <v>4521700</v>
      </c>
      <c r="V1330" s="10"/>
    </row>
    <row r="1331" spans="1:22" s="2" customFormat="1" ht="75" customHeight="1" x14ac:dyDescent="0.25">
      <c r="A1331" s="10">
        <v>1327</v>
      </c>
      <c r="B1331" s="10">
        <v>820</v>
      </c>
      <c r="C1331" s="10" t="s">
        <v>878</v>
      </c>
      <c r="D1331" s="10" t="s">
        <v>879</v>
      </c>
      <c r="E1331" s="10" t="s">
        <v>880</v>
      </c>
      <c r="F1331" s="10" t="s">
        <v>881</v>
      </c>
      <c r="G1331" s="10" t="s">
        <v>4</v>
      </c>
      <c r="H1331" s="10" t="s">
        <v>269</v>
      </c>
      <c r="I1331" s="10" t="s">
        <v>270</v>
      </c>
      <c r="J1331" s="10">
        <v>77121707</v>
      </c>
      <c r="K1331" s="10" t="s">
        <v>895</v>
      </c>
      <c r="L1331" s="16">
        <v>42370</v>
      </c>
      <c r="M1331" s="10">
        <v>11</v>
      </c>
      <c r="N1331" s="10" t="s">
        <v>8</v>
      </c>
      <c r="O1331" s="10" t="s">
        <v>91</v>
      </c>
      <c r="P1331" s="13">
        <v>105369000</v>
      </c>
      <c r="Q1331" s="13">
        <v>105369000</v>
      </c>
      <c r="R1331" s="10" t="s">
        <v>10</v>
      </c>
      <c r="S1331" s="10" t="s">
        <v>10</v>
      </c>
      <c r="T1331" s="10" t="s">
        <v>1020</v>
      </c>
      <c r="U1331" s="15">
        <v>9579000</v>
      </c>
      <c r="V1331" s="10"/>
    </row>
    <row r="1332" spans="1:22" s="2" customFormat="1" ht="75" customHeight="1" x14ac:dyDescent="0.25">
      <c r="A1332" s="10">
        <v>1328</v>
      </c>
      <c r="B1332" s="10">
        <v>820</v>
      </c>
      <c r="C1332" s="10" t="s">
        <v>878</v>
      </c>
      <c r="D1332" s="10" t="s">
        <v>879</v>
      </c>
      <c r="E1332" s="10" t="s">
        <v>880</v>
      </c>
      <c r="F1332" s="10" t="s">
        <v>881</v>
      </c>
      <c r="G1332" s="10" t="s">
        <v>4</v>
      </c>
      <c r="H1332" s="10" t="s">
        <v>269</v>
      </c>
      <c r="I1332" s="10" t="s">
        <v>270</v>
      </c>
      <c r="J1332" s="10">
        <v>77121707</v>
      </c>
      <c r="K1332" s="10" t="s">
        <v>1007</v>
      </c>
      <c r="L1332" s="16">
        <v>42370</v>
      </c>
      <c r="M1332" s="10">
        <v>11</v>
      </c>
      <c r="N1332" s="10" t="s">
        <v>8</v>
      </c>
      <c r="O1332" s="10" t="s">
        <v>91</v>
      </c>
      <c r="P1332" s="13">
        <v>55517000</v>
      </c>
      <c r="Q1332" s="13">
        <v>55517000</v>
      </c>
      <c r="R1332" s="10" t="s">
        <v>10</v>
      </c>
      <c r="S1332" s="10" t="s">
        <v>10</v>
      </c>
      <c r="T1332" s="10" t="s">
        <v>1020</v>
      </c>
      <c r="U1332" s="15">
        <v>5047000</v>
      </c>
      <c r="V1332" s="10"/>
    </row>
    <row r="1333" spans="1:22" s="2" customFormat="1" ht="75" customHeight="1" x14ac:dyDescent="0.25">
      <c r="A1333" s="10">
        <v>1329</v>
      </c>
      <c r="B1333" s="10">
        <v>820</v>
      </c>
      <c r="C1333" s="10" t="s">
        <v>878</v>
      </c>
      <c r="D1333" s="10" t="s">
        <v>879</v>
      </c>
      <c r="E1333" s="10" t="s">
        <v>880</v>
      </c>
      <c r="F1333" s="10" t="s">
        <v>881</v>
      </c>
      <c r="G1333" s="10" t="s">
        <v>4</v>
      </c>
      <c r="H1333" s="10" t="s">
        <v>269</v>
      </c>
      <c r="I1333" s="10" t="s">
        <v>270</v>
      </c>
      <c r="J1333" s="10">
        <v>77121707</v>
      </c>
      <c r="K1333" s="10" t="s">
        <v>885</v>
      </c>
      <c r="L1333" s="16">
        <v>42370</v>
      </c>
      <c r="M1333" s="10">
        <v>11</v>
      </c>
      <c r="N1333" s="10" t="s">
        <v>8</v>
      </c>
      <c r="O1333" s="10" t="s">
        <v>91</v>
      </c>
      <c r="P1333" s="13">
        <v>18807800</v>
      </c>
      <c r="Q1333" s="13">
        <v>18807800</v>
      </c>
      <c r="R1333" s="10" t="s">
        <v>10</v>
      </c>
      <c r="S1333" s="10" t="s">
        <v>10</v>
      </c>
      <c r="T1333" s="10" t="s">
        <v>1020</v>
      </c>
      <c r="U1333" s="15">
        <v>1709800</v>
      </c>
      <c r="V1333" s="10"/>
    </row>
    <row r="1334" spans="1:22" s="2" customFormat="1" ht="75" customHeight="1" x14ac:dyDescent="0.25">
      <c r="A1334" s="10">
        <v>1330</v>
      </c>
      <c r="B1334" s="10">
        <v>820</v>
      </c>
      <c r="C1334" s="10" t="s">
        <v>878</v>
      </c>
      <c r="D1334" s="10" t="s">
        <v>879</v>
      </c>
      <c r="E1334" s="10" t="s">
        <v>880</v>
      </c>
      <c r="F1334" s="10" t="s">
        <v>881</v>
      </c>
      <c r="G1334" s="10" t="s">
        <v>4</v>
      </c>
      <c r="H1334" s="10" t="s">
        <v>269</v>
      </c>
      <c r="I1334" s="10" t="s">
        <v>270</v>
      </c>
      <c r="J1334" s="10">
        <v>77121707</v>
      </c>
      <c r="K1334" s="10" t="s">
        <v>889</v>
      </c>
      <c r="L1334" s="16">
        <v>42370</v>
      </c>
      <c r="M1334" s="10">
        <v>11</v>
      </c>
      <c r="N1334" s="10" t="s">
        <v>8</v>
      </c>
      <c r="O1334" s="10" t="s">
        <v>91</v>
      </c>
      <c r="P1334" s="13">
        <v>38182100</v>
      </c>
      <c r="Q1334" s="13">
        <v>38182100</v>
      </c>
      <c r="R1334" s="10" t="s">
        <v>10</v>
      </c>
      <c r="S1334" s="10" t="s">
        <v>10</v>
      </c>
      <c r="T1334" s="10" t="s">
        <v>1020</v>
      </c>
      <c r="U1334" s="15">
        <v>3471100</v>
      </c>
      <c r="V1334" s="10"/>
    </row>
    <row r="1335" spans="1:22" s="2" customFormat="1" ht="75" customHeight="1" x14ac:dyDescent="0.25">
      <c r="A1335" s="10">
        <v>1331</v>
      </c>
      <c r="B1335" s="10">
        <v>820</v>
      </c>
      <c r="C1335" s="10" t="s">
        <v>878</v>
      </c>
      <c r="D1335" s="10" t="s">
        <v>879</v>
      </c>
      <c r="E1335" s="10" t="s">
        <v>880</v>
      </c>
      <c r="F1335" s="10" t="s">
        <v>881</v>
      </c>
      <c r="G1335" s="10" t="s">
        <v>28</v>
      </c>
      <c r="H1335" s="10" t="s">
        <v>29</v>
      </c>
      <c r="I1335" s="10" t="s">
        <v>913</v>
      </c>
      <c r="J1335" s="10">
        <v>77101505</v>
      </c>
      <c r="K1335" s="10" t="s">
        <v>1008</v>
      </c>
      <c r="L1335" s="16">
        <v>42370</v>
      </c>
      <c r="M1335" s="10">
        <v>11</v>
      </c>
      <c r="N1335" s="10" t="s">
        <v>8</v>
      </c>
      <c r="O1335" s="10" t="s">
        <v>91</v>
      </c>
      <c r="P1335" s="13">
        <v>50000000</v>
      </c>
      <c r="Q1335" s="13">
        <v>50000000</v>
      </c>
      <c r="R1335" s="10" t="s">
        <v>10</v>
      </c>
      <c r="S1335" s="10" t="s">
        <v>10</v>
      </c>
      <c r="T1335" s="10" t="s">
        <v>1020</v>
      </c>
      <c r="U1335" s="15">
        <v>50000000</v>
      </c>
      <c r="V1335" s="10"/>
    </row>
    <row r="1336" spans="1:22" s="2" customFormat="1" ht="75" customHeight="1" x14ac:dyDescent="0.25">
      <c r="A1336" s="10">
        <v>1332</v>
      </c>
      <c r="B1336" s="10">
        <v>820</v>
      </c>
      <c r="C1336" s="10" t="s">
        <v>878</v>
      </c>
      <c r="D1336" s="10" t="s">
        <v>879</v>
      </c>
      <c r="E1336" s="10" t="s">
        <v>880</v>
      </c>
      <c r="F1336" s="10" t="s">
        <v>881</v>
      </c>
      <c r="G1336" s="10" t="s">
        <v>4</v>
      </c>
      <c r="H1336" s="10" t="s">
        <v>269</v>
      </c>
      <c r="I1336" s="10" t="s">
        <v>270</v>
      </c>
      <c r="J1336" s="10">
        <v>77121707</v>
      </c>
      <c r="K1336" s="10" t="s">
        <v>885</v>
      </c>
      <c r="L1336" s="16">
        <v>42370</v>
      </c>
      <c r="M1336" s="10">
        <v>11</v>
      </c>
      <c r="N1336" s="10" t="s">
        <v>8</v>
      </c>
      <c r="O1336" s="10" t="s">
        <v>91</v>
      </c>
      <c r="P1336" s="13">
        <v>18045200</v>
      </c>
      <c r="Q1336" s="13">
        <v>18045200</v>
      </c>
      <c r="R1336" s="10" t="s">
        <v>10</v>
      </c>
      <c r="S1336" s="10" t="s">
        <v>10</v>
      </c>
      <c r="T1336" s="10" t="s">
        <v>1020</v>
      </c>
      <c r="U1336" s="15">
        <v>1709800</v>
      </c>
      <c r="V1336" s="10"/>
    </row>
    <row r="1337" spans="1:22" s="2" customFormat="1" ht="75" customHeight="1" x14ac:dyDescent="0.25">
      <c r="A1337" s="10">
        <v>1333</v>
      </c>
      <c r="B1337" s="10">
        <v>820</v>
      </c>
      <c r="C1337" s="10" t="s">
        <v>878</v>
      </c>
      <c r="D1337" s="10" t="s">
        <v>879</v>
      </c>
      <c r="E1337" s="10" t="s">
        <v>896</v>
      </c>
      <c r="F1337" s="10" t="s">
        <v>907</v>
      </c>
      <c r="G1337" s="10" t="s">
        <v>4</v>
      </c>
      <c r="H1337" s="10" t="s">
        <v>269</v>
      </c>
      <c r="I1337" s="10" t="s">
        <v>270</v>
      </c>
      <c r="J1337" s="10">
        <v>70171607</v>
      </c>
      <c r="K1337" s="10" t="s">
        <v>974</v>
      </c>
      <c r="L1337" s="16">
        <v>42370</v>
      </c>
      <c r="M1337" s="10">
        <v>11</v>
      </c>
      <c r="N1337" s="10" t="s">
        <v>8</v>
      </c>
      <c r="O1337" s="10" t="s">
        <v>909</v>
      </c>
      <c r="P1337" s="13">
        <v>38181300</v>
      </c>
      <c r="Q1337" s="13">
        <v>38181300</v>
      </c>
      <c r="R1337" s="10" t="s">
        <v>10</v>
      </c>
      <c r="S1337" s="10" t="s">
        <v>10</v>
      </c>
      <c r="T1337" s="10" t="s">
        <v>1020</v>
      </c>
      <c r="U1337" s="15">
        <v>3471100</v>
      </c>
      <c r="V1337" s="10"/>
    </row>
    <row r="1338" spans="1:22" s="2" customFormat="1" ht="75" customHeight="1" x14ac:dyDescent="0.25">
      <c r="A1338" s="10">
        <v>1334</v>
      </c>
      <c r="B1338" s="10">
        <v>820</v>
      </c>
      <c r="C1338" s="10" t="s">
        <v>878</v>
      </c>
      <c r="D1338" s="10" t="s">
        <v>879</v>
      </c>
      <c r="E1338" s="10" t="s">
        <v>896</v>
      </c>
      <c r="F1338" s="10" t="s">
        <v>917</v>
      </c>
      <c r="G1338" s="10" t="s">
        <v>4</v>
      </c>
      <c r="H1338" s="10" t="s">
        <v>269</v>
      </c>
      <c r="I1338" s="10" t="s">
        <v>270</v>
      </c>
      <c r="J1338" s="10">
        <v>77101505</v>
      </c>
      <c r="K1338" s="10" t="s">
        <v>975</v>
      </c>
      <c r="L1338" s="16">
        <v>42370</v>
      </c>
      <c r="M1338" s="10">
        <v>11</v>
      </c>
      <c r="N1338" s="10" t="s">
        <v>8</v>
      </c>
      <c r="O1338" s="10" t="s">
        <v>909</v>
      </c>
      <c r="P1338" s="13">
        <v>44125500</v>
      </c>
      <c r="Q1338" s="13">
        <v>44125500</v>
      </c>
      <c r="R1338" s="10" t="s">
        <v>10</v>
      </c>
      <c r="S1338" s="10" t="s">
        <v>10</v>
      </c>
      <c r="T1338" s="10" t="s">
        <v>1020</v>
      </c>
      <c r="U1338" s="15">
        <v>3996400</v>
      </c>
      <c r="V1338" s="10"/>
    </row>
    <row r="1339" spans="1:22" s="2" customFormat="1" ht="75" customHeight="1" x14ac:dyDescent="0.25">
      <c r="A1339" s="10">
        <v>1335</v>
      </c>
      <c r="B1339" s="10">
        <v>820</v>
      </c>
      <c r="C1339" s="10" t="s">
        <v>878</v>
      </c>
      <c r="D1339" s="10" t="s">
        <v>879</v>
      </c>
      <c r="E1339" s="10" t="s">
        <v>896</v>
      </c>
      <c r="F1339" s="10" t="s">
        <v>897</v>
      </c>
      <c r="G1339" s="10" t="s">
        <v>28</v>
      </c>
      <c r="H1339" s="10" t="s">
        <v>29</v>
      </c>
      <c r="I1339" s="10" t="s">
        <v>913</v>
      </c>
      <c r="J1339" s="10">
        <v>77101505</v>
      </c>
      <c r="K1339" s="10" t="s">
        <v>914</v>
      </c>
      <c r="L1339" s="16">
        <v>42370</v>
      </c>
      <c r="M1339" s="10">
        <v>11</v>
      </c>
      <c r="N1339" s="10" t="s">
        <v>915</v>
      </c>
      <c r="O1339" s="10" t="s">
        <v>9</v>
      </c>
      <c r="P1339" s="13">
        <v>100000000</v>
      </c>
      <c r="Q1339" s="13">
        <v>100000000</v>
      </c>
      <c r="R1339" s="10" t="s">
        <v>10</v>
      </c>
      <c r="S1339" s="10" t="s">
        <v>10</v>
      </c>
      <c r="T1339" s="10" t="s">
        <v>1020</v>
      </c>
      <c r="U1339" s="15">
        <v>100000000</v>
      </c>
      <c r="V1339" s="10"/>
    </row>
    <row r="1340" spans="1:22" s="2" customFormat="1" ht="75" customHeight="1" x14ac:dyDescent="0.25">
      <c r="A1340" s="10">
        <v>1336</v>
      </c>
      <c r="B1340" s="10">
        <v>820</v>
      </c>
      <c r="C1340" s="10" t="s">
        <v>878</v>
      </c>
      <c r="D1340" s="10" t="s">
        <v>879</v>
      </c>
      <c r="E1340" s="10" t="s">
        <v>896</v>
      </c>
      <c r="F1340" s="10" t="s">
        <v>897</v>
      </c>
      <c r="G1340" s="10" t="s">
        <v>28</v>
      </c>
      <c r="H1340" s="10" t="s">
        <v>29</v>
      </c>
      <c r="I1340" s="10" t="s">
        <v>913</v>
      </c>
      <c r="J1340" s="10">
        <v>77101505</v>
      </c>
      <c r="K1340" s="10" t="s">
        <v>1009</v>
      </c>
      <c r="L1340" s="16">
        <v>42370</v>
      </c>
      <c r="M1340" s="10">
        <v>11</v>
      </c>
      <c r="N1340" s="10" t="s">
        <v>915</v>
      </c>
      <c r="O1340" s="10" t="s">
        <v>9</v>
      </c>
      <c r="P1340" s="13">
        <v>80000000</v>
      </c>
      <c r="Q1340" s="13">
        <v>80000000</v>
      </c>
      <c r="R1340" s="10" t="s">
        <v>10</v>
      </c>
      <c r="S1340" s="10" t="s">
        <v>10</v>
      </c>
      <c r="T1340" s="10" t="s">
        <v>1020</v>
      </c>
      <c r="U1340" s="15">
        <v>80000000</v>
      </c>
      <c r="V1340" s="10"/>
    </row>
    <row r="1341" spans="1:22" s="2" customFormat="1" ht="75" customHeight="1" x14ac:dyDescent="0.25">
      <c r="A1341" s="10">
        <v>1337</v>
      </c>
      <c r="B1341" s="10">
        <v>820</v>
      </c>
      <c r="C1341" s="10" t="s">
        <v>878</v>
      </c>
      <c r="D1341" s="10" t="s">
        <v>879</v>
      </c>
      <c r="E1341" s="10" t="s">
        <v>896</v>
      </c>
      <c r="F1341" s="10" t="s">
        <v>897</v>
      </c>
      <c r="G1341" s="10" t="s">
        <v>28</v>
      </c>
      <c r="H1341" s="10" t="s">
        <v>29</v>
      </c>
      <c r="I1341" s="10" t="s">
        <v>913</v>
      </c>
      <c r="J1341" s="10">
        <v>77101505</v>
      </c>
      <c r="K1341" s="10" t="s">
        <v>1010</v>
      </c>
      <c r="L1341" s="16">
        <v>42370</v>
      </c>
      <c r="M1341" s="10">
        <v>11</v>
      </c>
      <c r="N1341" s="10" t="s">
        <v>915</v>
      </c>
      <c r="O1341" s="10" t="s">
        <v>9</v>
      </c>
      <c r="P1341" s="13">
        <v>5000000</v>
      </c>
      <c r="Q1341" s="13">
        <v>5000000</v>
      </c>
      <c r="R1341" s="10" t="s">
        <v>10</v>
      </c>
      <c r="S1341" s="10" t="s">
        <v>10</v>
      </c>
      <c r="T1341" s="10" t="s">
        <v>1020</v>
      </c>
      <c r="U1341" s="15">
        <v>5000000</v>
      </c>
      <c r="V1341" s="10"/>
    </row>
    <row r="1342" spans="1:22" s="2" customFormat="1" ht="75" customHeight="1" x14ac:dyDescent="0.25">
      <c r="A1342" s="10">
        <v>1338</v>
      </c>
      <c r="B1342" s="10">
        <v>820</v>
      </c>
      <c r="C1342" s="10" t="s">
        <v>951</v>
      </c>
      <c r="D1342" s="10" t="s">
        <v>952</v>
      </c>
      <c r="E1342" s="10" t="s">
        <v>953</v>
      </c>
      <c r="F1342" s="10" t="s">
        <v>954</v>
      </c>
      <c r="G1342" s="10" t="s">
        <v>28</v>
      </c>
      <c r="H1342" s="10" t="s">
        <v>29</v>
      </c>
      <c r="I1342" s="10" t="s">
        <v>913</v>
      </c>
      <c r="J1342" s="10">
        <v>77101505</v>
      </c>
      <c r="K1342" s="10" t="s">
        <v>1011</v>
      </c>
      <c r="L1342" s="16">
        <v>42370</v>
      </c>
      <c r="M1342" s="10">
        <v>11</v>
      </c>
      <c r="N1342" s="10" t="s">
        <v>915</v>
      </c>
      <c r="O1342" s="10" t="s">
        <v>9</v>
      </c>
      <c r="P1342" s="13">
        <v>7000000</v>
      </c>
      <c r="Q1342" s="13">
        <v>7000000</v>
      </c>
      <c r="R1342" s="10" t="s">
        <v>10</v>
      </c>
      <c r="S1342" s="10" t="s">
        <v>10</v>
      </c>
      <c r="T1342" s="10" t="s">
        <v>1020</v>
      </c>
      <c r="U1342" s="15">
        <v>7000000</v>
      </c>
      <c r="V1342" s="10"/>
    </row>
    <row r="1343" spans="1:22" s="2" customFormat="1" ht="75" customHeight="1" x14ac:dyDescent="0.25">
      <c r="A1343" s="10">
        <v>1339</v>
      </c>
      <c r="B1343" s="10">
        <v>820</v>
      </c>
      <c r="C1343" s="10" t="s">
        <v>878</v>
      </c>
      <c r="D1343" s="10" t="s">
        <v>879</v>
      </c>
      <c r="E1343" s="10" t="s">
        <v>896</v>
      </c>
      <c r="F1343" s="10" t="s">
        <v>897</v>
      </c>
      <c r="G1343" s="10" t="s">
        <v>4</v>
      </c>
      <c r="H1343" s="10" t="s">
        <v>269</v>
      </c>
      <c r="I1343" s="10" t="s">
        <v>270</v>
      </c>
      <c r="J1343" s="10">
        <v>77121701</v>
      </c>
      <c r="K1343" s="10" t="s">
        <v>932</v>
      </c>
      <c r="L1343" s="16">
        <v>42370</v>
      </c>
      <c r="M1343" s="10">
        <v>10</v>
      </c>
      <c r="N1343" s="10" t="s">
        <v>8</v>
      </c>
      <c r="O1343" s="10" t="s">
        <v>9</v>
      </c>
      <c r="P1343" s="13">
        <v>24002900</v>
      </c>
      <c r="Q1343" s="13">
        <v>24002900</v>
      </c>
      <c r="R1343" s="10" t="s">
        <v>10</v>
      </c>
      <c r="S1343" s="10" t="s">
        <v>10</v>
      </c>
      <c r="T1343" s="10" t="s">
        <v>1020</v>
      </c>
      <c r="U1343" s="15">
        <v>2358700</v>
      </c>
      <c r="V1343" s="10"/>
    </row>
    <row r="1344" spans="1:22" s="2" customFormat="1" ht="75" customHeight="1" x14ac:dyDescent="0.25">
      <c r="A1344" s="10">
        <v>1340</v>
      </c>
      <c r="B1344" s="10">
        <v>820</v>
      </c>
      <c r="C1344" s="10" t="s">
        <v>878</v>
      </c>
      <c r="D1344" s="10" t="s">
        <v>879</v>
      </c>
      <c r="E1344" s="10" t="s">
        <v>880</v>
      </c>
      <c r="F1344" s="10" t="s">
        <v>881</v>
      </c>
      <c r="G1344" s="10" t="s">
        <v>4</v>
      </c>
      <c r="H1344" s="10" t="s">
        <v>269</v>
      </c>
      <c r="I1344" s="10" t="s">
        <v>270</v>
      </c>
      <c r="J1344" s="10">
        <v>77121707</v>
      </c>
      <c r="K1344" s="10" t="s">
        <v>885</v>
      </c>
      <c r="L1344" s="16">
        <v>42370</v>
      </c>
      <c r="M1344" s="10">
        <v>11</v>
      </c>
      <c r="N1344" s="10" t="s">
        <v>8</v>
      </c>
      <c r="O1344" s="10" t="s">
        <v>91</v>
      </c>
      <c r="P1344" s="13">
        <v>19574700</v>
      </c>
      <c r="Q1344" s="13">
        <v>19574700</v>
      </c>
      <c r="R1344" s="10" t="s">
        <v>10</v>
      </c>
      <c r="S1344" s="10" t="s">
        <v>10</v>
      </c>
      <c r="T1344" s="10" t="s">
        <v>1020</v>
      </c>
      <c r="U1344" s="15">
        <v>1709800</v>
      </c>
      <c r="V1344" s="10"/>
    </row>
    <row r="1345" spans="1:21" ht="71.25" x14ac:dyDescent="0.25">
      <c r="A1345" s="18">
        <v>950</v>
      </c>
      <c r="B1345" s="18">
        <v>961</v>
      </c>
      <c r="C1345" s="18" t="s">
        <v>651</v>
      </c>
      <c r="D1345" s="18" t="s">
        <v>652</v>
      </c>
      <c r="E1345" s="18" t="s">
        <v>665</v>
      </c>
      <c r="F1345" s="18" t="s">
        <v>666</v>
      </c>
      <c r="G1345" s="10" t="s">
        <v>82</v>
      </c>
      <c r="H1345" s="18" t="s">
        <v>648</v>
      </c>
      <c r="I1345" s="18" t="s">
        <v>649</v>
      </c>
      <c r="J1345" s="18">
        <v>80101505</v>
      </c>
      <c r="K1345" s="18" t="s">
        <v>667</v>
      </c>
      <c r="L1345" s="19">
        <v>42370</v>
      </c>
      <c r="M1345" s="18">
        <v>12</v>
      </c>
      <c r="N1345" s="18" t="s">
        <v>659</v>
      </c>
      <c r="O1345" s="10" t="s">
        <v>1195</v>
      </c>
      <c r="P1345" s="20">
        <v>11885254000</v>
      </c>
      <c r="Q1345" s="20">
        <f>+P1345</f>
        <v>11885254000</v>
      </c>
      <c r="R1345" s="18" t="s">
        <v>10</v>
      </c>
      <c r="S1345" s="18" t="s">
        <v>10</v>
      </c>
      <c r="T1345" s="18" t="s">
        <v>657</v>
      </c>
      <c r="U1345" s="21">
        <f>+Q1345</f>
        <v>11885254000</v>
      </c>
    </row>
  </sheetData>
  <autoFilter ref="A1:V1345"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32"/>
  <sheetViews>
    <sheetView topLeftCell="A110" zoomScale="85" zoomScaleNormal="85" zoomScalePageLayoutView="80" workbookViewId="0">
      <selection activeCell="I4" sqref="I4:I121"/>
    </sheetView>
  </sheetViews>
  <sheetFormatPr baseColWidth="10" defaultColWidth="10.85546875" defaultRowHeight="15" x14ac:dyDescent="0.25"/>
  <cols>
    <col min="1" max="1" width="4.140625" style="39" customWidth="1"/>
    <col min="2" max="2" width="10.28515625" style="69" customWidth="1"/>
    <col min="3" max="3" width="66.42578125" style="51" customWidth="1"/>
    <col min="4" max="4" width="11.140625" style="51" customWidth="1"/>
    <col min="5" max="5" width="15.140625" style="70" customWidth="1"/>
    <col min="6" max="6" width="22.28515625" style="51" customWidth="1"/>
    <col min="7" max="7" width="34.28515625" style="51" customWidth="1"/>
    <col min="8" max="8" width="21.140625" style="51" customWidth="1"/>
    <col min="9" max="9" width="19.140625" style="51" customWidth="1"/>
    <col min="10" max="10" width="16.140625" style="51" bestFit="1" customWidth="1"/>
    <col min="11" max="11" width="16.7109375" style="51" customWidth="1"/>
    <col min="12" max="12" width="47.140625" style="51" customWidth="1"/>
    <col min="13" max="13" width="14" style="51" customWidth="1"/>
    <col min="14" max="14" width="42.42578125" style="51" customWidth="1"/>
    <col min="15" max="16384" width="10.85546875" style="51"/>
  </cols>
  <sheetData>
    <row r="1" spans="2:12" s="23" customFormat="1" x14ac:dyDescent="0.25">
      <c r="B1" s="25"/>
      <c r="E1" s="35"/>
    </row>
    <row r="2" spans="2:12" s="23" customFormat="1" x14ac:dyDescent="0.25">
      <c r="B2" s="42" t="s">
        <v>1035</v>
      </c>
      <c r="E2" s="35"/>
    </row>
    <row r="3" spans="2:12" s="39" customFormat="1" ht="75" customHeight="1" x14ac:dyDescent="0.25">
      <c r="B3" s="74" t="s">
        <v>1036</v>
      </c>
      <c r="C3" s="75" t="s">
        <v>1037</v>
      </c>
      <c r="D3" s="75" t="s">
        <v>1038</v>
      </c>
      <c r="E3" s="76" t="s">
        <v>1039</v>
      </c>
      <c r="F3" s="75" t="s">
        <v>1040</v>
      </c>
      <c r="G3" s="75" t="s">
        <v>1041</v>
      </c>
      <c r="H3" s="77" t="s">
        <v>1042</v>
      </c>
      <c r="I3" s="77" t="s">
        <v>1043</v>
      </c>
      <c r="J3" s="77" t="s">
        <v>1044</v>
      </c>
      <c r="K3" s="77" t="s">
        <v>1045</v>
      </c>
      <c r="L3" s="77" t="s">
        <v>1046</v>
      </c>
    </row>
    <row r="4" spans="2:12" ht="30" x14ac:dyDescent="0.25">
      <c r="B4" s="43">
        <v>53102710</v>
      </c>
      <c r="C4" s="44" t="s">
        <v>1047</v>
      </c>
      <c r="D4" s="45">
        <v>42375</v>
      </c>
      <c r="E4" s="46">
        <v>12</v>
      </c>
      <c r="F4" s="47" t="s">
        <v>1048</v>
      </c>
      <c r="G4" s="47" t="s">
        <v>1049</v>
      </c>
      <c r="H4" s="48">
        <v>2500000</v>
      </c>
      <c r="I4" s="48">
        <v>2500000</v>
      </c>
      <c r="J4" s="49" t="s">
        <v>1050</v>
      </c>
      <c r="K4" s="49" t="s">
        <v>10</v>
      </c>
      <c r="L4" s="50" t="s">
        <v>1051</v>
      </c>
    </row>
    <row r="5" spans="2:12" ht="30" x14ac:dyDescent="0.25">
      <c r="B5" s="43">
        <v>80131505</v>
      </c>
      <c r="C5" s="44" t="s">
        <v>1052</v>
      </c>
      <c r="D5" s="45">
        <v>42375</v>
      </c>
      <c r="E5" s="46">
        <v>12</v>
      </c>
      <c r="F5" s="47" t="s">
        <v>1053</v>
      </c>
      <c r="G5" s="47" t="s">
        <v>1054</v>
      </c>
      <c r="H5" s="48">
        <v>66000000</v>
      </c>
      <c r="I5" s="48">
        <v>66000000</v>
      </c>
      <c r="J5" s="49" t="s">
        <v>1050</v>
      </c>
      <c r="K5" s="49" t="s">
        <v>10</v>
      </c>
      <c r="L5" s="50" t="s">
        <v>1051</v>
      </c>
    </row>
    <row r="6" spans="2:12" ht="30" x14ac:dyDescent="0.25">
      <c r="B6" s="43">
        <v>80131505</v>
      </c>
      <c r="C6" s="44" t="s">
        <v>1055</v>
      </c>
      <c r="D6" s="45">
        <v>42423</v>
      </c>
      <c r="E6" s="47">
        <v>10</v>
      </c>
      <c r="F6" s="47" t="s">
        <v>1053</v>
      </c>
      <c r="G6" s="47" t="s">
        <v>1054</v>
      </c>
      <c r="H6" s="48">
        <v>74000000</v>
      </c>
      <c r="I6" s="48">
        <v>74000000</v>
      </c>
      <c r="J6" s="49" t="s">
        <v>1050</v>
      </c>
      <c r="K6" s="49" t="s">
        <v>10</v>
      </c>
      <c r="L6" s="50" t="s">
        <v>1051</v>
      </c>
    </row>
    <row r="7" spans="2:12" ht="30" x14ac:dyDescent="0.25">
      <c r="B7" s="43">
        <v>93141506</v>
      </c>
      <c r="C7" s="44" t="s">
        <v>1056</v>
      </c>
      <c r="D7" s="45">
        <v>42522</v>
      </c>
      <c r="E7" s="46">
        <v>6</v>
      </c>
      <c r="F7" s="47" t="s">
        <v>1053</v>
      </c>
      <c r="G7" s="47" t="s">
        <v>1057</v>
      </c>
      <c r="H7" s="48">
        <v>32500000</v>
      </c>
      <c r="I7" s="48">
        <v>32500000</v>
      </c>
      <c r="J7" s="49" t="s">
        <v>1050</v>
      </c>
      <c r="K7" s="49" t="s">
        <v>10</v>
      </c>
      <c r="L7" s="50" t="s">
        <v>1051</v>
      </c>
    </row>
    <row r="8" spans="2:12" ht="30" x14ac:dyDescent="0.25">
      <c r="B8" s="43">
        <v>93141506</v>
      </c>
      <c r="C8" s="44" t="s">
        <v>1058</v>
      </c>
      <c r="D8" s="45">
        <v>42401</v>
      </c>
      <c r="E8" s="47">
        <v>1</v>
      </c>
      <c r="F8" s="47" t="s">
        <v>1053</v>
      </c>
      <c r="G8" s="47" t="s">
        <v>1057</v>
      </c>
      <c r="H8" s="48">
        <v>7500000</v>
      </c>
      <c r="I8" s="48">
        <v>7500000</v>
      </c>
      <c r="J8" s="49" t="s">
        <v>1050</v>
      </c>
      <c r="K8" s="49" t="s">
        <v>10</v>
      </c>
      <c r="L8" s="50" t="s">
        <v>1051</v>
      </c>
    </row>
    <row r="9" spans="2:12" ht="75" x14ac:dyDescent="0.25">
      <c r="B9" s="43">
        <v>93141506</v>
      </c>
      <c r="C9" s="44" t="s">
        <v>1059</v>
      </c>
      <c r="D9" s="45">
        <v>42424</v>
      </c>
      <c r="E9" s="46">
        <v>6</v>
      </c>
      <c r="F9" s="47" t="s">
        <v>1053</v>
      </c>
      <c r="G9" s="47" t="s">
        <v>1057</v>
      </c>
      <c r="H9" s="48">
        <v>100000000</v>
      </c>
      <c r="I9" s="48">
        <v>100000000</v>
      </c>
      <c r="J9" s="49" t="s">
        <v>1050</v>
      </c>
      <c r="K9" s="49" t="s">
        <v>10</v>
      </c>
      <c r="L9" s="50" t="s">
        <v>1051</v>
      </c>
    </row>
    <row r="10" spans="2:12" ht="30" x14ac:dyDescent="0.25">
      <c r="B10" s="52">
        <v>86101705</v>
      </c>
      <c r="C10" s="44" t="s">
        <v>1060</v>
      </c>
      <c r="D10" s="45">
        <v>42399</v>
      </c>
      <c r="E10" s="46">
        <v>5</v>
      </c>
      <c r="F10" s="47" t="s">
        <v>1053</v>
      </c>
      <c r="G10" s="47" t="s">
        <v>1061</v>
      </c>
      <c r="H10" s="48">
        <v>40000000</v>
      </c>
      <c r="I10" s="48">
        <v>40000000</v>
      </c>
      <c r="J10" s="49" t="s">
        <v>1050</v>
      </c>
      <c r="K10" s="49" t="s">
        <v>10</v>
      </c>
      <c r="L10" s="50" t="s">
        <v>1051</v>
      </c>
    </row>
    <row r="11" spans="2:12" ht="30" x14ac:dyDescent="0.25">
      <c r="B11" s="52" t="s">
        <v>1062</v>
      </c>
      <c r="C11" s="44" t="s">
        <v>1063</v>
      </c>
      <c r="D11" s="45">
        <v>42416</v>
      </c>
      <c r="E11" s="46">
        <v>10</v>
      </c>
      <c r="F11" s="47" t="s">
        <v>1064</v>
      </c>
      <c r="G11" s="47" t="s">
        <v>1065</v>
      </c>
      <c r="H11" s="48">
        <v>15172000</v>
      </c>
      <c r="I11" s="48">
        <v>15172000</v>
      </c>
      <c r="J11" s="49" t="s">
        <v>1050</v>
      </c>
      <c r="K11" s="49" t="s">
        <v>10</v>
      </c>
      <c r="L11" s="50" t="s">
        <v>1051</v>
      </c>
    </row>
    <row r="12" spans="2:12" ht="60" x14ac:dyDescent="0.25">
      <c r="B12" s="52" t="s">
        <v>1062</v>
      </c>
      <c r="C12" s="44" t="s">
        <v>1066</v>
      </c>
      <c r="D12" s="45">
        <v>42447</v>
      </c>
      <c r="E12" s="46">
        <v>10</v>
      </c>
      <c r="F12" s="47" t="s">
        <v>1067</v>
      </c>
      <c r="G12" s="47" t="s">
        <v>1065</v>
      </c>
      <c r="H12" s="48">
        <v>97328000</v>
      </c>
      <c r="I12" s="48">
        <v>97328000</v>
      </c>
      <c r="J12" s="49" t="s">
        <v>1050</v>
      </c>
      <c r="K12" s="49" t="s">
        <v>10</v>
      </c>
      <c r="L12" s="50" t="s">
        <v>1051</v>
      </c>
    </row>
    <row r="13" spans="2:12" ht="30" x14ac:dyDescent="0.25">
      <c r="B13" s="52" t="s">
        <v>1068</v>
      </c>
      <c r="C13" s="44" t="s">
        <v>1069</v>
      </c>
      <c r="D13" s="45">
        <v>42428</v>
      </c>
      <c r="E13" s="53">
        <v>15</v>
      </c>
      <c r="F13" s="47" t="s">
        <v>1070</v>
      </c>
      <c r="G13" s="47" t="s">
        <v>1071</v>
      </c>
      <c r="H13" s="48">
        <v>12500000</v>
      </c>
      <c r="I13" s="48">
        <v>12500000</v>
      </c>
      <c r="J13" s="49" t="s">
        <v>1050</v>
      </c>
      <c r="K13" s="49" t="s">
        <v>10</v>
      </c>
      <c r="L13" s="50" t="s">
        <v>1051</v>
      </c>
    </row>
    <row r="14" spans="2:12" ht="30" x14ac:dyDescent="0.25">
      <c r="B14" s="52">
        <v>43000000</v>
      </c>
      <c r="C14" s="44" t="s">
        <v>1072</v>
      </c>
      <c r="D14" s="45">
        <v>42401</v>
      </c>
      <c r="E14" s="46">
        <v>1</v>
      </c>
      <c r="F14" s="47" t="s">
        <v>1070</v>
      </c>
      <c r="G14" s="47" t="s">
        <v>1071</v>
      </c>
      <c r="H14" s="48">
        <v>12500000</v>
      </c>
      <c r="I14" s="48">
        <v>12500000</v>
      </c>
      <c r="J14" s="49" t="s">
        <v>1050</v>
      </c>
      <c r="K14" s="49" t="s">
        <v>10</v>
      </c>
      <c r="L14" s="50" t="s">
        <v>1051</v>
      </c>
    </row>
    <row r="15" spans="2:12" ht="30" x14ac:dyDescent="0.25">
      <c r="B15" s="52">
        <v>14111500</v>
      </c>
      <c r="C15" s="44" t="s">
        <v>1073</v>
      </c>
      <c r="D15" s="45">
        <v>42401</v>
      </c>
      <c r="E15" s="46">
        <v>6</v>
      </c>
      <c r="F15" s="47" t="s">
        <v>1048</v>
      </c>
      <c r="G15" s="47" t="s">
        <v>1074</v>
      </c>
      <c r="H15" s="48">
        <v>4486000</v>
      </c>
      <c r="I15" s="48">
        <v>4486000</v>
      </c>
      <c r="J15" s="49" t="s">
        <v>1050</v>
      </c>
      <c r="K15" s="49" t="s">
        <v>10</v>
      </c>
      <c r="L15" s="50" t="s">
        <v>1051</v>
      </c>
    </row>
    <row r="16" spans="2:12" ht="30" x14ac:dyDescent="0.25">
      <c r="B16" s="52">
        <v>81112401</v>
      </c>
      <c r="C16" s="44" t="s">
        <v>1075</v>
      </c>
      <c r="D16" s="45">
        <v>42408</v>
      </c>
      <c r="E16" s="46">
        <v>10</v>
      </c>
      <c r="F16" s="47" t="s">
        <v>1064</v>
      </c>
      <c r="G16" s="47" t="s">
        <v>1074</v>
      </c>
      <c r="H16" s="48">
        <v>710105000</v>
      </c>
      <c r="I16" s="48">
        <v>710105000</v>
      </c>
      <c r="J16" s="49" t="s">
        <v>1050</v>
      </c>
      <c r="K16" s="49" t="s">
        <v>10</v>
      </c>
      <c r="L16" s="50" t="s">
        <v>1051</v>
      </c>
    </row>
    <row r="17" spans="2:12" ht="60" x14ac:dyDescent="0.25">
      <c r="B17" s="52">
        <v>81112303</v>
      </c>
      <c r="C17" s="44" t="s">
        <v>1076</v>
      </c>
      <c r="D17" s="45">
        <v>42406</v>
      </c>
      <c r="E17" s="46">
        <v>10</v>
      </c>
      <c r="F17" s="47" t="s">
        <v>1064</v>
      </c>
      <c r="G17" s="47" t="s">
        <v>1074</v>
      </c>
      <c r="H17" s="48">
        <v>199654000</v>
      </c>
      <c r="I17" s="48">
        <v>199654000</v>
      </c>
      <c r="J17" s="49" t="s">
        <v>1050</v>
      </c>
      <c r="K17" s="49" t="s">
        <v>10</v>
      </c>
      <c r="L17" s="50" t="s">
        <v>1051</v>
      </c>
    </row>
    <row r="18" spans="2:12" ht="45" x14ac:dyDescent="0.25">
      <c r="B18" s="52" t="s">
        <v>1077</v>
      </c>
      <c r="C18" s="44" t="s">
        <v>1078</v>
      </c>
      <c r="D18" s="45">
        <v>42381</v>
      </c>
      <c r="E18" s="46">
        <v>9</v>
      </c>
      <c r="F18" s="47" t="s">
        <v>1064</v>
      </c>
      <c r="G18" s="47" t="s">
        <v>1074</v>
      </c>
      <c r="H18" s="48">
        <v>250916000</v>
      </c>
      <c r="I18" s="48">
        <v>250916000</v>
      </c>
      <c r="J18" s="49" t="s">
        <v>1050</v>
      </c>
      <c r="K18" s="49" t="s">
        <v>10</v>
      </c>
      <c r="L18" s="50" t="s">
        <v>1051</v>
      </c>
    </row>
    <row r="19" spans="2:12" ht="30" x14ac:dyDescent="0.25">
      <c r="B19" s="52">
        <v>81112203</v>
      </c>
      <c r="C19" s="44" t="s">
        <v>1079</v>
      </c>
      <c r="D19" s="45">
        <v>42432</v>
      </c>
      <c r="E19" s="46">
        <v>12</v>
      </c>
      <c r="F19" s="47" t="s">
        <v>1053</v>
      </c>
      <c r="G19" s="47" t="s">
        <v>1074</v>
      </c>
      <c r="H19" s="48">
        <v>6000000</v>
      </c>
      <c r="I19" s="48">
        <v>6000000</v>
      </c>
      <c r="J19" s="49" t="s">
        <v>1050</v>
      </c>
      <c r="K19" s="49" t="s">
        <v>10</v>
      </c>
      <c r="L19" s="50" t="s">
        <v>1051</v>
      </c>
    </row>
    <row r="20" spans="2:12" ht="45" x14ac:dyDescent="0.25">
      <c r="B20" s="52">
        <v>81112501</v>
      </c>
      <c r="C20" s="44" t="s">
        <v>1080</v>
      </c>
      <c r="D20" s="45">
        <v>42426</v>
      </c>
      <c r="E20" s="46">
        <v>12</v>
      </c>
      <c r="F20" s="47" t="s">
        <v>1070</v>
      </c>
      <c r="G20" s="47" t="s">
        <v>1074</v>
      </c>
      <c r="H20" s="48">
        <v>28477000</v>
      </c>
      <c r="I20" s="48">
        <v>28477000</v>
      </c>
      <c r="J20" s="49" t="s">
        <v>1050</v>
      </c>
      <c r="K20" s="49" t="s">
        <v>10</v>
      </c>
      <c r="L20" s="50" t="s">
        <v>1051</v>
      </c>
    </row>
    <row r="21" spans="2:12" ht="45" x14ac:dyDescent="0.25">
      <c r="B21" s="52">
        <v>81112203</v>
      </c>
      <c r="C21" s="44" t="s">
        <v>1081</v>
      </c>
      <c r="D21" s="45">
        <v>42441</v>
      </c>
      <c r="E21" s="46">
        <v>12</v>
      </c>
      <c r="F21" s="47" t="s">
        <v>1053</v>
      </c>
      <c r="G21" s="47" t="s">
        <v>1074</v>
      </c>
      <c r="H21" s="48">
        <v>4628000</v>
      </c>
      <c r="I21" s="48">
        <v>4628000</v>
      </c>
      <c r="J21" s="49" t="s">
        <v>1050</v>
      </c>
      <c r="K21" s="49" t="s">
        <v>10</v>
      </c>
      <c r="L21" s="50" t="s">
        <v>1051</v>
      </c>
    </row>
    <row r="22" spans="2:12" ht="30" x14ac:dyDescent="0.25">
      <c r="B22" s="52">
        <v>81112203</v>
      </c>
      <c r="C22" s="54" t="s">
        <v>1082</v>
      </c>
      <c r="D22" s="45">
        <v>42443</v>
      </c>
      <c r="E22" s="46">
        <v>18</v>
      </c>
      <c r="F22" s="45" t="s">
        <v>1053</v>
      </c>
      <c r="G22" s="47" t="s">
        <v>1074</v>
      </c>
      <c r="H22" s="48">
        <v>45000000</v>
      </c>
      <c r="I22" s="48">
        <v>45000000</v>
      </c>
      <c r="J22" s="49" t="s">
        <v>1050</v>
      </c>
      <c r="K22" s="49" t="s">
        <v>10</v>
      </c>
      <c r="L22" s="50" t="s">
        <v>1051</v>
      </c>
    </row>
    <row r="23" spans="2:12" ht="45" x14ac:dyDescent="0.25">
      <c r="B23" s="52">
        <v>81112203</v>
      </c>
      <c r="C23" s="44" t="s">
        <v>1083</v>
      </c>
      <c r="D23" s="45">
        <v>42541</v>
      </c>
      <c r="E23" s="47">
        <v>10</v>
      </c>
      <c r="F23" s="47" t="s">
        <v>1084</v>
      </c>
      <c r="G23" s="47" t="s">
        <v>1074</v>
      </c>
      <c r="H23" s="48">
        <v>87150000</v>
      </c>
      <c r="I23" s="48">
        <v>87150000</v>
      </c>
      <c r="J23" s="49" t="s">
        <v>1050</v>
      </c>
      <c r="K23" s="49" t="s">
        <v>10</v>
      </c>
      <c r="L23" s="50" t="s">
        <v>1051</v>
      </c>
    </row>
    <row r="24" spans="2:12" ht="30" x14ac:dyDescent="0.25">
      <c r="B24" s="52">
        <v>81112203</v>
      </c>
      <c r="C24" s="44" t="s">
        <v>1085</v>
      </c>
      <c r="D24" s="45">
        <v>42401</v>
      </c>
      <c r="E24" s="46">
        <v>12</v>
      </c>
      <c r="F24" s="47" t="s">
        <v>1084</v>
      </c>
      <c r="G24" s="47" t="s">
        <v>1074</v>
      </c>
      <c r="H24" s="48">
        <v>100000000</v>
      </c>
      <c r="I24" s="48">
        <v>100000000</v>
      </c>
      <c r="J24" s="49" t="s">
        <v>1050</v>
      </c>
      <c r="K24" s="49" t="s">
        <v>10</v>
      </c>
      <c r="L24" s="50" t="s">
        <v>1051</v>
      </c>
    </row>
    <row r="25" spans="2:12" ht="30" x14ac:dyDescent="0.25">
      <c r="B25" s="52">
        <v>81112203</v>
      </c>
      <c r="C25" s="44" t="s">
        <v>1086</v>
      </c>
      <c r="D25" s="45">
        <v>42632</v>
      </c>
      <c r="E25" s="46">
        <v>24</v>
      </c>
      <c r="F25" s="47" t="s">
        <v>1070</v>
      </c>
      <c r="G25" s="47" t="s">
        <v>1074</v>
      </c>
      <c r="H25" s="48">
        <v>25000000</v>
      </c>
      <c r="I25" s="48">
        <v>25000000</v>
      </c>
      <c r="J25" s="49" t="s">
        <v>1050</v>
      </c>
      <c r="K25" s="49" t="s">
        <v>10</v>
      </c>
      <c r="L25" s="50" t="s">
        <v>1051</v>
      </c>
    </row>
    <row r="26" spans="2:12" ht="45" x14ac:dyDescent="0.25">
      <c r="B26" s="52">
        <v>81112213</v>
      </c>
      <c r="C26" s="44" t="s">
        <v>1087</v>
      </c>
      <c r="D26" s="45">
        <v>42379</v>
      </c>
      <c r="E26" s="46">
        <v>10</v>
      </c>
      <c r="F26" s="47" t="s">
        <v>1053</v>
      </c>
      <c r="G26" s="47" t="s">
        <v>1074</v>
      </c>
      <c r="H26" s="48">
        <v>38584000</v>
      </c>
      <c r="I26" s="48">
        <v>38584000</v>
      </c>
      <c r="J26" s="49" t="s">
        <v>1050</v>
      </c>
      <c r="K26" s="49" t="s">
        <v>10</v>
      </c>
      <c r="L26" s="50" t="s">
        <v>1051</v>
      </c>
    </row>
    <row r="27" spans="2:12" ht="45" x14ac:dyDescent="0.25">
      <c r="B27" s="52">
        <v>78102203</v>
      </c>
      <c r="C27" s="44" t="s">
        <v>1088</v>
      </c>
      <c r="D27" s="45">
        <v>42373</v>
      </c>
      <c r="E27" s="46">
        <v>7</v>
      </c>
      <c r="F27" s="47" t="s">
        <v>1084</v>
      </c>
      <c r="G27" s="47" t="s">
        <v>1089</v>
      </c>
      <c r="H27" s="48">
        <v>75000000</v>
      </c>
      <c r="I27" s="48">
        <v>75000000</v>
      </c>
      <c r="J27" s="49" t="s">
        <v>1050</v>
      </c>
      <c r="K27" s="49" t="s">
        <v>10</v>
      </c>
      <c r="L27" s="50" t="s">
        <v>1051</v>
      </c>
    </row>
    <row r="28" spans="2:12" ht="45" x14ac:dyDescent="0.25">
      <c r="B28" s="52">
        <v>78102200</v>
      </c>
      <c r="C28" s="44" t="s">
        <v>1090</v>
      </c>
      <c r="D28" s="45">
        <v>42373</v>
      </c>
      <c r="E28" s="46">
        <v>10</v>
      </c>
      <c r="F28" s="47" t="s">
        <v>1084</v>
      </c>
      <c r="G28" s="47" t="s">
        <v>1089</v>
      </c>
      <c r="H28" s="48">
        <v>160000000</v>
      </c>
      <c r="I28" s="48">
        <v>160000000</v>
      </c>
      <c r="J28" s="49" t="s">
        <v>1050</v>
      </c>
      <c r="K28" s="49" t="s">
        <v>10</v>
      </c>
      <c r="L28" s="50" t="s">
        <v>1051</v>
      </c>
    </row>
    <row r="29" spans="2:12" ht="90" x14ac:dyDescent="0.25">
      <c r="B29" s="52">
        <v>80111713</v>
      </c>
      <c r="C29" s="44" t="s">
        <v>1091</v>
      </c>
      <c r="D29" s="45">
        <v>42426</v>
      </c>
      <c r="E29" s="46">
        <v>10</v>
      </c>
      <c r="F29" s="47" t="s">
        <v>1092</v>
      </c>
      <c r="G29" s="47" t="s">
        <v>1089</v>
      </c>
      <c r="H29" s="48">
        <v>640000000</v>
      </c>
      <c r="I29" s="48">
        <v>640000000</v>
      </c>
      <c r="J29" s="49" t="s">
        <v>1050</v>
      </c>
      <c r="K29" s="49" t="s">
        <v>10</v>
      </c>
      <c r="L29" s="50" t="s">
        <v>1051</v>
      </c>
    </row>
    <row r="30" spans="2:12" ht="45" x14ac:dyDescent="0.25">
      <c r="B30" s="52">
        <v>81161706</v>
      </c>
      <c r="C30" s="44" t="s">
        <v>1093</v>
      </c>
      <c r="D30" s="45">
        <v>42404</v>
      </c>
      <c r="E30" s="46">
        <v>11</v>
      </c>
      <c r="F30" s="47" t="s">
        <v>1053</v>
      </c>
      <c r="G30" s="47" t="s">
        <v>1089</v>
      </c>
      <c r="H30" s="48">
        <v>25000000</v>
      </c>
      <c r="I30" s="48">
        <v>25000000</v>
      </c>
      <c r="J30" s="49" t="s">
        <v>1050</v>
      </c>
      <c r="K30" s="49" t="s">
        <v>10</v>
      </c>
      <c r="L30" s="50" t="s">
        <v>1051</v>
      </c>
    </row>
    <row r="31" spans="2:12" ht="45" x14ac:dyDescent="0.25">
      <c r="B31" s="52">
        <v>80111713</v>
      </c>
      <c r="C31" s="44" t="s">
        <v>1094</v>
      </c>
      <c r="D31" s="45">
        <v>42405</v>
      </c>
      <c r="E31" s="46">
        <v>12</v>
      </c>
      <c r="F31" s="47" t="s">
        <v>1092</v>
      </c>
      <c r="G31" s="47" t="s">
        <v>1089</v>
      </c>
      <c r="H31" s="48">
        <v>200000000</v>
      </c>
      <c r="I31" s="48">
        <v>200000000</v>
      </c>
      <c r="J31" s="49" t="s">
        <v>1050</v>
      </c>
      <c r="K31" s="49" t="s">
        <v>10</v>
      </c>
      <c r="L31" s="50" t="s">
        <v>1051</v>
      </c>
    </row>
    <row r="32" spans="2:12" ht="30" x14ac:dyDescent="0.25">
      <c r="B32" s="52">
        <v>80161801</v>
      </c>
      <c r="C32" s="44" t="s">
        <v>1095</v>
      </c>
      <c r="D32" s="45">
        <v>42375</v>
      </c>
      <c r="E32" s="46">
        <v>3</v>
      </c>
      <c r="F32" s="47" t="s">
        <v>1070</v>
      </c>
      <c r="G32" s="47" t="s">
        <v>1096</v>
      </c>
      <c r="H32" s="48">
        <v>28750000</v>
      </c>
      <c r="I32" s="48">
        <v>28750000</v>
      </c>
      <c r="J32" s="49" t="s">
        <v>1050</v>
      </c>
      <c r="K32" s="49" t="s">
        <v>10</v>
      </c>
      <c r="L32" s="50" t="s">
        <v>1051</v>
      </c>
    </row>
    <row r="33" spans="2:12" ht="30" x14ac:dyDescent="0.25">
      <c r="B33" s="52">
        <v>78181507</v>
      </c>
      <c r="C33" s="44" t="s">
        <v>1097</v>
      </c>
      <c r="D33" s="45">
        <v>42385</v>
      </c>
      <c r="E33" s="46">
        <v>10</v>
      </c>
      <c r="F33" s="47" t="s">
        <v>1064</v>
      </c>
      <c r="G33" s="47" t="s">
        <v>1098</v>
      </c>
      <c r="H33" s="48">
        <v>7000000</v>
      </c>
      <c r="I33" s="48">
        <v>7000000</v>
      </c>
      <c r="J33" s="49" t="s">
        <v>1050</v>
      </c>
      <c r="K33" s="49" t="s">
        <v>10</v>
      </c>
      <c r="L33" s="50" t="s">
        <v>1051</v>
      </c>
    </row>
    <row r="34" spans="2:12" ht="30" x14ac:dyDescent="0.25">
      <c r="B34" s="52">
        <v>78181507</v>
      </c>
      <c r="C34" s="44" t="s">
        <v>1099</v>
      </c>
      <c r="D34" s="45">
        <v>42416</v>
      </c>
      <c r="E34" s="46">
        <v>10</v>
      </c>
      <c r="F34" s="47" t="s">
        <v>1064</v>
      </c>
      <c r="G34" s="47" t="s">
        <v>1100</v>
      </c>
      <c r="H34" s="48">
        <v>154000000</v>
      </c>
      <c r="I34" s="48">
        <v>154000000</v>
      </c>
      <c r="J34" s="49" t="s">
        <v>1050</v>
      </c>
      <c r="K34" s="49" t="s">
        <v>10</v>
      </c>
      <c r="L34" s="50" t="s">
        <v>1051</v>
      </c>
    </row>
    <row r="35" spans="2:12" ht="45" x14ac:dyDescent="0.25">
      <c r="B35" s="52" t="s">
        <v>1101</v>
      </c>
      <c r="C35" s="44" t="s">
        <v>1102</v>
      </c>
      <c r="D35" s="45">
        <v>42381</v>
      </c>
      <c r="E35" s="46">
        <v>11</v>
      </c>
      <c r="F35" s="47" t="s">
        <v>1048</v>
      </c>
      <c r="G35" s="47" t="s">
        <v>1100</v>
      </c>
      <c r="H35" s="48">
        <v>388584000</v>
      </c>
      <c r="I35" s="48">
        <v>388584000</v>
      </c>
      <c r="J35" s="49" t="s">
        <v>1050</v>
      </c>
      <c r="K35" s="49" t="s">
        <v>10</v>
      </c>
      <c r="L35" s="50" t="s">
        <v>1051</v>
      </c>
    </row>
    <row r="36" spans="2:12" ht="30" x14ac:dyDescent="0.25">
      <c r="B36" s="52">
        <v>92101501</v>
      </c>
      <c r="C36" s="44" t="s">
        <v>1103</v>
      </c>
      <c r="D36" s="45">
        <v>42395</v>
      </c>
      <c r="E36" s="53">
        <v>303</v>
      </c>
      <c r="F36" s="47" t="s">
        <v>1064</v>
      </c>
      <c r="G36" s="47" t="s">
        <v>1100</v>
      </c>
      <c r="H36" s="48">
        <f>843699406+12000000</f>
        <v>855699406</v>
      </c>
      <c r="I36" s="48">
        <f>843699406+12000000</f>
        <v>855699406</v>
      </c>
      <c r="J36" s="49" t="s">
        <v>1050</v>
      </c>
      <c r="K36" s="49" t="s">
        <v>10</v>
      </c>
      <c r="L36" s="50" t="s">
        <v>1051</v>
      </c>
    </row>
    <row r="37" spans="2:12" ht="45" x14ac:dyDescent="0.25">
      <c r="B37" s="52">
        <v>72121100</v>
      </c>
      <c r="C37" s="44" t="s">
        <v>1104</v>
      </c>
      <c r="D37" s="45">
        <v>42428</v>
      </c>
      <c r="E37" s="46">
        <v>8</v>
      </c>
      <c r="F37" s="47" t="s">
        <v>1084</v>
      </c>
      <c r="G37" s="47" t="s">
        <v>1100</v>
      </c>
      <c r="H37" s="48">
        <v>210000000</v>
      </c>
      <c r="I37" s="48">
        <v>210000000</v>
      </c>
      <c r="J37" s="49" t="s">
        <v>1050</v>
      </c>
      <c r="K37" s="49" t="s">
        <v>10</v>
      </c>
      <c r="L37" s="50" t="s">
        <v>1051</v>
      </c>
    </row>
    <row r="38" spans="2:12" ht="30" x14ac:dyDescent="0.25">
      <c r="B38" s="52">
        <v>32131000</v>
      </c>
      <c r="C38" s="44" t="s">
        <v>1105</v>
      </c>
      <c r="D38" s="45">
        <v>42418</v>
      </c>
      <c r="E38" s="46">
        <v>10</v>
      </c>
      <c r="F38" s="47" t="s">
        <v>1084</v>
      </c>
      <c r="G38" s="47" t="s">
        <v>1100</v>
      </c>
      <c r="H38" s="48">
        <v>79716594</v>
      </c>
      <c r="I38" s="48">
        <v>79716594</v>
      </c>
      <c r="J38" s="49" t="s">
        <v>1050</v>
      </c>
      <c r="K38" s="49" t="s">
        <v>10</v>
      </c>
      <c r="L38" s="50" t="s">
        <v>1051</v>
      </c>
    </row>
    <row r="39" spans="2:12" ht="30" x14ac:dyDescent="0.25">
      <c r="B39" s="52">
        <v>72101516</v>
      </c>
      <c r="C39" s="44" t="s">
        <v>1106</v>
      </c>
      <c r="D39" s="45">
        <v>42528</v>
      </c>
      <c r="E39" s="46">
        <v>1</v>
      </c>
      <c r="F39" s="47" t="s">
        <v>1070</v>
      </c>
      <c r="G39" s="47" t="s">
        <v>1100</v>
      </c>
      <c r="H39" s="48">
        <v>12000000</v>
      </c>
      <c r="I39" s="48">
        <v>12000000</v>
      </c>
      <c r="J39" s="49" t="s">
        <v>1050</v>
      </c>
      <c r="K39" s="49" t="s">
        <v>10</v>
      </c>
      <c r="L39" s="50" t="s">
        <v>1051</v>
      </c>
    </row>
    <row r="40" spans="2:12" ht="30" x14ac:dyDescent="0.25">
      <c r="B40" s="52">
        <v>14111500</v>
      </c>
      <c r="C40" s="44" t="s">
        <v>1073</v>
      </c>
      <c r="D40" s="45">
        <v>42410</v>
      </c>
      <c r="E40" s="46">
        <v>6</v>
      </c>
      <c r="F40" s="47" t="s">
        <v>1048</v>
      </c>
      <c r="G40" s="47" t="s">
        <v>1107</v>
      </c>
      <c r="H40" s="48">
        <v>155641000</v>
      </c>
      <c r="I40" s="48">
        <v>155641000</v>
      </c>
      <c r="J40" s="49" t="s">
        <v>1050</v>
      </c>
      <c r="K40" s="49" t="s">
        <v>10</v>
      </c>
      <c r="L40" s="50" t="s">
        <v>1051</v>
      </c>
    </row>
    <row r="41" spans="2:12" ht="30" x14ac:dyDescent="0.25">
      <c r="B41" s="52" t="s">
        <v>1108</v>
      </c>
      <c r="C41" s="44" t="s">
        <v>1109</v>
      </c>
      <c r="D41" s="45">
        <v>42381</v>
      </c>
      <c r="E41" s="46">
        <v>11</v>
      </c>
      <c r="F41" s="47" t="s">
        <v>1048</v>
      </c>
      <c r="G41" s="47" t="s">
        <v>1107</v>
      </c>
      <c r="H41" s="48">
        <v>118000000</v>
      </c>
      <c r="I41" s="48">
        <v>118000000</v>
      </c>
      <c r="J41" s="49" t="s">
        <v>1050</v>
      </c>
      <c r="K41" s="49" t="s">
        <v>10</v>
      </c>
      <c r="L41" s="50" t="s">
        <v>1051</v>
      </c>
    </row>
    <row r="42" spans="2:12" ht="45" x14ac:dyDescent="0.25">
      <c r="B42" s="52">
        <v>30103600</v>
      </c>
      <c r="C42" s="44" t="s">
        <v>1110</v>
      </c>
      <c r="D42" s="47" t="s">
        <v>1111</v>
      </c>
      <c r="E42" s="46">
        <v>3</v>
      </c>
      <c r="F42" s="47" t="s">
        <v>1064</v>
      </c>
      <c r="G42" s="47" t="s">
        <v>1107</v>
      </c>
      <c r="H42" s="48">
        <v>79359000</v>
      </c>
      <c r="I42" s="48">
        <v>79359000</v>
      </c>
      <c r="J42" s="49" t="s">
        <v>1050</v>
      </c>
      <c r="K42" s="49" t="s">
        <v>10</v>
      </c>
      <c r="L42" s="50" t="s">
        <v>1051</v>
      </c>
    </row>
    <row r="43" spans="2:12" ht="30" x14ac:dyDescent="0.25">
      <c r="B43" s="52">
        <v>76111501</v>
      </c>
      <c r="C43" s="44" t="s">
        <v>1112</v>
      </c>
      <c r="D43" s="45">
        <v>42416</v>
      </c>
      <c r="E43" s="46">
        <v>5</v>
      </c>
      <c r="F43" s="47" t="s">
        <v>1070</v>
      </c>
      <c r="G43" s="47" t="s">
        <v>1107</v>
      </c>
      <c r="H43" s="48">
        <v>7000000</v>
      </c>
      <c r="I43" s="48">
        <v>7000000</v>
      </c>
      <c r="J43" s="49" t="s">
        <v>1050</v>
      </c>
      <c r="K43" s="49" t="s">
        <v>10</v>
      </c>
      <c r="L43" s="50" t="s">
        <v>1051</v>
      </c>
    </row>
    <row r="44" spans="2:12" ht="30" x14ac:dyDescent="0.25">
      <c r="B44" s="52">
        <v>85121600</v>
      </c>
      <c r="C44" s="44" t="s">
        <v>1113</v>
      </c>
      <c r="D44" s="45">
        <v>42412</v>
      </c>
      <c r="E44" s="46">
        <v>6</v>
      </c>
      <c r="F44" s="47" t="s">
        <v>1053</v>
      </c>
      <c r="G44" s="47" t="s">
        <v>1114</v>
      </c>
      <c r="H44" s="48">
        <v>10000000</v>
      </c>
      <c r="I44" s="48">
        <v>10000000</v>
      </c>
      <c r="J44" s="49" t="s">
        <v>1050</v>
      </c>
      <c r="K44" s="49" t="s">
        <v>10</v>
      </c>
      <c r="L44" s="50" t="s">
        <v>1051</v>
      </c>
    </row>
    <row r="45" spans="2:12" ht="30" x14ac:dyDescent="0.25">
      <c r="B45" s="52">
        <v>46181500</v>
      </c>
      <c r="C45" s="44" t="s">
        <v>1115</v>
      </c>
      <c r="D45" s="45">
        <v>42441</v>
      </c>
      <c r="E45" s="46">
        <v>7</v>
      </c>
      <c r="F45" s="47" t="s">
        <v>1070</v>
      </c>
      <c r="G45" s="47" t="s">
        <v>1114</v>
      </c>
      <c r="H45" s="48">
        <v>10000000</v>
      </c>
      <c r="I45" s="48">
        <v>10000000</v>
      </c>
      <c r="J45" s="49" t="s">
        <v>1050</v>
      </c>
      <c r="K45" s="49" t="s">
        <v>10</v>
      </c>
      <c r="L45" s="50" t="s">
        <v>1051</v>
      </c>
    </row>
    <row r="46" spans="2:12" ht="30" x14ac:dyDescent="0.25">
      <c r="B46" s="52">
        <v>46181500</v>
      </c>
      <c r="C46" s="44" t="s">
        <v>1116</v>
      </c>
      <c r="D46" s="45">
        <v>42449</v>
      </c>
      <c r="E46" s="46">
        <v>5</v>
      </c>
      <c r="F46" s="47" t="s">
        <v>1070</v>
      </c>
      <c r="G46" s="47" t="s">
        <v>1114</v>
      </c>
      <c r="H46" s="48">
        <v>5000000</v>
      </c>
      <c r="I46" s="48">
        <v>5000000</v>
      </c>
      <c r="J46" s="49" t="s">
        <v>1050</v>
      </c>
      <c r="K46" s="49" t="s">
        <v>10</v>
      </c>
      <c r="L46" s="50" t="s">
        <v>1051</v>
      </c>
    </row>
    <row r="47" spans="2:12" ht="30" x14ac:dyDescent="0.25">
      <c r="B47" s="52">
        <v>86101709</v>
      </c>
      <c r="C47" s="44" t="s">
        <v>1117</v>
      </c>
      <c r="D47" s="45">
        <v>42403</v>
      </c>
      <c r="E47" s="46">
        <v>1</v>
      </c>
      <c r="F47" s="47" t="s">
        <v>1053</v>
      </c>
      <c r="G47" s="47" t="s">
        <v>1114</v>
      </c>
      <c r="H47" s="48">
        <v>5000000</v>
      </c>
      <c r="I47" s="48">
        <v>5000000</v>
      </c>
      <c r="J47" s="49" t="s">
        <v>1050</v>
      </c>
      <c r="K47" s="49" t="s">
        <v>10</v>
      </c>
      <c r="L47" s="50" t="s">
        <v>1051</v>
      </c>
    </row>
    <row r="48" spans="2:12" ht="30" x14ac:dyDescent="0.25">
      <c r="B48" s="52">
        <v>85101603</v>
      </c>
      <c r="C48" s="44" t="s">
        <v>1118</v>
      </c>
      <c r="D48" s="45">
        <v>42403</v>
      </c>
      <c r="E48" s="46">
        <v>1</v>
      </c>
      <c r="F48" s="47" t="s">
        <v>1053</v>
      </c>
      <c r="G48" s="47" t="s">
        <v>1114</v>
      </c>
      <c r="H48" s="48">
        <v>10000000</v>
      </c>
      <c r="I48" s="48">
        <v>10000000</v>
      </c>
      <c r="J48" s="49" t="s">
        <v>1050</v>
      </c>
      <c r="K48" s="49" t="s">
        <v>10</v>
      </c>
      <c r="L48" s="50" t="s">
        <v>1051</v>
      </c>
    </row>
    <row r="49" spans="2:12" ht="30" x14ac:dyDescent="0.25">
      <c r="B49" s="52">
        <v>77111500</v>
      </c>
      <c r="C49" s="44" t="s">
        <v>1119</v>
      </c>
      <c r="D49" s="45">
        <v>42498</v>
      </c>
      <c r="E49" s="46">
        <v>3</v>
      </c>
      <c r="F49" s="47" t="s">
        <v>1070</v>
      </c>
      <c r="G49" s="47" t="s">
        <v>1114</v>
      </c>
      <c r="H49" s="48">
        <v>10000000</v>
      </c>
      <c r="I49" s="48">
        <v>10000000</v>
      </c>
      <c r="J49" s="49" t="s">
        <v>1050</v>
      </c>
      <c r="K49" s="49" t="s">
        <v>10</v>
      </c>
      <c r="L49" s="50" t="s">
        <v>1051</v>
      </c>
    </row>
    <row r="50" spans="2:12" ht="60" x14ac:dyDescent="0.25">
      <c r="B50" s="52">
        <v>84131501</v>
      </c>
      <c r="C50" s="44" t="s">
        <v>1120</v>
      </c>
      <c r="D50" s="45">
        <v>42368</v>
      </c>
      <c r="E50" s="53">
        <v>266</v>
      </c>
      <c r="F50" s="47" t="s">
        <v>1084</v>
      </c>
      <c r="G50" s="47" t="s">
        <v>1121</v>
      </c>
      <c r="H50" s="48">
        <v>250000000</v>
      </c>
      <c r="I50" s="48">
        <v>250000000</v>
      </c>
      <c r="J50" s="49" t="s">
        <v>1050</v>
      </c>
      <c r="K50" s="49" t="s">
        <v>10</v>
      </c>
      <c r="L50" s="50" t="s">
        <v>1051</v>
      </c>
    </row>
    <row r="51" spans="2:12" ht="30" x14ac:dyDescent="0.25">
      <c r="B51" s="52">
        <v>80111600</v>
      </c>
      <c r="C51" s="55" t="s">
        <v>1122</v>
      </c>
      <c r="D51" s="56">
        <v>42401</v>
      </c>
      <c r="E51" s="57">
        <v>12</v>
      </c>
      <c r="F51" s="47" t="s">
        <v>1053</v>
      </c>
      <c r="G51" s="58" t="s">
        <v>1123</v>
      </c>
      <c r="H51" s="59">
        <v>36956400</v>
      </c>
      <c r="I51" s="59">
        <v>36956400</v>
      </c>
      <c r="J51" s="49" t="s">
        <v>1050</v>
      </c>
      <c r="K51" s="49" t="s">
        <v>10</v>
      </c>
      <c r="L51" s="50" t="s">
        <v>1051</v>
      </c>
    </row>
    <row r="52" spans="2:12" ht="30" x14ac:dyDescent="0.25">
      <c r="B52" s="52">
        <v>80111600</v>
      </c>
      <c r="C52" s="55" t="s">
        <v>1124</v>
      </c>
      <c r="D52" s="56">
        <v>42401</v>
      </c>
      <c r="E52" s="57">
        <v>12</v>
      </c>
      <c r="F52" s="47" t="s">
        <v>1053</v>
      </c>
      <c r="G52" s="58" t="s">
        <v>1123</v>
      </c>
      <c r="H52" s="59">
        <v>114948000</v>
      </c>
      <c r="I52" s="59">
        <v>114948000</v>
      </c>
      <c r="J52" s="49" t="s">
        <v>1050</v>
      </c>
      <c r="K52" s="49" t="s">
        <v>10</v>
      </c>
      <c r="L52" s="50" t="s">
        <v>1051</v>
      </c>
    </row>
    <row r="53" spans="2:12" ht="30" x14ac:dyDescent="0.25">
      <c r="B53" s="52">
        <v>80111600</v>
      </c>
      <c r="C53" s="55" t="s">
        <v>1125</v>
      </c>
      <c r="D53" s="56">
        <v>42401</v>
      </c>
      <c r="E53" s="57">
        <v>12</v>
      </c>
      <c r="F53" s="47" t="s">
        <v>1053</v>
      </c>
      <c r="G53" s="58" t="s">
        <v>1123</v>
      </c>
      <c r="H53" s="59">
        <v>77868000</v>
      </c>
      <c r="I53" s="59">
        <v>77868000</v>
      </c>
      <c r="J53" s="49" t="s">
        <v>1050</v>
      </c>
      <c r="K53" s="49" t="s">
        <v>10</v>
      </c>
      <c r="L53" s="50" t="s">
        <v>1051</v>
      </c>
    </row>
    <row r="54" spans="2:12" ht="30" x14ac:dyDescent="0.25">
      <c r="B54" s="52">
        <v>80111600</v>
      </c>
      <c r="C54" s="55" t="s">
        <v>1126</v>
      </c>
      <c r="D54" s="56">
        <v>42401</v>
      </c>
      <c r="E54" s="57">
        <v>12</v>
      </c>
      <c r="F54" s="47" t="s">
        <v>1053</v>
      </c>
      <c r="G54" s="58" t="s">
        <v>1123</v>
      </c>
      <c r="H54" s="59">
        <v>60564000</v>
      </c>
      <c r="I54" s="59">
        <v>60564000</v>
      </c>
      <c r="J54" s="49" t="s">
        <v>1050</v>
      </c>
      <c r="K54" s="49" t="s">
        <v>10</v>
      </c>
      <c r="L54" s="50" t="s">
        <v>1051</v>
      </c>
    </row>
    <row r="55" spans="2:12" ht="30" x14ac:dyDescent="0.25">
      <c r="B55" s="52">
        <v>80111600</v>
      </c>
      <c r="C55" s="55" t="s">
        <v>1127</v>
      </c>
      <c r="D55" s="56">
        <v>42401</v>
      </c>
      <c r="E55" s="57">
        <v>12</v>
      </c>
      <c r="F55" s="47" t="s">
        <v>1053</v>
      </c>
      <c r="G55" s="58" t="s">
        <v>1123</v>
      </c>
      <c r="H55" s="59">
        <v>71688000</v>
      </c>
      <c r="I55" s="59">
        <v>71688000</v>
      </c>
      <c r="J55" s="49" t="s">
        <v>1050</v>
      </c>
      <c r="K55" s="49" t="s">
        <v>10</v>
      </c>
      <c r="L55" s="50" t="s">
        <v>1051</v>
      </c>
    </row>
    <row r="56" spans="2:12" ht="30" x14ac:dyDescent="0.25">
      <c r="B56" s="52">
        <v>80111600</v>
      </c>
      <c r="C56" s="55" t="s">
        <v>1128</v>
      </c>
      <c r="D56" s="56">
        <v>42401</v>
      </c>
      <c r="E56" s="57">
        <v>12</v>
      </c>
      <c r="F56" s="47" t="s">
        <v>1053</v>
      </c>
      <c r="G56" s="58" t="s">
        <v>1123</v>
      </c>
      <c r="H56" s="59">
        <v>47956800</v>
      </c>
      <c r="I56" s="59">
        <v>47956800</v>
      </c>
      <c r="J56" s="49" t="s">
        <v>1050</v>
      </c>
      <c r="K56" s="49" t="s">
        <v>10</v>
      </c>
      <c r="L56" s="50" t="s">
        <v>1051</v>
      </c>
    </row>
    <row r="57" spans="2:12" ht="30" x14ac:dyDescent="0.25">
      <c r="B57" s="52">
        <v>80111600</v>
      </c>
      <c r="C57" s="55" t="s">
        <v>1129</v>
      </c>
      <c r="D57" s="56">
        <v>42401</v>
      </c>
      <c r="E57" s="57">
        <v>12</v>
      </c>
      <c r="F57" s="47" t="s">
        <v>1053</v>
      </c>
      <c r="G57" s="58" t="s">
        <v>1123</v>
      </c>
      <c r="H57" s="59">
        <v>41653200</v>
      </c>
      <c r="I57" s="59">
        <v>41653200</v>
      </c>
      <c r="J57" s="49" t="s">
        <v>1050</v>
      </c>
      <c r="K57" s="49" t="s">
        <v>10</v>
      </c>
      <c r="L57" s="50" t="s">
        <v>1051</v>
      </c>
    </row>
    <row r="58" spans="2:12" ht="30" x14ac:dyDescent="0.25">
      <c r="B58" s="52">
        <v>80111600</v>
      </c>
      <c r="C58" s="55" t="s">
        <v>1130</v>
      </c>
      <c r="D58" s="56">
        <v>42401</v>
      </c>
      <c r="E58" s="57">
        <v>12</v>
      </c>
      <c r="F58" s="47" t="s">
        <v>1053</v>
      </c>
      <c r="G58" s="58" t="s">
        <v>1123</v>
      </c>
      <c r="H58" s="59">
        <v>66867600</v>
      </c>
      <c r="I58" s="59">
        <v>66867600</v>
      </c>
      <c r="J58" s="49" t="s">
        <v>1050</v>
      </c>
      <c r="K58" s="49" t="s">
        <v>10</v>
      </c>
      <c r="L58" s="50" t="s">
        <v>1051</v>
      </c>
    </row>
    <row r="59" spans="2:12" ht="30" x14ac:dyDescent="0.25">
      <c r="B59" s="52">
        <v>80111600</v>
      </c>
      <c r="C59" s="55" t="s">
        <v>1131</v>
      </c>
      <c r="D59" s="56">
        <v>42401</v>
      </c>
      <c r="E59" s="57">
        <v>12</v>
      </c>
      <c r="F59" s="47" t="s">
        <v>1053</v>
      </c>
      <c r="G59" s="58" t="s">
        <v>1123</v>
      </c>
      <c r="H59" s="59">
        <v>71688000</v>
      </c>
      <c r="I59" s="59">
        <v>71688000</v>
      </c>
      <c r="J59" s="49" t="s">
        <v>1050</v>
      </c>
      <c r="K59" s="49" t="s">
        <v>10</v>
      </c>
      <c r="L59" s="50" t="s">
        <v>1051</v>
      </c>
    </row>
    <row r="60" spans="2:12" ht="30" x14ac:dyDescent="0.25">
      <c r="B60" s="52">
        <v>80111600</v>
      </c>
      <c r="C60" s="55" t="s">
        <v>1132</v>
      </c>
      <c r="D60" s="56">
        <v>42401</v>
      </c>
      <c r="E60" s="57">
        <v>12</v>
      </c>
      <c r="F60" s="47" t="s">
        <v>1053</v>
      </c>
      <c r="G60" s="58" t="s">
        <v>1123</v>
      </c>
      <c r="H60" s="59">
        <v>47956800</v>
      </c>
      <c r="I60" s="59">
        <v>47956800</v>
      </c>
      <c r="J60" s="49" t="s">
        <v>1050</v>
      </c>
      <c r="K60" s="49" t="s">
        <v>10</v>
      </c>
      <c r="L60" s="50" t="s">
        <v>1051</v>
      </c>
    </row>
    <row r="61" spans="2:12" ht="30" x14ac:dyDescent="0.25">
      <c r="B61" s="52">
        <v>80111600</v>
      </c>
      <c r="C61" s="55" t="s">
        <v>1133</v>
      </c>
      <c r="D61" s="56">
        <v>42401</v>
      </c>
      <c r="E61" s="57">
        <v>12</v>
      </c>
      <c r="F61" s="47" t="s">
        <v>1053</v>
      </c>
      <c r="G61" s="58" t="s">
        <v>1123</v>
      </c>
      <c r="H61" s="59">
        <v>90228000</v>
      </c>
      <c r="I61" s="59">
        <v>90228000</v>
      </c>
      <c r="J61" s="49" t="s">
        <v>1050</v>
      </c>
      <c r="K61" s="49" t="s">
        <v>10</v>
      </c>
      <c r="L61" s="50" t="s">
        <v>1051</v>
      </c>
    </row>
    <row r="62" spans="2:12" ht="30" x14ac:dyDescent="0.25">
      <c r="B62" s="52">
        <v>80111600</v>
      </c>
      <c r="C62" s="55" t="s">
        <v>1134</v>
      </c>
      <c r="D62" s="56">
        <v>42401</v>
      </c>
      <c r="E62" s="57">
        <v>12</v>
      </c>
      <c r="F62" s="47" t="s">
        <v>1053</v>
      </c>
      <c r="G62" s="58" t="s">
        <v>1123</v>
      </c>
      <c r="H62" s="59">
        <v>84048000</v>
      </c>
      <c r="I62" s="59">
        <v>84048000</v>
      </c>
      <c r="J62" s="49" t="s">
        <v>1050</v>
      </c>
      <c r="K62" s="49" t="s">
        <v>10</v>
      </c>
      <c r="L62" s="50" t="s">
        <v>1051</v>
      </c>
    </row>
    <row r="63" spans="2:12" ht="30" x14ac:dyDescent="0.25">
      <c r="B63" s="52">
        <v>80111600</v>
      </c>
      <c r="C63" s="55" t="s">
        <v>1135</v>
      </c>
      <c r="D63" s="56">
        <v>42401</v>
      </c>
      <c r="E63" s="57">
        <v>12</v>
      </c>
      <c r="F63" s="47" t="s">
        <v>1053</v>
      </c>
      <c r="G63" s="58" t="s">
        <v>1123</v>
      </c>
      <c r="H63" s="59">
        <v>30529200</v>
      </c>
      <c r="I63" s="59">
        <v>30529200</v>
      </c>
      <c r="J63" s="49" t="s">
        <v>1050</v>
      </c>
      <c r="K63" s="49" t="s">
        <v>10</v>
      </c>
      <c r="L63" s="50" t="s">
        <v>1051</v>
      </c>
    </row>
    <row r="64" spans="2:12" ht="30" x14ac:dyDescent="0.25">
      <c r="B64" s="52">
        <v>80111600</v>
      </c>
      <c r="C64" s="55" t="s">
        <v>1136</v>
      </c>
      <c r="D64" s="56">
        <v>42401</v>
      </c>
      <c r="E64" s="57">
        <v>12</v>
      </c>
      <c r="F64" s="47" t="s">
        <v>1053</v>
      </c>
      <c r="G64" s="58" t="s">
        <v>1123</v>
      </c>
      <c r="H64" s="59">
        <v>36956400</v>
      </c>
      <c r="I64" s="59">
        <v>36956400</v>
      </c>
      <c r="J64" s="49" t="s">
        <v>1050</v>
      </c>
      <c r="K64" s="49" t="s">
        <v>10</v>
      </c>
      <c r="L64" s="50" t="s">
        <v>1051</v>
      </c>
    </row>
    <row r="65" spans="1:12" ht="30" x14ac:dyDescent="0.25">
      <c r="B65" s="52">
        <v>80111600</v>
      </c>
      <c r="C65" s="55" t="s">
        <v>1137</v>
      </c>
      <c r="D65" s="56">
        <v>42401</v>
      </c>
      <c r="E65" s="57">
        <v>12</v>
      </c>
      <c r="F65" s="47" t="s">
        <v>1053</v>
      </c>
      <c r="G65" s="58" t="s">
        <v>1123</v>
      </c>
      <c r="H65" s="59">
        <v>54260400</v>
      </c>
      <c r="I65" s="59">
        <v>54260400</v>
      </c>
      <c r="J65" s="49" t="s">
        <v>1050</v>
      </c>
      <c r="K65" s="49" t="s">
        <v>10</v>
      </c>
      <c r="L65" s="50" t="s">
        <v>1051</v>
      </c>
    </row>
    <row r="66" spans="1:12" ht="30" x14ac:dyDescent="0.25">
      <c r="B66" s="52">
        <v>80111600</v>
      </c>
      <c r="C66" s="55" t="s">
        <v>1138</v>
      </c>
      <c r="D66" s="56">
        <v>42389</v>
      </c>
      <c r="E66" s="57">
        <v>12</v>
      </c>
      <c r="F66" s="47" t="s">
        <v>1053</v>
      </c>
      <c r="G66" s="58" t="s">
        <v>1123</v>
      </c>
      <c r="H66" s="59">
        <v>30529200</v>
      </c>
      <c r="I66" s="59">
        <v>30529200</v>
      </c>
      <c r="J66" s="49" t="s">
        <v>1050</v>
      </c>
      <c r="K66" s="49" t="s">
        <v>10</v>
      </c>
      <c r="L66" s="50" t="s">
        <v>1051</v>
      </c>
    </row>
    <row r="67" spans="1:12" ht="30" x14ac:dyDescent="0.25">
      <c r="B67" s="52">
        <v>80111600</v>
      </c>
      <c r="C67" s="55" t="s">
        <v>1139</v>
      </c>
      <c r="D67" s="56">
        <v>42389</v>
      </c>
      <c r="E67" s="57">
        <v>12</v>
      </c>
      <c r="F67" s="47" t="s">
        <v>1053</v>
      </c>
      <c r="G67" s="58" t="s">
        <v>1123</v>
      </c>
      <c r="H67" s="59">
        <v>30529200</v>
      </c>
      <c r="I67" s="59">
        <v>30529200</v>
      </c>
      <c r="J67" s="49" t="s">
        <v>1050</v>
      </c>
      <c r="K67" s="49" t="s">
        <v>10</v>
      </c>
      <c r="L67" s="50" t="s">
        <v>1051</v>
      </c>
    </row>
    <row r="68" spans="1:12" ht="30" x14ac:dyDescent="0.25">
      <c r="B68" s="52">
        <v>80111600</v>
      </c>
      <c r="C68" s="55" t="s">
        <v>1140</v>
      </c>
      <c r="D68" s="56">
        <v>42401</v>
      </c>
      <c r="E68" s="57">
        <v>12</v>
      </c>
      <c r="F68" s="47" t="s">
        <v>1053</v>
      </c>
      <c r="G68" s="58" t="s">
        <v>1123</v>
      </c>
      <c r="H68" s="59">
        <v>33124800</v>
      </c>
      <c r="I68" s="59">
        <v>33124800</v>
      </c>
      <c r="J68" s="49" t="s">
        <v>1050</v>
      </c>
      <c r="K68" s="49" t="s">
        <v>10</v>
      </c>
      <c r="L68" s="50" t="s">
        <v>1051</v>
      </c>
    </row>
    <row r="69" spans="1:12" ht="30" x14ac:dyDescent="0.25">
      <c r="B69" s="52">
        <v>80111600</v>
      </c>
      <c r="C69" s="55" t="s">
        <v>1141</v>
      </c>
      <c r="D69" s="56">
        <v>42389</v>
      </c>
      <c r="E69" s="57">
        <v>12</v>
      </c>
      <c r="F69" s="47" t="s">
        <v>1053</v>
      </c>
      <c r="G69" s="58" t="s">
        <v>1123</v>
      </c>
      <c r="H69" s="59">
        <v>30529200</v>
      </c>
      <c r="I69" s="59">
        <v>30529200</v>
      </c>
      <c r="J69" s="49" t="s">
        <v>1050</v>
      </c>
      <c r="K69" s="49" t="s">
        <v>10</v>
      </c>
      <c r="L69" s="50" t="s">
        <v>1051</v>
      </c>
    </row>
    <row r="70" spans="1:12" ht="30" x14ac:dyDescent="0.25">
      <c r="B70" s="52">
        <v>80111600</v>
      </c>
      <c r="C70" s="60" t="s">
        <v>1142</v>
      </c>
      <c r="D70" s="56">
        <v>42401</v>
      </c>
      <c r="E70" s="57">
        <v>12</v>
      </c>
      <c r="F70" s="47" t="s">
        <v>1053</v>
      </c>
      <c r="G70" s="58" t="s">
        <v>1123</v>
      </c>
      <c r="H70" s="59">
        <v>30529200</v>
      </c>
      <c r="I70" s="59">
        <v>30529200</v>
      </c>
      <c r="J70" s="49" t="s">
        <v>1050</v>
      </c>
      <c r="K70" s="49" t="s">
        <v>10</v>
      </c>
      <c r="L70" s="50" t="s">
        <v>1051</v>
      </c>
    </row>
    <row r="71" spans="1:12" ht="30" x14ac:dyDescent="0.25">
      <c r="A71" s="61"/>
      <c r="B71" s="52">
        <v>80111600</v>
      </c>
      <c r="C71" s="55" t="s">
        <v>1143</v>
      </c>
      <c r="D71" s="56">
        <v>42401</v>
      </c>
      <c r="E71" s="57">
        <v>12</v>
      </c>
      <c r="F71" s="47" t="s">
        <v>1053</v>
      </c>
      <c r="G71" s="58" t="s">
        <v>1123</v>
      </c>
      <c r="H71" s="59">
        <v>33124800</v>
      </c>
      <c r="I71" s="59">
        <v>33124800</v>
      </c>
      <c r="J71" s="49" t="s">
        <v>1050</v>
      </c>
      <c r="K71" s="49" t="s">
        <v>10</v>
      </c>
      <c r="L71" s="50" t="s">
        <v>1051</v>
      </c>
    </row>
    <row r="72" spans="1:12" ht="30" x14ac:dyDescent="0.25">
      <c r="B72" s="52">
        <v>80111600</v>
      </c>
      <c r="C72" s="55" t="s">
        <v>1144</v>
      </c>
      <c r="D72" s="56">
        <v>42401</v>
      </c>
      <c r="E72" s="62">
        <v>12</v>
      </c>
      <c r="F72" s="47" t="s">
        <v>1053</v>
      </c>
      <c r="G72" s="58" t="s">
        <v>1123</v>
      </c>
      <c r="H72" s="59">
        <v>64441800.000000052</v>
      </c>
      <c r="I72" s="59">
        <v>64441800.000000052</v>
      </c>
      <c r="J72" s="49" t="s">
        <v>1050</v>
      </c>
      <c r="K72" s="49" t="s">
        <v>10</v>
      </c>
      <c r="L72" s="50" t="s">
        <v>1051</v>
      </c>
    </row>
    <row r="73" spans="1:12" ht="30" x14ac:dyDescent="0.25">
      <c r="A73" s="61"/>
      <c r="B73" s="52">
        <v>80111600</v>
      </c>
      <c r="C73" s="55" t="s">
        <v>1145</v>
      </c>
      <c r="D73" s="56">
        <v>42401</v>
      </c>
      <c r="E73" s="62">
        <v>12</v>
      </c>
      <c r="F73" s="47" t="s">
        <v>1053</v>
      </c>
      <c r="G73" s="58" t="s">
        <v>1123</v>
      </c>
      <c r="H73" s="59">
        <v>66867600</v>
      </c>
      <c r="I73" s="59">
        <v>66867600</v>
      </c>
      <c r="J73" s="49" t="s">
        <v>1050</v>
      </c>
      <c r="K73" s="49" t="s">
        <v>10</v>
      </c>
      <c r="L73" s="50" t="s">
        <v>1051</v>
      </c>
    </row>
    <row r="74" spans="1:12" ht="30" x14ac:dyDescent="0.25">
      <c r="B74" s="52">
        <v>80111600</v>
      </c>
      <c r="C74" s="55" t="s">
        <v>1146</v>
      </c>
      <c r="D74" s="56">
        <v>42401</v>
      </c>
      <c r="E74" s="62">
        <v>12</v>
      </c>
      <c r="F74" s="47" t="s">
        <v>1053</v>
      </c>
      <c r="G74" s="58" t="s">
        <v>1123</v>
      </c>
      <c r="H74" s="59">
        <v>47956800</v>
      </c>
      <c r="I74" s="59">
        <v>47956800</v>
      </c>
      <c r="J74" s="49" t="s">
        <v>1050</v>
      </c>
      <c r="K74" s="49" t="s">
        <v>10</v>
      </c>
      <c r="L74" s="50" t="s">
        <v>1051</v>
      </c>
    </row>
    <row r="75" spans="1:12" ht="30" x14ac:dyDescent="0.25">
      <c r="A75" s="61"/>
      <c r="B75" s="52">
        <v>80111600</v>
      </c>
      <c r="C75" s="55" t="s">
        <v>1147</v>
      </c>
      <c r="D75" s="56">
        <v>42401</v>
      </c>
      <c r="E75" s="62">
        <v>12</v>
      </c>
      <c r="F75" s="47" t="s">
        <v>1053</v>
      </c>
      <c r="G75" s="58" t="s">
        <v>1123</v>
      </c>
      <c r="H75" s="59">
        <v>60564000</v>
      </c>
      <c r="I75" s="59">
        <v>60564000</v>
      </c>
      <c r="J75" s="49" t="s">
        <v>1050</v>
      </c>
      <c r="K75" s="49" t="s">
        <v>10</v>
      </c>
      <c r="L75" s="50" t="s">
        <v>1051</v>
      </c>
    </row>
    <row r="76" spans="1:12" ht="30" x14ac:dyDescent="0.25">
      <c r="B76" s="52">
        <v>80111600</v>
      </c>
      <c r="C76" s="55" t="s">
        <v>1144</v>
      </c>
      <c r="D76" s="56">
        <v>42401</v>
      </c>
      <c r="E76" s="62">
        <v>12</v>
      </c>
      <c r="F76" s="47" t="s">
        <v>1053</v>
      </c>
      <c r="G76" s="58" t="s">
        <v>1123</v>
      </c>
      <c r="H76" s="59">
        <v>60564000</v>
      </c>
      <c r="I76" s="59">
        <v>60564000</v>
      </c>
      <c r="J76" s="49" t="s">
        <v>1050</v>
      </c>
      <c r="K76" s="49" t="s">
        <v>10</v>
      </c>
      <c r="L76" s="50" t="s">
        <v>1051</v>
      </c>
    </row>
    <row r="77" spans="1:12" ht="30" x14ac:dyDescent="0.25">
      <c r="A77" s="61"/>
      <c r="B77" s="52">
        <v>80111600</v>
      </c>
      <c r="C77" s="55" t="s">
        <v>1148</v>
      </c>
      <c r="D77" s="56">
        <v>42401</v>
      </c>
      <c r="E77" s="62">
        <v>12</v>
      </c>
      <c r="F77" s="47" t="s">
        <v>1053</v>
      </c>
      <c r="G77" s="58" t="s">
        <v>1123</v>
      </c>
      <c r="H77" s="59">
        <v>60564000</v>
      </c>
      <c r="I77" s="59">
        <v>60564000</v>
      </c>
      <c r="J77" s="49" t="s">
        <v>1050</v>
      </c>
      <c r="K77" s="49" t="s">
        <v>10</v>
      </c>
      <c r="L77" s="50" t="s">
        <v>1051</v>
      </c>
    </row>
    <row r="78" spans="1:12" ht="30" x14ac:dyDescent="0.25">
      <c r="B78" s="52">
        <v>80111600</v>
      </c>
      <c r="C78" s="55" t="s">
        <v>1149</v>
      </c>
      <c r="D78" s="56">
        <v>42401</v>
      </c>
      <c r="E78" s="62">
        <v>12</v>
      </c>
      <c r="F78" s="47" t="s">
        <v>1053</v>
      </c>
      <c r="G78" s="58" t="s">
        <v>1123</v>
      </c>
      <c r="H78" s="59">
        <v>36956400</v>
      </c>
      <c r="I78" s="59">
        <v>36956400</v>
      </c>
      <c r="J78" s="49" t="s">
        <v>1050</v>
      </c>
      <c r="K78" s="49" t="s">
        <v>10</v>
      </c>
      <c r="L78" s="50" t="s">
        <v>1051</v>
      </c>
    </row>
    <row r="79" spans="1:12" ht="30" x14ac:dyDescent="0.25">
      <c r="A79" s="61"/>
      <c r="B79" s="52">
        <v>80111600</v>
      </c>
      <c r="C79" s="55" t="s">
        <v>1150</v>
      </c>
      <c r="D79" s="56">
        <v>42401</v>
      </c>
      <c r="E79" s="62">
        <v>12</v>
      </c>
      <c r="F79" s="47" t="s">
        <v>1053</v>
      </c>
      <c r="G79" s="58" t="s">
        <v>1123</v>
      </c>
      <c r="H79" s="59">
        <v>66867600</v>
      </c>
      <c r="I79" s="59">
        <v>66867600</v>
      </c>
      <c r="J79" s="49" t="s">
        <v>1050</v>
      </c>
      <c r="K79" s="49" t="s">
        <v>10</v>
      </c>
      <c r="L79" s="50" t="s">
        <v>1051</v>
      </c>
    </row>
    <row r="80" spans="1:12" ht="30" x14ac:dyDescent="0.25">
      <c r="B80" s="52">
        <v>80111600</v>
      </c>
      <c r="C80" s="55" t="s">
        <v>1151</v>
      </c>
      <c r="D80" s="56">
        <v>42401</v>
      </c>
      <c r="E80" s="62">
        <v>12</v>
      </c>
      <c r="F80" s="47" t="s">
        <v>1053</v>
      </c>
      <c r="G80" s="58" t="s">
        <v>1123</v>
      </c>
      <c r="H80" s="59">
        <v>60564000</v>
      </c>
      <c r="I80" s="59">
        <v>60564000</v>
      </c>
      <c r="J80" s="49" t="s">
        <v>1050</v>
      </c>
      <c r="K80" s="49" t="s">
        <v>10</v>
      </c>
      <c r="L80" s="50" t="s">
        <v>1051</v>
      </c>
    </row>
    <row r="81" spans="1:12" ht="30" x14ac:dyDescent="0.25">
      <c r="A81" s="61"/>
      <c r="B81" s="52">
        <v>80111600</v>
      </c>
      <c r="C81" s="55" t="s">
        <v>1152</v>
      </c>
      <c r="D81" s="56">
        <v>42401</v>
      </c>
      <c r="E81" s="57">
        <v>12</v>
      </c>
      <c r="F81" s="47" t="s">
        <v>1053</v>
      </c>
      <c r="G81" s="58" t="s">
        <v>1123</v>
      </c>
      <c r="H81" s="59">
        <v>66867600</v>
      </c>
      <c r="I81" s="59">
        <v>66867600</v>
      </c>
      <c r="J81" s="49" t="s">
        <v>1050</v>
      </c>
      <c r="K81" s="49" t="s">
        <v>10</v>
      </c>
      <c r="L81" s="50" t="s">
        <v>1051</v>
      </c>
    </row>
    <row r="82" spans="1:12" ht="30" x14ac:dyDescent="0.25">
      <c r="B82" s="52">
        <v>80111600</v>
      </c>
      <c r="C82" s="55" t="s">
        <v>1153</v>
      </c>
      <c r="D82" s="56">
        <v>42401</v>
      </c>
      <c r="E82" s="57">
        <v>12</v>
      </c>
      <c r="F82" s="47" t="s">
        <v>1053</v>
      </c>
      <c r="G82" s="58" t="s">
        <v>1123</v>
      </c>
      <c r="H82" s="59">
        <v>84048000</v>
      </c>
      <c r="I82" s="59">
        <v>84048000</v>
      </c>
      <c r="J82" s="49" t="s">
        <v>1050</v>
      </c>
      <c r="K82" s="49" t="s">
        <v>10</v>
      </c>
      <c r="L82" s="50" t="s">
        <v>1051</v>
      </c>
    </row>
    <row r="83" spans="1:12" ht="30" x14ac:dyDescent="0.25">
      <c r="A83" s="61"/>
      <c r="B83" s="52">
        <v>80111600</v>
      </c>
      <c r="C83" s="55" t="s">
        <v>1154</v>
      </c>
      <c r="D83" s="56">
        <v>42401</v>
      </c>
      <c r="E83" s="57">
        <v>12</v>
      </c>
      <c r="F83" s="47" t="s">
        <v>1053</v>
      </c>
      <c r="G83" s="58" t="s">
        <v>1123</v>
      </c>
      <c r="H83" s="59">
        <v>33124800</v>
      </c>
      <c r="I83" s="59">
        <v>33124800</v>
      </c>
      <c r="J83" s="49" t="s">
        <v>1050</v>
      </c>
      <c r="K83" s="49" t="s">
        <v>10</v>
      </c>
      <c r="L83" s="50" t="s">
        <v>1051</v>
      </c>
    </row>
    <row r="84" spans="1:12" ht="30" x14ac:dyDescent="0.25">
      <c r="B84" s="52">
        <v>80111600</v>
      </c>
      <c r="C84" s="55" t="s">
        <v>1155</v>
      </c>
      <c r="D84" s="56">
        <v>42401</v>
      </c>
      <c r="E84" s="57">
        <v>12</v>
      </c>
      <c r="F84" s="47" t="s">
        <v>1053</v>
      </c>
      <c r="G84" s="58" t="s">
        <v>1123</v>
      </c>
      <c r="H84" s="59">
        <v>60564000</v>
      </c>
      <c r="I84" s="59">
        <v>60564000</v>
      </c>
      <c r="J84" s="49" t="s">
        <v>1050</v>
      </c>
      <c r="K84" s="49" t="s">
        <v>10</v>
      </c>
      <c r="L84" s="50" t="s">
        <v>1051</v>
      </c>
    </row>
    <row r="85" spans="1:12" ht="30" x14ac:dyDescent="0.25">
      <c r="A85" s="61"/>
      <c r="B85" s="52">
        <v>80111600</v>
      </c>
      <c r="C85" s="55" t="s">
        <v>1156</v>
      </c>
      <c r="D85" s="56">
        <v>42401</v>
      </c>
      <c r="E85" s="57">
        <v>12</v>
      </c>
      <c r="F85" s="47" t="s">
        <v>1053</v>
      </c>
      <c r="G85" s="58" t="s">
        <v>1123</v>
      </c>
      <c r="H85" s="59">
        <v>66867600</v>
      </c>
      <c r="I85" s="59">
        <v>66867600</v>
      </c>
      <c r="J85" s="49" t="s">
        <v>1050</v>
      </c>
      <c r="K85" s="49" t="s">
        <v>10</v>
      </c>
      <c r="L85" s="50" t="s">
        <v>1051</v>
      </c>
    </row>
    <row r="86" spans="1:12" ht="30" x14ac:dyDescent="0.25">
      <c r="B86" s="52">
        <v>80111600</v>
      </c>
      <c r="C86" s="55" t="s">
        <v>1157</v>
      </c>
      <c r="D86" s="56">
        <v>42401</v>
      </c>
      <c r="E86" s="57">
        <v>12</v>
      </c>
      <c r="F86" s="47" t="s">
        <v>1053</v>
      </c>
      <c r="G86" s="58" t="s">
        <v>1123</v>
      </c>
      <c r="H86" s="59">
        <v>60564000</v>
      </c>
      <c r="I86" s="59">
        <v>60564000</v>
      </c>
      <c r="J86" s="49" t="s">
        <v>1050</v>
      </c>
      <c r="K86" s="49" t="s">
        <v>10</v>
      </c>
      <c r="L86" s="50" t="s">
        <v>1051</v>
      </c>
    </row>
    <row r="87" spans="1:12" ht="30" x14ac:dyDescent="0.25">
      <c r="A87" s="61"/>
      <c r="B87" s="52">
        <v>80111600</v>
      </c>
      <c r="C87" s="55" t="s">
        <v>1158</v>
      </c>
      <c r="D87" s="56">
        <v>42401</v>
      </c>
      <c r="E87" s="57">
        <v>12</v>
      </c>
      <c r="F87" s="47" t="s">
        <v>1053</v>
      </c>
      <c r="G87" s="58" t="s">
        <v>1123</v>
      </c>
      <c r="H87" s="59">
        <v>60564000</v>
      </c>
      <c r="I87" s="59">
        <v>60564000</v>
      </c>
      <c r="J87" s="49" t="s">
        <v>1050</v>
      </c>
      <c r="K87" s="49" t="s">
        <v>10</v>
      </c>
      <c r="L87" s="50" t="s">
        <v>1051</v>
      </c>
    </row>
    <row r="88" spans="1:12" ht="30" x14ac:dyDescent="0.25">
      <c r="B88" s="52">
        <v>80111600</v>
      </c>
      <c r="C88" s="55" t="s">
        <v>1159</v>
      </c>
      <c r="D88" s="56">
        <v>42401</v>
      </c>
      <c r="E88" s="57">
        <v>12</v>
      </c>
      <c r="F88" s="47" t="s">
        <v>1053</v>
      </c>
      <c r="G88" s="58" t="s">
        <v>1123</v>
      </c>
      <c r="H88" s="59">
        <v>41653200</v>
      </c>
      <c r="I88" s="59">
        <v>41653200</v>
      </c>
      <c r="J88" s="49" t="s">
        <v>1050</v>
      </c>
      <c r="K88" s="49" t="s">
        <v>10</v>
      </c>
      <c r="L88" s="50" t="s">
        <v>1051</v>
      </c>
    </row>
    <row r="89" spans="1:12" ht="30" x14ac:dyDescent="0.25">
      <c r="A89" s="61"/>
      <c r="B89" s="52">
        <v>80111600</v>
      </c>
      <c r="C89" s="55" t="s">
        <v>1160</v>
      </c>
      <c r="D89" s="56">
        <v>42401</v>
      </c>
      <c r="E89" s="57">
        <v>11</v>
      </c>
      <c r="F89" s="47" t="s">
        <v>1053</v>
      </c>
      <c r="G89" s="58" t="s">
        <v>1123</v>
      </c>
      <c r="H89" s="59">
        <v>43960400</v>
      </c>
      <c r="I89" s="59">
        <v>43960400</v>
      </c>
      <c r="J89" s="49" t="s">
        <v>1050</v>
      </c>
      <c r="K89" s="49" t="s">
        <v>10</v>
      </c>
      <c r="L89" s="50" t="s">
        <v>1051</v>
      </c>
    </row>
    <row r="90" spans="1:12" ht="30" x14ac:dyDescent="0.25">
      <c r="B90" s="52">
        <v>80111600</v>
      </c>
      <c r="C90" s="55" t="s">
        <v>1161</v>
      </c>
      <c r="D90" s="56">
        <v>42401</v>
      </c>
      <c r="E90" s="57">
        <v>12</v>
      </c>
      <c r="F90" s="47" t="s">
        <v>1053</v>
      </c>
      <c r="G90" s="58" t="s">
        <v>1123</v>
      </c>
      <c r="H90" s="59">
        <v>71688000</v>
      </c>
      <c r="I90" s="59">
        <v>71688000</v>
      </c>
      <c r="J90" s="49" t="s">
        <v>1050</v>
      </c>
      <c r="K90" s="49" t="s">
        <v>10</v>
      </c>
      <c r="L90" s="50" t="s">
        <v>1051</v>
      </c>
    </row>
    <row r="91" spans="1:12" ht="30" x14ac:dyDescent="0.25">
      <c r="A91" s="61"/>
      <c r="B91" s="52">
        <v>80111600</v>
      </c>
      <c r="C91" s="55" t="s">
        <v>1162</v>
      </c>
      <c r="D91" s="56">
        <v>42401</v>
      </c>
      <c r="E91" s="57">
        <v>12</v>
      </c>
      <c r="F91" s="47" t="s">
        <v>1053</v>
      </c>
      <c r="G91" s="58" t="s">
        <v>1123</v>
      </c>
      <c r="H91" s="59">
        <v>60564000</v>
      </c>
      <c r="I91" s="59">
        <v>60564000</v>
      </c>
      <c r="J91" s="49" t="s">
        <v>1050</v>
      </c>
      <c r="K91" s="49" t="s">
        <v>10</v>
      </c>
      <c r="L91" s="50" t="s">
        <v>1051</v>
      </c>
    </row>
    <row r="92" spans="1:12" ht="30" x14ac:dyDescent="0.25">
      <c r="B92" s="52">
        <v>80111600</v>
      </c>
      <c r="C92" s="55" t="s">
        <v>1163</v>
      </c>
      <c r="D92" s="56">
        <v>42401</v>
      </c>
      <c r="E92" s="57">
        <v>12</v>
      </c>
      <c r="F92" s="47" t="s">
        <v>1053</v>
      </c>
      <c r="G92" s="58" t="s">
        <v>1123</v>
      </c>
      <c r="H92" s="59">
        <v>60564000</v>
      </c>
      <c r="I92" s="59">
        <v>60564000</v>
      </c>
      <c r="J92" s="49" t="s">
        <v>1050</v>
      </c>
      <c r="K92" s="49" t="s">
        <v>10</v>
      </c>
      <c r="L92" s="50" t="s">
        <v>1051</v>
      </c>
    </row>
    <row r="93" spans="1:12" ht="30" x14ac:dyDescent="0.25">
      <c r="A93" s="61"/>
      <c r="B93" s="52">
        <v>80111600</v>
      </c>
      <c r="C93" s="55" t="s">
        <v>1164</v>
      </c>
      <c r="D93" s="56">
        <v>42401</v>
      </c>
      <c r="E93" s="57">
        <v>12</v>
      </c>
      <c r="F93" s="47" t="s">
        <v>1053</v>
      </c>
      <c r="G93" s="58" t="s">
        <v>1123</v>
      </c>
      <c r="H93" s="59">
        <v>60564000</v>
      </c>
      <c r="I93" s="59">
        <v>60564000</v>
      </c>
      <c r="J93" s="49" t="s">
        <v>1050</v>
      </c>
      <c r="K93" s="49" t="s">
        <v>10</v>
      </c>
      <c r="L93" s="50" t="s">
        <v>1051</v>
      </c>
    </row>
    <row r="94" spans="1:12" ht="30" x14ac:dyDescent="0.25">
      <c r="B94" s="52">
        <v>80111600</v>
      </c>
      <c r="C94" s="55" t="s">
        <v>1165</v>
      </c>
      <c r="D94" s="56">
        <v>42401</v>
      </c>
      <c r="E94" s="57">
        <v>12</v>
      </c>
      <c r="F94" s="47" t="s">
        <v>1053</v>
      </c>
      <c r="G94" s="58" t="s">
        <v>1123</v>
      </c>
      <c r="H94" s="59">
        <v>60564000</v>
      </c>
      <c r="I94" s="59">
        <v>60564000</v>
      </c>
      <c r="J94" s="49" t="s">
        <v>1050</v>
      </c>
      <c r="K94" s="49" t="s">
        <v>10</v>
      </c>
      <c r="L94" s="50" t="s">
        <v>1051</v>
      </c>
    </row>
    <row r="95" spans="1:12" ht="30" x14ac:dyDescent="0.25">
      <c r="A95" s="61"/>
      <c r="B95" s="52">
        <v>80111600</v>
      </c>
      <c r="C95" s="55" t="s">
        <v>1166</v>
      </c>
      <c r="D95" s="56">
        <v>42401</v>
      </c>
      <c r="E95" s="57">
        <v>11</v>
      </c>
      <c r="F95" s="47" t="s">
        <v>1053</v>
      </c>
      <c r="G95" s="58" t="s">
        <v>1123</v>
      </c>
      <c r="H95" s="59">
        <v>55517000</v>
      </c>
      <c r="I95" s="59">
        <v>55517000</v>
      </c>
      <c r="J95" s="49" t="s">
        <v>1050</v>
      </c>
      <c r="K95" s="49" t="s">
        <v>10</v>
      </c>
      <c r="L95" s="50" t="s">
        <v>1051</v>
      </c>
    </row>
    <row r="96" spans="1:12" ht="30" x14ac:dyDescent="0.25">
      <c r="B96" s="52">
        <v>80111600</v>
      </c>
      <c r="C96" s="55" t="s">
        <v>1167</v>
      </c>
      <c r="D96" s="56">
        <v>42401</v>
      </c>
      <c r="E96" s="57">
        <v>12</v>
      </c>
      <c r="F96" s="47" t="s">
        <v>1053</v>
      </c>
      <c r="G96" s="58" t="s">
        <v>1123</v>
      </c>
      <c r="H96" s="59">
        <v>60564000</v>
      </c>
      <c r="I96" s="59">
        <v>60564000</v>
      </c>
      <c r="J96" s="49" t="s">
        <v>1050</v>
      </c>
      <c r="K96" s="49" t="s">
        <v>10</v>
      </c>
      <c r="L96" s="50" t="s">
        <v>1051</v>
      </c>
    </row>
    <row r="97" spans="1:12" ht="30" x14ac:dyDescent="0.25">
      <c r="A97" s="61"/>
      <c r="B97" s="52">
        <v>80111600</v>
      </c>
      <c r="C97" s="55" t="s">
        <v>1168</v>
      </c>
      <c r="D97" s="56">
        <v>42401</v>
      </c>
      <c r="E97" s="57">
        <v>12</v>
      </c>
      <c r="F97" s="47" t="s">
        <v>1053</v>
      </c>
      <c r="G97" s="58" t="s">
        <v>1123</v>
      </c>
      <c r="H97" s="59">
        <v>98880000</v>
      </c>
      <c r="I97" s="59">
        <v>98880000</v>
      </c>
      <c r="J97" s="49" t="s">
        <v>1050</v>
      </c>
      <c r="K97" s="49" t="s">
        <v>10</v>
      </c>
      <c r="L97" s="50" t="s">
        <v>1051</v>
      </c>
    </row>
    <row r="98" spans="1:12" ht="30" x14ac:dyDescent="0.25">
      <c r="B98" s="52">
        <v>80111601</v>
      </c>
      <c r="C98" s="52" t="s">
        <v>1169</v>
      </c>
      <c r="D98" s="56">
        <v>42401</v>
      </c>
      <c r="E98" s="57">
        <v>12</v>
      </c>
      <c r="F98" s="47" t="s">
        <v>1053</v>
      </c>
      <c r="G98" s="58" t="s">
        <v>1170</v>
      </c>
      <c r="H98" s="59">
        <v>20517600</v>
      </c>
      <c r="I98" s="59">
        <v>20517600</v>
      </c>
      <c r="J98" s="49" t="s">
        <v>1050</v>
      </c>
      <c r="K98" s="49" t="s">
        <v>10</v>
      </c>
      <c r="L98" s="50" t="s">
        <v>1051</v>
      </c>
    </row>
    <row r="99" spans="1:12" ht="30" x14ac:dyDescent="0.25">
      <c r="A99" s="61"/>
      <c r="B99" s="52">
        <v>80111601</v>
      </c>
      <c r="C99" s="52" t="s">
        <v>1171</v>
      </c>
      <c r="D99" s="56">
        <v>42401</v>
      </c>
      <c r="E99" s="57">
        <v>12</v>
      </c>
      <c r="F99" s="47" t="s">
        <v>1053</v>
      </c>
      <c r="G99" s="58" t="s">
        <v>1170</v>
      </c>
      <c r="H99" s="59">
        <v>19034400</v>
      </c>
      <c r="I99" s="59">
        <v>19034400</v>
      </c>
      <c r="J99" s="49" t="s">
        <v>1050</v>
      </c>
      <c r="K99" s="49" t="s">
        <v>10</v>
      </c>
      <c r="L99" s="50" t="s">
        <v>1051</v>
      </c>
    </row>
    <row r="100" spans="1:12" ht="30" x14ac:dyDescent="0.25">
      <c r="B100" s="52">
        <v>80111601</v>
      </c>
      <c r="C100" s="52" t="s">
        <v>1172</v>
      </c>
      <c r="D100" s="56">
        <v>42401</v>
      </c>
      <c r="E100" s="57">
        <v>12</v>
      </c>
      <c r="F100" s="47" t="s">
        <v>1053</v>
      </c>
      <c r="G100" s="58" t="s">
        <v>1170</v>
      </c>
      <c r="H100" s="59">
        <v>19034400</v>
      </c>
      <c r="I100" s="59">
        <v>19034400</v>
      </c>
      <c r="J100" s="49" t="s">
        <v>1050</v>
      </c>
      <c r="K100" s="49" t="s">
        <v>10</v>
      </c>
      <c r="L100" s="50" t="s">
        <v>1051</v>
      </c>
    </row>
    <row r="101" spans="1:12" ht="30" x14ac:dyDescent="0.25">
      <c r="A101" s="61"/>
      <c r="B101" s="52">
        <v>80111601</v>
      </c>
      <c r="C101" s="52" t="s">
        <v>1173</v>
      </c>
      <c r="D101" s="56">
        <v>42401</v>
      </c>
      <c r="E101" s="57">
        <v>12</v>
      </c>
      <c r="F101" s="47" t="s">
        <v>1053</v>
      </c>
      <c r="G101" s="58" t="s">
        <v>1170</v>
      </c>
      <c r="H101" s="59">
        <v>20517600</v>
      </c>
      <c r="I101" s="59">
        <v>20517600</v>
      </c>
      <c r="J101" s="49" t="s">
        <v>1050</v>
      </c>
      <c r="K101" s="49" t="s">
        <v>10</v>
      </c>
      <c r="L101" s="50" t="s">
        <v>1051</v>
      </c>
    </row>
    <row r="102" spans="1:12" ht="30" x14ac:dyDescent="0.25">
      <c r="B102" s="52">
        <v>80111601</v>
      </c>
      <c r="C102" s="52" t="s">
        <v>1174</v>
      </c>
      <c r="D102" s="56">
        <v>42401</v>
      </c>
      <c r="E102" s="57">
        <v>12</v>
      </c>
      <c r="F102" s="47" t="s">
        <v>1053</v>
      </c>
      <c r="G102" s="58" t="s">
        <v>1170</v>
      </c>
      <c r="H102" s="59">
        <v>19034400</v>
      </c>
      <c r="I102" s="59">
        <v>19034400</v>
      </c>
      <c r="J102" s="49" t="s">
        <v>1050</v>
      </c>
      <c r="K102" s="49" t="s">
        <v>10</v>
      </c>
      <c r="L102" s="50" t="s">
        <v>1051</v>
      </c>
    </row>
    <row r="103" spans="1:12" ht="30" x14ac:dyDescent="0.25">
      <c r="A103" s="61"/>
      <c r="B103" s="52">
        <v>80111601</v>
      </c>
      <c r="C103" s="52" t="s">
        <v>1175</v>
      </c>
      <c r="D103" s="56">
        <v>42401</v>
      </c>
      <c r="E103" s="57">
        <v>12</v>
      </c>
      <c r="F103" s="47" t="s">
        <v>1053</v>
      </c>
      <c r="G103" s="58" t="s">
        <v>1170</v>
      </c>
      <c r="H103" s="59">
        <v>20517600</v>
      </c>
      <c r="I103" s="59">
        <v>20517600</v>
      </c>
      <c r="J103" s="49" t="s">
        <v>1050</v>
      </c>
      <c r="K103" s="49" t="s">
        <v>10</v>
      </c>
      <c r="L103" s="50" t="s">
        <v>1051</v>
      </c>
    </row>
    <row r="104" spans="1:12" ht="30" x14ac:dyDescent="0.25">
      <c r="B104" s="52">
        <v>80111601</v>
      </c>
      <c r="C104" s="52" t="s">
        <v>1176</v>
      </c>
      <c r="D104" s="56">
        <v>42401</v>
      </c>
      <c r="E104" s="57">
        <v>12</v>
      </c>
      <c r="F104" s="47" t="s">
        <v>1053</v>
      </c>
      <c r="G104" s="58" t="s">
        <v>1170</v>
      </c>
      <c r="H104" s="59">
        <v>19034400</v>
      </c>
      <c r="I104" s="59">
        <v>19034400</v>
      </c>
      <c r="J104" s="49" t="s">
        <v>1050</v>
      </c>
      <c r="K104" s="49" t="s">
        <v>10</v>
      </c>
      <c r="L104" s="50" t="s">
        <v>1051</v>
      </c>
    </row>
    <row r="105" spans="1:12" ht="30" x14ac:dyDescent="0.25">
      <c r="A105" s="61"/>
      <c r="B105" s="52">
        <v>80111601</v>
      </c>
      <c r="C105" s="52" t="s">
        <v>1177</v>
      </c>
      <c r="D105" s="56">
        <v>42401</v>
      </c>
      <c r="E105" s="57">
        <v>12</v>
      </c>
      <c r="F105" s="47" t="s">
        <v>1053</v>
      </c>
      <c r="G105" s="58" t="s">
        <v>1170</v>
      </c>
      <c r="H105" s="59">
        <v>26079600</v>
      </c>
      <c r="I105" s="59">
        <v>26079600</v>
      </c>
      <c r="J105" s="49" t="s">
        <v>1050</v>
      </c>
      <c r="K105" s="49" t="s">
        <v>10</v>
      </c>
      <c r="L105" s="50" t="s">
        <v>1051</v>
      </c>
    </row>
    <row r="106" spans="1:12" ht="30" x14ac:dyDescent="0.25">
      <c r="A106" s="61"/>
      <c r="B106" s="52">
        <v>80111601</v>
      </c>
      <c r="C106" s="52" t="s">
        <v>1178</v>
      </c>
      <c r="D106" s="56">
        <v>42401</v>
      </c>
      <c r="E106" s="57">
        <v>12</v>
      </c>
      <c r="F106" s="47" t="s">
        <v>1053</v>
      </c>
      <c r="G106" s="58" t="s">
        <v>1170</v>
      </c>
      <c r="H106" s="59">
        <v>205176000</v>
      </c>
      <c r="I106" s="59">
        <v>205176000</v>
      </c>
      <c r="J106" s="49" t="s">
        <v>1050</v>
      </c>
      <c r="K106" s="49" t="s">
        <v>10</v>
      </c>
      <c r="L106" s="50" t="s">
        <v>1051</v>
      </c>
    </row>
    <row r="107" spans="1:12" ht="30" x14ac:dyDescent="0.25">
      <c r="B107" s="52">
        <v>80111601</v>
      </c>
      <c r="C107" s="52" t="s">
        <v>1179</v>
      </c>
      <c r="D107" s="56">
        <v>42401</v>
      </c>
      <c r="E107" s="57">
        <v>12</v>
      </c>
      <c r="F107" s="47" t="s">
        <v>1053</v>
      </c>
      <c r="G107" s="58" t="s">
        <v>1170</v>
      </c>
      <c r="H107" s="59">
        <v>94058800</v>
      </c>
      <c r="I107" s="59">
        <v>94058800</v>
      </c>
      <c r="J107" s="49" t="s">
        <v>1050</v>
      </c>
      <c r="K107" s="49" t="s">
        <v>10</v>
      </c>
      <c r="L107" s="50" t="s">
        <v>1051</v>
      </c>
    </row>
    <row r="108" spans="1:12" ht="30" x14ac:dyDescent="0.25">
      <c r="B108" s="52">
        <v>80111601</v>
      </c>
      <c r="C108" s="52" t="s">
        <v>1180</v>
      </c>
      <c r="D108" s="56">
        <v>42401</v>
      </c>
      <c r="E108" s="57">
        <v>12</v>
      </c>
      <c r="F108" s="47" t="s">
        <v>1053</v>
      </c>
      <c r="G108" s="58" t="s">
        <v>1170</v>
      </c>
      <c r="H108" s="59">
        <v>14955600</v>
      </c>
      <c r="I108" s="59">
        <v>14955600</v>
      </c>
      <c r="J108" s="49" t="s">
        <v>1050</v>
      </c>
      <c r="K108" s="49" t="s">
        <v>10</v>
      </c>
      <c r="L108" s="50" t="s">
        <v>1051</v>
      </c>
    </row>
    <row r="109" spans="1:12" ht="30" x14ac:dyDescent="0.25">
      <c r="A109" s="61"/>
      <c r="B109" s="52">
        <v>80111601</v>
      </c>
      <c r="C109" s="52" t="s">
        <v>1181</v>
      </c>
      <c r="D109" s="56">
        <v>42401</v>
      </c>
      <c r="E109" s="57">
        <v>12</v>
      </c>
      <c r="F109" s="47" t="s">
        <v>1053</v>
      </c>
      <c r="G109" s="58" t="s">
        <v>1170</v>
      </c>
      <c r="H109" s="59">
        <v>19034400</v>
      </c>
      <c r="I109" s="59">
        <v>19034400</v>
      </c>
      <c r="J109" s="49" t="s">
        <v>1050</v>
      </c>
      <c r="K109" s="49" t="s">
        <v>10</v>
      </c>
      <c r="L109" s="50" t="s">
        <v>1051</v>
      </c>
    </row>
    <row r="110" spans="1:12" ht="30" x14ac:dyDescent="0.25">
      <c r="B110" s="52">
        <v>80111601</v>
      </c>
      <c r="C110" s="52" t="s">
        <v>1182</v>
      </c>
      <c r="D110" s="56">
        <v>42401</v>
      </c>
      <c r="E110" s="57">
        <v>12</v>
      </c>
      <c r="F110" s="47" t="s">
        <v>1053</v>
      </c>
      <c r="G110" s="58" t="s">
        <v>1170</v>
      </c>
      <c r="H110" s="59">
        <v>19034400</v>
      </c>
      <c r="I110" s="59">
        <v>19034400</v>
      </c>
      <c r="J110" s="49" t="s">
        <v>1050</v>
      </c>
      <c r="K110" s="49" t="s">
        <v>10</v>
      </c>
      <c r="L110" s="50" t="s">
        <v>1051</v>
      </c>
    </row>
    <row r="111" spans="1:12" ht="30" x14ac:dyDescent="0.25">
      <c r="A111" s="61"/>
      <c r="B111" s="52">
        <v>80111601</v>
      </c>
      <c r="C111" s="52" t="s">
        <v>1183</v>
      </c>
      <c r="D111" s="56">
        <v>42401</v>
      </c>
      <c r="E111" s="57">
        <v>12</v>
      </c>
      <c r="F111" s="47" t="s">
        <v>1053</v>
      </c>
      <c r="G111" s="58" t="s">
        <v>1170</v>
      </c>
      <c r="H111" s="59">
        <v>24225600</v>
      </c>
      <c r="I111" s="59">
        <v>24225600</v>
      </c>
      <c r="J111" s="49" t="s">
        <v>1050</v>
      </c>
      <c r="K111" s="49" t="s">
        <v>10</v>
      </c>
      <c r="L111" s="50" t="s">
        <v>1051</v>
      </c>
    </row>
    <row r="112" spans="1:12" ht="30" x14ac:dyDescent="0.25">
      <c r="B112" s="52">
        <v>80111601</v>
      </c>
      <c r="C112" s="52" t="s">
        <v>1184</v>
      </c>
      <c r="D112" s="56">
        <v>42401</v>
      </c>
      <c r="E112" s="57">
        <v>12</v>
      </c>
      <c r="F112" s="47" t="s">
        <v>1053</v>
      </c>
      <c r="G112" s="58" t="s">
        <v>1170</v>
      </c>
      <c r="H112" s="59">
        <v>20517600</v>
      </c>
      <c r="I112" s="59">
        <v>20517600</v>
      </c>
      <c r="J112" s="49" t="s">
        <v>1050</v>
      </c>
      <c r="K112" s="49" t="s">
        <v>10</v>
      </c>
      <c r="L112" s="50" t="s">
        <v>1051</v>
      </c>
    </row>
    <row r="113" spans="1:12" ht="30" x14ac:dyDescent="0.25">
      <c r="A113" s="61"/>
      <c r="B113" s="52">
        <v>80111601</v>
      </c>
      <c r="C113" s="52" t="s">
        <v>1185</v>
      </c>
      <c r="D113" s="56">
        <v>42401</v>
      </c>
      <c r="E113" s="57">
        <v>12</v>
      </c>
      <c r="F113" s="47" t="s">
        <v>1053</v>
      </c>
      <c r="G113" s="58" t="s">
        <v>1170</v>
      </c>
      <c r="H113" s="59">
        <v>26079600</v>
      </c>
      <c r="I113" s="59">
        <v>26079600</v>
      </c>
      <c r="J113" s="49" t="s">
        <v>1050</v>
      </c>
      <c r="K113" s="49" t="s">
        <v>10</v>
      </c>
      <c r="L113" s="50" t="s">
        <v>1051</v>
      </c>
    </row>
    <row r="114" spans="1:12" ht="30" x14ac:dyDescent="0.25">
      <c r="B114" s="52">
        <v>80111601</v>
      </c>
      <c r="C114" s="52" t="s">
        <v>1186</v>
      </c>
      <c r="D114" s="56">
        <v>42401</v>
      </c>
      <c r="E114" s="57">
        <v>12</v>
      </c>
      <c r="F114" s="47" t="s">
        <v>1053</v>
      </c>
      <c r="G114" s="58" t="s">
        <v>1170</v>
      </c>
      <c r="H114" s="59">
        <v>26079600</v>
      </c>
      <c r="I114" s="59">
        <v>26079600</v>
      </c>
      <c r="J114" s="49" t="s">
        <v>1050</v>
      </c>
      <c r="K114" s="49" t="s">
        <v>10</v>
      </c>
      <c r="L114" s="50" t="s">
        <v>1051</v>
      </c>
    </row>
    <row r="115" spans="1:12" ht="30" x14ac:dyDescent="0.25">
      <c r="B115" s="52">
        <v>80111601</v>
      </c>
      <c r="C115" s="52" t="s">
        <v>1187</v>
      </c>
      <c r="D115" s="56">
        <v>42401</v>
      </c>
      <c r="E115" s="57">
        <v>12</v>
      </c>
      <c r="F115" s="47" t="s">
        <v>1053</v>
      </c>
      <c r="G115" s="58" t="s">
        <v>1170</v>
      </c>
      <c r="H115" s="59">
        <v>19034400</v>
      </c>
      <c r="I115" s="59">
        <v>19034400</v>
      </c>
      <c r="J115" s="49" t="s">
        <v>1050</v>
      </c>
      <c r="K115" s="49" t="s">
        <v>10</v>
      </c>
      <c r="L115" s="50" t="s">
        <v>1051</v>
      </c>
    </row>
    <row r="116" spans="1:12" ht="30" x14ac:dyDescent="0.25">
      <c r="A116" s="61"/>
      <c r="B116" s="52">
        <v>80111601</v>
      </c>
      <c r="C116" s="52" t="s">
        <v>1188</v>
      </c>
      <c r="D116" s="56">
        <v>42401</v>
      </c>
      <c r="E116" s="57">
        <v>12</v>
      </c>
      <c r="F116" s="47" t="s">
        <v>1053</v>
      </c>
      <c r="G116" s="58" t="s">
        <v>1170</v>
      </c>
      <c r="H116" s="59">
        <v>24225600</v>
      </c>
      <c r="I116" s="59">
        <v>24225600</v>
      </c>
      <c r="J116" s="49" t="s">
        <v>1050</v>
      </c>
      <c r="K116" s="49" t="s">
        <v>10</v>
      </c>
      <c r="L116" s="50" t="s">
        <v>1051</v>
      </c>
    </row>
    <row r="117" spans="1:12" ht="30" x14ac:dyDescent="0.25">
      <c r="B117" s="52">
        <v>80111601</v>
      </c>
      <c r="C117" s="52" t="s">
        <v>1189</v>
      </c>
      <c r="D117" s="56">
        <v>42401</v>
      </c>
      <c r="E117" s="57">
        <v>12</v>
      </c>
      <c r="F117" s="47" t="s">
        <v>1053</v>
      </c>
      <c r="G117" s="58" t="s">
        <v>1170</v>
      </c>
      <c r="H117" s="59">
        <v>26079600</v>
      </c>
      <c r="I117" s="59">
        <v>26079600</v>
      </c>
      <c r="J117" s="49" t="s">
        <v>1050</v>
      </c>
      <c r="K117" s="49" t="s">
        <v>10</v>
      </c>
      <c r="L117" s="50" t="s">
        <v>1051</v>
      </c>
    </row>
    <row r="118" spans="1:12" ht="30" x14ac:dyDescent="0.25">
      <c r="A118" s="61"/>
      <c r="B118" s="52">
        <v>80111601</v>
      </c>
      <c r="C118" s="52" t="s">
        <v>1190</v>
      </c>
      <c r="D118" s="56">
        <v>42401</v>
      </c>
      <c r="E118" s="57">
        <v>12</v>
      </c>
      <c r="F118" s="47" t="s">
        <v>1053</v>
      </c>
      <c r="G118" s="58" t="s">
        <v>1170</v>
      </c>
      <c r="H118" s="59">
        <v>26079600</v>
      </c>
      <c r="I118" s="59">
        <v>26079600</v>
      </c>
      <c r="J118" s="49" t="s">
        <v>1050</v>
      </c>
      <c r="K118" s="49" t="s">
        <v>10</v>
      </c>
      <c r="L118" s="50" t="s">
        <v>1051</v>
      </c>
    </row>
    <row r="119" spans="1:12" ht="30" x14ac:dyDescent="0.25">
      <c r="B119" s="52">
        <v>80111601</v>
      </c>
      <c r="C119" s="52" t="s">
        <v>1191</v>
      </c>
      <c r="D119" s="56">
        <v>42401</v>
      </c>
      <c r="E119" s="57">
        <v>12</v>
      </c>
      <c r="F119" s="47" t="s">
        <v>1053</v>
      </c>
      <c r="G119" s="58" t="s">
        <v>1170</v>
      </c>
      <c r="H119" s="59">
        <v>26079600</v>
      </c>
      <c r="I119" s="59">
        <v>26079600</v>
      </c>
      <c r="J119" s="49" t="s">
        <v>1050</v>
      </c>
      <c r="K119" s="49" t="s">
        <v>10</v>
      </c>
      <c r="L119" s="50" t="s">
        <v>1051</v>
      </c>
    </row>
    <row r="120" spans="1:12" ht="30" x14ac:dyDescent="0.25">
      <c r="A120" s="61"/>
      <c r="B120" s="52">
        <v>80111601</v>
      </c>
      <c r="C120" s="52" t="s">
        <v>1192</v>
      </c>
      <c r="D120" s="56">
        <v>42401</v>
      </c>
      <c r="E120" s="57">
        <v>12</v>
      </c>
      <c r="F120" s="47" t="s">
        <v>1053</v>
      </c>
      <c r="G120" s="58" t="s">
        <v>1170</v>
      </c>
      <c r="H120" s="59">
        <v>26079600</v>
      </c>
      <c r="I120" s="59">
        <v>26079600</v>
      </c>
      <c r="J120" s="49" t="s">
        <v>1050</v>
      </c>
      <c r="K120" s="49" t="s">
        <v>10</v>
      </c>
      <c r="L120" s="50" t="s">
        <v>1051</v>
      </c>
    </row>
    <row r="121" spans="1:12" ht="30" x14ac:dyDescent="0.25">
      <c r="B121" s="52">
        <v>80161801</v>
      </c>
      <c r="C121" s="44" t="s">
        <v>1095</v>
      </c>
      <c r="D121" s="45">
        <v>42375</v>
      </c>
      <c r="E121" s="46">
        <v>7</v>
      </c>
      <c r="F121" s="58" t="s">
        <v>1193</v>
      </c>
      <c r="G121" s="47" t="s">
        <v>1096</v>
      </c>
      <c r="H121" s="48">
        <v>111250000</v>
      </c>
      <c r="I121" s="48">
        <v>111250000</v>
      </c>
      <c r="J121" s="49" t="s">
        <v>1050</v>
      </c>
      <c r="K121" s="49" t="s">
        <v>10</v>
      </c>
      <c r="L121" s="50" t="s">
        <v>1051</v>
      </c>
    </row>
    <row r="122" spans="1:12" x14ac:dyDescent="0.25">
      <c r="A122" s="61"/>
      <c r="B122" s="63"/>
      <c r="C122" s="41"/>
      <c r="D122" s="64"/>
      <c r="E122" s="38"/>
      <c r="F122" s="41"/>
      <c r="G122" s="41"/>
      <c r="H122" s="65"/>
      <c r="I122" s="65"/>
      <c r="J122" s="41"/>
      <c r="K122" s="41"/>
      <c r="L122" s="41"/>
    </row>
    <row r="123" spans="1:12" x14ac:dyDescent="0.25">
      <c r="A123" s="61"/>
      <c r="B123" s="63"/>
      <c r="C123" s="41"/>
      <c r="D123" s="64"/>
      <c r="E123" s="38"/>
      <c r="F123" s="41"/>
      <c r="G123" s="41"/>
      <c r="H123" s="65"/>
      <c r="I123" s="65"/>
      <c r="J123" s="41"/>
      <c r="K123" s="41"/>
      <c r="L123" s="41"/>
    </row>
    <row r="124" spans="1:12" x14ac:dyDescent="0.25">
      <c r="A124" s="61"/>
      <c r="B124" s="66"/>
      <c r="C124" s="41"/>
      <c r="D124" s="64"/>
      <c r="E124" s="38"/>
      <c r="F124" s="41"/>
      <c r="G124" s="41"/>
      <c r="H124" s="65"/>
      <c r="I124" s="65"/>
      <c r="J124" s="41"/>
      <c r="K124" s="41"/>
      <c r="L124" s="41"/>
    </row>
    <row r="125" spans="1:12" x14ac:dyDescent="0.25">
      <c r="A125" s="61"/>
      <c r="B125" s="66"/>
      <c r="C125" s="41"/>
      <c r="D125" s="64"/>
      <c r="E125" s="38"/>
      <c r="F125" s="41"/>
      <c r="G125" s="41"/>
      <c r="H125" s="65"/>
      <c r="I125" s="65"/>
      <c r="J125" s="41"/>
      <c r="K125" s="41"/>
      <c r="L125" s="41"/>
    </row>
    <row r="126" spans="1:12" x14ac:dyDescent="0.25">
      <c r="A126" s="61"/>
      <c r="B126" s="63"/>
      <c r="C126" s="41"/>
      <c r="D126" s="64"/>
      <c r="E126" s="38"/>
      <c r="F126" s="41"/>
      <c r="G126" s="41"/>
      <c r="H126" s="65"/>
      <c r="I126" s="65"/>
      <c r="J126" s="41"/>
      <c r="K126" s="41"/>
      <c r="L126" s="41"/>
    </row>
    <row r="127" spans="1:12" x14ac:dyDescent="0.25">
      <c r="B127" s="63"/>
      <c r="C127" s="41"/>
      <c r="D127" s="64"/>
      <c r="E127" s="67"/>
      <c r="F127" s="41"/>
      <c r="G127" s="41"/>
      <c r="H127" s="65"/>
      <c r="I127" s="65"/>
      <c r="J127" s="41"/>
      <c r="K127" s="41"/>
      <c r="L127" s="41"/>
    </row>
    <row r="128" spans="1:12" x14ac:dyDescent="0.25">
      <c r="A128" s="61"/>
      <c r="B128" s="63"/>
      <c r="C128" s="41"/>
      <c r="D128" s="64"/>
      <c r="E128" s="67"/>
      <c r="F128" s="41"/>
      <c r="G128" s="41"/>
      <c r="H128" s="65"/>
      <c r="I128" s="65"/>
      <c r="J128" s="41"/>
      <c r="K128" s="41"/>
      <c r="L128" s="41"/>
    </row>
    <row r="129" spans="1:12" x14ac:dyDescent="0.25">
      <c r="A129" s="61"/>
      <c r="B129" s="63"/>
      <c r="C129" s="41"/>
      <c r="D129" s="64"/>
      <c r="E129" s="38"/>
      <c r="F129" s="41"/>
      <c r="G129" s="41"/>
      <c r="H129" s="65"/>
      <c r="I129" s="65"/>
      <c r="J129" s="41"/>
      <c r="K129" s="41"/>
      <c r="L129" s="41"/>
    </row>
    <row r="130" spans="1:12" x14ac:dyDescent="0.25">
      <c r="A130" s="61"/>
      <c r="B130" s="63"/>
      <c r="C130" s="41"/>
      <c r="D130" s="64"/>
      <c r="E130" s="38"/>
      <c r="F130" s="41"/>
      <c r="G130" s="41"/>
      <c r="H130" s="65"/>
      <c r="I130" s="65"/>
      <c r="J130" s="41"/>
      <c r="K130" s="41"/>
      <c r="L130" s="41"/>
    </row>
    <row r="131" spans="1:12" x14ac:dyDescent="0.25">
      <c r="B131" s="63"/>
      <c r="C131" s="41"/>
      <c r="D131" s="64"/>
      <c r="E131" s="38"/>
      <c r="F131" s="41"/>
      <c r="G131" s="41"/>
      <c r="H131" s="65"/>
      <c r="I131" s="65"/>
      <c r="J131" s="41"/>
      <c r="K131" s="41"/>
      <c r="L131" s="41"/>
    </row>
    <row r="132" spans="1:12" x14ac:dyDescent="0.25">
      <c r="A132" s="61"/>
      <c r="B132" s="63"/>
      <c r="C132" s="41"/>
      <c r="D132" s="64"/>
      <c r="E132" s="38"/>
      <c r="F132" s="41"/>
      <c r="G132" s="41"/>
      <c r="H132" s="65"/>
      <c r="I132" s="65"/>
      <c r="J132" s="41"/>
      <c r="K132" s="41"/>
      <c r="L132" s="41"/>
    </row>
    <row r="133" spans="1:12" x14ac:dyDescent="0.25">
      <c r="B133" s="63"/>
      <c r="C133" s="41"/>
      <c r="D133" s="64"/>
      <c r="E133" s="38"/>
      <c r="F133" s="41"/>
      <c r="G133" s="41"/>
      <c r="H133" s="65"/>
      <c r="I133" s="65"/>
      <c r="J133" s="41"/>
      <c r="K133" s="41"/>
      <c r="L133" s="41"/>
    </row>
    <row r="134" spans="1:12" x14ac:dyDescent="0.25">
      <c r="A134" s="61"/>
      <c r="B134" s="63"/>
      <c r="C134" s="41"/>
      <c r="D134" s="64"/>
      <c r="E134" s="38"/>
      <c r="F134" s="41"/>
      <c r="G134" s="68"/>
      <c r="H134" s="65"/>
      <c r="I134" s="65"/>
      <c r="J134" s="41"/>
      <c r="K134" s="41"/>
      <c r="L134" s="41"/>
    </row>
    <row r="135" spans="1:12" x14ac:dyDescent="0.25">
      <c r="B135" s="63"/>
      <c r="C135" s="41"/>
      <c r="D135" s="64"/>
      <c r="E135" s="38"/>
      <c r="F135" s="41"/>
      <c r="G135" s="41"/>
      <c r="H135" s="65"/>
      <c r="I135" s="65"/>
      <c r="J135" s="41"/>
      <c r="K135" s="41"/>
      <c r="L135" s="41"/>
    </row>
    <row r="136" spans="1:12" x14ac:dyDescent="0.25">
      <c r="A136" s="61"/>
      <c r="B136" s="63"/>
      <c r="C136" s="41"/>
      <c r="D136" s="64"/>
      <c r="E136" s="38"/>
      <c r="F136" s="41"/>
      <c r="G136" s="41"/>
      <c r="H136" s="65"/>
      <c r="I136" s="65"/>
      <c r="J136" s="41"/>
      <c r="K136" s="41"/>
      <c r="L136" s="41"/>
    </row>
    <row r="137" spans="1:12" x14ac:dyDescent="0.25">
      <c r="B137" s="63"/>
      <c r="C137" s="41"/>
      <c r="D137" s="64"/>
      <c r="E137" s="38"/>
      <c r="F137" s="41"/>
      <c r="G137" s="41"/>
      <c r="H137" s="65"/>
      <c r="I137" s="65"/>
      <c r="J137" s="41"/>
      <c r="K137" s="41"/>
      <c r="L137" s="41"/>
    </row>
    <row r="138" spans="1:12" x14ac:dyDescent="0.25">
      <c r="A138" s="61"/>
      <c r="B138" s="63"/>
      <c r="C138" s="41"/>
      <c r="D138" s="64"/>
      <c r="E138" s="38"/>
      <c r="F138" s="41"/>
      <c r="G138" s="41"/>
      <c r="H138" s="65"/>
      <c r="I138" s="65"/>
      <c r="J138" s="41"/>
      <c r="K138" s="41"/>
      <c r="L138" s="41"/>
    </row>
    <row r="139" spans="1:12" x14ac:dyDescent="0.25">
      <c r="B139" s="63"/>
      <c r="C139" s="41"/>
      <c r="D139" s="64"/>
      <c r="E139" s="38"/>
      <c r="F139" s="41"/>
      <c r="G139" s="41"/>
      <c r="H139" s="65"/>
      <c r="I139" s="65"/>
      <c r="J139" s="41"/>
      <c r="K139" s="41"/>
      <c r="L139" s="41"/>
    </row>
    <row r="140" spans="1:12" x14ac:dyDescent="0.25">
      <c r="A140" s="61"/>
      <c r="B140" s="63"/>
      <c r="C140" s="41"/>
      <c r="D140" s="64"/>
      <c r="E140" s="38"/>
      <c r="F140" s="41"/>
      <c r="G140" s="41"/>
      <c r="H140" s="65"/>
      <c r="I140" s="65"/>
      <c r="J140" s="41"/>
      <c r="K140" s="41"/>
      <c r="L140" s="41"/>
    </row>
    <row r="141" spans="1:12" x14ac:dyDescent="0.25">
      <c r="B141" s="63"/>
      <c r="C141" s="41"/>
      <c r="D141" s="64"/>
      <c r="E141" s="38"/>
      <c r="F141" s="41"/>
      <c r="G141" s="41"/>
      <c r="H141" s="65"/>
      <c r="I141" s="65"/>
      <c r="J141" s="41"/>
      <c r="K141" s="41"/>
      <c r="L141" s="41"/>
    </row>
    <row r="142" spans="1:12" x14ac:dyDescent="0.25">
      <c r="A142" s="61"/>
      <c r="B142" s="63"/>
      <c r="C142" s="41"/>
      <c r="D142" s="64"/>
      <c r="E142" s="38"/>
      <c r="F142" s="41"/>
      <c r="G142" s="41"/>
      <c r="H142" s="65"/>
      <c r="I142" s="65"/>
      <c r="J142" s="41"/>
      <c r="K142" s="41"/>
      <c r="L142" s="41"/>
    </row>
    <row r="143" spans="1:12" x14ac:dyDescent="0.25">
      <c r="B143" s="63"/>
      <c r="C143" s="41"/>
      <c r="D143" s="64"/>
      <c r="E143" s="38"/>
      <c r="F143" s="41"/>
      <c r="G143" s="41"/>
      <c r="H143" s="65"/>
      <c r="I143" s="65"/>
      <c r="J143" s="41"/>
      <c r="K143" s="41"/>
      <c r="L143" s="41"/>
    </row>
    <row r="144" spans="1:12" x14ac:dyDescent="0.25">
      <c r="A144" s="61"/>
      <c r="B144" s="63"/>
      <c r="C144" s="41"/>
      <c r="D144" s="64"/>
      <c r="E144" s="38"/>
      <c r="F144" s="41"/>
      <c r="G144" s="41"/>
      <c r="H144" s="65"/>
      <c r="I144" s="65"/>
      <c r="J144" s="41"/>
      <c r="K144" s="41"/>
      <c r="L144" s="41"/>
    </row>
    <row r="145" spans="1:12" x14ac:dyDescent="0.25">
      <c r="B145" s="63"/>
      <c r="C145" s="41"/>
      <c r="D145" s="64"/>
      <c r="E145" s="38"/>
      <c r="F145" s="41"/>
      <c r="G145" s="41"/>
      <c r="H145" s="65"/>
      <c r="I145" s="65"/>
      <c r="J145" s="41"/>
      <c r="K145" s="41"/>
      <c r="L145" s="41"/>
    </row>
    <row r="146" spans="1:12" x14ac:dyDescent="0.25">
      <c r="A146" s="61"/>
      <c r="B146" s="63"/>
      <c r="C146" s="41"/>
      <c r="D146" s="64"/>
      <c r="E146" s="38"/>
      <c r="F146" s="41"/>
      <c r="G146" s="41"/>
      <c r="H146" s="65"/>
      <c r="I146" s="65"/>
      <c r="J146" s="41"/>
      <c r="K146" s="41"/>
      <c r="L146" s="41"/>
    </row>
    <row r="147" spans="1:12" x14ac:dyDescent="0.25">
      <c r="B147" s="63"/>
      <c r="C147" s="41"/>
      <c r="D147" s="64"/>
      <c r="E147" s="38"/>
      <c r="F147" s="41"/>
      <c r="G147" s="41"/>
      <c r="H147" s="65"/>
      <c r="I147" s="65"/>
      <c r="J147" s="41"/>
      <c r="K147" s="41"/>
      <c r="L147" s="41"/>
    </row>
    <row r="148" spans="1:12" x14ac:dyDescent="0.25">
      <c r="A148" s="61"/>
      <c r="B148" s="63"/>
      <c r="C148" s="41"/>
      <c r="D148" s="64"/>
      <c r="E148" s="38"/>
      <c r="F148" s="41"/>
      <c r="G148" s="41"/>
      <c r="H148" s="65"/>
      <c r="I148" s="65"/>
      <c r="J148" s="41"/>
      <c r="K148" s="41"/>
      <c r="L148" s="41"/>
    </row>
    <row r="149" spans="1:12" x14ac:dyDescent="0.25">
      <c r="B149" s="63"/>
      <c r="C149" s="41"/>
      <c r="D149" s="64"/>
      <c r="E149" s="38"/>
      <c r="F149" s="41"/>
      <c r="G149" s="41"/>
      <c r="H149" s="65"/>
      <c r="I149" s="65"/>
      <c r="J149" s="41"/>
      <c r="K149" s="41"/>
      <c r="L149" s="41"/>
    </row>
    <row r="150" spans="1:12" x14ac:dyDescent="0.25">
      <c r="A150" s="61"/>
      <c r="B150" s="63"/>
      <c r="C150" s="41"/>
      <c r="D150" s="64"/>
      <c r="E150" s="38"/>
      <c r="F150" s="41"/>
      <c r="G150" s="41"/>
      <c r="H150" s="65"/>
      <c r="I150" s="65"/>
      <c r="J150" s="41"/>
      <c r="K150" s="41"/>
      <c r="L150" s="41"/>
    </row>
    <row r="151" spans="1:12" x14ac:dyDescent="0.25">
      <c r="B151" s="63"/>
      <c r="C151" s="41"/>
      <c r="D151" s="64"/>
      <c r="E151" s="38"/>
      <c r="F151" s="41"/>
      <c r="G151" s="41"/>
      <c r="H151" s="65"/>
      <c r="I151" s="65"/>
      <c r="J151" s="41"/>
      <c r="K151" s="41"/>
      <c r="L151" s="41"/>
    </row>
    <row r="152" spans="1:12" x14ac:dyDescent="0.25">
      <c r="A152" s="61"/>
      <c r="B152" s="63"/>
      <c r="C152" s="41"/>
      <c r="D152" s="64"/>
      <c r="E152" s="38"/>
      <c r="F152" s="41"/>
      <c r="G152" s="41"/>
      <c r="H152" s="65"/>
      <c r="I152" s="65"/>
      <c r="J152" s="41"/>
      <c r="K152" s="41"/>
      <c r="L152" s="41"/>
    </row>
    <row r="153" spans="1:12" x14ac:dyDescent="0.25">
      <c r="B153" s="63"/>
      <c r="C153" s="41"/>
      <c r="D153" s="64"/>
      <c r="E153" s="38"/>
      <c r="F153" s="41"/>
      <c r="G153" s="41"/>
      <c r="H153" s="65"/>
      <c r="I153" s="65"/>
      <c r="J153" s="41"/>
      <c r="K153" s="41"/>
      <c r="L153" s="41"/>
    </row>
    <row r="154" spans="1:12" x14ac:dyDescent="0.25">
      <c r="A154" s="61"/>
      <c r="B154" s="63"/>
      <c r="C154" s="41"/>
      <c r="D154" s="64"/>
      <c r="E154" s="38"/>
      <c r="F154" s="41"/>
      <c r="G154" s="41"/>
      <c r="H154" s="65"/>
      <c r="I154" s="65"/>
      <c r="J154" s="41"/>
      <c r="K154" s="41"/>
      <c r="L154" s="41"/>
    </row>
    <row r="155" spans="1:12" x14ac:dyDescent="0.25">
      <c r="B155" s="63"/>
      <c r="C155" s="41"/>
      <c r="D155" s="64"/>
      <c r="E155" s="38"/>
      <c r="F155" s="41"/>
      <c r="G155" s="41"/>
      <c r="H155" s="65"/>
      <c r="I155" s="65"/>
      <c r="J155" s="41"/>
      <c r="K155" s="41"/>
      <c r="L155" s="41"/>
    </row>
    <row r="156" spans="1:12" x14ac:dyDescent="0.25">
      <c r="A156" s="61"/>
      <c r="B156" s="63"/>
      <c r="C156" s="41"/>
      <c r="D156" s="64"/>
      <c r="E156" s="38"/>
      <c r="F156" s="41"/>
      <c r="G156" s="41"/>
      <c r="H156" s="65"/>
      <c r="I156" s="65"/>
      <c r="J156" s="41"/>
      <c r="K156" s="41"/>
      <c r="L156" s="41"/>
    </row>
    <row r="157" spans="1:12" x14ac:dyDescent="0.25">
      <c r="B157" s="63"/>
      <c r="C157" s="41"/>
      <c r="D157" s="64"/>
      <c r="E157" s="38"/>
      <c r="F157" s="41"/>
      <c r="G157" s="41"/>
      <c r="H157" s="65"/>
      <c r="I157" s="65"/>
      <c r="J157" s="41"/>
      <c r="K157" s="41"/>
      <c r="L157" s="41"/>
    </row>
    <row r="158" spans="1:12" x14ac:dyDescent="0.25">
      <c r="A158" s="61"/>
      <c r="B158" s="63"/>
      <c r="C158" s="41"/>
      <c r="D158" s="64"/>
      <c r="E158" s="38"/>
      <c r="F158" s="41"/>
      <c r="G158" s="41"/>
      <c r="H158" s="65"/>
      <c r="I158" s="65"/>
      <c r="J158" s="41"/>
      <c r="K158" s="41"/>
      <c r="L158" s="41"/>
    </row>
    <row r="159" spans="1:12" x14ac:dyDescent="0.25">
      <c r="B159" s="63"/>
      <c r="C159" s="41"/>
      <c r="D159" s="64"/>
      <c r="E159" s="38"/>
      <c r="F159" s="41"/>
      <c r="G159" s="41"/>
      <c r="H159" s="65"/>
      <c r="I159" s="65"/>
      <c r="J159" s="41"/>
      <c r="K159" s="41"/>
      <c r="L159" s="41"/>
    </row>
    <row r="160" spans="1:12" x14ac:dyDescent="0.25">
      <c r="A160" s="61"/>
      <c r="B160" s="63"/>
      <c r="C160" s="41"/>
      <c r="D160" s="64"/>
      <c r="E160" s="38"/>
      <c r="F160" s="41"/>
      <c r="G160" s="41"/>
      <c r="H160" s="65"/>
      <c r="I160" s="65"/>
      <c r="J160" s="41"/>
      <c r="K160" s="41"/>
      <c r="L160" s="41"/>
    </row>
    <row r="161" spans="1:12" x14ac:dyDescent="0.25">
      <c r="B161" s="63"/>
      <c r="C161" s="41"/>
      <c r="D161" s="64"/>
      <c r="E161" s="38"/>
      <c r="F161" s="41"/>
      <c r="G161" s="41"/>
      <c r="H161" s="65"/>
      <c r="I161" s="65"/>
      <c r="J161" s="41"/>
      <c r="K161" s="41"/>
      <c r="L161" s="41"/>
    </row>
    <row r="162" spans="1:12" x14ac:dyDescent="0.25">
      <c r="A162" s="61"/>
      <c r="B162" s="63"/>
      <c r="C162" s="41"/>
      <c r="D162" s="64"/>
      <c r="E162" s="38"/>
      <c r="F162" s="41"/>
      <c r="G162" s="41"/>
      <c r="H162" s="65"/>
      <c r="I162" s="65"/>
      <c r="J162" s="41"/>
      <c r="K162" s="41"/>
      <c r="L162" s="41"/>
    </row>
    <row r="163" spans="1:12" x14ac:dyDescent="0.25">
      <c r="B163" s="63"/>
      <c r="C163" s="41"/>
      <c r="D163" s="64"/>
      <c r="E163" s="38"/>
      <c r="F163" s="41"/>
      <c r="G163" s="41"/>
      <c r="H163" s="65"/>
      <c r="I163" s="65"/>
      <c r="J163" s="41"/>
      <c r="K163" s="41"/>
      <c r="L163" s="41"/>
    </row>
    <row r="164" spans="1:12" x14ac:dyDescent="0.25">
      <c r="A164" s="61"/>
      <c r="B164" s="63"/>
      <c r="C164" s="41"/>
      <c r="D164" s="64"/>
      <c r="E164" s="38"/>
      <c r="F164" s="41"/>
      <c r="G164" s="41"/>
      <c r="H164" s="65"/>
      <c r="I164" s="65"/>
      <c r="J164" s="41"/>
      <c r="K164" s="41"/>
      <c r="L164" s="41"/>
    </row>
    <row r="165" spans="1:12" x14ac:dyDescent="0.25">
      <c r="B165" s="63"/>
      <c r="C165" s="41"/>
      <c r="D165" s="64"/>
      <c r="E165" s="38"/>
      <c r="F165" s="41"/>
      <c r="G165" s="41"/>
      <c r="H165" s="65"/>
      <c r="I165" s="65"/>
      <c r="J165" s="41"/>
      <c r="K165" s="41"/>
      <c r="L165" s="41"/>
    </row>
    <row r="166" spans="1:12" x14ac:dyDescent="0.25">
      <c r="A166" s="61"/>
      <c r="B166" s="63"/>
      <c r="C166" s="41"/>
      <c r="D166" s="64"/>
      <c r="E166" s="38"/>
      <c r="F166" s="41"/>
      <c r="G166" s="41"/>
      <c r="H166" s="65"/>
      <c r="I166" s="65"/>
      <c r="J166" s="41"/>
      <c r="K166" s="41"/>
      <c r="L166" s="41"/>
    </row>
    <row r="167" spans="1:12" x14ac:dyDescent="0.25">
      <c r="B167" s="63"/>
      <c r="C167" s="41"/>
      <c r="D167" s="64"/>
      <c r="E167" s="38"/>
      <c r="F167" s="41"/>
      <c r="G167" s="41"/>
      <c r="H167" s="65"/>
      <c r="I167" s="65"/>
      <c r="J167" s="41"/>
      <c r="K167" s="41"/>
      <c r="L167" s="41"/>
    </row>
    <row r="168" spans="1:12" x14ac:dyDescent="0.25">
      <c r="A168" s="61"/>
      <c r="B168" s="63"/>
      <c r="C168" s="41"/>
      <c r="D168" s="64"/>
      <c r="E168" s="38"/>
      <c r="F168" s="41"/>
      <c r="G168" s="41"/>
      <c r="H168" s="65"/>
      <c r="I168" s="65"/>
      <c r="J168" s="41"/>
      <c r="K168" s="41"/>
      <c r="L168" s="41"/>
    </row>
    <row r="169" spans="1:12" x14ac:dyDescent="0.25">
      <c r="B169" s="63"/>
      <c r="C169" s="41"/>
      <c r="D169" s="64"/>
      <c r="E169" s="38"/>
      <c r="F169" s="41"/>
      <c r="G169" s="41"/>
      <c r="H169" s="65"/>
      <c r="I169" s="65"/>
      <c r="J169" s="41"/>
      <c r="K169" s="41"/>
      <c r="L169" s="41"/>
    </row>
    <row r="170" spans="1:12" x14ac:dyDescent="0.25">
      <c r="A170" s="61"/>
      <c r="B170" s="63"/>
      <c r="C170" s="41"/>
      <c r="D170" s="64"/>
      <c r="E170" s="38"/>
      <c r="F170" s="41"/>
      <c r="G170" s="41"/>
      <c r="H170" s="65"/>
      <c r="I170" s="65"/>
      <c r="J170" s="41"/>
      <c r="K170" s="41"/>
      <c r="L170" s="41"/>
    </row>
    <row r="171" spans="1:12" x14ac:dyDescent="0.25">
      <c r="B171" s="63"/>
      <c r="C171" s="41"/>
      <c r="D171" s="64"/>
      <c r="E171" s="38"/>
      <c r="F171" s="41"/>
      <c r="G171" s="41"/>
      <c r="H171" s="65"/>
      <c r="I171" s="65"/>
      <c r="J171" s="41"/>
      <c r="K171" s="41"/>
      <c r="L171" s="41"/>
    </row>
    <row r="172" spans="1:12" x14ac:dyDescent="0.25">
      <c r="A172" s="61"/>
      <c r="B172" s="63"/>
      <c r="C172" s="41"/>
      <c r="D172" s="64"/>
      <c r="E172" s="38"/>
      <c r="F172" s="41"/>
      <c r="G172" s="41"/>
      <c r="H172" s="65"/>
      <c r="I172" s="65"/>
      <c r="J172" s="41"/>
      <c r="K172" s="41"/>
      <c r="L172" s="41"/>
    </row>
    <row r="173" spans="1:12" x14ac:dyDescent="0.25">
      <c r="B173" s="63"/>
      <c r="C173" s="41"/>
      <c r="D173" s="64"/>
      <c r="E173" s="38"/>
      <c r="F173" s="41"/>
      <c r="G173" s="41"/>
      <c r="H173" s="65"/>
      <c r="I173" s="65"/>
      <c r="J173" s="41"/>
      <c r="K173" s="41"/>
      <c r="L173" s="41"/>
    </row>
    <row r="174" spans="1:12" x14ac:dyDescent="0.25">
      <c r="A174" s="61"/>
      <c r="B174" s="63"/>
      <c r="C174" s="41"/>
      <c r="D174" s="64"/>
      <c r="E174" s="38"/>
      <c r="F174" s="41"/>
      <c r="G174" s="41"/>
      <c r="H174" s="65"/>
      <c r="I174" s="65"/>
      <c r="J174" s="41"/>
      <c r="K174" s="41"/>
      <c r="L174" s="41"/>
    </row>
    <row r="175" spans="1:12" x14ac:dyDescent="0.25">
      <c r="B175" s="63"/>
      <c r="C175" s="41"/>
      <c r="D175" s="64"/>
      <c r="E175" s="38"/>
      <c r="F175" s="41"/>
      <c r="G175" s="41"/>
      <c r="H175" s="65"/>
      <c r="I175" s="65"/>
      <c r="J175" s="41"/>
      <c r="K175" s="41"/>
      <c r="L175" s="41"/>
    </row>
    <row r="176" spans="1:12" x14ac:dyDescent="0.25">
      <c r="A176" s="61"/>
      <c r="B176" s="63"/>
      <c r="C176" s="41"/>
      <c r="D176" s="64"/>
      <c r="E176" s="38"/>
      <c r="F176" s="41"/>
      <c r="G176" s="41"/>
      <c r="H176" s="65"/>
      <c r="I176" s="65"/>
      <c r="J176" s="41"/>
      <c r="K176" s="41"/>
      <c r="L176" s="41"/>
    </row>
    <row r="177" spans="1:12" x14ac:dyDescent="0.25">
      <c r="B177" s="63"/>
      <c r="C177" s="41"/>
      <c r="D177" s="64"/>
      <c r="E177" s="38"/>
      <c r="F177" s="41"/>
      <c r="G177" s="41"/>
      <c r="H177" s="65"/>
      <c r="I177" s="65"/>
      <c r="J177" s="41"/>
      <c r="K177" s="41"/>
      <c r="L177" s="41"/>
    </row>
    <row r="178" spans="1:12" x14ac:dyDescent="0.25">
      <c r="A178" s="61"/>
      <c r="B178" s="63"/>
      <c r="C178" s="41"/>
      <c r="D178" s="64"/>
      <c r="E178" s="38"/>
      <c r="F178" s="41"/>
      <c r="G178" s="41"/>
      <c r="H178" s="65"/>
      <c r="I178" s="65"/>
      <c r="J178" s="41"/>
      <c r="K178" s="41"/>
      <c r="L178" s="41"/>
    </row>
    <row r="179" spans="1:12" x14ac:dyDescent="0.25">
      <c r="B179" s="63"/>
      <c r="C179" s="41"/>
      <c r="D179" s="64"/>
      <c r="E179" s="38"/>
      <c r="F179" s="41"/>
      <c r="G179" s="41"/>
      <c r="H179" s="65"/>
      <c r="I179" s="65"/>
      <c r="J179" s="41"/>
      <c r="K179" s="41"/>
      <c r="L179" s="41"/>
    </row>
    <row r="180" spans="1:12" x14ac:dyDescent="0.25">
      <c r="A180" s="61"/>
      <c r="B180" s="63"/>
      <c r="C180" s="41"/>
      <c r="D180" s="64"/>
      <c r="E180" s="38"/>
      <c r="F180" s="41"/>
      <c r="G180" s="41"/>
      <c r="H180" s="65"/>
      <c r="I180" s="65"/>
      <c r="J180" s="41"/>
      <c r="K180" s="41"/>
      <c r="L180" s="41"/>
    </row>
    <row r="181" spans="1:12" x14ac:dyDescent="0.25">
      <c r="B181" s="63"/>
      <c r="C181" s="41"/>
      <c r="D181" s="64"/>
      <c r="E181" s="38"/>
      <c r="F181" s="41"/>
      <c r="G181" s="41"/>
      <c r="H181" s="65"/>
      <c r="I181" s="65"/>
      <c r="J181" s="41"/>
      <c r="K181" s="41"/>
      <c r="L181" s="41"/>
    </row>
    <row r="182" spans="1:12" x14ac:dyDescent="0.25">
      <c r="A182" s="61"/>
      <c r="B182" s="63"/>
      <c r="C182" s="41"/>
      <c r="D182" s="64"/>
      <c r="E182" s="38"/>
      <c r="F182" s="41"/>
      <c r="G182" s="41"/>
      <c r="H182" s="65"/>
      <c r="I182" s="65"/>
      <c r="J182" s="41"/>
      <c r="K182" s="41"/>
      <c r="L182" s="41"/>
    </row>
    <row r="183" spans="1:12" x14ac:dyDescent="0.25">
      <c r="B183" s="63"/>
      <c r="C183" s="41"/>
      <c r="D183" s="64"/>
      <c r="E183" s="38"/>
      <c r="F183" s="41"/>
      <c r="G183" s="41"/>
      <c r="H183" s="65"/>
      <c r="I183" s="65"/>
      <c r="J183" s="41"/>
      <c r="K183" s="41"/>
      <c r="L183" s="41"/>
    </row>
    <row r="184" spans="1:12" x14ac:dyDescent="0.25">
      <c r="A184" s="61"/>
      <c r="B184" s="63"/>
      <c r="C184" s="41"/>
      <c r="D184" s="64"/>
      <c r="E184" s="38"/>
      <c r="F184" s="41"/>
      <c r="G184" s="41"/>
      <c r="H184" s="65"/>
      <c r="I184" s="65"/>
      <c r="J184" s="41"/>
      <c r="K184" s="41"/>
      <c r="L184" s="41"/>
    </row>
    <row r="185" spans="1:12" x14ac:dyDescent="0.25">
      <c r="B185" s="63"/>
      <c r="C185" s="41"/>
      <c r="D185" s="64"/>
      <c r="E185" s="38"/>
      <c r="F185" s="41"/>
      <c r="G185" s="41"/>
      <c r="H185" s="65"/>
      <c r="I185" s="65"/>
      <c r="J185" s="41"/>
      <c r="K185" s="41"/>
      <c r="L185" s="41"/>
    </row>
    <row r="186" spans="1:12" x14ac:dyDescent="0.25">
      <c r="A186" s="61"/>
      <c r="B186" s="63"/>
      <c r="C186" s="41"/>
      <c r="D186" s="64"/>
      <c r="E186" s="38"/>
      <c r="F186" s="41"/>
      <c r="G186" s="41"/>
      <c r="H186" s="65"/>
      <c r="I186" s="65"/>
      <c r="J186" s="41"/>
      <c r="K186" s="41"/>
      <c r="L186" s="41"/>
    </row>
    <row r="187" spans="1:12" x14ac:dyDescent="0.25">
      <c r="B187" s="63"/>
      <c r="C187" s="41"/>
      <c r="D187" s="64"/>
      <c r="E187" s="38"/>
      <c r="F187" s="41"/>
      <c r="G187" s="41"/>
      <c r="H187" s="65"/>
      <c r="I187" s="65"/>
      <c r="J187" s="41"/>
      <c r="K187" s="41"/>
      <c r="L187" s="41"/>
    </row>
    <row r="188" spans="1:12" x14ac:dyDescent="0.25">
      <c r="A188" s="61"/>
      <c r="B188" s="63"/>
      <c r="C188" s="41"/>
      <c r="D188" s="64"/>
      <c r="E188" s="38"/>
      <c r="F188" s="41"/>
      <c r="G188" s="41"/>
      <c r="H188" s="65"/>
      <c r="I188" s="65"/>
      <c r="J188" s="41"/>
      <c r="K188" s="41"/>
      <c r="L188" s="41"/>
    </row>
    <row r="189" spans="1:12" x14ac:dyDescent="0.25">
      <c r="B189" s="63"/>
      <c r="C189" s="41"/>
      <c r="D189" s="64"/>
      <c r="E189" s="38"/>
      <c r="F189" s="41"/>
      <c r="G189" s="41"/>
      <c r="H189" s="65"/>
      <c r="I189" s="65"/>
      <c r="J189" s="41"/>
      <c r="K189" s="41"/>
      <c r="L189" s="41"/>
    </row>
    <row r="190" spans="1:12" x14ac:dyDescent="0.25">
      <c r="A190" s="61"/>
      <c r="B190" s="63"/>
      <c r="C190" s="41"/>
      <c r="D190" s="64"/>
      <c r="E190" s="38"/>
      <c r="F190" s="41"/>
      <c r="G190" s="41"/>
      <c r="H190" s="65"/>
      <c r="I190" s="65"/>
      <c r="J190" s="41"/>
      <c r="K190" s="41"/>
      <c r="L190" s="41"/>
    </row>
    <row r="191" spans="1:12" x14ac:dyDescent="0.25">
      <c r="B191" s="63"/>
      <c r="C191" s="41"/>
      <c r="D191" s="64"/>
      <c r="E191" s="38"/>
      <c r="F191" s="41"/>
      <c r="G191" s="41"/>
      <c r="H191" s="65"/>
      <c r="I191" s="65"/>
      <c r="J191" s="41"/>
      <c r="K191" s="41"/>
      <c r="L191" s="41"/>
    </row>
    <row r="192" spans="1:12" x14ac:dyDescent="0.25">
      <c r="A192" s="61"/>
      <c r="B192" s="63"/>
      <c r="C192" s="41"/>
      <c r="D192" s="64"/>
      <c r="E192" s="38"/>
      <c r="F192" s="41"/>
      <c r="G192" s="41"/>
      <c r="H192" s="65"/>
      <c r="I192" s="65"/>
      <c r="J192" s="41"/>
      <c r="K192" s="41"/>
      <c r="L192" s="41"/>
    </row>
    <row r="193" spans="1:12" x14ac:dyDescent="0.25">
      <c r="B193" s="63"/>
      <c r="C193" s="41"/>
      <c r="D193" s="64"/>
      <c r="E193" s="38"/>
      <c r="F193" s="41"/>
      <c r="G193" s="41"/>
      <c r="H193" s="65"/>
      <c r="I193" s="65"/>
      <c r="J193" s="41"/>
      <c r="K193" s="41"/>
      <c r="L193" s="41"/>
    </row>
    <row r="194" spans="1:12" x14ac:dyDescent="0.25">
      <c r="A194" s="61"/>
      <c r="B194" s="63"/>
      <c r="C194" s="41"/>
      <c r="D194" s="64"/>
      <c r="E194" s="38"/>
      <c r="F194" s="41"/>
      <c r="G194" s="41"/>
      <c r="H194" s="65"/>
      <c r="I194" s="65"/>
      <c r="J194" s="41"/>
      <c r="K194" s="41"/>
      <c r="L194" s="41"/>
    </row>
    <row r="195" spans="1:12" x14ac:dyDescent="0.25">
      <c r="B195" s="63"/>
      <c r="C195" s="41"/>
      <c r="D195" s="64"/>
      <c r="E195" s="38"/>
      <c r="F195" s="41"/>
      <c r="G195" s="41"/>
      <c r="H195" s="65"/>
      <c r="I195" s="65"/>
      <c r="J195" s="41"/>
      <c r="K195" s="41"/>
      <c r="L195" s="41"/>
    </row>
    <row r="196" spans="1:12" x14ac:dyDescent="0.25">
      <c r="A196" s="61"/>
      <c r="B196" s="63"/>
      <c r="C196" s="41"/>
      <c r="D196" s="64"/>
      <c r="E196" s="38"/>
      <c r="F196" s="41"/>
      <c r="G196" s="41"/>
      <c r="H196" s="65"/>
      <c r="I196" s="65"/>
      <c r="J196" s="41"/>
      <c r="K196" s="41"/>
      <c r="L196" s="41"/>
    </row>
    <row r="197" spans="1:12" x14ac:dyDescent="0.25">
      <c r="B197" s="63"/>
      <c r="C197" s="41"/>
      <c r="D197" s="64"/>
      <c r="E197" s="38"/>
      <c r="F197" s="41"/>
      <c r="G197" s="41"/>
      <c r="H197" s="65"/>
      <c r="I197" s="65"/>
      <c r="J197" s="41"/>
      <c r="K197" s="41"/>
      <c r="L197" s="41"/>
    </row>
    <row r="198" spans="1:12" x14ac:dyDescent="0.25">
      <c r="A198" s="61"/>
      <c r="B198" s="63"/>
      <c r="C198" s="41"/>
      <c r="D198" s="64"/>
      <c r="E198" s="38"/>
      <c r="F198" s="41"/>
      <c r="G198" s="41"/>
      <c r="H198" s="65"/>
      <c r="I198" s="65"/>
      <c r="J198" s="41"/>
      <c r="K198" s="41"/>
      <c r="L198" s="41"/>
    </row>
    <row r="199" spans="1:12" x14ac:dyDescent="0.25">
      <c r="B199" s="63"/>
      <c r="C199" s="41"/>
      <c r="D199" s="64"/>
      <c r="E199" s="38"/>
      <c r="F199" s="41"/>
      <c r="G199" s="41"/>
      <c r="H199" s="65"/>
      <c r="I199" s="65"/>
      <c r="J199" s="41"/>
      <c r="K199" s="41"/>
      <c r="L199" s="41"/>
    </row>
    <row r="200" spans="1:12" x14ac:dyDescent="0.25">
      <c r="A200" s="61"/>
      <c r="B200" s="63"/>
      <c r="C200" s="41"/>
      <c r="D200" s="64"/>
      <c r="E200" s="38"/>
      <c r="F200" s="41"/>
      <c r="G200" s="41"/>
      <c r="H200" s="65"/>
      <c r="I200" s="65"/>
      <c r="J200" s="41"/>
      <c r="K200" s="41"/>
      <c r="L200" s="41"/>
    </row>
    <row r="201" spans="1:12" x14ac:dyDescent="0.25">
      <c r="B201" s="63"/>
      <c r="C201" s="41"/>
      <c r="D201" s="64"/>
      <c r="E201" s="38"/>
      <c r="F201" s="41"/>
      <c r="G201" s="41"/>
      <c r="H201" s="65"/>
      <c r="I201" s="65"/>
      <c r="J201" s="41"/>
      <c r="K201" s="41"/>
      <c r="L201" s="41"/>
    </row>
    <row r="202" spans="1:12" x14ac:dyDescent="0.25">
      <c r="A202" s="61"/>
      <c r="B202" s="63"/>
      <c r="C202" s="41"/>
      <c r="D202" s="64"/>
      <c r="E202" s="38"/>
      <c r="F202" s="41"/>
      <c r="G202" s="41"/>
      <c r="H202" s="65"/>
      <c r="I202" s="65"/>
      <c r="J202" s="41"/>
      <c r="K202" s="41"/>
      <c r="L202" s="41"/>
    </row>
    <row r="203" spans="1:12" x14ac:dyDescent="0.25">
      <c r="B203" s="63"/>
      <c r="C203" s="41"/>
      <c r="D203" s="64"/>
      <c r="E203" s="38"/>
      <c r="F203" s="41"/>
      <c r="G203" s="41"/>
      <c r="H203" s="65"/>
      <c r="I203" s="65"/>
      <c r="J203" s="41"/>
      <c r="K203" s="41"/>
      <c r="L203" s="41"/>
    </row>
    <row r="204" spans="1:12" x14ac:dyDescent="0.25">
      <c r="A204" s="61"/>
      <c r="B204" s="63"/>
      <c r="C204" s="41"/>
      <c r="D204" s="64"/>
      <c r="E204" s="38"/>
      <c r="F204" s="41"/>
      <c r="G204" s="41"/>
      <c r="H204" s="65"/>
      <c r="I204" s="65"/>
      <c r="J204" s="41"/>
      <c r="K204" s="41"/>
      <c r="L204" s="41"/>
    </row>
    <row r="205" spans="1:12" x14ac:dyDescent="0.25">
      <c r="B205" s="63"/>
      <c r="C205" s="41"/>
      <c r="D205" s="64"/>
      <c r="E205" s="38"/>
      <c r="F205" s="41"/>
      <c r="G205" s="41"/>
      <c r="H205" s="65"/>
      <c r="I205" s="65"/>
      <c r="J205" s="41"/>
      <c r="K205" s="41"/>
      <c r="L205" s="41"/>
    </row>
    <row r="206" spans="1:12" x14ac:dyDescent="0.25">
      <c r="A206" s="61"/>
      <c r="B206" s="63"/>
      <c r="C206" s="41"/>
      <c r="D206" s="64"/>
      <c r="E206" s="38"/>
      <c r="F206" s="41"/>
      <c r="G206" s="41"/>
      <c r="H206" s="65"/>
      <c r="I206" s="65"/>
      <c r="J206" s="41"/>
      <c r="K206" s="41"/>
      <c r="L206" s="41"/>
    </row>
    <row r="207" spans="1:12" x14ac:dyDescent="0.25">
      <c r="B207" s="63"/>
      <c r="C207" s="41"/>
      <c r="D207" s="64"/>
      <c r="E207" s="38"/>
      <c r="F207" s="41"/>
      <c r="G207" s="41"/>
      <c r="H207" s="65"/>
      <c r="I207" s="65"/>
      <c r="J207" s="41"/>
      <c r="K207" s="41"/>
      <c r="L207" s="41"/>
    </row>
    <row r="208" spans="1:12" x14ac:dyDescent="0.25">
      <c r="A208" s="61"/>
      <c r="B208" s="63"/>
      <c r="C208" s="41"/>
      <c r="D208" s="64"/>
      <c r="E208" s="38"/>
      <c r="F208" s="41"/>
      <c r="G208" s="41"/>
      <c r="H208" s="65"/>
      <c r="I208" s="65"/>
      <c r="J208" s="41"/>
      <c r="K208" s="41"/>
      <c r="L208" s="41"/>
    </row>
    <row r="209" spans="1:12" x14ac:dyDescent="0.25">
      <c r="B209" s="63"/>
      <c r="C209" s="41"/>
      <c r="D209" s="64"/>
      <c r="E209" s="38"/>
      <c r="F209" s="41"/>
      <c r="G209" s="41"/>
      <c r="H209" s="65"/>
      <c r="I209" s="65"/>
      <c r="J209" s="41"/>
      <c r="K209" s="41"/>
      <c r="L209" s="41"/>
    </row>
    <row r="210" spans="1:12" x14ac:dyDescent="0.25">
      <c r="A210" s="61"/>
      <c r="B210" s="63"/>
      <c r="C210" s="41"/>
      <c r="D210" s="64"/>
      <c r="E210" s="38"/>
      <c r="F210" s="41"/>
      <c r="G210" s="41"/>
      <c r="H210" s="65"/>
      <c r="I210" s="65"/>
      <c r="J210" s="41"/>
      <c r="K210" s="41"/>
      <c r="L210" s="41"/>
    </row>
    <row r="211" spans="1:12" x14ac:dyDescent="0.25">
      <c r="B211" s="63"/>
      <c r="C211" s="41"/>
      <c r="D211" s="64"/>
      <c r="E211" s="38"/>
      <c r="F211" s="41"/>
      <c r="G211" s="41"/>
      <c r="H211" s="65"/>
      <c r="I211" s="65"/>
      <c r="J211" s="41"/>
      <c r="K211" s="41"/>
      <c r="L211" s="41"/>
    </row>
    <row r="212" spans="1:12" x14ac:dyDescent="0.25">
      <c r="A212" s="61"/>
      <c r="B212" s="63"/>
      <c r="C212" s="41"/>
      <c r="D212" s="64"/>
      <c r="E212" s="38"/>
      <c r="F212" s="41"/>
      <c r="G212" s="41"/>
      <c r="H212" s="65"/>
      <c r="I212" s="65"/>
      <c r="J212" s="41"/>
      <c r="K212" s="41"/>
      <c r="L212" s="41"/>
    </row>
    <row r="213" spans="1:12" x14ac:dyDescent="0.25">
      <c r="B213" s="63"/>
      <c r="C213" s="41"/>
      <c r="D213" s="64"/>
      <c r="E213" s="38"/>
      <c r="F213" s="41"/>
      <c r="G213" s="41"/>
      <c r="H213" s="65"/>
      <c r="I213" s="65"/>
      <c r="J213" s="41"/>
      <c r="K213" s="41"/>
      <c r="L213" s="41"/>
    </row>
    <row r="214" spans="1:12" x14ac:dyDescent="0.25">
      <c r="A214" s="61"/>
      <c r="B214" s="63"/>
      <c r="C214" s="41"/>
      <c r="D214" s="64"/>
      <c r="E214" s="38"/>
      <c r="F214" s="41"/>
      <c r="G214" s="41"/>
      <c r="H214" s="65"/>
      <c r="I214" s="65"/>
      <c r="J214" s="41"/>
      <c r="K214" s="41"/>
      <c r="L214" s="41"/>
    </row>
    <row r="215" spans="1:12" x14ac:dyDescent="0.25">
      <c r="B215" s="63"/>
      <c r="C215" s="41"/>
      <c r="D215" s="64"/>
      <c r="E215" s="38"/>
      <c r="F215" s="41"/>
      <c r="G215" s="41"/>
      <c r="H215" s="65"/>
      <c r="I215" s="65"/>
      <c r="J215" s="41"/>
      <c r="K215" s="41"/>
      <c r="L215" s="41"/>
    </row>
    <row r="216" spans="1:12" x14ac:dyDescent="0.25">
      <c r="A216" s="61"/>
      <c r="B216" s="63"/>
      <c r="C216" s="41"/>
      <c r="D216" s="64"/>
      <c r="E216" s="38"/>
      <c r="F216" s="41"/>
      <c r="G216" s="41"/>
      <c r="H216" s="65"/>
      <c r="I216" s="65"/>
      <c r="J216" s="41"/>
      <c r="K216" s="41"/>
      <c r="L216" s="41"/>
    </row>
    <row r="217" spans="1:12" x14ac:dyDescent="0.25">
      <c r="B217" s="63"/>
      <c r="C217" s="41"/>
      <c r="D217" s="64"/>
      <c r="E217" s="38"/>
      <c r="F217" s="41"/>
      <c r="G217" s="41"/>
      <c r="H217" s="65"/>
      <c r="I217" s="65"/>
      <c r="J217" s="41"/>
      <c r="K217" s="41"/>
      <c r="L217" s="41"/>
    </row>
    <row r="218" spans="1:12" x14ac:dyDescent="0.25">
      <c r="B218" s="63"/>
      <c r="C218" s="41"/>
      <c r="D218" s="64"/>
      <c r="E218" s="38"/>
      <c r="F218" s="41"/>
      <c r="G218" s="41"/>
      <c r="H218" s="65"/>
      <c r="I218" s="65"/>
      <c r="J218" s="41"/>
      <c r="K218" s="41"/>
      <c r="L218" s="41"/>
    </row>
    <row r="219" spans="1:12" x14ac:dyDescent="0.25">
      <c r="B219" s="63"/>
      <c r="C219" s="41"/>
      <c r="D219" s="64"/>
      <c r="E219" s="38"/>
      <c r="F219" s="41"/>
      <c r="G219" s="41"/>
      <c r="H219" s="65"/>
      <c r="I219" s="65"/>
      <c r="J219" s="41"/>
      <c r="K219" s="41"/>
      <c r="L219" s="41"/>
    </row>
    <row r="220" spans="1:12" x14ac:dyDescent="0.25">
      <c r="B220" s="63"/>
      <c r="C220" s="41"/>
      <c r="D220" s="64"/>
      <c r="E220" s="38"/>
      <c r="F220" s="41"/>
      <c r="G220" s="41"/>
      <c r="H220" s="65"/>
      <c r="I220" s="65"/>
      <c r="J220" s="41"/>
      <c r="K220" s="41"/>
      <c r="L220" s="41"/>
    </row>
    <row r="221" spans="1:12" x14ac:dyDescent="0.25">
      <c r="B221" s="63"/>
      <c r="C221" s="41"/>
      <c r="D221" s="64"/>
      <c r="E221" s="38"/>
      <c r="F221" s="41"/>
      <c r="G221" s="41"/>
      <c r="H221" s="65"/>
      <c r="I221" s="65"/>
      <c r="J221" s="41"/>
      <c r="K221" s="41"/>
      <c r="L221" s="41"/>
    </row>
    <row r="222" spans="1:12" x14ac:dyDescent="0.25">
      <c r="B222" s="63"/>
      <c r="C222" s="41"/>
      <c r="D222" s="64"/>
      <c r="E222" s="38"/>
      <c r="F222" s="41"/>
      <c r="G222" s="41"/>
      <c r="H222" s="65"/>
      <c r="I222" s="65"/>
      <c r="J222" s="41"/>
      <c r="K222" s="41"/>
      <c r="L222" s="41"/>
    </row>
    <row r="223" spans="1:12" x14ac:dyDescent="0.25">
      <c r="B223" s="63"/>
      <c r="C223" s="41"/>
      <c r="D223" s="64"/>
      <c r="E223" s="38"/>
      <c r="F223" s="41"/>
      <c r="G223" s="41"/>
      <c r="H223" s="65"/>
      <c r="I223" s="65"/>
      <c r="J223" s="41"/>
      <c r="K223" s="41"/>
      <c r="L223" s="41"/>
    </row>
    <row r="224" spans="1:12" x14ac:dyDescent="0.25">
      <c r="B224" s="63"/>
      <c r="C224" s="41"/>
      <c r="D224" s="64"/>
      <c r="E224" s="38"/>
      <c r="F224" s="41"/>
      <c r="G224" s="41"/>
      <c r="H224" s="65"/>
      <c r="I224" s="65"/>
      <c r="J224" s="41"/>
      <c r="K224" s="41"/>
      <c r="L224" s="41"/>
    </row>
    <row r="225" spans="2:12" x14ac:dyDescent="0.25">
      <c r="B225" s="63"/>
      <c r="C225" s="41"/>
      <c r="D225" s="64"/>
      <c r="E225" s="38"/>
      <c r="F225" s="41"/>
      <c r="G225" s="41"/>
      <c r="H225" s="65"/>
      <c r="I225" s="65"/>
      <c r="J225" s="41"/>
      <c r="K225" s="41"/>
      <c r="L225" s="41"/>
    </row>
    <row r="226" spans="2:12" x14ac:dyDescent="0.25">
      <c r="B226" s="63"/>
      <c r="C226" s="41"/>
      <c r="D226" s="64"/>
      <c r="E226" s="38"/>
      <c r="F226" s="41"/>
      <c r="G226" s="41"/>
      <c r="H226" s="65"/>
      <c r="I226" s="65"/>
      <c r="J226" s="41"/>
      <c r="K226" s="41"/>
      <c r="L226" s="41"/>
    </row>
    <row r="227" spans="2:12" x14ac:dyDescent="0.25">
      <c r="B227" s="63"/>
      <c r="C227" s="41"/>
      <c r="D227" s="64"/>
      <c r="E227" s="38"/>
      <c r="F227" s="41"/>
      <c r="G227" s="41"/>
      <c r="H227" s="65"/>
      <c r="I227" s="65"/>
      <c r="J227" s="41"/>
      <c r="K227" s="41"/>
      <c r="L227" s="41"/>
    </row>
    <row r="228" spans="2:12" x14ac:dyDescent="0.25">
      <c r="B228" s="63"/>
      <c r="C228" s="41"/>
      <c r="D228" s="64"/>
      <c r="E228" s="38"/>
      <c r="F228" s="41"/>
      <c r="G228" s="41"/>
      <c r="H228" s="65"/>
      <c r="I228" s="65"/>
      <c r="J228" s="41"/>
      <c r="K228" s="41"/>
      <c r="L228" s="41"/>
    </row>
    <row r="229" spans="2:12" x14ac:dyDescent="0.25">
      <c r="B229" s="63"/>
      <c r="C229" s="41"/>
      <c r="D229" s="64"/>
      <c r="E229" s="38"/>
      <c r="F229" s="41"/>
      <c r="G229" s="41"/>
      <c r="H229" s="65"/>
      <c r="I229" s="65"/>
      <c r="J229" s="41"/>
      <c r="K229" s="41"/>
      <c r="L229" s="41"/>
    </row>
    <row r="230" spans="2:12" x14ac:dyDescent="0.25">
      <c r="B230" s="63"/>
      <c r="C230" s="41"/>
      <c r="D230" s="64"/>
      <c r="E230" s="38"/>
      <c r="F230" s="41"/>
      <c r="G230" s="41"/>
      <c r="H230" s="65"/>
      <c r="I230" s="65"/>
      <c r="J230" s="41"/>
      <c r="K230" s="41"/>
      <c r="L230" s="41"/>
    </row>
    <row r="231" spans="2:12" x14ac:dyDescent="0.25">
      <c r="B231" s="63"/>
      <c r="C231" s="41"/>
      <c r="D231" s="64"/>
      <c r="E231" s="38"/>
      <c r="F231" s="41"/>
      <c r="G231" s="41"/>
      <c r="H231" s="65"/>
      <c r="I231" s="65"/>
      <c r="J231" s="41"/>
      <c r="K231" s="41"/>
      <c r="L231" s="41"/>
    </row>
    <row r="232" spans="2:12" x14ac:dyDescent="0.25">
      <c r="B232" s="63"/>
      <c r="C232" s="41"/>
      <c r="D232" s="64"/>
      <c r="E232" s="38"/>
      <c r="F232" s="41"/>
      <c r="G232" s="41"/>
      <c r="H232" s="65"/>
      <c r="I232" s="65"/>
      <c r="J232" s="41"/>
      <c r="K232" s="41"/>
      <c r="L232" s="41"/>
    </row>
    <row r="233" spans="2:12" x14ac:dyDescent="0.25">
      <c r="B233" s="63"/>
      <c r="C233" s="41"/>
      <c r="D233" s="64"/>
      <c r="E233" s="38"/>
      <c r="F233" s="41"/>
      <c r="G233" s="41"/>
      <c r="H233" s="65"/>
      <c r="I233" s="65"/>
      <c r="J233" s="41"/>
      <c r="K233" s="41"/>
      <c r="L233" s="41"/>
    </row>
    <row r="234" spans="2:12" x14ac:dyDescent="0.25">
      <c r="B234" s="63"/>
      <c r="C234" s="41"/>
      <c r="D234" s="64"/>
      <c r="E234" s="38"/>
      <c r="F234" s="41"/>
      <c r="G234" s="41"/>
      <c r="H234" s="65"/>
      <c r="I234" s="65"/>
      <c r="J234" s="41"/>
      <c r="K234" s="41"/>
      <c r="L234" s="41"/>
    </row>
    <row r="235" spans="2:12" x14ac:dyDescent="0.25">
      <c r="B235" s="63"/>
      <c r="C235" s="41"/>
      <c r="D235" s="64"/>
      <c r="E235" s="38"/>
      <c r="F235" s="41"/>
      <c r="G235" s="41"/>
      <c r="H235" s="65"/>
      <c r="I235" s="65"/>
      <c r="J235" s="41"/>
      <c r="K235" s="41"/>
      <c r="L235" s="41"/>
    </row>
    <row r="236" spans="2:12" x14ac:dyDescent="0.25">
      <c r="B236" s="63"/>
      <c r="C236" s="41"/>
      <c r="D236" s="64"/>
      <c r="E236" s="38"/>
      <c r="F236" s="41"/>
      <c r="G236" s="41"/>
      <c r="H236" s="65"/>
      <c r="I236" s="65"/>
      <c r="J236" s="41"/>
      <c r="K236" s="41"/>
      <c r="L236" s="41"/>
    </row>
    <row r="237" spans="2:12" x14ac:dyDescent="0.25">
      <c r="B237" s="63"/>
      <c r="C237" s="41"/>
      <c r="D237" s="64"/>
      <c r="E237" s="38"/>
      <c r="F237" s="41"/>
      <c r="G237" s="41"/>
      <c r="H237" s="65"/>
      <c r="I237" s="65"/>
      <c r="J237" s="41"/>
      <c r="K237" s="41"/>
      <c r="L237" s="41"/>
    </row>
    <row r="238" spans="2:12" x14ac:dyDescent="0.25">
      <c r="B238" s="63"/>
      <c r="C238" s="41"/>
      <c r="D238" s="64"/>
      <c r="E238" s="38"/>
      <c r="F238" s="41"/>
      <c r="G238" s="41"/>
      <c r="H238" s="65"/>
      <c r="I238" s="65"/>
      <c r="J238" s="41"/>
      <c r="K238" s="41"/>
      <c r="L238" s="41"/>
    </row>
    <row r="239" spans="2:12" x14ac:dyDescent="0.25">
      <c r="B239" s="63"/>
      <c r="C239" s="41"/>
      <c r="D239" s="64"/>
      <c r="E239" s="38"/>
      <c r="F239" s="41"/>
      <c r="G239" s="41"/>
      <c r="H239" s="65"/>
      <c r="I239" s="65"/>
      <c r="J239" s="41"/>
      <c r="K239" s="41"/>
      <c r="L239" s="41"/>
    </row>
    <row r="240" spans="2:12" x14ac:dyDescent="0.25">
      <c r="B240" s="63"/>
      <c r="C240" s="41"/>
      <c r="D240" s="64"/>
      <c r="E240" s="38"/>
      <c r="F240" s="41"/>
      <c r="G240" s="41"/>
      <c r="H240" s="65"/>
      <c r="I240" s="65"/>
      <c r="J240" s="41"/>
      <c r="K240" s="41"/>
      <c r="L240" s="41"/>
    </row>
    <row r="241" spans="2:12" x14ac:dyDescent="0.25">
      <c r="B241" s="63"/>
      <c r="C241" s="41"/>
      <c r="D241" s="64"/>
      <c r="E241" s="38"/>
      <c r="F241" s="41"/>
      <c r="G241" s="41"/>
      <c r="H241" s="65"/>
      <c r="I241" s="65"/>
      <c r="J241" s="41"/>
      <c r="K241" s="41"/>
      <c r="L241" s="41"/>
    </row>
    <row r="242" spans="2:12" x14ac:dyDescent="0.25">
      <c r="B242" s="63"/>
      <c r="C242" s="41"/>
      <c r="D242" s="64"/>
      <c r="E242" s="38"/>
      <c r="F242" s="41"/>
      <c r="G242" s="41"/>
      <c r="H242" s="65"/>
      <c r="I242" s="65"/>
      <c r="J242" s="41"/>
      <c r="K242" s="41"/>
      <c r="L242" s="41"/>
    </row>
    <row r="243" spans="2:12" x14ac:dyDescent="0.25">
      <c r="B243" s="63"/>
      <c r="C243" s="41"/>
      <c r="D243" s="64"/>
      <c r="E243" s="38"/>
      <c r="F243" s="41"/>
      <c r="G243" s="41"/>
      <c r="H243" s="65"/>
      <c r="I243" s="65"/>
      <c r="J243" s="41"/>
      <c r="K243" s="41"/>
      <c r="L243" s="41"/>
    </row>
    <row r="244" spans="2:12" x14ac:dyDescent="0.25">
      <c r="B244" s="63"/>
      <c r="C244" s="41"/>
      <c r="D244" s="64"/>
      <c r="E244" s="38"/>
      <c r="F244" s="41"/>
      <c r="G244" s="41"/>
      <c r="H244" s="65"/>
      <c r="I244" s="65"/>
      <c r="J244" s="41"/>
      <c r="K244" s="41"/>
      <c r="L244" s="41"/>
    </row>
    <row r="245" spans="2:12" x14ac:dyDescent="0.25">
      <c r="B245" s="63"/>
      <c r="C245" s="41"/>
      <c r="D245" s="64"/>
      <c r="E245" s="38"/>
      <c r="F245" s="41"/>
      <c r="G245" s="41"/>
      <c r="H245" s="65"/>
      <c r="I245" s="65"/>
      <c r="J245" s="41"/>
      <c r="K245" s="41"/>
      <c r="L245" s="41"/>
    </row>
    <row r="246" spans="2:12" x14ac:dyDescent="0.25">
      <c r="B246" s="63"/>
      <c r="C246" s="41"/>
      <c r="D246" s="64"/>
      <c r="E246" s="38"/>
      <c r="F246" s="41"/>
      <c r="G246" s="41"/>
      <c r="H246" s="65"/>
      <c r="I246" s="65"/>
      <c r="J246" s="41"/>
      <c r="K246" s="41"/>
      <c r="L246" s="41"/>
    </row>
    <row r="247" spans="2:12" x14ac:dyDescent="0.25">
      <c r="B247" s="63"/>
      <c r="C247" s="41"/>
      <c r="D247" s="64"/>
      <c r="E247" s="38"/>
      <c r="F247" s="41"/>
      <c r="G247" s="41"/>
      <c r="H247" s="65"/>
      <c r="I247" s="65"/>
      <c r="J247" s="41"/>
      <c r="K247" s="41"/>
      <c r="L247" s="41"/>
    </row>
    <row r="248" spans="2:12" x14ac:dyDescent="0.25">
      <c r="B248" s="63"/>
      <c r="C248" s="41"/>
      <c r="D248" s="64"/>
      <c r="E248" s="38"/>
      <c r="F248" s="41"/>
      <c r="G248" s="41"/>
      <c r="H248" s="65"/>
      <c r="I248" s="65"/>
      <c r="J248" s="41"/>
      <c r="K248" s="41"/>
      <c r="L248" s="41"/>
    </row>
    <row r="249" spans="2:12" x14ac:dyDescent="0.25">
      <c r="B249" s="63"/>
      <c r="C249" s="41"/>
      <c r="D249" s="64"/>
      <c r="E249" s="38"/>
      <c r="F249" s="41"/>
      <c r="G249" s="41"/>
      <c r="H249" s="65"/>
      <c r="I249" s="65"/>
      <c r="J249" s="41"/>
      <c r="K249" s="41"/>
      <c r="L249" s="41"/>
    </row>
    <row r="250" spans="2:12" x14ac:dyDescent="0.25">
      <c r="B250" s="63"/>
      <c r="C250" s="41"/>
      <c r="D250" s="64"/>
      <c r="E250" s="38"/>
      <c r="F250" s="41"/>
      <c r="G250" s="41"/>
      <c r="H250" s="65"/>
      <c r="I250" s="65"/>
      <c r="J250" s="41"/>
      <c r="K250" s="41"/>
      <c r="L250" s="41"/>
    </row>
    <row r="251" spans="2:12" x14ac:dyDescent="0.25">
      <c r="B251" s="63"/>
      <c r="C251" s="41"/>
      <c r="D251" s="64"/>
      <c r="E251" s="38"/>
      <c r="F251" s="41"/>
      <c r="G251" s="41"/>
      <c r="H251" s="65"/>
      <c r="I251" s="65"/>
      <c r="J251" s="41"/>
      <c r="K251" s="41"/>
      <c r="L251" s="41"/>
    </row>
    <row r="252" spans="2:12" x14ac:dyDescent="0.25">
      <c r="B252" s="63"/>
      <c r="C252" s="41"/>
      <c r="D252" s="64"/>
      <c r="E252" s="38"/>
      <c r="F252" s="41"/>
      <c r="G252" s="41"/>
      <c r="H252" s="65"/>
      <c r="I252" s="65"/>
      <c r="J252" s="41"/>
      <c r="K252" s="41"/>
      <c r="L252" s="41"/>
    </row>
    <row r="253" spans="2:12" x14ac:dyDescent="0.25">
      <c r="B253" s="63"/>
      <c r="C253" s="41"/>
      <c r="D253" s="64"/>
      <c r="E253" s="38"/>
      <c r="F253" s="41"/>
      <c r="G253" s="41"/>
      <c r="H253" s="65"/>
      <c r="I253" s="65"/>
      <c r="J253" s="41"/>
      <c r="K253" s="41"/>
      <c r="L253" s="41"/>
    </row>
    <row r="254" spans="2:12" x14ac:dyDescent="0.25">
      <c r="B254" s="63"/>
      <c r="C254" s="41"/>
      <c r="D254" s="64"/>
      <c r="E254" s="38"/>
      <c r="F254" s="41"/>
      <c r="G254" s="41"/>
      <c r="H254" s="65"/>
      <c r="I254" s="65"/>
      <c r="J254" s="41"/>
      <c r="K254" s="41"/>
      <c r="L254" s="41"/>
    </row>
    <row r="255" spans="2:12" x14ac:dyDescent="0.25">
      <c r="B255" s="63"/>
      <c r="C255" s="41"/>
      <c r="D255" s="64"/>
      <c r="E255" s="38"/>
      <c r="F255" s="41"/>
      <c r="G255" s="41"/>
      <c r="H255" s="65"/>
      <c r="I255" s="65"/>
      <c r="J255" s="41"/>
      <c r="K255" s="41"/>
      <c r="L255" s="41"/>
    </row>
    <row r="256" spans="2:12" x14ac:dyDescent="0.25">
      <c r="B256" s="63"/>
      <c r="C256" s="41"/>
      <c r="D256" s="64"/>
      <c r="E256" s="38"/>
      <c r="F256" s="41"/>
      <c r="G256" s="41"/>
      <c r="H256" s="65"/>
      <c r="I256" s="65"/>
      <c r="J256" s="41"/>
      <c r="K256" s="41"/>
      <c r="L256" s="41"/>
    </row>
    <row r="257" spans="2:12" x14ac:dyDescent="0.25">
      <c r="B257" s="63"/>
      <c r="C257" s="41"/>
      <c r="D257" s="64"/>
      <c r="E257" s="38"/>
      <c r="F257" s="41"/>
      <c r="G257" s="41"/>
      <c r="H257" s="65"/>
      <c r="I257" s="65"/>
      <c r="J257" s="41"/>
      <c r="K257" s="41"/>
      <c r="L257" s="41"/>
    </row>
    <row r="258" spans="2:12" x14ac:dyDescent="0.25">
      <c r="B258" s="63"/>
      <c r="C258" s="41"/>
      <c r="D258" s="64"/>
      <c r="E258" s="38"/>
      <c r="F258" s="41"/>
      <c r="G258" s="41"/>
      <c r="H258" s="65"/>
      <c r="I258" s="65"/>
      <c r="J258" s="41"/>
      <c r="K258" s="41"/>
      <c r="L258" s="41"/>
    </row>
    <row r="259" spans="2:12" x14ac:dyDescent="0.25">
      <c r="B259" s="63"/>
      <c r="C259" s="41"/>
      <c r="D259" s="64"/>
      <c r="E259" s="38"/>
      <c r="F259" s="41"/>
      <c r="G259" s="41"/>
      <c r="H259" s="65"/>
      <c r="I259" s="65"/>
      <c r="J259" s="41"/>
      <c r="K259" s="41"/>
      <c r="L259" s="41"/>
    </row>
    <row r="260" spans="2:12" x14ac:dyDescent="0.25">
      <c r="B260" s="63"/>
      <c r="C260" s="41"/>
      <c r="D260" s="64"/>
      <c r="E260" s="38"/>
      <c r="F260" s="41"/>
      <c r="G260" s="41"/>
      <c r="H260" s="65"/>
      <c r="I260" s="65"/>
      <c r="J260" s="41"/>
      <c r="K260" s="41"/>
      <c r="L260" s="41"/>
    </row>
    <row r="261" spans="2:12" x14ac:dyDescent="0.25">
      <c r="B261" s="63"/>
      <c r="C261" s="41"/>
      <c r="D261" s="64"/>
      <c r="E261" s="38"/>
      <c r="F261" s="41"/>
      <c r="G261" s="41"/>
      <c r="H261" s="65"/>
      <c r="I261" s="65"/>
      <c r="J261" s="41"/>
      <c r="K261" s="41"/>
      <c r="L261" s="41"/>
    </row>
    <row r="262" spans="2:12" x14ac:dyDescent="0.25">
      <c r="B262" s="63"/>
      <c r="C262" s="41"/>
      <c r="D262" s="64"/>
      <c r="E262" s="38"/>
      <c r="F262" s="41"/>
      <c r="G262" s="41"/>
      <c r="H262" s="65"/>
      <c r="I262" s="65"/>
      <c r="J262" s="41"/>
      <c r="K262" s="41"/>
      <c r="L262" s="41"/>
    </row>
    <row r="263" spans="2:12" x14ac:dyDescent="0.25">
      <c r="B263" s="63"/>
      <c r="C263" s="41"/>
      <c r="D263" s="64"/>
      <c r="E263" s="38"/>
      <c r="F263" s="41"/>
      <c r="G263" s="41"/>
      <c r="H263" s="65"/>
      <c r="I263" s="65"/>
      <c r="J263" s="41"/>
      <c r="K263" s="41"/>
      <c r="L263" s="41"/>
    </row>
    <row r="264" spans="2:12" x14ac:dyDescent="0.25">
      <c r="B264" s="63"/>
      <c r="C264" s="41"/>
      <c r="D264" s="64"/>
      <c r="E264" s="38"/>
      <c r="F264" s="41"/>
      <c r="G264" s="41"/>
      <c r="H264" s="65"/>
      <c r="I264" s="65"/>
      <c r="J264" s="41"/>
      <c r="K264" s="41"/>
      <c r="L264" s="41"/>
    </row>
    <row r="265" spans="2:12" x14ac:dyDescent="0.25">
      <c r="B265" s="63"/>
      <c r="C265" s="41"/>
      <c r="D265" s="64"/>
      <c r="E265" s="38"/>
      <c r="F265" s="41"/>
      <c r="G265" s="41"/>
      <c r="H265" s="65"/>
      <c r="I265" s="65"/>
      <c r="J265" s="41"/>
      <c r="K265" s="41"/>
      <c r="L265" s="41"/>
    </row>
    <row r="266" spans="2:12" x14ac:dyDescent="0.25">
      <c r="B266" s="63"/>
      <c r="C266" s="41"/>
      <c r="D266" s="64"/>
      <c r="E266" s="38"/>
      <c r="F266" s="41"/>
      <c r="G266" s="41"/>
      <c r="H266" s="65"/>
      <c r="I266" s="65"/>
      <c r="J266" s="41"/>
      <c r="K266" s="41"/>
      <c r="L266" s="41"/>
    </row>
    <row r="267" spans="2:12" x14ac:dyDescent="0.25">
      <c r="B267" s="63"/>
      <c r="C267" s="41"/>
      <c r="D267" s="64"/>
      <c r="E267" s="38"/>
      <c r="F267" s="41"/>
      <c r="G267" s="41"/>
      <c r="H267" s="65"/>
      <c r="I267" s="65"/>
      <c r="J267" s="41"/>
      <c r="K267" s="41"/>
      <c r="L267" s="41"/>
    </row>
    <row r="268" spans="2:12" x14ac:dyDescent="0.25">
      <c r="B268" s="63"/>
      <c r="C268" s="41"/>
      <c r="D268" s="64"/>
      <c r="E268" s="38"/>
      <c r="F268" s="41"/>
      <c r="G268" s="41"/>
      <c r="H268" s="65"/>
      <c r="I268" s="65"/>
      <c r="J268" s="41"/>
      <c r="K268" s="41"/>
      <c r="L268" s="41"/>
    </row>
    <row r="269" spans="2:12" x14ac:dyDescent="0.25">
      <c r="B269" s="63"/>
      <c r="C269" s="41"/>
      <c r="D269" s="64"/>
      <c r="E269" s="38"/>
      <c r="F269" s="41"/>
      <c r="G269" s="41"/>
      <c r="H269" s="65"/>
      <c r="I269" s="65"/>
      <c r="J269" s="41"/>
      <c r="K269" s="41"/>
      <c r="L269" s="41"/>
    </row>
    <row r="270" spans="2:12" x14ac:dyDescent="0.25">
      <c r="B270" s="63"/>
      <c r="C270" s="41"/>
      <c r="D270" s="64"/>
      <c r="E270" s="38"/>
      <c r="F270" s="41"/>
      <c r="G270" s="41"/>
      <c r="H270" s="65"/>
      <c r="I270" s="65"/>
      <c r="J270" s="41"/>
      <c r="K270" s="41"/>
      <c r="L270" s="41"/>
    </row>
    <row r="271" spans="2:12" x14ac:dyDescent="0.25">
      <c r="B271" s="63"/>
      <c r="C271" s="41"/>
      <c r="D271" s="64"/>
      <c r="E271" s="38"/>
      <c r="F271" s="41"/>
      <c r="G271" s="41"/>
      <c r="H271" s="65"/>
      <c r="I271" s="65"/>
      <c r="J271" s="41"/>
      <c r="K271" s="41"/>
      <c r="L271" s="41"/>
    </row>
    <row r="272" spans="2:12" x14ac:dyDescent="0.25">
      <c r="B272" s="63"/>
      <c r="C272" s="41"/>
      <c r="D272" s="64"/>
      <c r="E272" s="38"/>
      <c r="F272" s="41"/>
      <c r="G272" s="41"/>
      <c r="H272" s="65"/>
      <c r="I272" s="65"/>
      <c r="J272" s="41"/>
      <c r="K272" s="41"/>
      <c r="L272" s="41"/>
    </row>
    <row r="273" spans="2:12" x14ac:dyDescent="0.25">
      <c r="B273" s="63"/>
      <c r="C273" s="41"/>
      <c r="D273" s="64"/>
      <c r="E273" s="38"/>
      <c r="F273" s="41"/>
      <c r="G273" s="41"/>
      <c r="H273" s="65"/>
      <c r="I273" s="65"/>
      <c r="J273" s="41"/>
      <c r="K273" s="41"/>
      <c r="L273" s="41"/>
    </row>
    <row r="274" spans="2:12" x14ac:dyDescent="0.25">
      <c r="B274" s="63"/>
      <c r="C274" s="41"/>
      <c r="D274" s="64"/>
      <c r="E274" s="38"/>
      <c r="F274" s="41"/>
      <c r="G274" s="41"/>
      <c r="H274" s="65"/>
      <c r="I274" s="65"/>
      <c r="J274" s="41"/>
      <c r="K274" s="41"/>
      <c r="L274" s="41"/>
    </row>
    <row r="275" spans="2:12" x14ac:dyDescent="0.25">
      <c r="B275" s="63"/>
      <c r="C275" s="41"/>
      <c r="D275" s="64"/>
      <c r="E275" s="38"/>
      <c r="F275" s="41"/>
      <c r="G275" s="41"/>
      <c r="H275" s="65"/>
      <c r="I275" s="65"/>
      <c r="J275" s="41"/>
      <c r="K275" s="41"/>
      <c r="L275" s="41"/>
    </row>
    <row r="276" spans="2:12" x14ac:dyDescent="0.25">
      <c r="B276" s="63"/>
      <c r="C276" s="41"/>
      <c r="D276" s="64"/>
      <c r="E276" s="38"/>
      <c r="F276" s="41"/>
      <c r="G276" s="41"/>
      <c r="H276" s="65"/>
      <c r="I276" s="65"/>
      <c r="J276" s="41"/>
      <c r="K276" s="41"/>
      <c r="L276" s="41"/>
    </row>
    <row r="277" spans="2:12" x14ac:dyDescent="0.25">
      <c r="B277" s="63"/>
      <c r="C277" s="41"/>
      <c r="D277" s="64"/>
      <c r="E277" s="38"/>
      <c r="F277" s="41"/>
      <c r="G277" s="41"/>
      <c r="H277" s="65"/>
      <c r="I277" s="65"/>
      <c r="J277" s="41"/>
      <c r="K277" s="41"/>
      <c r="L277" s="41"/>
    </row>
    <row r="278" spans="2:12" x14ac:dyDescent="0.25">
      <c r="B278" s="63"/>
      <c r="C278" s="41"/>
      <c r="D278" s="64"/>
      <c r="E278" s="38"/>
      <c r="F278" s="41"/>
      <c r="G278" s="41"/>
      <c r="H278" s="65"/>
      <c r="I278" s="65"/>
      <c r="J278" s="41"/>
      <c r="K278" s="41"/>
      <c r="L278" s="41"/>
    </row>
    <row r="279" spans="2:12" x14ac:dyDescent="0.25">
      <c r="B279" s="63"/>
      <c r="C279" s="41"/>
      <c r="D279" s="64"/>
      <c r="E279" s="38"/>
      <c r="F279" s="41"/>
      <c r="G279" s="41"/>
      <c r="H279" s="65"/>
      <c r="I279" s="65"/>
      <c r="J279" s="41"/>
      <c r="K279" s="41"/>
      <c r="L279" s="41"/>
    </row>
    <row r="280" spans="2:12" x14ac:dyDescent="0.25">
      <c r="B280" s="63"/>
      <c r="C280" s="41"/>
      <c r="D280" s="64"/>
      <c r="E280" s="38"/>
      <c r="F280" s="41"/>
      <c r="G280" s="41"/>
      <c r="H280" s="65"/>
      <c r="I280" s="65"/>
      <c r="J280" s="41"/>
      <c r="K280" s="41"/>
      <c r="L280" s="41"/>
    </row>
    <row r="281" spans="2:12" x14ac:dyDescent="0.25">
      <c r="B281" s="63"/>
      <c r="C281" s="41"/>
      <c r="D281" s="64"/>
      <c r="E281" s="38"/>
      <c r="F281" s="41"/>
      <c r="G281" s="41"/>
      <c r="H281" s="65"/>
      <c r="I281" s="65"/>
      <c r="J281" s="41"/>
      <c r="K281" s="41"/>
      <c r="L281" s="41"/>
    </row>
    <row r="282" spans="2:12" x14ac:dyDescent="0.25">
      <c r="B282" s="63"/>
      <c r="C282" s="41"/>
      <c r="D282" s="64"/>
      <c r="E282" s="38"/>
      <c r="F282" s="41"/>
      <c r="G282" s="41"/>
      <c r="H282" s="65"/>
      <c r="I282" s="65"/>
      <c r="J282" s="41"/>
      <c r="K282" s="41"/>
      <c r="L282" s="41"/>
    </row>
    <row r="283" spans="2:12" x14ac:dyDescent="0.25">
      <c r="B283" s="63"/>
      <c r="C283" s="41"/>
      <c r="D283" s="64"/>
      <c r="E283" s="38"/>
      <c r="F283" s="41"/>
      <c r="G283" s="41"/>
      <c r="H283" s="65"/>
      <c r="I283" s="65"/>
      <c r="J283" s="41"/>
      <c r="K283" s="41"/>
      <c r="L283" s="41"/>
    </row>
    <row r="284" spans="2:12" x14ac:dyDescent="0.25">
      <c r="B284" s="63"/>
      <c r="C284" s="41"/>
      <c r="D284" s="64"/>
      <c r="E284" s="38"/>
      <c r="F284" s="41"/>
      <c r="G284" s="41"/>
      <c r="H284" s="65"/>
      <c r="I284" s="65"/>
      <c r="J284" s="41"/>
      <c r="K284" s="41"/>
      <c r="L284" s="41"/>
    </row>
    <row r="285" spans="2:12" x14ac:dyDescent="0.25">
      <c r="B285" s="63"/>
      <c r="C285" s="41"/>
      <c r="D285" s="64"/>
      <c r="E285" s="38"/>
      <c r="F285" s="41"/>
      <c r="G285" s="41"/>
      <c r="H285" s="65"/>
      <c r="I285" s="65"/>
      <c r="J285" s="41"/>
      <c r="K285" s="41"/>
      <c r="L285" s="41"/>
    </row>
    <row r="286" spans="2:12" x14ac:dyDescent="0.25">
      <c r="B286" s="63"/>
      <c r="C286" s="41"/>
      <c r="D286" s="64"/>
      <c r="E286" s="38"/>
      <c r="F286" s="41"/>
      <c r="G286" s="41"/>
      <c r="H286" s="65"/>
      <c r="I286" s="65"/>
      <c r="J286" s="41"/>
      <c r="K286" s="41"/>
      <c r="L286" s="41"/>
    </row>
    <row r="287" spans="2:12" x14ac:dyDescent="0.25">
      <c r="B287" s="63"/>
      <c r="C287" s="41"/>
      <c r="D287" s="64"/>
      <c r="E287" s="38"/>
      <c r="F287" s="41"/>
      <c r="G287" s="41"/>
      <c r="H287" s="65"/>
      <c r="I287" s="65"/>
      <c r="J287" s="41"/>
      <c r="K287" s="41"/>
      <c r="L287" s="41"/>
    </row>
    <row r="288" spans="2:12" x14ac:dyDescent="0.25">
      <c r="B288" s="63"/>
      <c r="C288" s="41"/>
      <c r="D288" s="64"/>
      <c r="E288" s="38"/>
      <c r="F288" s="41"/>
      <c r="G288" s="41"/>
      <c r="H288" s="65"/>
      <c r="I288" s="65"/>
      <c r="J288" s="41"/>
      <c r="K288" s="41"/>
      <c r="L288" s="41"/>
    </row>
    <row r="289" spans="2:12" x14ac:dyDescent="0.25">
      <c r="B289" s="63"/>
      <c r="C289" s="41"/>
      <c r="D289" s="64"/>
      <c r="E289" s="38"/>
      <c r="F289" s="41"/>
      <c r="G289" s="41"/>
      <c r="H289" s="65"/>
      <c r="I289" s="65"/>
      <c r="J289" s="41"/>
      <c r="K289" s="41"/>
      <c r="L289" s="41"/>
    </row>
    <row r="290" spans="2:12" x14ac:dyDescent="0.25">
      <c r="B290" s="63"/>
      <c r="C290" s="41"/>
      <c r="D290" s="64"/>
      <c r="E290" s="38"/>
      <c r="F290" s="41"/>
      <c r="G290" s="41"/>
      <c r="H290" s="65"/>
      <c r="I290" s="65"/>
      <c r="J290" s="41"/>
      <c r="K290" s="41"/>
      <c r="L290" s="41"/>
    </row>
    <row r="291" spans="2:12" x14ac:dyDescent="0.25">
      <c r="B291" s="63"/>
      <c r="C291" s="41"/>
      <c r="D291" s="64"/>
      <c r="E291" s="38"/>
      <c r="F291" s="41"/>
      <c r="G291" s="41"/>
      <c r="H291" s="65"/>
      <c r="I291" s="65"/>
      <c r="J291" s="41"/>
      <c r="K291" s="41"/>
      <c r="L291" s="41"/>
    </row>
    <row r="292" spans="2:12" x14ac:dyDescent="0.25">
      <c r="B292" s="63"/>
      <c r="C292" s="41"/>
      <c r="D292" s="64"/>
      <c r="E292" s="38"/>
      <c r="F292" s="41"/>
      <c r="G292" s="41"/>
      <c r="H292" s="65"/>
      <c r="I292" s="65"/>
      <c r="J292" s="41"/>
      <c r="K292" s="41"/>
      <c r="L292" s="41"/>
    </row>
    <row r="293" spans="2:12" x14ac:dyDescent="0.25">
      <c r="B293" s="63"/>
      <c r="C293" s="41"/>
      <c r="D293" s="64"/>
      <c r="E293" s="38"/>
      <c r="F293" s="41"/>
      <c r="G293" s="41"/>
      <c r="H293" s="65"/>
      <c r="I293" s="65"/>
      <c r="J293" s="41"/>
      <c r="K293" s="41"/>
      <c r="L293" s="41"/>
    </row>
    <row r="294" spans="2:12" x14ac:dyDescent="0.25">
      <c r="B294" s="63"/>
      <c r="C294" s="41"/>
      <c r="D294" s="64"/>
      <c r="E294" s="38"/>
      <c r="F294" s="41"/>
      <c r="G294" s="41"/>
      <c r="H294" s="65"/>
      <c r="I294" s="65"/>
      <c r="J294" s="41"/>
      <c r="K294" s="41"/>
      <c r="L294" s="41"/>
    </row>
    <row r="295" spans="2:12" x14ac:dyDescent="0.25">
      <c r="B295" s="63"/>
      <c r="C295" s="41"/>
      <c r="D295" s="64"/>
      <c r="E295" s="38"/>
      <c r="F295" s="41"/>
      <c r="G295" s="41"/>
      <c r="H295" s="65"/>
      <c r="I295" s="65"/>
      <c r="J295" s="41"/>
      <c r="K295" s="41"/>
      <c r="L295" s="41"/>
    </row>
    <row r="296" spans="2:12" x14ac:dyDescent="0.25">
      <c r="B296" s="63"/>
      <c r="C296" s="41"/>
      <c r="D296" s="64"/>
      <c r="E296" s="38"/>
      <c r="F296" s="41"/>
      <c r="G296" s="41"/>
      <c r="H296" s="65"/>
      <c r="I296" s="65"/>
      <c r="J296" s="41"/>
      <c r="K296" s="41"/>
      <c r="L296" s="41"/>
    </row>
    <row r="297" spans="2:12" x14ac:dyDescent="0.25">
      <c r="B297" s="63"/>
      <c r="C297" s="41"/>
      <c r="D297" s="64"/>
      <c r="E297" s="38"/>
      <c r="F297" s="41"/>
      <c r="G297" s="41"/>
      <c r="H297" s="65"/>
      <c r="I297" s="65"/>
      <c r="J297" s="41"/>
      <c r="K297" s="41"/>
      <c r="L297" s="41"/>
    </row>
    <row r="298" spans="2:12" x14ac:dyDescent="0.25">
      <c r="B298" s="63"/>
      <c r="C298" s="41"/>
      <c r="D298" s="64"/>
      <c r="E298" s="38"/>
      <c r="F298" s="41"/>
      <c r="G298" s="41"/>
      <c r="H298" s="65"/>
      <c r="I298" s="65"/>
      <c r="J298" s="41"/>
      <c r="K298" s="41"/>
      <c r="L298" s="41"/>
    </row>
    <row r="299" spans="2:12" x14ac:dyDescent="0.25">
      <c r="B299" s="63"/>
      <c r="C299" s="41"/>
      <c r="D299" s="64"/>
      <c r="E299" s="38"/>
      <c r="F299" s="41"/>
      <c r="G299" s="41"/>
      <c r="H299" s="65"/>
      <c r="I299" s="65"/>
      <c r="J299" s="41"/>
      <c r="K299" s="41"/>
      <c r="L299" s="41"/>
    </row>
    <row r="300" spans="2:12" x14ac:dyDescent="0.25">
      <c r="B300" s="63"/>
      <c r="C300" s="41"/>
      <c r="D300" s="64"/>
      <c r="E300" s="38"/>
      <c r="F300" s="41"/>
      <c r="G300" s="41"/>
      <c r="H300" s="65"/>
      <c r="I300" s="65"/>
      <c r="J300" s="41"/>
      <c r="K300" s="41"/>
      <c r="L300" s="41"/>
    </row>
    <row r="301" spans="2:12" x14ac:dyDescent="0.25">
      <c r="B301" s="63"/>
      <c r="C301" s="41"/>
      <c r="D301" s="64"/>
      <c r="E301" s="38"/>
      <c r="F301" s="41"/>
      <c r="G301" s="41"/>
      <c r="H301" s="65"/>
      <c r="I301" s="65"/>
      <c r="J301" s="41"/>
      <c r="K301" s="41"/>
      <c r="L301" s="41"/>
    </row>
    <row r="302" spans="2:12" x14ac:dyDescent="0.25">
      <c r="B302" s="63"/>
      <c r="C302" s="41"/>
      <c r="D302" s="64"/>
      <c r="E302" s="38"/>
      <c r="F302" s="41"/>
      <c r="G302" s="41"/>
      <c r="H302" s="65"/>
      <c r="I302" s="65"/>
      <c r="J302" s="41"/>
      <c r="K302" s="41"/>
      <c r="L302" s="41"/>
    </row>
    <row r="303" spans="2:12" x14ac:dyDescent="0.25">
      <c r="B303" s="63"/>
      <c r="C303" s="41"/>
      <c r="D303" s="64"/>
      <c r="E303" s="38"/>
      <c r="F303" s="41"/>
      <c r="G303" s="41"/>
      <c r="H303" s="65"/>
      <c r="I303" s="65"/>
      <c r="J303" s="41"/>
      <c r="K303" s="41"/>
      <c r="L303" s="41"/>
    </row>
    <row r="304" spans="2:12" x14ac:dyDescent="0.25">
      <c r="B304" s="63"/>
      <c r="C304" s="41"/>
      <c r="D304" s="64"/>
      <c r="E304" s="38"/>
      <c r="F304" s="41"/>
      <c r="G304" s="41"/>
      <c r="H304" s="65"/>
      <c r="I304" s="65"/>
      <c r="J304" s="41"/>
      <c r="K304" s="41"/>
      <c r="L304" s="41"/>
    </row>
    <row r="305" spans="2:12" x14ac:dyDescent="0.25">
      <c r="B305" s="63"/>
      <c r="C305" s="41"/>
      <c r="D305" s="64"/>
      <c r="E305" s="38"/>
      <c r="F305" s="41"/>
      <c r="G305" s="41"/>
      <c r="H305" s="65"/>
      <c r="I305" s="65"/>
      <c r="J305" s="41"/>
      <c r="K305" s="41"/>
      <c r="L305" s="41"/>
    </row>
    <row r="306" spans="2:12" x14ac:dyDescent="0.25">
      <c r="B306" s="63"/>
      <c r="C306" s="41"/>
      <c r="D306" s="64"/>
      <c r="E306" s="38"/>
      <c r="F306" s="41"/>
      <c r="G306" s="41"/>
      <c r="H306" s="65"/>
      <c r="I306" s="65"/>
      <c r="J306" s="41"/>
      <c r="K306" s="41"/>
      <c r="L306" s="41"/>
    </row>
    <row r="307" spans="2:12" x14ac:dyDescent="0.25">
      <c r="B307" s="63"/>
      <c r="C307" s="41"/>
      <c r="D307" s="64"/>
      <c r="E307" s="38"/>
      <c r="F307" s="41"/>
      <c r="G307" s="41"/>
      <c r="H307" s="65"/>
      <c r="I307" s="65"/>
      <c r="J307" s="41"/>
      <c r="K307" s="41"/>
      <c r="L307" s="41"/>
    </row>
    <row r="308" spans="2:12" x14ac:dyDescent="0.25">
      <c r="B308" s="63"/>
      <c r="C308" s="41"/>
      <c r="D308" s="64"/>
      <c r="E308" s="38"/>
      <c r="F308" s="41"/>
      <c r="G308" s="41"/>
      <c r="H308" s="65"/>
      <c r="I308" s="65"/>
      <c r="J308" s="41"/>
      <c r="K308" s="41"/>
      <c r="L308" s="41"/>
    </row>
    <row r="309" spans="2:12" x14ac:dyDescent="0.25">
      <c r="B309" s="63"/>
      <c r="C309" s="41"/>
      <c r="D309" s="64"/>
      <c r="E309" s="38"/>
      <c r="F309" s="41"/>
      <c r="G309" s="41"/>
      <c r="H309" s="65"/>
      <c r="I309" s="65"/>
      <c r="J309" s="41"/>
      <c r="K309" s="41"/>
      <c r="L309" s="41"/>
    </row>
    <row r="310" spans="2:12" x14ac:dyDescent="0.25">
      <c r="B310" s="63"/>
      <c r="C310" s="41"/>
      <c r="D310" s="64"/>
      <c r="E310" s="38"/>
      <c r="F310" s="41"/>
      <c r="G310" s="41"/>
      <c r="H310" s="65"/>
      <c r="I310" s="65"/>
      <c r="J310" s="41"/>
      <c r="K310" s="41"/>
      <c r="L310" s="41"/>
    </row>
    <row r="311" spans="2:12" x14ac:dyDescent="0.25">
      <c r="B311" s="63"/>
      <c r="C311" s="41"/>
      <c r="D311" s="64"/>
      <c r="E311" s="38"/>
      <c r="F311" s="41"/>
      <c r="G311" s="41"/>
      <c r="H311" s="65"/>
      <c r="I311" s="65"/>
      <c r="J311" s="41"/>
      <c r="K311" s="41"/>
      <c r="L311" s="41"/>
    </row>
    <row r="312" spans="2:12" x14ac:dyDescent="0.25">
      <c r="B312" s="63"/>
      <c r="C312" s="41"/>
      <c r="D312" s="64"/>
      <c r="E312" s="38"/>
      <c r="F312" s="41"/>
      <c r="G312" s="41"/>
      <c r="H312" s="65"/>
      <c r="I312" s="65"/>
      <c r="J312" s="41"/>
      <c r="K312" s="41"/>
      <c r="L312" s="41"/>
    </row>
    <row r="313" spans="2:12" x14ac:dyDescent="0.25">
      <c r="B313" s="63"/>
      <c r="C313" s="41"/>
      <c r="D313" s="64"/>
      <c r="E313" s="38"/>
      <c r="F313" s="41"/>
      <c r="G313" s="41"/>
      <c r="H313" s="65"/>
      <c r="I313" s="65"/>
      <c r="J313" s="41"/>
      <c r="K313" s="41"/>
      <c r="L313" s="41"/>
    </row>
    <row r="314" spans="2:12" x14ac:dyDescent="0.25">
      <c r="B314" s="63"/>
      <c r="C314" s="41"/>
      <c r="D314" s="64"/>
      <c r="E314" s="38"/>
      <c r="F314" s="41"/>
      <c r="G314" s="41"/>
      <c r="H314" s="65"/>
      <c r="I314" s="65"/>
      <c r="J314" s="41"/>
      <c r="K314" s="41"/>
      <c r="L314" s="41"/>
    </row>
    <row r="315" spans="2:12" x14ac:dyDescent="0.25">
      <c r="B315" s="63"/>
      <c r="C315" s="41"/>
      <c r="D315" s="64"/>
      <c r="E315" s="38"/>
      <c r="F315" s="41"/>
      <c r="G315" s="41"/>
      <c r="H315" s="65"/>
      <c r="I315" s="65"/>
      <c r="J315" s="41"/>
      <c r="K315" s="41"/>
      <c r="L315" s="41"/>
    </row>
    <row r="316" spans="2:12" x14ac:dyDescent="0.25">
      <c r="B316" s="63"/>
      <c r="C316" s="41"/>
      <c r="D316" s="64"/>
      <c r="E316" s="38"/>
      <c r="F316" s="41"/>
      <c r="G316" s="41"/>
      <c r="H316" s="65"/>
      <c r="I316" s="65"/>
      <c r="J316" s="41"/>
      <c r="K316" s="41"/>
      <c r="L316" s="41"/>
    </row>
    <row r="317" spans="2:12" x14ac:dyDescent="0.25">
      <c r="B317" s="63"/>
      <c r="C317" s="41"/>
      <c r="D317" s="64"/>
      <c r="E317" s="38"/>
      <c r="F317" s="41"/>
      <c r="G317" s="41"/>
      <c r="H317" s="65"/>
      <c r="I317" s="65"/>
      <c r="J317" s="41"/>
      <c r="K317" s="41"/>
      <c r="L317" s="41"/>
    </row>
    <row r="318" spans="2:12" x14ac:dyDescent="0.25">
      <c r="B318" s="63"/>
      <c r="C318" s="41"/>
      <c r="D318" s="64"/>
      <c r="E318" s="38"/>
      <c r="F318" s="41"/>
      <c r="G318" s="41"/>
      <c r="H318" s="65"/>
      <c r="I318" s="65"/>
      <c r="J318" s="41"/>
      <c r="K318" s="41"/>
      <c r="L318" s="41"/>
    </row>
    <row r="319" spans="2:12" x14ac:dyDescent="0.25">
      <c r="B319" s="63"/>
      <c r="C319" s="41"/>
      <c r="D319" s="64"/>
      <c r="E319" s="38"/>
      <c r="F319" s="41"/>
      <c r="G319" s="41"/>
      <c r="H319" s="65"/>
      <c r="I319" s="65"/>
      <c r="J319" s="41"/>
      <c r="K319" s="41"/>
      <c r="L319" s="41"/>
    </row>
    <row r="320" spans="2:12" x14ac:dyDescent="0.25">
      <c r="B320" s="63"/>
      <c r="C320" s="41"/>
      <c r="D320" s="64"/>
      <c r="E320" s="38"/>
      <c r="F320" s="41"/>
      <c r="G320" s="41"/>
      <c r="H320" s="65"/>
      <c r="I320" s="65"/>
      <c r="J320" s="41"/>
      <c r="K320" s="41"/>
      <c r="L320" s="41"/>
    </row>
    <row r="321" spans="2:12" x14ac:dyDescent="0.25">
      <c r="B321" s="63"/>
      <c r="C321" s="41"/>
      <c r="D321" s="64"/>
      <c r="E321" s="38"/>
      <c r="F321" s="41"/>
      <c r="G321" s="41"/>
      <c r="H321" s="65"/>
      <c r="I321" s="65"/>
      <c r="J321" s="41"/>
      <c r="K321" s="41"/>
      <c r="L321" s="41"/>
    </row>
    <row r="322" spans="2:12" x14ac:dyDescent="0.25">
      <c r="B322" s="63"/>
      <c r="C322" s="41"/>
      <c r="D322" s="64"/>
      <c r="E322" s="38"/>
      <c r="F322" s="41"/>
      <c r="G322" s="41"/>
      <c r="H322" s="65"/>
      <c r="I322" s="65"/>
      <c r="J322" s="41"/>
      <c r="K322" s="41"/>
      <c r="L322" s="41"/>
    </row>
    <row r="323" spans="2:12" x14ac:dyDescent="0.25">
      <c r="B323" s="63"/>
      <c r="C323" s="41"/>
      <c r="D323" s="64"/>
      <c r="E323" s="38"/>
      <c r="F323" s="41"/>
      <c r="G323" s="41"/>
      <c r="H323" s="65"/>
      <c r="I323" s="65"/>
      <c r="J323" s="41"/>
      <c r="K323" s="41"/>
      <c r="L323" s="41"/>
    </row>
    <row r="324" spans="2:12" x14ac:dyDescent="0.25">
      <c r="B324" s="63"/>
      <c r="C324" s="41"/>
      <c r="D324" s="64"/>
      <c r="E324" s="38"/>
      <c r="F324" s="41"/>
      <c r="G324" s="41"/>
      <c r="H324" s="65"/>
      <c r="I324" s="65"/>
      <c r="J324" s="41"/>
      <c r="K324" s="41"/>
      <c r="L324" s="41"/>
    </row>
    <row r="325" spans="2:12" x14ac:dyDescent="0.25">
      <c r="B325" s="63"/>
      <c r="C325" s="41"/>
      <c r="D325" s="64"/>
      <c r="E325" s="38"/>
      <c r="F325" s="41"/>
      <c r="G325" s="41"/>
      <c r="H325" s="65"/>
      <c r="I325" s="65"/>
      <c r="J325" s="41"/>
      <c r="K325" s="41"/>
      <c r="L325" s="41"/>
    </row>
    <row r="326" spans="2:12" x14ac:dyDescent="0.25">
      <c r="B326" s="63"/>
      <c r="C326" s="41"/>
      <c r="D326" s="64"/>
      <c r="E326" s="38"/>
      <c r="F326" s="41"/>
      <c r="G326" s="41"/>
      <c r="H326" s="65"/>
      <c r="I326" s="65"/>
      <c r="J326" s="41"/>
      <c r="K326" s="41"/>
      <c r="L326" s="41"/>
    </row>
    <row r="327" spans="2:12" x14ac:dyDescent="0.25">
      <c r="B327" s="63"/>
      <c r="C327" s="41"/>
      <c r="D327" s="64"/>
      <c r="E327" s="38"/>
      <c r="F327" s="41"/>
      <c r="G327" s="41"/>
      <c r="H327" s="65"/>
      <c r="I327" s="65"/>
      <c r="J327" s="41"/>
      <c r="K327" s="41"/>
      <c r="L327" s="41"/>
    </row>
    <row r="328" spans="2:12" x14ac:dyDescent="0.25">
      <c r="B328" s="63"/>
      <c r="C328" s="41"/>
      <c r="D328" s="64"/>
      <c r="E328" s="38"/>
      <c r="F328" s="41"/>
      <c r="G328" s="41"/>
      <c r="H328" s="65"/>
      <c r="I328" s="65"/>
      <c r="J328" s="41"/>
      <c r="K328" s="41"/>
      <c r="L328" s="41"/>
    </row>
    <row r="329" spans="2:12" x14ac:dyDescent="0.25">
      <c r="B329" s="63"/>
      <c r="C329" s="41"/>
      <c r="D329" s="64"/>
      <c r="E329" s="38"/>
      <c r="F329" s="41"/>
      <c r="G329" s="41"/>
      <c r="H329" s="65"/>
      <c r="I329" s="65"/>
      <c r="J329" s="41"/>
      <c r="K329" s="41"/>
      <c r="L329" s="41"/>
    </row>
    <row r="330" spans="2:12" x14ac:dyDescent="0.25">
      <c r="B330" s="63"/>
      <c r="C330" s="41"/>
      <c r="D330" s="64"/>
      <c r="E330" s="38"/>
      <c r="F330" s="41"/>
      <c r="G330" s="41"/>
      <c r="H330" s="65"/>
      <c r="I330" s="65"/>
      <c r="J330" s="41"/>
      <c r="K330" s="41"/>
      <c r="L330" s="41"/>
    </row>
    <row r="331" spans="2:12" x14ac:dyDescent="0.25">
      <c r="B331" s="63"/>
      <c r="C331" s="41"/>
      <c r="D331" s="64"/>
      <c r="E331" s="38"/>
      <c r="F331" s="41"/>
      <c r="G331" s="41"/>
      <c r="H331" s="65"/>
      <c r="I331" s="65"/>
      <c r="J331" s="41"/>
      <c r="K331" s="41"/>
      <c r="L331" s="41"/>
    </row>
    <row r="332" spans="2:12" x14ac:dyDescent="0.25">
      <c r="B332" s="63"/>
      <c r="C332" s="41"/>
      <c r="D332" s="64"/>
      <c r="E332" s="38"/>
      <c r="F332" s="41"/>
      <c r="G332" s="41"/>
      <c r="H332" s="65"/>
      <c r="I332" s="65"/>
      <c r="J332" s="41"/>
      <c r="K332" s="41"/>
      <c r="L332" s="41"/>
    </row>
    <row r="333" spans="2:12" x14ac:dyDescent="0.25">
      <c r="B333" s="63"/>
      <c r="C333" s="41"/>
      <c r="D333" s="64"/>
      <c r="E333" s="38"/>
      <c r="F333" s="41"/>
      <c r="G333" s="41"/>
      <c r="H333" s="65"/>
      <c r="I333" s="65"/>
      <c r="J333" s="41"/>
      <c r="K333" s="41"/>
      <c r="L333" s="41"/>
    </row>
    <row r="334" spans="2:12" x14ac:dyDescent="0.25">
      <c r="B334" s="63"/>
      <c r="C334" s="41"/>
      <c r="D334" s="64"/>
      <c r="E334" s="38"/>
      <c r="F334" s="41"/>
      <c r="G334" s="41"/>
      <c r="H334" s="65"/>
      <c r="I334" s="65"/>
      <c r="J334" s="41"/>
      <c r="K334" s="41"/>
      <c r="L334" s="41"/>
    </row>
    <row r="335" spans="2:12" x14ac:dyDescent="0.25">
      <c r="B335" s="63"/>
      <c r="C335" s="41"/>
      <c r="D335" s="64"/>
      <c r="E335" s="38"/>
      <c r="F335" s="41"/>
      <c r="G335" s="41"/>
      <c r="H335" s="65"/>
      <c r="I335" s="65"/>
      <c r="J335" s="41"/>
      <c r="K335" s="41"/>
      <c r="L335" s="41"/>
    </row>
    <row r="336" spans="2:12" x14ac:dyDescent="0.25">
      <c r="B336" s="63"/>
      <c r="C336" s="41"/>
      <c r="D336" s="64"/>
      <c r="E336" s="38"/>
      <c r="F336" s="41"/>
      <c r="G336" s="41"/>
      <c r="H336" s="65"/>
      <c r="I336" s="65"/>
      <c r="J336" s="41"/>
      <c r="K336" s="41"/>
      <c r="L336" s="41"/>
    </row>
    <row r="337" spans="2:12" x14ac:dyDescent="0.25">
      <c r="B337" s="63"/>
      <c r="C337" s="41"/>
      <c r="D337" s="64"/>
      <c r="E337" s="38"/>
      <c r="F337" s="41"/>
      <c r="G337" s="41"/>
      <c r="H337" s="65"/>
      <c r="I337" s="65"/>
      <c r="J337" s="41"/>
      <c r="K337" s="41"/>
      <c r="L337" s="41"/>
    </row>
    <row r="338" spans="2:12" x14ac:dyDescent="0.25">
      <c r="B338" s="63"/>
      <c r="C338" s="41"/>
      <c r="D338" s="64"/>
      <c r="E338" s="38"/>
      <c r="F338" s="41"/>
      <c r="G338" s="41"/>
      <c r="H338" s="65"/>
      <c r="I338" s="65"/>
      <c r="J338" s="41"/>
      <c r="K338" s="41"/>
      <c r="L338" s="41"/>
    </row>
    <row r="339" spans="2:12" x14ac:dyDescent="0.25">
      <c r="B339" s="63"/>
      <c r="C339" s="41"/>
      <c r="D339" s="64"/>
      <c r="E339" s="38"/>
      <c r="F339" s="41"/>
      <c r="G339" s="41"/>
      <c r="H339" s="65"/>
      <c r="I339" s="65"/>
      <c r="J339" s="41"/>
      <c r="K339" s="41"/>
      <c r="L339" s="41"/>
    </row>
    <row r="340" spans="2:12" x14ac:dyDescent="0.25">
      <c r="B340" s="63"/>
      <c r="C340" s="41"/>
      <c r="D340" s="64"/>
      <c r="E340" s="38"/>
      <c r="F340" s="41"/>
      <c r="G340" s="41"/>
      <c r="H340" s="65"/>
      <c r="I340" s="65"/>
      <c r="J340" s="41"/>
      <c r="K340" s="41"/>
      <c r="L340" s="41"/>
    </row>
    <row r="341" spans="2:12" x14ac:dyDescent="0.25">
      <c r="B341" s="63"/>
      <c r="C341" s="41"/>
      <c r="D341" s="64"/>
      <c r="E341" s="38"/>
      <c r="F341" s="41"/>
      <c r="G341" s="41"/>
      <c r="H341" s="65"/>
      <c r="I341" s="65"/>
      <c r="J341" s="41"/>
      <c r="K341" s="41"/>
      <c r="L341" s="41"/>
    </row>
    <row r="342" spans="2:12" x14ac:dyDescent="0.25">
      <c r="B342" s="63"/>
      <c r="C342" s="41"/>
      <c r="D342" s="64"/>
      <c r="E342" s="38"/>
      <c r="F342" s="41"/>
      <c r="G342" s="41"/>
      <c r="H342" s="65"/>
      <c r="I342" s="65"/>
      <c r="J342" s="41"/>
      <c r="K342" s="41"/>
      <c r="L342" s="41"/>
    </row>
    <row r="343" spans="2:12" x14ac:dyDescent="0.25">
      <c r="B343" s="63"/>
      <c r="C343" s="41"/>
      <c r="D343" s="64"/>
      <c r="E343" s="38"/>
      <c r="F343" s="41"/>
      <c r="G343" s="41"/>
      <c r="H343" s="65"/>
      <c r="I343" s="65"/>
      <c r="J343" s="41"/>
      <c r="K343" s="41"/>
      <c r="L343" s="41"/>
    </row>
    <row r="344" spans="2:12" x14ac:dyDescent="0.25">
      <c r="B344" s="63"/>
      <c r="C344" s="41"/>
      <c r="D344" s="64"/>
      <c r="E344" s="38"/>
      <c r="F344" s="41"/>
      <c r="G344" s="41"/>
      <c r="H344" s="65"/>
      <c r="I344" s="65"/>
      <c r="J344" s="41"/>
      <c r="K344" s="41"/>
      <c r="L344" s="41"/>
    </row>
    <row r="345" spans="2:12" x14ac:dyDescent="0.25">
      <c r="B345" s="63"/>
      <c r="C345" s="41"/>
      <c r="D345" s="64"/>
      <c r="E345" s="38"/>
      <c r="F345" s="41"/>
      <c r="G345" s="41"/>
      <c r="H345" s="65"/>
      <c r="I345" s="65"/>
      <c r="J345" s="41"/>
      <c r="K345" s="41"/>
      <c r="L345" s="41"/>
    </row>
    <row r="346" spans="2:12" x14ac:dyDescent="0.25">
      <c r="B346" s="63"/>
      <c r="C346" s="41"/>
      <c r="D346" s="64"/>
      <c r="E346" s="38"/>
      <c r="F346" s="41"/>
      <c r="G346" s="41"/>
      <c r="H346" s="65"/>
      <c r="I346" s="65"/>
      <c r="J346" s="41"/>
      <c r="K346" s="41"/>
      <c r="L346" s="41"/>
    </row>
    <row r="347" spans="2:12" x14ac:dyDescent="0.25">
      <c r="B347" s="63"/>
      <c r="C347" s="41"/>
      <c r="D347" s="64"/>
      <c r="E347" s="38"/>
      <c r="F347" s="41"/>
      <c r="G347" s="41"/>
      <c r="H347" s="65"/>
      <c r="I347" s="65"/>
      <c r="J347" s="41"/>
      <c r="K347" s="41"/>
      <c r="L347" s="41"/>
    </row>
    <row r="348" spans="2:12" x14ac:dyDescent="0.25">
      <c r="B348" s="63"/>
      <c r="C348" s="41"/>
      <c r="D348" s="64"/>
      <c r="E348" s="38"/>
      <c r="F348" s="41"/>
      <c r="G348" s="41"/>
      <c r="H348" s="65"/>
      <c r="I348" s="65"/>
      <c r="J348" s="41"/>
      <c r="K348" s="41"/>
      <c r="L348" s="41"/>
    </row>
    <row r="349" spans="2:12" x14ac:dyDescent="0.25">
      <c r="B349" s="63"/>
      <c r="C349" s="41"/>
      <c r="D349" s="64"/>
      <c r="E349" s="38"/>
      <c r="F349" s="41"/>
      <c r="G349" s="41"/>
      <c r="H349" s="65"/>
      <c r="I349" s="65"/>
      <c r="J349" s="41"/>
      <c r="K349" s="41"/>
      <c r="L349" s="41"/>
    </row>
    <row r="350" spans="2:12" x14ac:dyDescent="0.25">
      <c r="B350" s="63"/>
      <c r="C350" s="41"/>
      <c r="D350" s="64"/>
      <c r="E350" s="38"/>
      <c r="F350" s="41"/>
      <c r="G350" s="41"/>
      <c r="H350" s="65"/>
      <c r="I350" s="65"/>
      <c r="J350" s="41"/>
      <c r="K350" s="41"/>
      <c r="L350" s="41"/>
    </row>
    <row r="351" spans="2:12" x14ac:dyDescent="0.25">
      <c r="B351" s="63"/>
      <c r="C351" s="41"/>
      <c r="D351" s="64"/>
      <c r="E351" s="38"/>
      <c r="F351" s="41"/>
      <c r="G351" s="41"/>
      <c r="H351" s="65"/>
      <c r="I351" s="65"/>
      <c r="J351" s="41"/>
      <c r="K351" s="41"/>
      <c r="L351" s="41"/>
    </row>
    <row r="352" spans="2:12" x14ac:dyDescent="0.25">
      <c r="B352" s="63"/>
      <c r="C352" s="41"/>
      <c r="D352" s="64"/>
      <c r="E352" s="38"/>
      <c r="F352" s="41"/>
      <c r="G352" s="41"/>
      <c r="H352" s="65"/>
      <c r="I352" s="65"/>
      <c r="J352" s="41"/>
      <c r="K352" s="41"/>
      <c r="L352" s="41"/>
    </row>
    <row r="353" spans="2:12" x14ac:dyDescent="0.25">
      <c r="B353" s="63"/>
      <c r="C353" s="41"/>
      <c r="D353" s="64"/>
      <c r="E353" s="38"/>
      <c r="F353" s="41"/>
      <c r="G353" s="41"/>
      <c r="H353" s="65"/>
      <c r="I353" s="65"/>
      <c r="J353" s="41"/>
      <c r="K353" s="41"/>
      <c r="L353" s="41"/>
    </row>
    <row r="354" spans="2:12" x14ac:dyDescent="0.25">
      <c r="B354" s="63"/>
      <c r="C354" s="41"/>
      <c r="D354" s="64"/>
      <c r="E354" s="38"/>
      <c r="F354" s="41"/>
      <c r="G354" s="41"/>
      <c r="H354" s="65"/>
      <c r="I354" s="65"/>
      <c r="J354" s="41"/>
      <c r="K354" s="41"/>
      <c r="L354" s="41"/>
    </row>
    <row r="355" spans="2:12" x14ac:dyDescent="0.25">
      <c r="B355" s="63"/>
      <c r="C355" s="41"/>
      <c r="D355" s="64"/>
      <c r="E355" s="38"/>
      <c r="F355" s="41"/>
      <c r="G355" s="41"/>
      <c r="H355" s="65"/>
      <c r="I355" s="65"/>
      <c r="J355" s="41"/>
      <c r="K355" s="41"/>
      <c r="L355" s="41"/>
    </row>
    <row r="356" spans="2:12" x14ac:dyDescent="0.25">
      <c r="B356" s="63"/>
      <c r="C356" s="41"/>
      <c r="D356" s="64"/>
      <c r="E356" s="38"/>
      <c r="F356" s="41"/>
      <c r="G356" s="41"/>
      <c r="H356" s="65"/>
      <c r="I356" s="65"/>
      <c r="J356" s="41"/>
      <c r="K356" s="41"/>
      <c r="L356" s="41"/>
    </row>
    <row r="357" spans="2:12" x14ac:dyDescent="0.25">
      <c r="B357" s="63"/>
      <c r="C357" s="41"/>
      <c r="D357" s="64"/>
      <c r="E357" s="38"/>
      <c r="F357" s="41"/>
      <c r="G357" s="41"/>
      <c r="H357" s="65"/>
      <c r="I357" s="65"/>
      <c r="J357" s="41"/>
      <c r="K357" s="41"/>
      <c r="L357" s="41"/>
    </row>
    <row r="358" spans="2:12" x14ac:dyDescent="0.25">
      <c r="B358" s="63"/>
      <c r="C358" s="41"/>
      <c r="D358" s="64"/>
      <c r="E358" s="38"/>
      <c r="F358" s="41"/>
      <c r="G358" s="41"/>
      <c r="H358" s="65"/>
      <c r="I358" s="65"/>
      <c r="J358" s="41"/>
      <c r="K358" s="41"/>
      <c r="L358" s="41"/>
    </row>
    <row r="359" spans="2:12" x14ac:dyDescent="0.25">
      <c r="B359" s="63"/>
      <c r="C359" s="41"/>
      <c r="D359" s="64"/>
      <c r="E359" s="38"/>
      <c r="F359" s="41"/>
      <c r="G359" s="41"/>
      <c r="H359" s="65"/>
      <c r="I359" s="65"/>
      <c r="J359" s="41"/>
      <c r="K359" s="41"/>
      <c r="L359" s="41"/>
    </row>
    <row r="360" spans="2:12" x14ac:dyDescent="0.25">
      <c r="B360" s="63"/>
      <c r="C360" s="41"/>
      <c r="D360" s="64"/>
      <c r="E360" s="38"/>
      <c r="F360" s="41"/>
      <c r="G360" s="41"/>
      <c r="H360" s="65"/>
      <c r="I360" s="65"/>
      <c r="J360" s="41"/>
      <c r="K360" s="41"/>
      <c r="L360" s="41"/>
    </row>
    <row r="361" spans="2:12" x14ac:dyDescent="0.25">
      <c r="B361" s="63"/>
      <c r="C361" s="41"/>
      <c r="D361" s="64"/>
      <c r="E361" s="38"/>
      <c r="F361" s="41"/>
      <c r="G361" s="41"/>
      <c r="H361" s="65"/>
      <c r="I361" s="65"/>
      <c r="J361" s="41"/>
      <c r="K361" s="41"/>
      <c r="L361" s="41"/>
    </row>
    <row r="362" spans="2:12" x14ac:dyDescent="0.25">
      <c r="B362" s="63"/>
      <c r="C362" s="41"/>
      <c r="D362" s="64"/>
      <c r="E362" s="38"/>
      <c r="F362" s="41"/>
      <c r="G362" s="41"/>
      <c r="H362" s="65"/>
      <c r="I362" s="65"/>
      <c r="J362" s="41"/>
      <c r="K362" s="41"/>
      <c r="L362" s="41"/>
    </row>
    <row r="363" spans="2:12" x14ac:dyDescent="0.25">
      <c r="B363" s="63"/>
      <c r="C363" s="41"/>
      <c r="D363" s="64"/>
      <c r="E363" s="38"/>
      <c r="F363" s="41"/>
      <c r="G363" s="41"/>
      <c r="H363" s="65"/>
      <c r="I363" s="65"/>
      <c r="J363" s="41"/>
      <c r="K363" s="41"/>
      <c r="L363" s="41"/>
    </row>
    <row r="364" spans="2:12" x14ac:dyDescent="0.25">
      <c r="B364" s="63"/>
      <c r="C364" s="41"/>
      <c r="D364" s="64"/>
      <c r="E364" s="38"/>
      <c r="F364" s="41"/>
      <c r="G364" s="41"/>
      <c r="H364" s="65"/>
      <c r="I364" s="65"/>
      <c r="J364" s="41"/>
      <c r="K364" s="41"/>
      <c r="L364" s="41"/>
    </row>
    <row r="365" spans="2:12" x14ac:dyDescent="0.25">
      <c r="B365" s="63"/>
      <c r="C365" s="41"/>
      <c r="D365" s="64"/>
      <c r="E365" s="38"/>
      <c r="F365" s="41"/>
      <c r="G365" s="41"/>
      <c r="H365" s="65"/>
      <c r="I365" s="65"/>
      <c r="J365" s="41"/>
      <c r="K365" s="41"/>
      <c r="L365" s="41"/>
    </row>
    <row r="366" spans="2:12" x14ac:dyDescent="0.25">
      <c r="B366" s="63"/>
      <c r="C366" s="41"/>
      <c r="D366" s="64"/>
      <c r="E366" s="38"/>
      <c r="F366" s="41"/>
      <c r="G366" s="41"/>
      <c r="H366" s="65"/>
      <c r="I366" s="65"/>
      <c r="J366" s="41"/>
      <c r="K366" s="41"/>
      <c r="L366" s="41"/>
    </row>
    <row r="367" spans="2:12" x14ac:dyDescent="0.25">
      <c r="B367" s="63"/>
      <c r="C367" s="41"/>
      <c r="D367" s="64"/>
      <c r="E367" s="38"/>
      <c r="F367" s="41"/>
      <c r="G367" s="41"/>
      <c r="H367" s="65"/>
      <c r="I367" s="65"/>
      <c r="J367" s="41"/>
      <c r="K367" s="41"/>
      <c r="L367" s="41"/>
    </row>
    <row r="368" spans="2:12" x14ac:dyDescent="0.25">
      <c r="B368" s="63"/>
      <c r="C368" s="41"/>
      <c r="D368" s="64"/>
      <c r="E368" s="38"/>
      <c r="F368" s="41"/>
      <c r="G368" s="41"/>
      <c r="H368" s="65"/>
      <c r="I368" s="65"/>
      <c r="J368" s="41"/>
      <c r="K368" s="41"/>
      <c r="L368" s="41"/>
    </row>
    <row r="369" spans="2:12" x14ac:dyDescent="0.25">
      <c r="B369" s="63"/>
      <c r="C369" s="41"/>
      <c r="D369" s="64"/>
      <c r="E369" s="38"/>
      <c r="F369" s="41"/>
      <c r="G369" s="41"/>
      <c r="H369" s="65"/>
      <c r="I369" s="65"/>
      <c r="J369" s="41"/>
      <c r="K369" s="41"/>
      <c r="L369" s="41"/>
    </row>
    <row r="370" spans="2:12" x14ac:dyDescent="0.25">
      <c r="B370" s="63"/>
      <c r="C370" s="41"/>
      <c r="D370" s="64"/>
      <c r="E370" s="38"/>
      <c r="F370" s="41"/>
      <c r="G370" s="41"/>
      <c r="H370" s="65"/>
      <c r="I370" s="65"/>
      <c r="J370" s="41"/>
      <c r="K370" s="41"/>
      <c r="L370" s="41"/>
    </row>
    <row r="371" spans="2:12" x14ac:dyDescent="0.25">
      <c r="B371" s="63"/>
      <c r="C371" s="41"/>
      <c r="D371" s="64"/>
      <c r="E371" s="38"/>
      <c r="F371" s="41"/>
      <c r="G371" s="41"/>
      <c r="H371" s="65"/>
      <c r="I371" s="65"/>
      <c r="J371" s="41"/>
      <c r="K371" s="41"/>
      <c r="L371" s="41"/>
    </row>
    <row r="372" spans="2:12" x14ac:dyDescent="0.25">
      <c r="B372" s="63"/>
      <c r="C372" s="41"/>
      <c r="D372" s="64"/>
      <c r="E372" s="38"/>
      <c r="F372" s="41"/>
      <c r="G372" s="41"/>
      <c r="H372" s="65"/>
      <c r="I372" s="65"/>
      <c r="J372" s="41"/>
      <c r="K372" s="41"/>
      <c r="L372" s="41"/>
    </row>
    <row r="373" spans="2:12" x14ac:dyDescent="0.25">
      <c r="B373" s="63"/>
      <c r="C373" s="41"/>
      <c r="D373" s="64"/>
      <c r="E373" s="38"/>
      <c r="F373" s="41"/>
      <c r="G373" s="41"/>
      <c r="H373" s="65"/>
      <c r="I373" s="65"/>
      <c r="J373" s="41"/>
      <c r="K373" s="41"/>
      <c r="L373" s="41"/>
    </row>
    <row r="374" spans="2:12" x14ac:dyDescent="0.25">
      <c r="B374" s="63"/>
      <c r="C374" s="41"/>
      <c r="D374" s="64"/>
      <c r="E374" s="38"/>
      <c r="F374" s="41"/>
      <c r="G374" s="41"/>
      <c r="H374" s="65"/>
      <c r="I374" s="65"/>
      <c r="J374" s="41"/>
      <c r="K374" s="41"/>
      <c r="L374" s="41"/>
    </row>
    <row r="375" spans="2:12" x14ac:dyDescent="0.25">
      <c r="B375" s="63"/>
      <c r="C375" s="41"/>
      <c r="D375" s="64"/>
      <c r="E375" s="38"/>
      <c r="F375" s="41"/>
      <c r="G375" s="41"/>
      <c r="H375" s="65"/>
      <c r="I375" s="65"/>
      <c r="J375" s="41"/>
      <c r="K375" s="41"/>
      <c r="L375" s="41"/>
    </row>
    <row r="376" spans="2:12" x14ac:dyDescent="0.25">
      <c r="B376" s="63"/>
      <c r="C376" s="41"/>
      <c r="D376" s="64"/>
      <c r="E376" s="38"/>
      <c r="F376" s="41"/>
      <c r="G376" s="41"/>
      <c r="H376" s="65"/>
      <c r="I376" s="65"/>
      <c r="J376" s="41"/>
      <c r="K376" s="41"/>
      <c r="L376" s="41"/>
    </row>
    <row r="377" spans="2:12" x14ac:dyDescent="0.25">
      <c r="B377" s="63"/>
      <c r="C377" s="41"/>
      <c r="D377" s="64"/>
      <c r="E377" s="38"/>
      <c r="F377" s="41"/>
      <c r="G377" s="41"/>
      <c r="H377" s="65"/>
      <c r="I377" s="65"/>
      <c r="J377" s="41"/>
      <c r="K377" s="41"/>
      <c r="L377" s="41"/>
    </row>
    <row r="378" spans="2:12" x14ac:dyDescent="0.25">
      <c r="B378" s="63"/>
      <c r="C378" s="41"/>
      <c r="D378" s="64"/>
      <c r="E378" s="38"/>
      <c r="F378" s="41"/>
      <c r="G378" s="41"/>
      <c r="H378" s="65"/>
      <c r="I378" s="65"/>
      <c r="J378" s="41"/>
      <c r="K378" s="41"/>
      <c r="L378" s="41"/>
    </row>
    <row r="379" spans="2:12" x14ac:dyDescent="0.25">
      <c r="B379" s="63"/>
      <c r="C379" s="41"/>
      <c r="D379" s="64"/>
      <c r="E379" s="38"/>
      <c r="F379" s="41"/>
      <c r="G379" s="41"/>
      <c r="H379" s="65"/>
      <c r="I379" s="65"/>
      <c r="J379" s="41"/>
      <c r="K379" s="41"/>
      <c r="L379" s="41"/>
    </row>
    <row r="380" spans="2:12" x14ac:dyDescent="0.25">
      <c r="B380" s="63"/>
      <c r="C380" s="41"/>
      <c r="D380" s="64"/>
      <c r="E380" s="38"/>
      <c r="F380" s="41"/>
      <c r="G380" s="41"/>
      <c r="H380" s="65"/>
      <c r="I380" s="65"/>
      <c r="J380" s="41"/>
      <c r="K380" s="41"/>
      <c r="L380" s="41"/>
    </row>
    <row r="381" spans="2:12" x14ac:dyDescent="0.25">
      <c r="B381" s="63"/>
      <c r="C381" s="41"/>
      <c r="D381" s="64"/>
      <c r="E381" s="38"/>
      <c r="F381" s="41"/>
      <c r="G381" s="41"/>
      <c r="H381" s="65"/>
      <c r="I381" s="65"/>
      <c r="J381" s="41"/>
      <c r="K381" s="41"/>
      <c r="L381" s="41"/>
    </row>
    <row r="382" spans="2:12" x14ac:dyDescent="0.25">
      <c r="B382" s="63"/>
      <c r="C382" s="41"/>
      <c r="D382" s="64"/>
      <c r="E382" s="38"/>
      <c r="F382" s="41"/>
      <c r="G382" s="41"/>
      <c r="H382" s="65"/>
      <c r="I382" s="65"/>
      <c r="J382" s="41"/>
      <c r="K382" s="41"/>
      <c r="L382" s="41"/>
    </row>
    <row r="383" spans="2:12" x14ac:dyDescent="0.25">
      <c r="B383" s="63"/>
      <c r="C383" s="41"/>
      <c r="D383" s="64"/>
      <c r="E383" s="38"/>
      <c r="F383" s="41"/>
      <c r="G383" s="41"/>
      <c r="H383" s="65"/>
      <c r="I383" s="65"/>
      <c r="J383" s="41"/>
      <c r="K383" s="41"/>
      <c r="L383" s="41"/>
    </row>
    <row r="384" spans="2:12" x14ac:dyDescent="0.25">
      <c r="B384" s="63"/>
      <c r="C384" s="41"/>
      <c r="D384" s="64"/>
      <c r="E384" s="38"/>
      <c r="F384" s="41"/>
      <c r="G384" s="41"/>
      <c r="H384" s="65"/>
      <c r="I384" s="65"/>
      <c r="J384" s="41"/>
      <c r="K384" s="41"/>
      <c r="L384" s="41"/>
    </row>
    <row r="385" spans="2:12" x14ac:dyDescent="0.25">
      <c r="B385" s="63"/>
      <c r="C385" s="41"/>
      <c r="D385" s="64"/>
      <c r="E385" s="38"/>
      <c r="F385" s="41"/>
      <c r="G385" s="41"/>
      <c r="H385" s="65"/>
      <c r="I385" s="65"/>
      <c r="J385" s="41"/>
      <c r="K385" s="41"/>
      <c r="L385" s="41"/>
    </row>
    <row r="386" spans="2:12" x14ac:dyDescent="0.25">
      <c r="B386" s="63"/>
      <c r="C386" s="41"/>
      <c r="D386" s="64"/>
      <c r="E386" s="38"/>
      <c r="F386" s="41"/>
      <c r="G386" s="41"/>
      <c r="H386" s="65"/>
      <c r="I386" s="65"/>
      <c r="J386" s="41"/>
      <c r="K386" s="41"/>
      <c r="L386" s="41"/>
    </row>
    <row r="387" spans="2:12" x14ac:dyDescent="0.25">
      <c r="B387" s="63"/>
      <c r="C387" s="41"/>
      <c r="D387" s="64"/>
      <c r="E387" s="38"/>
      <c r="F387" s="41"/>
      <c r="G387" s="41"/>
      <c r="H387" s="65"/>
      <c r="I387" s="65"/>
      <c r="J387" s="41"/>
      <c r="K387" s="41"/>
      <c r="L387" s="41"/>
    </row>
    <row r="388" spans="2:12" x14ac:dyDescent="0.25">
      <c r="B388" s="63"/>
      <c r="C388" s="41"/>
      <c r="D388" s="64"/>
      <c r="E388" s="38"/>
      <c r="F388" s="41"/>
      <c r="G388" s="41"/>
      <c r="H388" s="65"/>
      <c r="I388" s="65"/>
      <c r="J388" s="41"/>
      <c r="K388" s="41"/>
      <c r="L388" s="41"/>
    </row>
    <row r="389" spans="2:12" x14ac:dyDescent="0.25">
      <c r="B389" s="63"/>
      <c r="C389" s="41"/>
      <c r="D389" s="64"/>
      <c r="E389" s="38"/>
      <c r="F389" s="41"/>
      <c r="G389" s="41"/>
      <c r="H389" s="65"/>
      <c r="I389" s="65"/>
      <c r="J389" s="41"/>
      <c r="K389" s="41"/>
      <c r="L389" s="41"/>
    </row>
    <row r="390" spans="2:12" x14ac:dyDescent="0.25">
      <c r="B390" s="63"/>
      <c r="C390" s="41"/>
      <c r="D390" s="64"/>
      <c r="E390" s="38"/>
      <c r="F390" s="41"/>
      <c r="G390" s="41"/>
      <c r="H390" s="65"/>
      <c r="I390" s="65"/>
      <c r="J390" s="41"/>
      <c r="K390" s="41"/>
      <c r="L390" s="41"/>
    </row>
    <row r="391" spans="2:12" x14ac:dyDescent="0.25">
      <c r="B391" s="63"/>
      <c r="C391" s="41"/>
      <c r="D391" s="64"/>
      <c r="E391" s="38"/>
      <c r="F391" s="41"/>
      <c r="G391" s="41"/>
      <c r="H391" s="65"/>
      <c r="I391" s="65"/>
      <c r="J391" s="41"/>
      <c r="K391" s="41"/>
      <c r="L391" s="41"/>
    </row>
    <row r="392" spans="2:12" x14ac:dyDescent="0.25">
      <c r="B392" s="63"/>
      <c r="C392" s="41"/>
      <c r="D392" s="64"/>
      <c r="E392" s="38"/>
      <c r="F392" s="41"/>
      <c r="G392" s="41"/>
      <c r="H392" s="65"/>
      <c r="I392" s="65"/>
      <c r="J392" s="41"/>
      <c r="K392" s="41"/>
      <c r="L392" s="41"/>
    </row>
    <row r="393" spans="2:12" x14ac:dyDescent="0.25">
      <c r="B393" s="63"/>
      <c r="C393" s="41"/>
      <c r="D393" s="64"/>
      <c r="E393" s="38"/>
      <c r="F393" s="41"/>
      <c r="G393" s="41"/>
      <c r="H393" s="65"/>
      <c r="I393" s="65"/>
      <c r="J393" s="41"/>
      <c r="K393" s="41"/>
      <c r="L393" s="41"/>
    </row>
    <row r="394" spans="2:12" x14ac:dyDescent="0.25">
      <c r="B394" s="63"/>
      <c r="C394" s="41"/>
      <c r="D394" s="64"/>
      <c r="E394" s="38"/>
      <c r="F394" s="41"/>
      <c r="G394" s="41"/>
      <c r="H394" s="65"/>
      <c r="I394" s="65"/>
      <c r="J394" s="41"/>
      <c r="K394" s="41"/>
      <c r="L394" s="41"/>
    </row>
    <row r="395" spans="2:12" x14ac:dyDescent="0.25">
      <c r="B395" s="63"/>
      <c r="C395" s="41"/>
      <c r="D395" s="64"/>
      <c r="E395" s="38"/>
      <c r="F395" s="41"/>
      <c r="G395" s="41"/>
      <c r="H395" s="65"/>
      <c r="I395" s="65"/>
      <c r="J395" s="41"/>
      <c r="K395" s="41"/>
      <c r="L395" s="41"/>
    </row>
    <row r="396" spans="2:12" x14ac:dyDescent="0.25">
      <c r="B396" s="63"/>
      <c r="C396" s="41"/>
      <c r="D396" s="64"/>
      <c r="E396" s="38"/>
      <c r="F396" s="41"/>
      <c r="G396" s="41"/>
      <c r="H396" s="65"/>
      <c r="I396" s="65"/>
      <c r="J396" s="41"/>
      <c r="K396" s="41"/>
      <c r="L396" s="41"/>
    </row>
    <row r="397" spans="2:12" x14ac:dyDescent="0.25">
      <c r="B397" s="63"/>
      <c r="C397" s="41"/>
      <c r="D397" s="64"/>
      <c r="E397" s="38"/>
      <c r="F397" s="41"/>
      <c r="G397" s="41"/>
      <c r="H397" s="65"/>
      <c r="I397" s="65"/>
      <c r="J397" s="41"/>
      <c r="K397" s="41"/>
      <c r="L397" s="41"/>
    </row>
    <row r="398" spans="2:12" x14ac:dyDescent="0.25">
      <c r="B398" s="63"/>
      <c r="C398" s="41"/>
      <c r="D398" s="64"/>
      <c r="E398" s="38"/>
      <c r="F398" s="41"/>
      <c r="G398" s="41"/>
      <c r="H398" s="65"/>
      <c r="I398" s="65"/>
      <c r="J398" s="41"/>
      <c r="K398" s="41"/>
      <c r="L398" s="41"/>
    </row>
    <row r="399" spans="2:12" x14ac:dyDescent="0.25">
      <c r="B399" s="63"/>
      <c r="C399" s="41"/>
      <c r="D399" s="64"/>
      <c r="E399" s="38"/>
      <c r="F399" s="41"/>
      <c r="G399" s="41"/>
      <c r="H399" s="65"/>
      <c r="I399" s="65"/>
      <c r="J399" s="41"/>
      <c r="K399" s="41"/>
      <c r="L399" s="41"/>
    </row>
    <row r="400" spans="2:12" x14ac:dyDescent="0.25">
      <c r="B400" s="63"/>
      <c r="C400" s="41"/>
      <c r="D400" s="64"/>
      <c r="E400" s="38"/>
      <c r="F400" s="41"/>
      <c r="G400" s="41"/>
      <c r="H400" s="65"/>
      <c r="I400" s="65"/>
      <c r="J400" s="41"/>
      <c r="K400" s="41"/>
      <c r="L400" s="41"/>
    </row>
    <row r="401" spans="2:12" x14ac:dyDescent="0.25">
      <c r="B401" s="63"/>
      <c r="C401" s="41"/>
      <c r="D401" s="64"/>
      <c r="E401" s="38"/>
      <c r="F401" s="41"/>
      <c r="G401" s="41"/>
      <c r="H401" s="65"/>
      <c r="I401" s="65"/>
      <c r="J401" s="41"/>
      <c r="K401" s="41"/>
      <c r="L401" s="41"/>
    </row>
    <row r="402" spans="2:12" x14ac:dyDescent="0.25">
      <c r="B402" s="63"/>
      <c r="C402" s="41"/>
      <c r="D402" s="64"/>
      <c r="E402" s="38"/>
      <c r="F402" s="41"/>
      <c r="G402" s="41"/>
      <c r="H402" s="65"/>
      <c r="I402" s="65"/>
      <c r="J402" s="41"/>
      <c r="K402" s="41"/>
      <c r="L402" s="41"/>
    </row>
    <row r="403" spans="2:12" x14ac:dyDescent="0.25">
      <c r="B403" s="63"/>
      <c r="C403" s="41"/>
      <c r="D403" s="64"/>
      <c r="E403" s="38"/>
      <c r="F403" s="41"/>
      <c r="G403" s="41"/>
      <c r="H403" s="65"/>
      <c r="I403" s="65"/>
      <c r="J403" s="41"/>
      <c r="K403" s="41"/>
      <c r="L403" s="41"/>
    </row>
    <row r="404" spans="2:12" x14ac:dyDescent="0.25">
      <c r="B404" s="63"/>
      <c r="C404" s="41"/>
      <c r="D404" s="64"/>
      <c r="E404" s="38"/>
      <c r="F404" s="41"/>
      <c r="G404" s="41"/>
      <c r="H404" s="65"/>
      <c r="I404" s="65"/>
      <c r="J404" s="41"/>
      <c r="K404" s="41"/>
      <c r="L404" s="41"/>
    </row>
    <row r="405" spans="2:12" x14ac:dyDescent="0.25">
      <c r="B405" s="63"/>
      <c r="C405" s="41"/>
      <c r="D405" s="64"/>
      <c r="E405" s="38"/>
      <c r="F405" s="41"/>
      <c r="G405" s="41"/>
      <c r="H405" s="65"/>
      <c r="I405" s="65"/>
      <c r="J405" s="41"/>
      <c r="K405" s="41"/>
      <c r="L405" s="41"/>
    </row>
    <row r="406" spans="2:12" x14ac:dyDescent="0.25">
      <c r="B406" s="63"/>
      <c r="C406" s="41"/>
      <c r="D406" s="64"/>
      <c r="E406" s="38"/>
      <c r="F406" s="41"/>
      <c r="G406" s="41"/>
      <c r="H406" s="65"/>
      <c r="I406" s="65"/>
      <c r="J406" s="41"/>
      <c r="K406" s="41"/>
      <c r="L406" s="41"/>
    </row>
    <row r="407" spans="2:12" x14ac:dyDescent="0.25">
      <c r="B407" s="63"/>
      <c r="C407" s="41"/>
      <c r="D407" s="64"/>
      <c r="E407" s="38"/>
      <c r="F407" s="41"/>
      <c r="G407" s="41"/>
      <c r="H407" s="65"/>
      <c r="I407" s="65"/>
      <c r="J407" s="41"/>
      <c r="K407" s="41"/>
      <c r="L407" s="41"/>
    </row>
    <row r="408" spans="2:12" x14ac:dyDescent="0.25">
      <c r="B408" s="63"/>
      <c r="C408" s="41"/>
      <c r="D408" s="64"/>
      <c r="E408" s="38"/>
      <c r="F408" s="41"/>
      <c r="G408" s="41"/>
      <c r="H408" s="65"/>
      <c r="I408" s="65"/>
      <c r="J408" s="41"/>
      <c r="K408" s="41"/>
      <c r="L408" s="41"/>
    </row>
    <row r="409" spans="2:12" x14ac:dyDescent="0.25">
      <c r="B409" s="63"/>
      <c r="C409" s="41"/>
      <c r="D409" s="64"/>
      <c r="E409" s="38"/>
      <c r="F409" s="41"/>
      <c r="G409" s="41"/>
      <c r="H409" s="65"/>
      <c r="I409" s="65"/>
      <c r="J409" s="41"/>
      <c r="K409" s="41"/>
      <c r="L409" s="41"/>
    </row>
    <row r="410" spans="2:12" x14ac:dyDescent="0.25">
      <c r="B410" s="63"/>
      <c r="C410" s="41"/>
      <c r="D410" s="64"/>
      <c r="E410" s="38"/>
      <c r="F410" s="41"/>
      <c r="G410" s="41"/>
      <c r="H410" s="65"/>
      <c r="I410" s="65"/>
      <c r="J410" s="41"/>
      <c r="K410" s="41"/>
      <c r="L410" s="41"/>
    </row>
    <row r="411" spans="2:12" x14ac:dyDescent="0.25">
      <c r="B411" s="63"/>
      <c r="C411" s="41"/>
      <c r="D411" s="64"/>
      <c r="E411" s="38"/>
      <c r="F411" s="41"/>
      <c r="G411" s="41"/>
      <c r="H411" s="65"/>
      <c r="I411" s="65"/>
      <c r="J411" s="41"/>
      <c r="K411" s="41"/>
      <c r="L411" s="41"/>
    </row>
    <row r="412" spans="2:12" x14ac:dyDescent="0.25">
      <c r="B412" s="63"/>
      <c r="C412" s="41"/>
      <c r="D412" s="64"/>
      <c r="E412" s="38"/>
      <c r="F412" s="41"/>
      <c r="G412" s="41"/>
      <c r="H412" s="65"/>
      <c r="I412" s="65"/>
      <c r="J412" s="41"/>
      <c r="K412" s="41"/>
      <c r="L412" s="41"/>
    </row>
    <row r="413" spans="2:12" x14ac:dyDescent="0.25">
      <c r="B413" s="63"/>
      <c r="C413" s="41"/>
      <c r="D413" s="64"/>
      <c r="E413" s="38"/>
      <c r="F413" s="41"/>
      <c r="G413" s="41"/>
      <c r="H413" s="65"/>
      <c r="I413" s="65"/>
      <c r="J413" s="41"/>
      <c r="K413" s="41"/>
      <c r="L413" s="41"/>
    </row>
    <row r="414" spans="2:12" x14ac:dyDescent="0.25">
      <c r="B414" s="63"/>
      <c r="C414" s="41"/>
      <c r="D414" s="64"/>
      <c r="E414" s="38"/>
      <c r="F414" s="41"/>
      <c r="G414" s="41"/>
      <c r="H414" s="65"/>
      <c r="I414" s="65"/>
      <c r="J414" s="41"/>
      <c r="K414" s="41"/>
      <c r="L414" s="41"/>
    </row>
    <row r="415" spans="2:12" x14ac:dyDescent="0.25">
      <c r="B415" s="63"/>
      <c r="C415" s="41"/>
      <c r="D415" s="64"/>
      <c r="E415" s="38"/>
      <c r="F415" s="41"/>
      <c r="G415" s="41"/>
      <c r="H415" s="65"/>
      <c r="I415" s="65"/>
      <c r="J415" s="41"/>
      <c r="K415" s="41"/>
      <c r="L415" s="41"/>
    </row>
    <row r="416" spans="2:12" x14ac:dyDescent="0.25">
      <c r="B416" s="63"/>
      <c r="C416" s="41"/>
      <c r="D416" s="64"/>
      <c r="E416" s="38"/>
      <c r="F416" s="41"/>
      <c r="G416" s="41"/>
      <c r="H416" s="65"/>
      <c r="I416" s="65"/>
      <c r="J416" s="41"/>
      <c r="K416" s="41"/>
      <c r="L416" s="41"/>
    </row>
    <row r="417" spans="2:12" x14ac:dyDescent="0.25">
      <c r="B417" s="63"/>
      <c r="C417" s="41"/>
      <c r="D417" s="64"/>
      <c r="E417" s="38"/>
      <c r="F417" s="41"/>
      <c r="G417" s="41"/>
      <c r="H417" s="65"/>
      <c r="I417" s="65"/>
      <c r="J417" s="41"/>
      <c r="K417" s="41"/>
      <c r="L417" s="41"/>
    </row>
    <row r="418" spans="2:12" x14ac:dyDescent="0.25">
      <c r="B418" s="63"/>
      <c r="C418" s="41"/>
      <c r="D418" s="64"/>
      <c r="E418" s="38"/>
      <c r="F418" s="41"/>
      <c r="G418" s="41"/>
      <c r="H418" s="65"/>
      <c r="I418" s="65"/>
      <c r="J418" s="41"/>
      <c r="K418" s="41"/>
      <c r="L418" s="41"/>
    </row>
    <row r="419" spans="2:12" x14ac:dyDescent="0.25">
      <c r="B419" s="63"/>
      <c r="C419" s="41"/>
      <c r="D419" s="64"/>
      <c r="E419" s="38"/>
      <c r="F419" s="41"/>
      <c r="G419" s="41"/>
      <c r="H419" s="65"/>
      <c r="I419" s="65"/>
      <c r="J419" s="41"/>
      <c r="K419" s="41"/>
      <c r="L419" s="41"/>
    </row>
    <row r="420" spans="2:12" x14ac:dyDescent="0.25">
      <c r="B420" s="63"/>
      <c r="C420" s="41"/>
      <c r="D420" s="64"/>
      <c r="E420" s="38"/>
      <c r="F420" s="41"/>
      <c r="G420" s="41"/>
      <c r="H420" s="65"/>
      <c r="I420" s="65"/>
      <c r="J420" s="41"/>
      <c r="K420" s="41"/>
      <c r="L420" s="41"/>
    </row>
    <row r="421" spans="2:12" x14ac:dyDescent="0.25">
      <c r="B421" s="63"/>
      <c r="C421" s="41"/>
      <c r="D421" s="64"/>
      <c r="E421" s="38"/>
      <c r="F421" s="41"/>
      <c r="G421" s="41"/>
      <c r="H421" s="65"/>
      <c r="I421" s="65"/>
      <c r="J421" s="41"/>
      <c r="K421" s="41"/>
      <c r="L421" s="41"/>
    </row>
    <row r="422" spans="2:12" x14ac:dyDescent="0.25">
      <c r="B422" s="63"/>
      <c r="C422" s="41"/>
      <c r="D422" s="64"/>
      <c r="E422" s="38"/>
      <c r="F422" s="41"/>
      <c r="G422" s="41"/>
      <c r="H422" s="65"/>
      <c r="I422" s="65"/>
      <c r="J422" s="41"/>
      <c r="K422" s="41"/>
      <c r="L422" s="41"/>
    </row>
    <row r="423" spans="2:12" x14ac:dyDescent="0.25">
      <c r="B423" s="63"/>
      <c r="C423" s="41"/>
      <c r="D423" s="64"/>
      <c r="E423" s="38"/>
      <c r="F423" s="41"/>
      <c r="G423" s="41"/>
      <c r="H423" s="65"/>
      <c r="I423" s="65"/>
      <c r="J423" s="41"/>
      <c r="K423" s="41"/>
      <c r="L423" s="41"/>
    </row>
    <row r="424" spans="2:12" x14ac:dyDescent="0.25">
      <c r="B424" s="63"/>
      <c r="C424" s="41"/>
      <c r="D424" s="64"/>
      <c r="E424" s="38"/>
      <c r="F424" s="41"/>
      <c r="G424" s="41"/>
      <c r="H424" s="65"/>
      <c r="I424" s="65"/>
      <c r="J424" s="41"/>
      <c r="K424" s="41"/>
      <c r="L424" s="41"/>
    </row>
    <row r="425" spans="2:12" x14ac:dyDescent="0.25">
      <c r="B425" s="63"/>
      <c r="C425" s="41"/>
      <c r="D425" s="64"/>
      <c r="E425" s="38"/>
      <c r="F425" s="41"/>
      <c r="G425" s="41"/>
      <c r="H425" s="65"/>
      <c r="I425" s="65"/>
      <c r="J425" s="41"/>
      <c r="K425" s="41"/>
      <c r="L425" s="41"/>
    </row>
    <row r="426" spans="2:12" x14ac:dyDescent="0.25">
      <c r="B426" s="63"/>
      <c r="C426" s="41"/>
      <c r="D426" s="64"/>
      <c r="E426" s="38"/>
      <c r="F426" s="41"/>
      <c r="G426" s="41"/>
      <c r="H426" s="65"/>
      <c r="I426" s="65"/>
      <c r="J426" s="41"/>
      <c r="K426" s="41"/>
      <c r="L426" s="41"/>
    </row>
    <row r="427" spans="2:12" x14ac:dyDescent="0.25">
      <c r="B427" s="63"/>
      <c r="C427" s="41"/>
      <c r="D427" s="64"/>
      <c r="E427" s="38"/>
      <c r="F427" s="41"/>
      <c r="G427" s="41"/>
      <c r="H427" s="65"/>
      <c r="I427" s="65"/>
      <c r="J427" s="41"/>
      <c r="K427" s="41"/>
      <c r="L427" s="41"/>
    </row>
    <row r="428" spans="2:12" x14ac:dyDescent="0.25">
      <c r="B428" s="63"/>
      <c r="C428" s="41"/>
      <c r="D428" s="64"/>
      <c r="E428" s="38"/>
      <c r="F428" s="41"/>
      <c r="G428" s="41"/>
      <c r="H428" s="65"/>
      <c r="I428" s="65"/>
      <c r="J428" s="41"/>
      <c r="K428" s="41"/>
      <c r="L428" s="41"/>
    </row>
    <row r="429" spans="2:12" x14ac:dyDescent="0.25">
      <c r="B429" s="63"/>
      <c r="C429" s="41"/>
      <c r="D429" s="64"/>
      <c r="E429" s="38"/>
      <c r="F429" s="41"/>
      <c r="G429" s="41"/>
      <c r="H429" s="65"/>
      <c r="I429" s="65"/>
      <c r="J429" s="41"/>
      <c r="K429" s="41"/>
      <c r="L429" s="41"/>
    </row>
    <row r="430" spans="2:12" x14ac:dyDescent="0.25">
      <c r="B430" s="63"/>
      <c r="C430" s="41"/>
      <c r="D430" s="64"/>
      <c r="E430" s="38"/>
      <c r="F430" s="41"/>
      <c r="G430" s="41"/>
      <c r="H430" s="65"/>
      <c r="I430" s="65"/>
      <c r="J430" s="41"/>
      <c r="K430" s="41"/>
      <c r="L430" s="41"/>
    </row>
    <row r="431" spans="2:12" x14ac:dyDescent="0.25">
      <c r="B431" s="63"/>
      <c r="C431" s="41"/>
      <c r="D431" s="64"/>
      <c r="E431" s="38"/>
      <c r="F431" s="41"/>
      <c r="G431" s="41"/>
      <c r="H431" s="65"/>
      <c r="I431" s="65"/>
      <c r="J431" s="41"/>
      <c r="K431" s="41"/>
      <c r="L431" s="41"/>
    </row>
    <row r="432" spans="2:12" x14ac:dyDescent="0.25">
      <c r="B432" s="63"/>
      <c r="C432" s="41"/>
      <c r="D432" s="64"/>
      <c r="E432" s="38"/>
      <c r="F432" s="41"/>
      <c r="G432" s="41"/>
      <c r="H432" s="65"/>
      <c r="I432" s="65"/>
      <c r="J432" s="41"/>
      <c r="K432" s="41"/>
      <c r="L432" s="41"/>
    </row>
    <row r="433" spans="2:12" x14ac:dyDescent="0.25">
      <c r="B433" s="63"/>
      <c r="C433" s="41"/>
      <c r="D433" s="64"/>
      <c r="E433" s="38"/>
      <c r="F433" s="41"/>
      <c r="G433" s="41"/>
      <c r="H433" s="65"/>
      <c r="I433" s="65"/>
      <c r="J433" s="41"/>
      <c r="K433" s="41"/>
      <c r="L433" s="41"/>
    </row>
    <row r="434" spans="2:12" x14ac:dyDescent="0.25">
      <c r="B434" s="63"/>
      <c r="C434" s="41"/>
      <c r="D434" s="64"/>
      <c r="E434" s="38"/>
      <c r="F434" s="41"/>
      <c r="G434" s="41"/>
      <c r="H434" s="65"/>
      <c r="I434" s="65"/>
      <c r="J434" s="41"/>
      <c r="K434" s="41"/>
      <c r="L434" s="41"/>
    </row>
    <row r="435" spans="2:12" x14ac:dyDescent="0.25">
      <c r="B435" s="63"/>
      <c r="C435" s="41"/>
      <c r="D435" s="64"/>
      <c r="E435" s="38"/>
      <c r="F435" s="41"/>
      <c r="G435" s="41"/>
      <c r="H435" s="65"/>
      <c r="I435" s="65"/>
      <c r="J435" s="41"/>
      <c r="K435" s="41"/>
      <c r="L435" s="41"/>
    </row>
    <row r="436" spans="2:12" x14ac:dyDescent="0.25">
      <c r="B436" s="63"/>
      <c r="C436" s="41"/>
      <c r="D436" s="64"/>
      <c r="E436" s="38"/>
      <c r="F436" s="41"/>
      <c r="G436" s="41"/>
      <c r="H436" s="65"/>
      <c r="I436" s="65"/>
      <c r="J436" s="41"/>
      <c r="K436" s="41"/>
      <c r="L436" s="41"/>
    </row>
    <row r="437" spans="2:12" x14ac:dyDescent="0.25">
      <c r="B437" s="63"/>
      <c r="C437" s="41"/>
      <c r="D437" s="64"/>
      <c r="E437" s="38"/>
      <c r="F437" s="41"/>
      <c r="G437" s="41"/>
      <c r="H437" s="65"/>
      <c r="I437" s="65"/>
      <c r="J437" s="41"/>
      <c r="K437" s="41"/>
      <c r="L437" s="41"/>
    </row>
    <row r="438" spans="2:12" x14ac:dyDescent="0.25">
      <c r="B438" s="63"/>
      <c r="C438" s="41"/>
      <c r="D438" s="64"/>
      <c r="E438" s="38"/>
      <c r="F438" s="41"/>
      <c r="G438" s="41"/>
      <c r="H438" s="65"/>
      <c r="I438" s="65"/>
      <c r="J438" s="41"/>
      <c r="K438" s="41"/>
      <c r="L438" s="41"/>
    </row>
    <row r="439" spans="2:12" x14ac:dyDescent="0.25">
      <c r="B439" s="63"/>
      <c r="C439" s="41"/>
      <c r="D439" s="64"/>
      <c r="E439" s="38"/>
      <c r="F439" s="41"/>
      <c r="G439" s="41"/>
      <c r="H439" s="65"/>
      <c r="I439" s="65"/>
      <c r="J439" s="41"/>
      <c r="K439" s="41"/>
      <c r="L439" s="41"/>
    </row>
    <row r="440" spans="2:12" x14ac:dyDescent="0.25">
      <c r="B440" s="63"/>
      <c r="C440" s="41"/>
      <c r="D440" s="64"/>
      <c r="E440" s="38"/>
      <c r="F440" s="41"/>
      <c r="G440" s="41"/>
      <c r="H440" s="65"/>
      <c r="I440" s="65"/>
      <c r="J440" s="41"/>
      <c r="K440" s="41"/>
      <c r="L440" s="41"/>
    </row>
    <row r="441" spans="2:12" x14ac:dyDescent="0.25">
      <c r="B441" s="63"/>
      <c r="C441" s="41"/>
      <c r="D441" s="64"/>
      <c r="E441" s="38"/>
      <c r="F441" s="41"/>
      <c r="G441" s="41"/>
      <c r="H441" s="65"/>
      <c r="I441" s="65"/>
      <c r="J441" s="41"/>
      <c r="K441" s="41"/>
      <c r="L441" s="41"/>
    </row>
    <row r="442" spans="2:12" x14ac:dyDescent="0.25">
      <c r="B442" s="63"/>
      <c r="C442" s="41"/>
      <c r="D442" s="64"/>
      <c r="E442" s="38"/>
      <c r="F442" s="41"/>
      <c r="G442" s="41"/>
      <c r="H442" s="65"/>
      <c r="I442" s="65"/>
      <c r="J442" s="41"/>
      <c r="K442" s="41"/>
      <c r="L442" s="41"/>
    </row>
    <row r="443" spans="2:12" x14ac:dyDescent="0.25">
      <c r="B443" s="63"/>
      <c r="C443" s="41"/>
      <c r="D443" s="64"/>
      <c r="E443" s="38"/>
      <c r="F443" s="41"/>
      <c r="G443" s="41"/>
      <c r="H443" s="65"/>
      <c r="I443" s="65"/>
      <c r="J443" s="41"/>
      <c r="K443" s="41"/>
      <c r="L443" s="41"/>
    </row>
    <row r="444" spans="2:12" x14ac:dyDescent="0.25">
      <c r="B444" s="63"/>
      <c r="C444" s="41"/>
      <c r="D444" s="64"/>
      <c r="E444" s="38"/>
      <c r="F444" s="41"/>
      <c r="G444" s="41"/>
      <c r="H444" s="65"/>
      <c r="I444" s="65"/>
      <c r="J444" s="41"/>
      <c r="K444" s="41"/>
      <c r="L444" s="41"/>
    </row>
    <row r="445" spans="2:12" x14ac:dyDescent="0.25">
      <c r="B445" s="63"/>
      <c r="C445" s="41"/>
      <c r="D445" s="64"/>
      <c r="E445" s="38"/>
      <c r="F445" s="41"/>
      <c r="G445" s="41"/>
      <c r="H445" s="65"/>
      <c r="I445" s="65"/>
      <c r="J445" s="41"/>
      <c r="K445" s="41"/>
      <c r="L445" s="41"/>
    </row>
    <row r="446" spans="2:12" x14ac:dyDescent="0.25">
      <c r="B446" s="63"/>
      <c r="C446" s="41"/>
      <c r="D446" s="64"/>
      <c r="E446" s="38"/>
      <c r="F446" s="41"/>
      <c r="G446" s="41"/>
      <c r="H446" s="65"/>
      <c r="I446" s="65"/>
      <c r="J446" s="41"/>
      <c r="K446" s="41"/>
      <c r="L446" s="41"/>
    </row>
    <row r="447" spans="2:12" x14ac:dyDescent="0.25">
      <c r="B447" s="63"/>
      <c r="C447" s="41"/>
      <c r="D447" s="64"/>
      <c r="E447" s="38"/>
      <c r="F447" s="41"/>
      <c r="G447" s="41"/>
      <c r="H447" s="65"/>
      <c r="I447" s="65"/>
      <c r="J447" s="41"/>
      <c r="K447" s="41"/>
      <c r="L447" s="41"/>
    </row>
    <row r="448" spans="2:12" x14ac:dyDescent="0.25">
      <c r="B448" s="63"/>
      <c r="C448" s="41"/>
      <c r="D448" s="64"/>
      <c r="E448" s="38"/>
      <c r="F448" s="41"/>
      <c r="G448" s="41"/>
      <c r="H448" s="65"/>
      <c r="I448" s="65"/>
      <c r="J448" s="41"/>
      <c r="K448" s="41"/>
      <c r="L448" s="41"/>
    </row>
    <row r="449" spans="2:12" x14ac:dyDescent="0.25">
      <c r="B449" s="63"/>
      <c r="C449" s="41"/>
      <c r="D449" s="64"/>
      <c r="E449" s="38"/>
      <c r="F449" s="41"/>
      <c r="G449" s="41"/>
      <c r="H449" s="65"/>
      <c r="I449" s="65"/>
      <c r="J449" s="41"/>
      <c r="K449" s="41"/>
      <c r="L449" s="41"/>
    </row>
    <row r="450" spans="2:12" x14ac:dyDescent="0.25">
      <c r="B450" s="63"/>
      <c r="C450" s="41"/>
      <c r="D450" s="64"/>
      <c r="E450" s="38"/>
      <c r="F450" s="41"/>
      <c r="G450" s="41"/>
      <c r="H450" s="65"/>
      <c r="I450" s="65"/>
      <c r="J450" s="41"/>
      <c r="K450" s="41"/>
      <c r="L450" s="41"/>
    </row>
    <row r="451" spans="2:12" x14ac:dyDescent="0.25">
      <c r="B451" s="63"/>
      <c r="C451" s="41"/>
      <c r="D451" s="64"/>
      <c r="E451" s="38"/>
      <c r="F451" s="41"/>
      <c r="G451" s="41"/>
      <c r="H451" s="65"/>
      <c r="I451" s="65"/>
      <c r="J451" s="41"/>
      <c r="K451" s="41"/>
      <c r="L451" s="41"/>
    </row>
    <row r="452" spans="2:12" x14ac:dyDescent="0.25">
      <c r="B452" s="63"/>
      <c r="C452" s="41"/>
      <c r="D452" s="64"/>
      <c r="E452" s="38"/>
      <c r="F452" s="41"/>
      <c r="G452" s="41"/>
      <c r="H452" s="65"/>
      <c r="I452" s="65"/>
      <c r="J452" s="41"/>
      <c r="K452" s="41"/>
      <c r="L452" s="41"/>
    </row>
    <row r="453" spans="2:12" x14ac:dyDescent="0.25">
      <c r="B453" s="63"/>
      <c r="C453" s="41"/>
      <c r="D453" s="64"/>
      <c r="E453" s="38"/>
      <c r="F453" s="41"/>
      <c r="G453" s="41"/>
      <c r="H453" s="65"/>
      <c r="I453" s="65"/>
      <c r="J453" s="41"/>
      <c r="K453" s="41"/>
      <c r="L453" s="41"/>
    </row>
    <row r="454" spans="2:12" x14ac:dyDescent="0.25">
      <c r="B454" s="63"/>
      <c r="C454" s="41"/>
      <c r="D454" s="64"/>
      <c r="E454" s="38"/>
      <c r="F454" s="41"/>
      <c r="G454" s="41"/>
      <c r="H454" s="65"/>
      <c r="I454" s="65"/>
      <c r="J454" s="41"/>
      <c r="K454" s="41"/>
      <c r="L454" s="41"/>
    </row>
    <row r="455" spans="2:12" x14ac:dyDescent="0.25">
      <c r="B455" s="63"/>
      <c r="C455" s="41"/>
      <c r="D455" s="64"/>
      <c r="E455" s="38"/>
      <c r="F455" s="41"/>
      <c r="G455" s="41"/>
      <c r="H455" s="65"/>
      <c r="I455" s="65"/>
      <c r="J455" s="41"/>
      <c r="K455" s="41"/>
      <c r="L455" s="41"/>
    </row>
    <row r="456" spans="2:12" x14ac:dyDescent="0.25">
      <c r="B456" s="63"/>
      <c r="C456" s="41"/>
      <c r="D456" s="64"/>
      <c r="E456" s="38"/>
      <c r="F456" s="41"/>
      <c r="G456" s="41"/>
      <c r="H456" s="65"/>
      <c r="I456" s="65"/>
      <c r="J456" s="41"/>
      <c r="K456" s="41"/>
      <c r="L456" s="41"/>
    </row>
    <row r="457" spans="2:12" x14ac:dyDescent="0.25">
      <c r="B457" s="63"/>
      <c r="C457" s="41"/>
      <c r="D457" s="64"/>
      <c r="E457" s="38"/>
      <c r="F457" s="41"/>
      <c r="G457" s="41"/>
      <c r="H457" s="65"/>
      <c r="I457" s="65"/>
      <c r="J457" s="41"/>
      <c r="K457" s="41"/>
      <c r="L457" s="41"/>
    </row>
    <row r="458" spans="2:12" x14ac:dyDescent="0.25">
      <c r="B458" s="63"/>
      <c r="C458" s="41"/>
      <c r="D458" s="64"/>
      <c r="E458" s="38"/>
      <c r="F458" s="41"/>
      <c r="G458" s="41"/>
      <c r="H458" s="65"/>
      <c r="I458" s="65"/>
      <c r="J458" s="41"/>
      <c r="K458" s="41"/>
      <c r="L458" s="41"/>
    </row>
    <row r="459" spans="2:12" x14ac:dyDescent="0.25">
      <c r="B459" s="63"/>
      <c r="C459" s="41"/>
      <c r="D459" s="64"/>
      <c r="E459" s="38"/>
      <c r="F459" s="41"/>
      <c r="G459" s="41"/>
      <c r="H459" s="65"/>
      <c r="I459" s="65"/>
      <c r="J459" s="41"/>
      <c r="K459" s="41"/>
      <c r="L459" s="41"/>
    </row>
    <row r="460" spans="2:12" x14ac:dyDescent="0.25">
      <c r="B460" s="63"/>
      <c r="C460" s="41"/>
      <c r="D460" s="64"/>
      <c r="E460" s="38"/>
      <c r="F460" s="41"/>
      <c r="G460" s="41"/>
      <c r="H460" s="65"/>
      <c r="I460" s="65"/>
      <c r="J460" s="41"/>
      <c r="K460" s="41"/>
      <c r="L460" s="41"/>
    </row>
    <row r="461" spans="2:12" x14ac:dyDescent="0.25">
      <c r="B461" s="63"/>
      <c r="C461" s="41"/>
      <c r="D461" s="64"/>
      <c r="E461" s="38"/>
      <c r="F461" s="41"/>
      <c r="G461" s="41"/>
      <c r="H461" s="65"/>
      <c r="I461" s="65"/>
      <c r="J461" s="41"/>
      <c r="K461" s="41"/>
      <c r="L461" s="41"/>
    </row>
    <row r="462" spans="2:12" x14ac:dyDescent="0.25">
      <c r="B462" s="63"/>
      <c r="C462" s="41"/>
      <c r="D462" s="64"/>
      <c r="E462" s="38"/>
      <c r="F462" s="41"/>
      <c r="G462" s="41"/>
      <c r="H462" s="65"/>
      <c r="I462" s="65"/>
      <c r="J462" s="41"/>
      <c r="K462" s="41"/>
      <c r="L462" s="41"/>
    </row>
    <row r="463" spans="2:12" x14ac:dyDescent="0.25">
      <c r="B463" s="63"/>
      <c r="C463" s="41"/>
      <c r="D463" s="64"/>
      <c r="E463" s="38"/>
      <c r="F463" s="41"/>
      <c r="G463" s="41"/>
      <c r="H463" s="65"/>
      <c r="I463" s="65"/>
      <c r="J463" s="41"/>
      <c r="K463" s="41"/>
      <c r="L463" s="41"/>
    </row>
    <row r="464" spans="2:12" x14ac:dyDescent="0.25">
      <c r="B464" s="63"/>
      <c r="C464" s="41"/>
      <c r="D464" s="64"/>
      <c r="E464" s="38"/>
      <c r="F464" s="41"/>
      <c r="G464" s="41"/>
      <c r="H464" s="65"/>
      <c r="I464" s="65"/>
      <c r="J464" s="41"/>
      <c r="K464" s="41"/>
      <c r="L464" s="41"/>
    </row>
    <row r="465" spans="2:12" x14ac:dyDescent="0.25">
      <c r="B465" s="63"/>
      <c r="C465" s="41"/>
      <c r="D465" s="64"/>
      <c r="E465" s="38"/>
      <c r="F465" s="41"/>
      <c r="G465" s="41"/>
      <c r="H465" s="65"/>
      <c r="I465" s="65"/>
      <c r="J465" s="41"/>
      <c r="K465" s="41"/>
      <c r="L465" s="41"/>
    </row>
    <row r="466" spans="2:12" x14ac:dyDescent="0.25">
      <c r="B466" s="63"/>
      <c r="C466" s="41"/>
      <c r="D466" s="64"/>
      <c r="E466" s="38"/>
      <c r="F466" s="41"/>
      <c r="G466" s="41"/>
      <c r="H466" s="65"/>
      <c r="I466" s="65"/>
      <c r="J466" s="41"/>
      <c r="K466" s="41"/>
      <c r="L466" s="41"/>
    </row>
    <row r="467" spans="2:12" x14ac:dyDescent="0.25">
      <c r="B467" s="63"/>
      <c r="C467" s="41"/>
      <c r="D467" s="64"/>
      <c r="E467" s="38"/>
      <c r="F467" s="41"/>
      <c r="G467" s="41"/>
      <c r="H467" s="65"/>
      <c r="I467" s="65"/>
      <c r="J467" s="41"/>
      <c r="K467" s="41"/>
      <c r="L467" s="41"/>
    </row>
    <row r="468" spans="2:12" x14ac:dyDescent="0.25">
      <c r="B468" s="63"/>
      <c r="C468" s="41"/>
      <c r="D468" s="64"/>
      <c r="E468" s="38"/>
      <c r="F468" s="41"/>
      <c r="G468" s="41"/>
      <c r="H468" s="65"/>
      <c r="I468" s="65"/>
      <c r="J468" s="41"/>
      <c r="K468" s="41"/>
      <c r="L468" s="41"/>
    </row>
    <row r="469" spans="2:12" x14ac:dyDescent="0.25">
      <c r="B469" s="63"/>
      <c r="C469" s="41"/>
      <c r="D469" s="64"/>
      <c r="E469" s="38"/>
      <c r="F469" s="41"/>
      <c r="G469" s="41"/>
      <c r="H469" s="65"/>
      <c r="I469" s="65"/>
      <c r="J469" s="41"/>
      <c r="K469" s="41"/>
      <c r="L469" s="41"/>
    </row>
    <row r="470" spans="2:12" x14ac:dyDescent="0.25">
      <c r="B470" s="63"/>
      <c r="C470" s="41"/>
      <c r="D470" s="64"/>
      <c r="E470" s="38"/>
      <c r="F470" s="41"/>
      <c r="G470" s="41"/>
      <c r="H470" s="65"/>
      <c r="I470" s="65"/>
      <c r="J470" s="41"/>
      <c r="K470" s="41"/>
      <c r="L470" s="41"/>
    </row>
    <row r="471" spans="2:12" x14ac:dyDescent="0.25">
      <c r="B471" s="63"/>
      <c r="C471" s="41"/>
      <c r="D471" s="64"/>
      <c r="E471" s="38"/>
      <c r="F471" s="41"/>
      <c r="G471" s="41"/>
      <c r="H471" s="65"/>
      <c r="I471" s="65"/>
      <c r="J471" s="41"/>
      <c r="K471" s="41"/>
      <c r="L471" s="41"/>
    </row>
    <row r="472" spans="2:12" x14ac:dyDescent="0.25">
      <c r="B472" s="63"/>
      <c r="C472" s="41"/>
      <c r="D472" s="64"/>
      <c r="E472" s="38"/>
      <c r="F472" s="41"/>
      <c r="G472" s="41"/>
      <c r="H472" s="65"/>
      <c r="I472" s="65"/>
      <c r="J472" s="41"/>
      <c r="K472" s="41"/>
      <c r="L472" s="41"/>
    </row>
    <row r="473" spans="2:12" x14ac:dyDescent="0.25">
      <c r="B473" s="63"/>
      <c r="C473" s="41"/>
      <c r="D473" s="64"/>
      <c r="E473" s="38"/>
      <c r="F473" s="41"/>
      <c r="G473" s="41"/>
      <c r="H473" s="65"/>
      <c r="I473" s="65"/>
      <c r="J473" s="41"/>
      <c r="K473" s="41"/>
      <c r="L473" s="41"/>
    </row>
    <row r="474" spans="2:12" x14ac:dyDescent="0.25">
      <c r="B474" s="63"/>
      <c r="C474" s="41"/>
      <c r="D474" s="64"/>
      <c r="E474" s="38"/>
      <c r="F474" s="41"/>
      <c r="G474" s="41"/>
      <c r="H474" s="65"/>
      <c r="I474" s="65"/>
      <c r="J474" s="41"/>
      <c r="K474" s="41"/>
      <c r="L474" s="41"/>
    </row>
    <row r="475" spans="2:12" x14ac:dyDescent="0.25">
      <c r="B475" s="63"/>
      <c r="C475" s="41"/>
      <c r="D475" s="64"/>
      <c r="E475" s="38"/>
      <c r="F475" s="41"/>
      <c r="G475" s="41"/>
      <c r="H475" s="65"/>
      <c r="I475" s="65"/>
      <c r="J475" s="41"/>
      <c r="K475" s="41"/>
      <c r="L475" s="41"/>
    </row>
    <row r="476" spans="2:12" x14ac:dyDescent="0.25">
      <c r="B476" s="63"/>
      <c r="C476" s="41"/>
      <c r="D476" s="64"/>
      <c r="E476" s="38"/>
      <c r="F476" s="41"/>
      <c r="G476" s="41"/>
      <c r="H476" s="65"/>
      <c r="I476" s="65"/>
      <c r="J476" s="41"/>
      <c r="K476" s="41"/>
      <c r="L476" s="41"/>
    </row>
    <row r="477" spans="2:12" x14ac:dyDescent="0.25">
      <c r="B477" s="63"/>
      <c r="C477" s="41"/>
      <c r="D477" s="64"/>
      <c r="E477" s="38"/>
      <c r="F477" s="41"/>
      <c r="G477" s="41"/>
      <c r="H477" s="65"/>
      <c r="I477" s="65"/>
      <c r="J477" s="41"/>
      <c r="K477" s="41"/>
      <c r="L477" s="41"/>
    </row>
    <row r="478" spans="2:12" x14ac:dyDescent="0.25">
      <c r="B478" s="63"/>
      <c r="C478" s="41"/>
      <c r="D478" s="64"/>
      <c r="E478" s="38"/>
      <c r="F478" s="41"/>
      <c r="G478" s="41"/>
      <c r="H478" s="65"/>
      <c r="I478" s="65"/>
      <c r="J478" s="41"/>
      <c r="K478" s="41"/>
      <c r="L478" s="41"/>
    </row>
    <row r="479" spans="2:12" x14ac:dyDescent="0.25">
      <c r="B479" s="63"/>
      <c r="C479" s="41"/>
      <c r="D479" s="64"/>
      <c r="E479" s="38"/>
      <c r="F479" s="41"/>
      <c r="G479" s="41"/>
      <c r="H479" s="65"/>
      <c r="I479" s="65"/>
      <c r="J479" s="41"/>
      <c r="K479" s="41"/>
      <c r="L479" s="41"/>
    </row>
    <row r="480" spans="2:12" x14ac:dyDescent="0.25">
      <c r="B480" s="63"/>
      <c r="C480" s="41"/>
      <c r="D480" s="64"/>
      <c r="E480" s="38"/>
      <c r="F480" s="41"/>
      <c r="G480" s="41"/>
      <c r="H480" s="65"/>
      <c r="I480" s="65"/>
      <c r="J480" s="41"/>
      <c r="K480" s="41"/>
      <c r="L480" s="41"/>
    </row>
    <row r="481" spans="2:12" x14ac:dyDescent="0.25">
      <c r="B481" s="63"/>
      <c r="C481" s="41"/>
      <c r="D481" s="64"/>
      <c r="E481" s="38"/>
      <c r="F481" s="41"/>
      <c r="G481" s="41"/>
      <c r="H481" s="65"/>
      <c r="I481" s="65"/>
      <c r="J481" s="41"/>
      <c r="K481" s="41"/>
      <c r="L481" s="41"/>
    </row>
    <row r="482" spans="2:12" x14ac:dyDescent="0.25">
      <c r="B482" s="63"/>
      <c r="C482" s="41"/>
      <c r="D482" s="64"/>
      <c r="E482" s="38"/>
      <c r="F482" s="41"/>
      <c r="G482" s="41"/>
      <c r="H482" s="65"/>
      <c r="I482" s="65"/>
      <c r="J482" s="41"/>
      <c r="K482" s="41"/>
      <c r="L482" s="41"/>
    </row>
    <row r="483" spans="2:12" x14ac:dyDescent="0.25">
      <c r="B483" s="63"/>
      <c r="C483" s="41"/>
      <c r="D483" s="64"/>
      <c r="E483" s="38"/>
      <c r="F483" s="41"/>
      <c r="G483" s="41"/>
      <c r="H483" s="65"/>
      <c r="I483" s="65"/>
      <c r="J483" s="41"/>
      <c r="K483" s="41"/>
      <c r="L483" s="41"/>
    </row>
    <row r="484" spans="2:12" x14ac:dyDescent="0.25">
      <c r="B484" s="63"/>
      <c r="C484" s="41"/>
      <c r="D484" s="64"/>
      <c r="E484" s="38"/>
      <c r="F484" s="41"/>
      <c r="G484" s="41"/>
      <c r="H484" s="65"/>
      <c r="I484" s="65"/>
      <c r="J484" s="41"/>
      <c r="K484" s="41"/>
      <c r="L484" s="41"/>
    </row>
    <row r="485" spans="2:12" x14ac:dyDescent="0.25">
      <c r="B485" s="63"/>
      <c r="C485" s="41"/>
      <c r="D485" s="64"/>
      <c r="E485" s="38"/>
      <c r="F485" s="41"/>
      <c r="G485" s="41"/>
      <c r="H485" s="65"/>
      <c r="I485" s="65"/>
      <c r="J485" s="41"/>
      <c r="K485" s="41"/>
      <c r="L485" s="41"/>
    </row>
    <row r="486" spans="2:12" x14ac:dyDescent="0.25">
      <c r="B486" s="63"/>
      <c r="C486" s="41"/>
      <c r="D486" s="64"/>
      <c r="E486" s="38"/>
      <c r="F486" s="41"/>
      <c r="G486" s="41"/>
      <c r="H486" s="65"/>
      <c r="I486" s="65"/>
      <c r="J486" s="41"/>
      <c r="K486" s="41"/>
      <c r="L486" s="41"/>
    </row>
    <row r="487" spans="2:12" x14ac:dyDescent="0.25">
      <c r="B487" s="63"/>
      <c r="C487" s="41"/>
      <c r="D487" s="64"/>
      <c r="E487" s="38"/>
      <c r="F487" s="41"/>
      <c r="G487" s="41"/>
      <c r="H487" s="65"/>
      <c r="I487" s="65"/>
      <c r="J487" s="41"/>
      <c r="K487" s="41"/>
      <c r="L487" s="41"/>
    </row>
    <row r="488" spans="2:12" x14ac:dyDescent="0.25">
      <c r="B488" s="63"/>
      <c r="C488" s="41"/>
      <c r="D488" s="64"/>
      <c r="E488" s="38"/>
      <c r="F488" s="41"/>
      <c r="G488" s="41"/>
      <c r="H488" s="65"/>
      <c r="I488" s="65"/>
      <c r="J488" s="41"/>
      <c r="K488" s="41"/>
      <c r="L488" s="41"/>
    </row>
    <row r="489" spans="2:12" x14ac:dyDescent="0.25">
      <c r="B489" s="63"/>
      <c r="C489" s="41"/>
      <c r="D489" s="64"/>
      <c r="E489" s="38"/>
      <c r="F489" s="41"/>
      <c r="G489" s="41"/>
      <c r="H489" s="65"/>
      <c r="I489" s="65"/>
      <c r="J489" s="41"/>
      <c r="K489" s="41"/>
      <c r="L489" s="41"/>
    </row>
    <row r="490" spans="2:12" x14ac:dyDescent="0.25">
      <c r="B490" s="63"/>
      <c r="C490" s="41"/>
      <c r="D490" s="64"/>
      <c r="E490" s="38"/>
      <c r="F490" s="41"/>
      <c r="G490" s="41"/>
      <c r="H490" s="65"/>
      <c r="I490" s="65"/>
      <c r="J490" s="41"/>
      <c r="K490" s="41"/>
      <c r="L490" s="41"/>
    </row>
    <row r="491" spans="2:12" x14ac:dyDescent="0.25">
      <c r="B491" s="63"/>
      <c r="C491" s="41"/>
      <c r="D491" s="64"/>
      <c r="E491" s="38"/>
      <c r="F491" s="41"/>
      <c r="G491" s="41"/>
      <c r="H491" s="65"/>
      <c r="I491" s="65"/>
      <c r="J491" s="41"/>
      <c r="K491" s="41"/>
      <c r="L491" s="41"/>
    </row>
    <row r="492" spans="2:12" x14ac:dyDescent="0.25">
      <c r="B492" s="63"/>
      <c r="C492" s="41"/>
      <c r="D492" s="64"/>
      <c r="E492" s="38"/>
      <c r="F492" s="41"/>
      <c r="G492" s="41"/>
      <c r="H492" s="65"/>
      <c r="I492" s="65"/>
      <c r="J492" s="41"/>
      <c r="K492" s="41"/>
      <c r="L492" s="41"/>
    </row>
    <row r="493" spans="2:12" x14ac:dyDescent="0.25">
      <c r="B493" s="63"/>
      <c r="C493" s="41"/>
      <c r="D493" s="64"/>
      <c r="E493" s="38"/>
      <c r="F493" s="41"/>
      <c r="G493" s="41"/>
      <c r="H493" s="65"/>
      <c r="I493" s="65"/>
      <c r="J493" s="41"/>
      <c r="K493" s="41"/>
      <c r="L493" s="41"/>
    </row>
    <row r="494" spans="2:12" x14ac:dyDescent="0.25">
      <c r="B494" s="63"/>
      <c r="C494" s="41"/>
      <c r="D494" s="64"/>
      <c r="E494" s="38"/>
      <c r="F494" s="41"/>
      <c r="G494" s="41"/>
      <c r="H494" s="65"/>
      <c r="I494" s="65"/>
      <c r="J494" s="41"/>
      <c r="K494" s="41"/>
      <c r="L494" s="41"/>
    </row>
    <row r="495" spans="2:12" x14ac:dyDescent="0.25">
      <c r="B495" s="63"/>
      <c r="C495" s="41"/>
      <c r="D495" s="64"/>
      <c r="E495" s="38"/>
      <c r="F495" s="41"/>
      <c r="G495" s="41"/>
      <c r="H495" s="65"/>
      <c r="I495" s="65"/>
      <c r="J495" s="41"/>
      <c r="K495" s="41"/>
      <c r="L495" s="41"/>
    </row>
    <row r="496" spans="2:12" x14ac:dyDescent="0.25">
      <c r="B496" s="63"/>
      <c r="C496" s="41"/>
      <c r="D496" s="64"/>
      <c r="E496" s="38"/>
      <c r="F496" s="41"/>
      <c r="G496" s="41"/>
      <c r="H496" s="65"/>
      <c r="I496" s="65"/>
      <c r="J496" s="41"/>
      <c r="K496" s="41"/>
      <c r="L496" s="41"/>
    </row>
    <row r="497" spans="2:12" x14ac:dyDescent="0.25">
      <c r="B497" s="63"/>
      <c r="C497" s="41"/>
      <c r="D497" s="64"/>
      <c r="E497" s="38"/>
      <c r="F497" s="41"/>
      <c r="G497" s="41"/>
      <c r="H497" s="65"/>
      <c r="I497" s="65"/>
      <c r="J497" s="41"/>
      <c r="K497" s="41"/>
      <c r="L497" s="41"/>
    </row>
    <row r="498" spans="2:12" x14ac:dyDescent="0.25">
      <c r="B498" s="63"/>
      <c r="C498" s="41"/>
      <c r="D498" s="64"/>
      <c r="E498" s="38"/>
      <c r="F498" s="41"/>
      <c r="G498" s="41"/>
      <c r="H498" s="65"/>
      <c r="I498" s="65"/>
      <c r="J498" s="41"/>
      <c r="K498" s="41"/>
      <c r="L498" s="41"/>
    </row>
    <row r="499" spans="2:12" x14ac:dyDescent="0.25">
      <c r="B499" s="63"/>
      <c r="C499" s="41"/>
      <c r="D499" s="64"/>
      <c r="E499" s="38"/>
      <c r="F499" s="41"/>
      <c r="G499" s="41"/>
      <c r="H499" s="65"/>
      <c r="I499" s="65"/>
      <c r="J499" s="41"/>
      <c r="K499" s="41"/>
      <c r="L499" s="41"/>
    </row>
    <row r="500" spans="2:12" x14ac:dyDescent="0.25">
      <c r="B500" s="63"/>
      <c r="C500" s="41"/>
      <c r="D500" s="64"/>
      <c r="E500" s="38"/>
      <c r="F500" s="41"/>
      <c r="G500" s="41"/>
      <c r="H500" s="65"/>
      <c r="I500" s="65"/>
      <c r="J500" s="41"/>
      <c r="K500" s="41"/>
      <c r="L500" s="41"/>
    </row>
    <row r="501" spans="2:12" x14ac:dyDescent="0.25">
      <c r="B501" s="63"/>
      <c r="C501" s="41"/>
      <c r="D501" s="64"/>
      <c r="E501" s="38"/>
      <c r="F501" s="41"/>
      <c r="G501" s="41"/>
      <c r="H501" s="65"/>
      <c r="I501" s="65"/>
      <c r="J501" s="41"/>
      <c r="K501" s="41"/>
      <c r="L501" s="41"/>
    </row>
    <row r="502" spans="2:12" x14ac:dyDescent="0.25">
      <c r="B502" s="63"/>
      <c r="C502" s="41"/>
      <c r="D502" s="64"/>
      <c r="E502" s="38"/>
      <c r="F502" s="41"/>
      <c r="G502" s="41"/>
      <c r="H502" s="65"/>
      <c r="I502" s="65"/>
      <c r="J502" s="41"/>
      <c r="K502" s="41"/>
      <c r="L502" s="41"/>
    </row>
    <row r="503" spans="2:12" x14ac:dyDescent="0.25">
      <c r="B503" s="63"/>
      <c r="C503" s="41"/>
      <c r="D503" s="64"/>
      <c r="E503" s="38"/>
      <c r="F503" s="41"/>
      <c r="G503" s="41"/>
      <c r="H503" s="65"/>
      <c r="I503" s="65"/>
      <c r="J503" s="41"/>
      <c r="K503" s="41"/>
      <c r="L503" s="41"/>
    </row>
    <row r="504" spans="2:12" x14ac:dyDescent="0.25">
      <c r="B504" s="63"/>
      <c r="C504" s="41"/>
      <c r="D504" s="64"/>
      <c r="E504" s="38"/>
      <c r="F504" s="41"/>
      <c r="G504" s="41"/>
      <c r="H504" s="65"/>
      <c r="I504" s="65"/>
      <c r="J504" s="41"/>
      <c r="K504" s="41"/>
      <c r="L504" s="41"/>
    </row>
    <row r="505" spans="2:12" x14ac:dyDescent="0.25">
      <c r="B505" s="63"/>
      <c r="C505" s="41"/>
      <c r="D505" s="64"/>
      <c r="E505" s="38"/>
      <c r="F505" s="41"/>
      <c r="G505" s="41"/>
      <c r="H505" s="65"/>
      <c r="I505" s="65"/>
      <c r="J505" s="41"/>
      <c r="K505" s="41"/>
      <c r="L505" s="41"/>
    </row>
    <row r="506" spans="2:12" x14ac:dyDescent="0.25">
      <c r="B506" s="63"/>
      <c r="C506" s="41"/>
      <c r="D506" s="64"/>
      <c r="E506" s="38"/>
      <c r="F506" s="41"/>
      <c r="G506" s="41"/>
      <c r="H506" s="65"/>
      <c r="I506" s="65"/>
      <c r="J506" s="41"/>
      <c r="K506" s="41"/>
      <c r="L506" s="41"/>
    </row>
    <row r="507" spans="2:12" x14ac:dyDescent="0.25">
      <c r="B507" s="63"/>
      <c r="C507" s="41"/>
      <c r="D507" s="64"/>
      <c r="E507" s="38"/>
      <c r="F507" s="41"/>
      <c r="G507" s="41"/>
      <c r="H507" s="65"/>
      <c r="I507" s="65"/>
      <c r="J507" s="41"/>
      <c r="K507" s="41"/>
      <c r="L507" s="41"/>
    </row>
    <row r="508" spans="2:12" x14ac:dyDescent="0.25">
      <c r="B508" s="63"/>
      <c r="C508" s="41"/>
      <c r="D508" s="64"/>
      <c r="E508" s="38"/>
      <c r="F508" s="41"/>
      <c r="G508" s="41"/>
      <c r="H508" s="65"/>
      <c r="I508" s="65"/>
      <c r="J508" s="41"/>
      <c r="K508" s="41"/>
      <c r="L508" s="41"/>
    </row>
    <row r="509" spans="2:12" x14ac:dyDescent="0.25">
      <c r="B509" s="63"/>
      <c r="C509" s="41"/>
      <c r="D509" s="64"/>
      <c r="E509" s="38"/>
      <c r="F509" s="41"/>
      <c r="G509" s="41"/>
      <c r="H509" s="65"/>
      <c r="I509" s="65"/>
      <c r="J509" s="41"/>
      <c r="K509" s="41"/>
      <c r="L509" s="41"/>
    </row>
    <row r="510" spans="2:12" x14ac:dyDescent="0.25">
      <c r="B510" s="63"/>
      <c r="C510" s="41"/>
      <c r="D510" s="64"/>
      <c r="E510" s="38"/>
      <c r="F510" s="41"/>
      <c r="G510" s="41"/>
      <c r="H510" s="65"/>
      <c r="I510" s="65"/>
      <c r="J510" s="41"/>
      <c r="K510" s="41"/>
      <c r="L510" s="41"/>
    </row>
    <row r="511" spans="2:12" x14ac:dyDescent="0.25">
      <c r="B511" s="63"/>
      <c r="C511" s="41"/>
      <c r="D511" s="64"/>
      <c r="E511" s="38"/>
      <c r="F511" s="41"/>
      <c r="G511" s="41"/>
      <c r="H511" s="65"/>
      <c r="I511" s="65"/>
      <c r="J511" s="41"/>
      <c r="K511" s="41"/>
      <c r="L511" s="41"/>
    </row>
    <row r="512" spans="2:12" x14ac:dyDescent="0.25">
      <c r="B512" s="63"/>
      <c r="C512" s="41"/>
      <c r="D512" s="64"/>
      <c r="E512" s="38"/>
      <c r="F512" s="41"/>
      <c r="G512" s="41"/>
      <c r="H512" s="65"/>
      <c r="I512" s="65"/>
      <c r="J512" s="41"/>
      <c r="K512" s="41"/>
      <c r="L512" s="41"/>
    </row>
    <row r="513" spans="2:12" x14ac:dyDescent="0.25">
      <c r="B513" s="63"/>
      <c r="C513" s="41"/>
      <c r="D513" s="64"/>
      <c r="E513" s="38"/>
      <c r="F513" s="41"/>
      <c r="G513" s="41"/>
      <c r="H513" s="65"/>
      <c r="I513" s="65"/>
      <c r="J513" s="41"/>
      <c r="K513" s="41"/>
      <c r="L513" s="41"/>
    </row>
    <row r="514" spans="2:12" x14ac:dyDescent="0.25">
      <c r="B514" s="63"/>
      <c r="C514" s="41"/>
      <c r="D514" s="64"/>
      <c r="E514" s="38"/>
      <c r="F514" s="41"/>
      <c r="G514" s="41"/>
      <c r="H514" s="65"/>
      <c r="I514" s="65"/>
      <c r="J514" s="41"/>
      <c r="K514" s="41"/>
      <c r="L514" s="41"/>
    </row>
    <row r="515" spans="2:12" x14ac:dyDescent="0.25">
      <c r="B515" s="63"/>
      <c r="C515" s="41"/>
      <c r="D515" s="64"/>
      <c r="E515" s="38"/>
      <c r="F515" s="41"/>
      <c r="G515" s="41"/>
      <c r="H515" s="65"/>
      <c r="I515" s="65"/>
      <c r="J515" s="41"/>
      <c r="K515" s="41"/>
      <c r="L515" s="41"/>
    </row>
    <row r="516" spans="2:12" x14ac:dyDescent="0.25">
      <c r="B516" s="63"/>
      <c r="C516" s="41"/>
      <c r="D516" s="64"/>
      <c r="E516" s="38"/>
      <c r="F516" s="41"/>
      <c r="G516" s="41"/>
      <c r="H516" s="65"/>
      <c r="I516" s="65"/>
      <c r="J516" s="41"/>
      <c r="K516" s="41"/>
      <c r="L516" s="41"/>
    </row>
    <row r="517" spans="2:12" x14ac:dyDescent="0.25">
      <c r="B517" s="63"/>
      <c r="C517" s="41"/>
      <c r="D517" s="64"/>
      <c r="E517" s="38"/>
      <c r="F517" s="41"/>
      <c r="G517" s="41"/>
      <c r="H517" s="65"/>
      <c r="I517" s="65"/>
      <c r="J517" s="41"/>
      <c r="K517" s="41"/>
      <c r="L517" s="41"/>
    </row>
    <row r="518" spans="2:12" x14ac:dyDescent="0.25">
      <c r="B518" s="63"/>
      <c r="C518" s="41"/>
      <c r="D518" s="64"/>
      <c r="E518" s="38"/>
      <c r="F518" s="41"/>
      <c r="G518" s="41"/>
      <c r="H518" s="65"/>
      <c r="I518" s="65"/>
      <c r="J518" s="41"/>
      <c r="K518" s="41"/>
      <c r="L518" s="41"/>
    </row>
    <row r="519" spans="2:12" x14ac:dyDescent="0.25">
      <c r="B519" s="63"/>
      <c r="C519" s="41"/>
      <c r="D519" s="64"/>
      <c r="E519" s="38"/>
      <c r="F519" s="41"/>
      <c r="G519" s="41"/>
      <c r="H519" s="65"/>
      <c r="I519" s="65"/>
      <c r="J519" s="41"/>
      <c r="K519" s="41"/>
      <c r="L519" s="41"/>
    </row>
    <row r="520" spans="2:12" x14ac:dyDescent="0.25">
      <c r="B520" s="63"/>
      <c r="C520" s="41"/>
      <c r="D520" s="64"/>
      <c r="E520" s="38"/>
      <c r="F520" s="41"/>
      <c r="G520" s="41"/>
      <c r="H520" s="65"/>
      <c r="I520" s="65"/>
      <c r="J520" s="41"/>
      <c r="K520" s="41"/>
      <c r="L520" s="41"/>
    </row>
    <row r="521" spans="2:12" x14ac:dyDescent="0.25">
      <c r="B521" s="63"/>
      <c r="C521" s="41"/>
      <c r="D521" s="64"/>
      <c r="E521" s="38"/>
      <c r="F521" s="41"/>
      <c r="G521" s="41"/>
      <c r="H521" s="65"/>
      <c r="I521" s="65"/>
      <c r="J521" s="41"/>
      <c r="K521" s="41"/>
      <c r="L521" s="41"/>
    </row>
    <row r="522" spans="2:12" x14ac:dyDescent="0.25">
      <c r="B522" s="63"/>
      <c r="C522" s="41"/>
      <c r="D522" s="64"/>
      <c r="E522" s="38"/>
      <c r="F522" s="41"/>
      <c r="G522" s="41"/>
      <c r="H522" s="65"/>
      <c r="I522" s="65"/>
      <c r="J522" s="41"/>
      <c r="K522" s="41"/>
      <c r="L522" s="41"/>
    </row>
    <row r="523" spans="2:12" x14ac:dyDescent="0.25">
      <c r="B523" s="63"/>
      <c r="C523" s="41"/>
      <c r="D523" s="64"/>
      <c r="E523" s="38"/>
      <c r="F523" s="41"/>
      <c r="G523" s="41"/>
      <c r="H523" s="65"/>
      <c r="I523" s="65"/>
      <c r="J523" s="41"/>
      <c r="K523" s="41"/>
      <c r="L523" s="41"/>
    </row>
    <row r="524" spans="2:12" x14ac:dyDescent="0.25">
      <c r="B524" s="63"/>
      <c r="C524" s="41"/>
      <c r="D524" s="64"/>
      <c r="E524" s="38"/>
      <c r="F524" s="41"/>
      <c r="G524" s="41"/>
      <c r="H524" s="65"/>
      <c r="I524" s="65"/>
      <c r="J524" s="41"/>
      <c r="K524" s="41"/>
      <c r="L524" s="41"/>
    </row>
    <row r="525" spans="2:12" x14ac:dyDescent="0.25">
      <c r="B525" s="63"/>
      <c r="C525" s="41"/>
      <c r="D525" s="64"/>
      <c r="E525" s="38"/>
      <c r="F525" s="41"/>
      <c r="G525" s="41"/>
      <c r="H525" s="65"/>
      <c r="I525" s="65"/>
      <c r="J525" s="41"/>
      <c r="K525" s="41"/>
      <c r="L525" s="41"/>
    </row>
    <row r="526" spans="2:12" x14ac:dyDescent="0.25">
      <c r="B526" s="63"/>
      <c r="C526" s="41"/>
      <c r="D526" s="64"/>
      <c r="E526" s="38"/>
      <c r="F526" s="41"/>
      <c r="G526" s="41"/>
      <c r="H526" s="65"/>
      <c r="I526" s="65"/>
      <c r="J526" s="41"/>
      <c r="K526" s="41"/>
      <c r="L526" s="41"/>
    </row>
    <row r="527" spans="2:12" x14ac:dyDescent="0.25">
      <c r="B527" s="63"/>
      <c r="C527" s="41"/>
      <c r="D527" s="64"/>
      <c r="E527" s="38"/>
      <c r="F527" s="41"/>
      <c r="G527" s="41"/>
      <c r="H527" s="65"/>
      <c r="I527" s="65"/>
      <c r="J527" s="41"/>
      <c r="K527" s="41"/>
      <c r="L527" s="41"/>
    </row>
    <row r="528" spans="2:12" x14ac:dyDescent="0.25">
      <c r="B528" s="63"/>
      <c r="C528" s="41"/>
      <c r="D528" s="64"/>
      <c r="E528" s="38"/>
      <c r="F528" s="41"/>
      <c r="G528" s="41"/>
      <c r="H528" s="65"/>
      <c r="I528" s="65"/>
      <c r="J528" s="41"/>
      <c r="K528" s="41"/>
      <c r="L528" s="41"/>
    </row>
    <row r="529" spans="2:12" x14ac:dyDescent="0.25">
      <c r="B529" s="63"/>
      <c r="C529" s="41"/>
      <c r="D529" s="64"/>
      <c r="E529" s="38"/>
      <c r="F529" s="41"/>
      <c r="G529" s="41"/>
      <c r="H529" s="65"/>
      <c r="I529" s="65"/>
      <c r="J529" s="41"/>
      <c r="K529" s="41"/>
      <c r="L529" s="41"/>
    </row>
    <row r="530" spans="2:12" x14ac:dyDescent="0.25">
      <c r="B530" s="63"/>
      <c r="C530" s="41"/>
      <c r="D530" s="64"/>
      <c r="E530" s="38"/>
      <c r="F530" s="41"/>
      <c r="G530" s="41"/>
      <c r="H530" s="65"/>
      <c r="I530" s="65"/>
      <c r="J530" s="41"/>
      <c r="K530" s="41"/>
      <c r="L530" s="41"/>
    </row>
    <row r="531" spans="2:12" x14ac:dyDescent="0.25">
      <c r="B531" s="63"/>
      <c r="C531" s="41"/>
      <c r="D531" s="64"/>
      <c r="E531" s="38"/>
      <c r="F531" s="41"/>
      <c r="G531" s="41"/>
      <c r="H531" s="65"/>
      <c r="I531" s="65"/>
      <c r="J531" s="41"/>
      <c r="K531" s="41"/>
      <c r="L531" s="41"/>
    </row>
    <row r="532" spans="2:12" x14ac:dyDescent="0.25">
      <c r="B532" s="63"/>
      <c r="C532" s="41"/>
      <c r="D532" s="64"/>
      <c r="E532" s="38"/>
      <c r="F532" s="41"/>
      <c r="G532" s="41"/>
      <c r="H532" s="65"/>
      <c r="I532" s="65"/>
      <c r="J532" s="41"/>
      <c r="K532" s="41"/>
      <c r="L532" s="41"/>
    </row>
    <row r="533" spans="2:12" x14ac:dyDescent="0.25">
      <c r="B533" s="63"/>
      <c r="C533" s="41"/>
      <c r="D533" s="64"/>
      <c r="E533" s="38"/>
      <c r="F533" s="41"/>
      <c r="G533" s="41"/>
      <c r="H533" s="65"/>
      <c r="I533" s="65"/>
      <c r="J533" s="41"/>
      <c r="K533" s="41"/>
      <c r="L533" s="41"/>
    </row>
    <row r="534" spans="2:12" x14ac:dyDescent="0.25">
      <c r="B534" s="63"/>
      <c r="C534" s="41"/>
      <c r="D534" s="64"/>
      <c r="E534" s="38"/>
      <c r="F534" s="41"/>
      <c r="G534" s="41"/>
      <c r="H534" s="65"/>
      <c r="I534" s="65"/>
      <c r="J534" s="41"/>
      <c r="K534" s="41"/>
      <c r="L534" s="41"/>
    </row>
    <row r="535" spans="2:12" x14ac:dyDescent="0.25">
      <c r="B535" s="63"/>
      <c r="C535" s="41"/>
      <c r="D535" s="64"/>
      <c r="E535" s="38"/>
      <c r="F535" s="41"/>
      <c r="G535" s="41"/>
      <c r="H535" s="65"/>
      <c r="I535" s="65"/>
      <c r="J535" s="41"/>
      <c r="K535" s="41"/>
      <c r="L535" s="41"/>
    </row>
    <row r="536" spans="2:12" x14ac:dyDescent="0.25">
      <c r="B536" s="63"/>
      <c r="C536" s="41"/>
      <c r="D536" s="64"/>
      <c r="E536" s="38"/>
      <c r="F536" s="41"/>
      <c r="G536" s="41"/>
      <c r="H536" s="65"/>
      <c r="I536" s="65"/>
      <c r="J536" s="41"/>
      <c r="K536" s="41"/>
      <c r="L536" s="41"/>
    </row>
    <row r="537" spans="2:12" x14ac:dyDescent="0.25">
      <c r="B537" s="63"/>
      <c r="C537" s="41"/>
      <c r="D537" s="64"/>
      <c r="E537" s="38"/>
      <c r="F537" s="41"/>
      <c r="G537" s="41"/>
      <c r="H537" s="65"/>
      <c r="I537" s="65"/>
      <c r="J537" s="41"/>
      <c r="K537" s="41"/>
      <c r="L537" s="41"/>
    </row>
    <row r="538" spans="2:12" x14ac:dyDescent="0.25">
      <c r="B538" s="63"/>
      <c r="C538" s="41"/>
      <c r="D538" s="64"/>
      <c r="E538" s="38"/>
      <c r="F538" s="41"/>
      <c r="G538" s="41"/>
      <c r="H538" s="65"/>
      <c r="I538" s="65"/>
      <c r="J538" s="41"/>
      <c r="K538" s="41"/>
      <c r="L538" s="41"/>
    </row>
    <row r="539" spans="2:12" x14ac:dyDescent="0.25">
      <c r="B539" s="63"/>
      <c r="C539" s="41"/>
      <c r="D539" s="64"/>
      <c r="E539" s="38"/>
      <c r="F539" s="41"/>
      <c r="G539" s="41"/>
      <c r="H539" s="65"/>
      <c r="I539" s="65"/>
      <c r="J539" s="41"/>
      <c r="K539" s="41"/>
      <c r="L539" s="41"/>
    </row>
    <row r="540" spans="2:12" x14ac:dyDescent="0.25">
      <c r="B540" s="63"/>
      <c r="C540" s="41"/>
      <c r="D540" s="64"/>
      <c r="E540" s="38"/>
      <c r="F540" s="41"/>
      <c r="G540" s="41"/>
      <c r="H540" s="65"/>
      <c r="I540" s="65"/>
      <c r="J540" s="41"/>
      <c r="K540" s="41"/>
      <c r="L540" s="41"/>
    </row>
    <row r="541" spans="2:12" x14ac:dyDescent="0.25">
      <c r="B541" s="63"/>
      <c r="C541" s="41"/>
      <c r="D541" s="64"/>
      <c r="E541" s="38"/>
      <c r="F541" s="41"/>
      <c r="G541" s="41"/>
      <c r="H541" s="65"/>
      <c r="I541" s="65"/>
      <c r="J541" s="41"/>
      <c r="K541" s="41"/>
      <c r="L541" s="41"/>
    </row>
    <row r="542" spans="2:12" x14ac:dyDescent="0.25">
      <c r="B542" s="63"/>
      <c r="C542" s="41"/>
      <c r="D542" s="64"/>
      <c r="E542" s="38"/>
      <c r="F542" s="41"/>
      <c r="G542" s="41"/>
      <c r="H542" s="65"/>
      <c r="I542" s="65"/>
      <c r="J542" s="41"/>
      <c r="K542" s="41"/>
      <c r="L542" s="41"/>
    </row>
    <row r="543" spans="2:12" x14ac:dyDescent="0.25">
      <c r="B543" s="63"/>
      <c r="C543" s="41"/>
      <c r="D543" s="64"/>
      <c r="E543" s="38"/>
      <c r="F543" s="41"/>
      <c r="G543" s="41"/>
      <c r="H543" s="65"/>
      <c r="I543" s="65"/>
      <c r="J543" s="41"/>
      <c r="K543" s="41"/>
      <c r="L543" s="41"/>
    </row>
    <row r="544" spans="2:12" x14ac:dyDescent="0.25">
      <c r="B544" s="63"/>
      <c r="C544" s="41"/>
      <c r="D544" s="64"/>
      <c r="E544" s="38"/>
      <c r="F544" s="41"/>
      <c r="G544" s="41"/>
      <c r="H544" s="65"/>
      <c r="I544" s="65"/>
      <c r="J544" s="41"/>
      <c r="K544" s="41"/>
      <c r="L544" s="41"/>
    </row>
    <row r="545" spans="2:12" x14ac:dyDescent="0.25">
      <c r="B545" s="63"/>
      <c r="C545" s="41"/>
      <c r="D545" s="64"/>
      <c r="E545" s="38"/>
      <c r="F545" s="41"/>
      <c r="G545" s="41"/>
      <c r="H545" s="65"/>
      <c r="I545" s="65"/>
      <c r="J545" s="41"/>
      <c r="K545" s="41"/>
      <c r="L545" s="41"/>
    </row>
    <row r="546" spans="2:12" x14ac:dyDescent="0.25">
      <c r="B546" s="63"/>
      <c r="C546" s="41"/>
      <c r="D546" s="64"/>
      <c r="E546" s="38"/>
      <c r="F546" s="41"/>
      <c r="G546" s="41"/>
      <c r="H546" s="65"/>
      <c r="I546" s="65"/>
      <c r="J546" s="41"/>
      <c r="K546" s="41"/>
      <c r="L546" s="41"/>
    </row>
    <row r="547" spans="2:12" x14ac:dyDescent="0.25">
      <c r="B547" s="63"/>
      <c r="C547" s="41"/>
      <c r="D547" s="64"/>
      <c r="E547" s="38"/>
      <c r="F547" s="41"/>
      <c r="G547" s="41"/>
      <c r="H547" s="65"/>
      <c r="I547" s="65"/>
      <c r="J547" s="41"/>
      <c r="K547" s="41"/>
      <c r="L547" s="41"/>
    </row>
    <row r="548" spans="2:12" x14ac:dyDescent="0.25">
      <c r="B548" s="63"/>
      <c r="C548" s="41"/>
      <c r="D548" s="64"/>
      <c r="E548" s="38"/>
      <c r="F548" s="41"/>
      <c r="G548" s="41"/>
      <c r="H548" s="65"/>
      <c r="I548" s="65"/>
      <c r="J548" s="41"/>
      <c r="K548" s="41"/>
      <c r="L548" s="41"/>
    </row>
    <row r="549" spans="2:12" x14ac:dyDescent="0.25">
      <c r="B549" s="63"/>
      <c r="C549" s="41"/>
      <c r="D549" s="64"/>
      <c r="E549" s="38"/>
      <c r="F549" s="41"/>
      <c r="G549" s="41"/>
      <c r="H549" s="65"/>
      <c r="I549" s="65"/>
      <c r="J549" s="41"/>
      <c r="K549" s="41"/>
      <c r="L549" s="41"/>
    </row>
    <row r="550" spans="2:12" x14ac:dyDescent="0.25">
      <c r="B550" s="63"/>
      <c r="C550" s="41"/>
      <c r="D550" s="64"/>
      <c r="E550" s="38"/>
      <c r="F550" s="41"/>
      <c r="G550" s="41"/>
      <c r="H550" s="65"/>
      <c r="I550" s="65"/>
      <c r="J550" s="41"/>
      <c r="K550" s="41"/>
      <c r="L550" s="41"/>
    </row>
    <row r="551" spans="2:12" x14ac:dyDescent="0.25">
      <c r="B551" s="63"/>
      <c r="C551" s="41"/>
      <c r="D551" s="64"/>
      <c r="E551" s="38"/>
      <c r="F551" s="41"/>
      <c r="G551" s="41"/>
      <c r="H551" s="65"/>
      <c r="I551" s="65"/>
      <c r="J551" s="41"/>
      <c r="K551" s="41"/>
      <c r="L551" s="41"/>
    </row>
    <row r="552" spans="2:12" x14ac:dyDescent="0.25">
      <c r="B552" s="63"/>
      <c r="C552" s="41"/>
      <c r="D552" s="64"/>
      <c r="E552" s="38"/>
      <c r="F552" s="41"/>
      <c r="G552" s="41"/>
      <c r="H552" s="65"/>
      <c r="I552" s="65"/>
      <c r="J552" s="41"/>
      <c r="K552" s="41"/>
      <c r="L552" s="41"/>
    </row>
    <row r="553" spans="2:12" x14ac:dyDescent="0.25">
      <c r="B553" s="63"/>
      <c r="C553" s="41"/>
      <c r="D553" s="64"/>
      <c r="E553" s="38"/>
      <c r="F553" s="41"/>
      <c r="G553" s="41"/>
      <c r="H553" s="65"/>
      <c r="I553" s="65"/>
      <c r="J553" s="41"/>
      <c r="K553" s="41"/>
      <c r="L553" s="41"/>
    </row>
    <row r="554" spans="2:12" x14ac:dyDescent="0.25">
      <c r="B554" s="63"/>
      <c r="C554" s="41"/>
      <c r="D554" s="64"/>
      <c r="E554" s="38"/>
      <c r="F554" s="41"/>
      <c r="G554" s="41"/>
      <c r="H554" s="65"/>
      <c r="I554" s="65"/>
      <c r="J554" s="41"/>
      <c r="K554" s="41"/>
      <c r="L554" s="41"/>
    </row>
    <row r="555" spans="2:12" x14ac:dyDescent="0.25">
      <c r="B555" s="63"/>
      <c r="C555" s="41"/>
      <c r="D555" s="64"/>
      <c r="E555" s="38"/>
      <c r="F555" s="41"/>
      <c r="G555" s="41"/>
      <c r="H555" s="65"/>
      <c r="I555" s="65"/>
      <c r="J555" s="41"/>
      <c r="K555" s="41"/>
      <c r="L555" s="41"/>
    </row>
    <row r="556" spans="2:12" x14ac:dyDescent="0.25">
      <c r="B556" s="63"/>
      <c r="C556" s="41"/>
      <c r="D556" s="64"/>
      <c r="E556" s="38"/>
      <c r="F556" s="41"/>
      <c r="G556" s="41"/>
      <c r="H556" s="65"/>
      <c r="I556" s="65"/>
      <c r="J556" s="41"/>
      <c r="K556" s="41"/>
      <c r="L556" s="41"/>
    </row>
    <row r="557" spans="2:12" x14ac:dyDescent="0.25">
      <c r="B557" s="63"/>
      <c r="C557" s="41"/>
      <c r="D557" s="64"/>
      <c r="E557" s="38"/>
      <c r="F557" s="41"/>
      <c r="G557" s="41"/>
      <c r="H557" s="65"/>
      <c r="I557" s="65"/>
      <c r="J557" s="41"/>
      <c r="K557" s="41"/>
      <c r="L557" s="41"/>
    </row>
    <row r="558" spans="2:12" x14ac:dyDescent="0.25">
      <c r="B558" s="63"/>
      <c r="C558" s="41"/>
      <c r="D558" s="64"/>
      <c r="E558" s="38"/>
      <c r="F558" s="41"/>
      <c r="G558" s="41"/>
      <c r="H558" s="65"/>
      <c r="I558" s="65"/>
      <c r="J558" s="41"/>
      <c r="K558" s="41"/>
      <c r="L558" s="41"/>
    </row>
    <row r="559" spans="2:12" x14ac:dyDescent="0.25">
      <c r="B559" s="63"/>
      <c r="C559" s="41"/>
      <c r="D559" s="64"/>
      <c r="E559" s="38"/>
      <c r="F559" s="41"/>
      <c r="G559" s="41"/>
      <c r="H559" s="65"/>
      <c r="I559" s="65"/>
      <c r="J559" s="41"/>
      <c r="K559" s="41"/>
      <c r="L559" s="41"/>
    </row>
    <row r="560" spans="2:12" x14ac:dyDescent="0.25">
      <c r="B560" s="63"/>
      <c r="C560" s="41"/>
      <c r="D560" s="64"/>
      <c r="E560" s="38"/>
      <c r="F560" s="41"/>
      <c r="G560" s="41"/>
      <c r="H560" s="65"/>
      <c r="I560" s="65"/>
      <c r="J560" s="41"/>
      <c r="K560" s="41"/>
      <c r="L560" s="41"/>
    </row>
    <row r="561" spans="2:12" x14ac:dyDescent="0.25">
      <c r="B561" s="63"/>
      <c r="C561" s="41"/>
      <c r="D561" s="64"/>
      <c r="E561" s="38"/>
      <c r="F561" s="41"/>
      <c r="G561" s="41"/>
      <c r="H561" s="65"/>
      <c r="I561" s="65"/>
      <c r="J561" s="41"/>
      <c r="K561" s="41"/>
      <c r="L561" s="41"/>
    </row>
    <row r="562" spans="2:12" x14ac:dyDescent="0.25">
      <c r="B562" s="63"/>
      <c r="C562" s="41"/>
      <c r="D562" s="64"/>
      <c r="E562" s="38"/>
      <c r="F562" s="41"/>
      <c r="G562" s="41"/>
      <c r="H562" s="65"/>
      <c r="I562" s="65"/>
      <c r="J562" s="41"/>
      <c r="K562" s="41"/>
      <c r="L562" s="41"/>
    </row>
    <row r="563" spans="2:12" x14ac:dyDescent="0.25">
      <c r="B563" s="63"/>
      <c r="C563" s="41"/>
      <c r="D563" s="64"/>
      <c r="E563" s="38"/>
      <c r="F563" s="41"/>
      <c r="G563" s="41"/>
      <c r="H563" s="65"/>
      <c r="I563" s="65"/>
      <c r="J563" s="41"/>
      <c r="K563" s="41"/>
      <c r="L563" s="41"/>
    </row>
    <row r="564" spans="2:12" x14ac:dyDescent="0.25">
      <c r="B564" s="63"/>
      <c r="C564" s="41"/>
      <c r="D564" s="64"/>
      <c r="E564" s="38"/>
      <c r="F564" s="41"/>
      <c r="G564" s="41"/>
      <c r="H564" s="65"/>
      <c r="I564" s="65"/>
      <c r="J564" s="41"/>
      <c r="K564" s="41"/>
      <c r="L564" s="41"/>
    </row>
    <row r="565" spans="2:12" x14ac:dyDescent="0.25">
      <c r="B565" s="63"/>
      <c r="C565" s="41"/>
      <c r="D565" s="64"/>
      <c r="E565" s="38"/>
      <c r="F565" s="41"/>
      <c r="G565" s="41"/>
      <c r="H565" s="65"/>
      <c r="I565" s="65"/>
      <c r="J565" s="41"/>
      <c r="K565" s="41"/>
      <c r="L565" s="41"/>
    </row>
    <row r="566" spans="2:12" x14ac:dyDescent="0.25">
      <c r="B566" s="63"/>
      <c r="C566" s="41"/>
      <c r="D566" s="64"/>
      <c r="E566" s="38"/>
      <c r="F566" s="41"/>
      <c r="G566" s="41"/>
      <c r="H566" s="65"/>
      <c r="I566" s="65"/>
      <c r="J566" s="41"/>
      <c r="K566" s="41"/>
      <c r="L566" s="41"/>
    </row>
    <row r="567" spans="2:12" x14ac:dyDescent="0.25">
      <c r="B567" s="63"/>
      <c r="C567" s="41"/>
      <c r="D567" s="64"/>
      <c r="E567" s="38"/>
      <c r="F567" s="41"/>
      <c r="G567" s="41"/>
      <c r="H567" s="65"/>
      <c r="I567" s="65"/>
      <c r="J567" s="41"/>
      <c r="K567" s="41"/>
      <c r="L567" s="41"/>
    </row>
    <row r="568" spans="2:12" x14ac:dyDescent="0.25">
      <c r="B568" s="63"/>
      <c r="C568" s="41"/>
      <c r="D568" s="64"/>
      <c r="E568" s="38"/>
      <c r="F568" s="41"/>
      <c r="G568" s="41"/>
      <c r="H568" s="65"/>
      <c r="I568" s="65"/>
      <c r="J568" s="41"/>
      <c r="K568" s="41"/>
      <c r="L568" s="41"/>
    </row>
    <row r="569" spans="2:12" x14ac:dyDescent="0.25">
      <c r="B569" s="63"/>
      <c r="C569" s="41"/>
      <c r="D569" s="64"/>
      <c r="E569" s="38"/>
      <c r="F569" s="41"/>
      <c r="G569" s="41"/>
      <c r="H569" s="65"/>
      <c r="I569" s="65"/>
      <c r="J569" s="41"/>
      <c r="K569" s="41"/>
      <c r="L569" s="41"/>
    </row>
    <row r="570" spans="2:12" x14ac:dyDescent="0.25">
      <c r="B570" s="63"/>
      <c r="C570" s="41"/>
      <c r="D570" s="64"/>
      <c r="E570" s="38"/>
      <c r="F570" s="41"/>
      <c r="G570" s="41"/>
      <c r="H570" s="65"/>
      <c r="I570" s="65"/>
      <c r="J570" s="41"/>
      <c r="K570" s="41"/>
      <c r="L570" s="41"/>
    </row>
    <row r="571" spans="2:12" x14ac:dyDescent="0.25">
      <c r="B571" s="63"/>
      <c r="C571" s="41"/>
      <c r="D571" s="64"/>
      <c r="E571" s="38"/>
      <c r="F571" s="41"/>
      <c r="G571" s="41"/>
      <c r="H571" s="65"/>
      <c r="I571" s="65"/>
      <c r="J571" s="41"/>
      <c r="K571" s="41"/>
      <c r="L571" s="41"/>
    </row>
    <row r="572" spans="2:12" x14ac:dyDescent="0.25">
      <c r="B572" s="63"/>
      <c r="C572" s="41"/>
      <c r="D572" s="64"/>
      <c r="E572" s="38"/>
      <c r="F572" s="41"/>
      <c r="G572" s="41"/>
      <c r="H572" s="65"/>
      <c r="I572" s="65"/>
      <c r="J572" s="41"/>
      <c r="K572" s="41"/>
      <c r="L572" s="41"/>
    </row>
    <row r="573" spans="2:12" x14ac:dyDescent="0.25">
      <c r="B573" s="63"/>
      <c r="C573" s="41"/>
      <c r="D573" s="64"/>
      <c r="E573" s="38"/>
      <c r="F573" s="41"/>
      <c r="G573" s="41"/>
      <c r="H573" s="65"/>
      <c r="I573" s="65"/>
      <c r="J573" s="41"/>
      <c r="K573" s="41"/>
      <c r="L573" s="41"/>
    </row>
    <row r="574" spans="2:12" x14ac:dyDescent="0.25">
      <c r="B574" s="63"/>
      <c r="C574" s="41"/>
      <c r="D574" s="64"/>
      <c r="E574" s="38"/>
      <c r="F574" s="41"/>
      <c r="G574" s="41"/>
      <c r="H574" s="65"/>
      <c r="I574" s="65"/>
      <c r="J574" s="41"/>
      <c r="K574" s="41"/>
      <c r="L574" s="41"/>
    </row>
    <row r="575" spans="2:12" x14ac:dyDescent="0.25">
      <c r="B575" s="63"/>
      <c r="C575" s="41"/>
      <c r="D575" s="64"/>
      <c r="E575" s="38"/>
      <c r="F575" s="41"/>
      <c r="G575" s="41"/>
      <c r="H575" s="65"/>
      <c r="I575" s="65"/>
      <c r="J575" s="41"/>
      <c r="K575" s="41"/>
      <c r="L575" s="41"/>
    </row>
    <row r="576" spans="2:12" x14ac:dyDescent="0.25">
      <c r="B576" s="63"/>
      <c r="C576" s="41"/>
      <c r="D576" s="64"/>
      <c r="E576" s="38"/>
      <c r="F576" s="41"/>
      <c r="G576" s="41"/>
      <c r="H576" s="65"/>
      <c r="I576" s="65"/>
      <c r="J576" s="41"/>
      <c r="K576" s="41"/>
      <c r="L576" s="41"/>
    </row>
    <row r="577" spans="2:12" x14ac:dyDescent="0.25">
      <c r="B577" s="63"/>
      <c r="C577" s="41"/>
      <c r="D577" s="64"/>
      <c r="E577" s="38"/>
      <c r="F577" s="41"/>
      <c r="G577" s="41"/>
      <c r="H577" s="65"/>
      <c r="I577" s="65"/>
      <c r="J577" s="41"/>
      <c r="K577" s="41"/>
      <c r="L577" s="41"/>
    </row>
    <row r="578" spans="2:12" x14ac:dyDescent="0.25">
      <c r="B578" s="63"/>
      <c r="C578" s="41"/>
      <c r="D578" s="64"/>
      <c r="E578" s="38"/>
      <c r="F578" s="41"/>
      <c r="G578" s="41"/>
      <c r="H578" s="65"/>
      <c r="I578" s="65"/>
      <c r="J578" s="41"/>
      <c r="K578" s="41"/>
      <c r="L578" s="41"/>
    </row>
    <row r="579" spans="2:12" x14ac:dyDescent="0.25">
      <c r="B579" s="63"/>
      <c r="C579" s="41"/>
      <c r="D579" s="64"/>
      <c r="E579" s="38"/>
      <c r="F579" s="41"/>
      <c r="G579" s="41"/>
      <c r="H579" s="65"/>
      <c r="I579" s="65"/>
      <c r="J579" s="41"/>
      <c r="K579" s="41"/>
      <c r="L579" s="41"/>
    </row>
    <row r="580" spans="2:12" x14ac:dyDescent="0.25">
      <c r="B580" s="63"/>
      <c r="C580" s="41"/>
      <c r="D580" s="64"/>
      <c r="E580" s="38"/>
      <c r="F580" s="41"/>
      <c r="G580" s="41"/>
      <c r="H580" s="65"/>
      <c r="I580" s="65"/>
      <c r="J580" s="41"/>
      <c r="K580" s="41"/>
      <c r="L580" s="41"/>
    </row>
    <row r="581" spans="2:12" x14ac:dyDescent="0.25">
      <c r="B581" s="63"/>
      <c r="C581" s="41"/>
      <c r="D581" s="64"/>
      <c r="E581" s="38"/>
      <c r="F581" s="41"/>
      <c r="G581" s="41"/>
      <c r="H581" s="65"/>
      <c r="I581" s="65"/>
      <c r="J581" s="41"/>
      <c r="K581" s="41"/>
      <c r="L581" s="41"/>
    </row>
    <row r="582" spans="2:12" x14ac:dyDescent="0.25">
      <c r="B582" s="63"/>
      <c r="C582" s="41"/>
      <c r="D582" s="64"/>
      <c r="E582" s="38"/>
      <c r="F582" s="41"/>
      <c r="G582" s="41"/>
      <c r="H582" s="65"/>
      <c r="I582" s="65"/>
      <c r="J582" s="41"/>
      <c r="K582" s="41"/>
      <c r="L582" s="41"/>
    </row>
    <row r="583" spans="2:12" x14ac:dyDescent="0.25">
      <c r="B583" s="63"/>
      <c r="C583" s="41"/>
      <c r="D583" s="64"/>
      <c r="E583" s="38"/>
      <c r="F583" s="41"/>
      <c r="G583" s="41"/>
      <c r="H583" s="65"/>
      <c r="I583" s="65"/>
      <c r="J583" s="41"/>
      <c r="K583" s="41"/>
      <c r="L583" s="41"/>
    </row>
    <row r="584" spans="2:12" x14ac:dyDescent="0.25">
      <c r="B584" s="63"/>
      <c r="C584" s="41"/>
      <c r="D584" s="64"/>
      <c r="E584" s="38"/>
      <c r="F584" s="41"/>
      <c r="G584" s="41"/>
      <c r="H584" s="65"/>
      <c r="I584" s="65"/>
      <c r="J584" s="41"/>
      <c r="K584" s="41"/>
      <c r="L584" s="41"/>
    </row>
    <row r="585" spans="2:12" x14ac:dyDescent="0.25">
      <c r="B585" s="63"/>
      <c r="C585" s="41"/>
      <c r="D585" s="64"/>
      <c r="E585" s="38"/>
      <c r="F585" s="41"/>
      <c r="G585" s="41"/>
      <c r="H585" s="65"/>
      <c r="I585" s="65"/>
      <c r="J585" s="41"/>
      <c r="K585" s="41"/>
      <c r="L585" s="41"/>
    </row>
    <row r="586" spans="2:12" x14ac:dyDescent="0.25">
      <c r="B586" s="63"/>
      <c r="C586" s="41"/>
      <c r="D586" s="64"/>
      <c r="E586" s="38"/>
      <c r="F586" s="41"/>
      <c r="G586" s="41"/>
      <c r="H586" s="65"/>
      <c r="I586" s="65"/>
      <c r="J586" s="41"/>
      <c r="K586" s="41"/>
      <c r="L586" s="41"/>
    </row>
    <row r="587" spans="2:12" x14ac:dyDescent="0.25">
      <c r="B587" s="63"/>
      <c r="C587" s="41"/>
      <c r="D587" s="64"/>
      <c r="E587" s="38"/>
      <c r="F587" s="41"/>
      <c r="G587" s="41"/>
      <c r="H587" s="65"/>
      <c r="I587" s="65"/>
      <c r="J587" s="41"/>
      <c r="K587" s="41"/>
      <c r="L587" s="41"/>
    </row>
    <row r="588" spans="2:12" x14ac:dyDescent="0.25">
      <c r="B588" s="63"/>
      <c r="C588" s="41"/>
      <c r="D588" s="64"/>
      <c r="E588" s="38"/>
      <c r="F588" s="41"/>
      <c r="G588" s="41"/>
      <c r="H588" s="65"/>
      <c r="I588" s="65"/>
      <c r="J588" s="41"/>
      <c r="K588" s="41"/>
      <c r="L588" s="41"/>
    </row>
    <row r="589" spans="2:12" x14ac:dyDescent="0.25">
      <c r="B589" s="63"/>
      <c r="C589" s="41"/>
      <c r="D589" s="64"/>
      <c r="E589" s="38"/>
      <c r="F589" s="41"/>
      <c r="G589" s="41"/>
      <c r="H589" s="65"/>
      <c r="I589" s="65"/>
      <c r="J589" s="41"/>
      <c r="K589" s="41"/>
      <c r="L589" s="41"/>
    </row>
    <row r="590" spans="2:12" x14ac:dyDescent="0.25">
      <c r="B590" s="63"/>
      <c r="C590" s="41"/>
      <c r="D590" s="64"/>
      <c r="E590" s="38"/>
      <c r="F590" s="41"/>
      <c r="G590" s="41"/>
      <c r="H590" s="65"/>
      <c r="I590" s="65"/>
      <c r="J590" s="41"/>
      <c r="K590" s="41"/>
      <c r="L590" s="41"/>
    </row>
    <row r="591" spans="2:12" x14ac:dyDescent="0.25">
      <c r="B591" s="63"/>
      <c r="C591" s="41"/>
      <c r="D591" s="64"/>
      <c r="E591" s="38"/>
      <c r="F591" s="41"/>
      <c r="G591" s="41"/>
      <c r="H591" s="65"/>
      <c r="I591" s="65"/>
      <c r="J591" s="41"/>
      <c r="K591" s="41"/>
      <c r="L591" s="41"/>
    </row>
    <row r="592" spans="2:12" x14ac:dyDescent="0.25">
      <c r="B592" s="63"/>
      <c r="C592" s="41"/>
      <c r="D592" s="64"/>
      <c r="E592" s="38"/>
      <c r="F592" s="41"/>
      <c r="G592" s="41"/>
      <c r="H592" s="65"/>
      <c r="I592" s="65"/>
      <c r="J592" s="41"/>
      <c r="K592" s="41"/>
      <c r="L592" s="41"/>
    </row>
    <row r="593" spans="2:12" x14ac:dyDescent="0.25">
      <c r="B593" s="63"/>
      <c r="C593" s="41"/>
      <c r="D593" s="64"/>
      <c r="E593" s="38"/>
      <c r="F593" s="41"/>
      <c r="G593" s="41"/>
      <c r="H593" s="65"/>
      <c r="I593" s="65"/>
      <c r="J593" s="41"/>
      <c r="K593" s="41"/>
      <c r="L593" s="41"/>
    </row>
    <row r="594" spans="2:12" x14ac:dyDescent="0.25">
      <c r="B594" s="63"/>
      <c r="C594" s="41"/>
      <c r="D594" s="64"/>
      <c r="E594" s="38"/>
      <c r="F594" s="41"/>
      <c r="G594" s="41"/>
      <c r="H594" s="65"/>
      <c r="I594" s="65"/>
      <c r="J594" s="41"/>
      <c r="K594" s="41"/>
      <c r="L594" s="41"/>
    </row>
    <row r="595" spans="2:12" x14ac:dyDescent="0.25">
      <c r="B595" s="63"/>
      <c r="C595" s="41"/>
      <c r="D595" s="64"/>
      <c r="E595" s="38"/>
      <c r="F595" s="41"/>
      <c r="G595" s="41"/>
      <c r="H595" s="65"/>
      <c r="I595" s="65"/>
      <c r="J595" s="41"/>
      <c r="K595" s="41"/>
      <c r="L595" s="41"/>
    </row>
    <row r="596" spans="2:12" x14ac:dyDescent="0.25">
      <c r="B596" s="63"/>
      <c r="C596" s="41"/>
      <c r="D596" s="64"/>
      <c r="E596" s="38"/>
      <c r="F596" s="41"/>
      <c r="G596" s="41"/>
      <c r="H596" s="65"/>
      <c r="I596" s="65"/>
      <c r="J596" s="41"/>
      <c r="K596" s="41"/>
      <c r="L596" s="41"/>
    </row>
    <row r="597" spans="2:12" x14ac:dyDescent="0.25">
      <c r="B597" s="63"/>
      <c r="C597" s="41"/>
      <c r="D597" s="64"/>
      <c r="E597" s="38"/>
      <c r="F597" s="41"/>
      <c r="G597" s="41"/>
      <c r="H597" s="65"/>
      <c r="I597" s="65"/>
      <c r="J597" s="41"/>
      <c r="K597" s="41"/>
      <c r="L597" s="41"/>
    </row>
    <row r="598" spans="2:12" x14ac:dyDescent="0.25">
      <c r="B598" s="63"/>
      <c r="C598" s="41"/>
      <c r="D598" s="64"/>
      <c r="E598" s="38"/>
      <c r="F598" s="41"/>
      <c r="G598" s="41"/>
      <c r="H598" s="65"/>
      <c r="I598" s="65"/>
      <c r="J598" s="41"/>
      <c r="K598" s="41"/>
      <c r="L598" s="41"/>
    </row>
    <row r="599" spans="2:12" x14ac:dyDescent="0.25">
      <c r="B599" s="63"/>
      <c r="C599" s="41"/>
      <c r="D599" s="64"/>
      <c r="E599" s="38"/>
      <c r="F599" s="41"/>
      <c r="G599" s="41"/>
      <c r="H599" s="65"/>
      <c r="I599" s="65"/>
      <c r="J599" s="41"/>
      <c r="K599" s="41"/>
      <c r="L599" s="41"/>
    </row>
    <row r="600" spans="2:12" x14ac:dyDescent="0.25">
      <c r="B600" s="63"/>
      <c r="C600" s="41"/>
      <c r="D600" s="64"/>
      <c r="E600" s="38"/>
      <c r="F600" s="41"/>
      <c r="G600" s="41"/>
      <c r="H600" s="65"/>
      <c r="I600" s="65"/>
      <c r="J600" s="41"/>
      <c r="K600" s="41"/>
      <c r="L600" s="41"/>
    </row>
    <row r="601" spans="2:12" x14ac:dyDescent="0.25">
      <c r="B601" s="63"/>
      <c r="C601" s="41"/>
      <c r="D601" s="64"/>
      <c r="E601" s="38"/>
      <c r="F601" s="41"/>
      <c r="G601" s="41"/>
      <c r="H601" s="65"/>
      <c r="I601" s="65"/>
      <c r="J601" s="41"/>
      <c r="K601" s="41"/>
      <c r="L601" s="41"/>
    </row>
    <row r="602" spans="2:12" x14ac:dyDescent="0.25">
      <c r="B602" s="63"/>
      <c r="C602" s="41"/>
      <c r="D602" s="64"/>
      <c r="E602" s="38"/>
      <c r="F602" s="41"/>
      <c r="G602" s="41"/>
      <c r="H602" s="65"/>
      <c r="I602" s="65"/>
      <c r="J602" s="41"/>
      <c r="K602" s="41"/>
      <c r="L602" s="41"/>
    </row>
    <row r="603" spans="2:12" x14ac:dyDescent="0.25">
      <c r="B603" s="63"/>
      <c r="C603" s="41"/>
      <c r="D603" s="64"/>
      <c r="E603" s="38"/>
      <c r="F603" s="41"/>
      <c r="G603" s="41"/>
      <c r="H603" s="65"/>
      <c r="I603" s="65"/>
      <c r="J603" s="41"/>
      <c r="K603" s="41"/>
      <c r="L603" s="41"/>
    </row>
    <row r="604" spans="2:12" x14ac:dyDescent="0.25">
      <c r="B604" s="63"/>
      <c r="C604" s="41"/>
      <c r="D604" s="64"/>
      <c r="E604" s="38"/>
      <c r="F604" s="41"/>
      <c r="G604" s="41"/>
      <c r="H604" s="65"/>
      <c r="I604" s="65"/>
      <c r="J604" s="41"/>
      <c r="K604" s="41"/>
      <c r="L604" s="41"/>
    </row>
    <row r="605" spans="2:12" x14ac:dyDescent="0.25">
      <c r="B605" s="63"/>
      <c r="C605" s="41"/>
      <c r="D605" s="64"/>
      <c r="E605" s="38"/>
      <c r="F605" s="41"/>
      <c r="G605" s="41"/>
      <c r="H605" s="65"/>
      <c r="I605" s="65"/>
      <c r="J605" s="41"/>
      <c r="K605" s="41"/>
      <c r="L605" s="41"/>
    </row>
    <row r="606" spans="2:12" x14ac:dyDescent="0.25">
      <c r="B606" s="63"/>
      <c r="C606" s="41"/>
      <c r="D606" s="64"/>
      <c r="E606" s="38"/>
      <c r="F606" s="41"/>
      <c r="G606" s="41"/>
      <c r="H606" s="65"/>
      <c r="I606" s="65"/>
      <c r="J606" s="41"/>
      <c r="K606" s="41"/>
      <c r="L606" s="41"/>
    </row>
    <row r="607" spans="2:12" x14ac:dyDescent="0.25">
      <c r="B607" s="63"/>
      <c r="C607" s="41"/>
      <c r="D607" s="64"/>
      <c r="E607" s="38"/>
      <c r="F607" s="41"/>
      <c r="G607" s="41"/>
      <c r="H607" s="65"/>
      <c r="I607" s="65"/>
      <c r="J607" s="41"/>
      <c r="K607" s="41"/>
      <c r="L607" s="41"/>
    </row>
    <row r="608" spans="2:12" x14ac:dyDescent="0.25">
      <c r="B608" s="63"/>
      <c r="C608" s="41"/>
      <c r="D608" s="64"/>
      <c r="E608" s="38"/>
      <c r="F608" s="41"/>
      <c r="G608" s="41"/>
      <c r="H608" s="65"/>
      <c r="I608" s="65"/>
      <c r="J608" s="41"/>
      <c r="K608" s="41"/>
      <c r="L608" s="41"/>
    </row>
    <row r="609" spans="2:12" x14ac:dyDescent="0.25">
      <c r="B609" s="63"/>
      <c r="C609" s="41"/>
      <c r="D609" s="64"/>
      <c r="E609" s="38"/>
      <c r="F609" s="41"/>
      <c r="G609" s="41"/>
      <c r="H609" s="65"/>
      <c r="I609" s="65"/>
      <c r="J609" s="41"/>
      <c r="K609" s="41"/>
      <c r="L609" s="41"/>
    </row>
    <row r="610" spans="2:12" x14ac:dyDescent="0.25">
      <c r="B610" s="63"/>
      <c r="C610" s="41"/>
      <c r="D610" s="64"/>
      <c r="E610" s="38"/>
      <c r="F610" s="41"/>
      <c r="G610" s="41"/>
      <c r="H610" s="65"/>
      <c r="I610" s="65"/>
      <c r="J610" s="41"/>
      <c r="K610" s="41"/>
      <c r="L610" s="41"/>
    </row>
    <row r="611" spans="2:12" x14ac:dyDescent="0.25">
      <c r="B611" s="63"/>
      <c r="C611" s="41"/>
      <c r="D611" s="64"/>
      <c r="E611" s="38"/>
      <c r="F611" s="41"/>
      <c r="G611" s="41"/>
      <c r="H611" s="65"/>
      <c r="I611" s="65"/>
      <c r="J611" s="41"/>
      <c r="K611" s="41"/>
      <c r="L611" s="41"/>
    </row>
    <row r="612" spans="2:12" x14ac:dyDescent="0.25">
      <c r="B612" s="63"/>
      <c r="C612" s="41"/>
      <c r="D612" s="64"/>
      <c r="E612" s="38"/>
      <c r="F612" s="41"/>
      <c r="G612" s="41"/>
      <c r="H612" s="65"/>
      <c r="I612" s="65"/>
      <c r="J612" s="41"/>
      <c r="K612" s="41"/>
      <c r="L612" s="41"/>
    </row>
    <row r="613" spans="2:12" x14ac:dyDescent="0.25">
      <c r="B613" s="63"/>
      <c r="C613" s="41"/>
      <c r="D613" s="64"/>
      <c r="E613" s="38"/>
      <c r="F613" s="41"/>
      <c r="G613" s="41"/>
      <c r="H613" s="65"/>
      <c r="I613" s="65"/>
      <c r="J613" s="41"/>
      <c r="K613" s="41"/>
      <c r="L613" s="41"/>
    </row>
    <row r="614" spans="2:12" x14ac:dyDescent="0.25">
      <c r="B614" s="63"/>
      <c r="C614" s="41"/>
      <c r="D614" s="64"/>
      <c r="E614" s="38"/>
      <c r="F614" s="41"/>
      <c r="G614" s="41"/>
      <c r="H614" s="65"/>
      <c r="I614" s="65"/>
      <c r="J614" s="41"/>
      <c r="K614" s="41"/>
      <c r="L614" s="41"/>
    </row>
    <row r="615" spans="2:12" x14ac:dyDescent="0.25">
      <c r="B615" s="63"/>
      <c r="C615" s="41"/>
      <c r="D615" s="64"/>
      <c r="E615" s="38"/>
      <c r="F615" s="41"/>
      <c r="G615" s="41"/>
      <c r="H615" s="65"/>
      <c r="I615" s="65"/>
      <c r="J615" s="41"/>
      <c r="K615" s="41"/>
      <c r="L615" s="41"/>
    </row>
    <row r="616" spans="2:12" x14ac:dyDescent="0.25">
      <c r="B616" s="63"/>
      <c r="C616" s="41"/>
      <c r="D616" s="64"/>
      <c r="E616" s="38"/>
      <c r="F616" s="41"/>
      <c r="G616" s="41"/>
      <c r="H616" s="65"/>
      <c r="I616" s="65"/>
      <c r="J616" s="41"/>
      <c r="K616" s="41"/>
      <c r="L616" s="41"/>
    </row>
    <row r="617" spans="2:12" x14ac:dyDescent="0.25">
      <c r="B617" s="63"/>
      <c r="C617" s="41"/>
      <c r="D617" s="64"/>
      <c r="E617" s="38"/>
      <c r="F617" s="41"/>
      <c r="G617" s="41"/>
      <c r="H617" s="65"/>
      <c r="I617" s="65"/>
      <c r="J617" s="41"/>
      <c r="K617" s="41"/>
      <c r="L617" s="41"/>
    </row>
    <row r="618" spans="2:12" x14ac:dyDescent="0.25">
      <c r="B618" s="63"/>
      <c r="C618" s="41"/>
      <c r="D618" s="64"/>
      <c r="E618" s="38"/>
      <c r="F618" s="41"/>
      <c r="G618" s="41"/>
      <c r="H618" s="65"/>
      <c r="I618" s="65"/>
      <c r="J618" s="41"/>
      <c r="K618" s="41"/>
      <c r="L618" s="41"/>
    </row>
    <row r="619" spans="2:12" x14ac:dyDescent="0.25">
      <c r="B619" s="63"/>
      <c r="C619" s="41"/>
      <c r="D619" s="64"/>
      <c r="E619" s="38"/>
      <c r="F619" s="41"/>
      <c r="G619" s="41"/>
      <c r="H619" s="65"/>
      <c r="I619" s="65"/>
      <c r="J619" s="41"/>
      <c r="K619" s="41"/>
      <c r="L619" s="41"/>
    </row>
    <row r="620" spans="2:12" x14ac:dyDescent="0.25">
      <c r="B620" s="63"/>
      <c r="C620" s="41"/>
      <c r="D620" s="64"/>
      <c r="E620" s="38"/>
      <c r="F620" s="41"/>
      <c r="G620" s="41"/>
      <c r="H620" s="65"/>
      <c r="I620" s="65"/>
      <c r="J620" s="41"/>
      <c r="K620" s="41"/>
      <c r="L620" s="41"/>
    </row>
    <row r="621" spans="2:12" x14ac:dyDescent="0.25">
      <c r="B621" s="63"/>
      <c r="C621" s="41"/>
      <c r="D621" s="64"/>
      <c r="E621" s="38"/>
      <c r="F621" s="41"/>
      <c r="G621" s="41"/>
      <c r="H621" s="65"/>
      <c r="I621" s="65"/>
      <c r="J621" s="41"/>
      <c r="K621" s="41"/>
      <c r="L621" s="41"/>
    </row>
    <row r="622" spans="2:12" x14ac:dyDescent="0.25">
      <c r="B622" s="63"/>
      <c r="C622" s="41"/>
      <c r="D622" s="64"/>
      <c r="E622" s="38"/>
      <c r="F622" s="41"/>
      <c r="G622" s="41"/>
      <c r="H622" s="65"/>
      <c r="I622" s="65"/>
      <c r="J622" s="41"/>
      <c r="K622" s="41"/>
      <c r="L622" s="41"/>
    </row>
    <row r="623" spans="2:12" x14ac:dyDescent="0.25">
      <c r="B623" s="63"/>
      <c r="C623" s="41"/>
      <c r="D623" s="64"/>
      <c r="E623" s="38"/>
      <c r="F623" s="41"/>
      <c r="G623" s="41"/>
      <c r="H623" s="65"/>
      <c r="I623" s="65"/>
      <c r="J623" s="41"/>
      <c r="K623" s="41"/>
      <c r="L623" s="41"/>
    </row>
    <row r="624" spans="2:12" x14ac:dyDescent="0.25">
      <c r="B624" s="63"/>
      <c r="C624" s="41"/>
      <c r="D624" s="64"/>
      <c r="E624" s="38"/>
      <c r="F624" s="41"/>
      <c r="G624" s="41"/>
      <c r="H624" s="65"/>
      <c r="I624" s="65"/>
      <c r="J624" s="41"/>
      <c r="K624" s="41"/>
      <c r="L624" s="41"/>
    </row>
    <row r="625" spans="2:12" x14ac:dyDescent="0.25">
      <c r="B625" s="63"/>
      <c r="C625" s="41"/>
      <c r="D625" s="64"/>
      <c r="E625" s="38"/>
      <c r="F625" s="41"/>
      <c r="G625" s="41"/>
      <c r="H625" s="65"/>
      <c r="I625" s="65"/>
      <c r="J625" s="41"/>
      <c r="K625" s="41"/>
      <c r="L625" s="41"/>
    </row>
    <row r="626" spans="2:12" x14ac:dyDescent="0.25">
      <c r="B626" s="63"/>
      <c r="C626" s="41"/>
      <c r="D626" s="64"/>
      <c r="E626" s="38"/>
      <c r="F626" s="41"/>
      <c r="G626" s="41"/>
      <c r="H626" s="65"/>
      <c r="I626" s="65"/>
      <c r="J626" s="41"/>
      <c r="K626" s="41"/>
      <c r="L626" s="41"/>
    </row>
    <row r="627" spans="2:12" x14ac:dyDescent="0.25">
      <c r="B627" s="63"/>
      <c r="C627" s="41"/>
      <c r="D627" s="64"/>
      <c r="E627" s="38"/>
      <c r="F627" s="41"/>
      <c r="G627" s="41"/>
      <c r="H627" s="65"/>
      <c r="I627" s="65"/>
      <c r="J627" s="41"/>
      <c r="K627" s="41"/>
      <c r="L627" s="41"/>
    </row>
    <row r="628" spans="2:12" x14ac:dyDescent="0.25">
      <c r="B628" s="63"/>
      <c r="C628" s="41"/>
      <c r="D628" s="64"/>
      <c r="E628" s="38"/>
      <c r="F628" s="41"/>
      <c r="G628" s="41"/>
      <c r="H628" s="65"/>
      <c r="I628" s="65"/>
      <c r="J628" s="41"/>
      <c r="K628" s="41"/>
      <c r="L628" s="41"/>
    </row>
    <row r="629" spans="2:12" x14ac:dyDescent="0.25">
      <c r="B629" s="63"/>
      <c r="C629" s="41"/>
      <c r="D629" s="64"/>
      <c r="E629" s="38"/>
      <c r="F629" s="41"/>
      <c r="G629" s="41"/>
      <c r="H629" s="65"/>
      <c r="I629" s="65"/>
      <c r="J629" s="41"/>
      <c r="K629" s="41"/>
      <c r="L629" s="41"/>
    </row>
    <row r="630" spans="2:12" x14ac:dyDescent="0.25">
      <c r="B630" s="63"/>
      <c r="C630" s="41"/>
      <c r="D630" s="64"/>
      <c r="E630" s="38"/>
      <c r="F630" s="41"/>
      <c r="G630" s="41"/>
      <c r="H630" s="65"/>
      <c r="I630" s="65"/>
      <c r="J630" s="41"/>
      <c r="K630" s="41"/>
      <c r="L630" s="41"/>
    </row>
    <row r="631" spans="2:12" x14ac:dyDescent="0.25">
      <c r="B631" s="63"/>
      <c r="C631" s="41"/>
      <c r="D631" s="64"/>
      <c r="E631" s="38"/>
      <c r="F631" s="41"/>
      <c r="G631" s="41"/>
      <c r="H631" s="65"/>
      <c r="I631" s="65"/>
      <c r="J631" s="41"/>
      <c r="K631" s="41"/>
      <c r="L631" s="41"/>
    </row>
    <row r="632" spans="2:12" x14ac:dyDescent="0.25">
      <c r="B632" s="63"/>
      <c r="C632" s="41"/>
      <c r="D632" s="64"/>
      <c r="E632" s="38"/>
      <c r="F632" s="41"/>
      <c r="G632" s="41"/>
      <c r="H632" s="65"/>
      <c r="I632" s="65"/>
      <c r="J632" s="41"/>
      <c r="K632" s="41"/>
      <c r="L632" s="41"/>
    </row>
    <row r="633" spans="2:12" x14ac:dyDescent="0.25">
      <c r="B633" s="63"/>
      <c r="C633" s="41"/>
      <c r="D633" s="64"/>
      <c r="E633" s="38"/>
      <c r="F633" s="41"/>
      <c r="G633" s="41"/>
      <c r="H633" s="65"/>
      <c r="I633" s="65"/>
      <c r="J633" s="41"/>
      <c r="K633" s="41"/>
      <c r="L633" s="41"/>
    </row>
    <row r="634" spans="2:12" x14ac:dyDescent="0.25">
      <c r="B634" s="63"/>
      <c r="C634" s="41"/>
      <c r="D634" s="64"/>
      <c r="E634" s="38"/>
      <c r="F634" s="41"/>
      <c r="G634" s="41"/>
      <c r="H634" s="65"/>
      <c r="I634" s="65"/>
      <c r="J634" s="41"/>
      <c r="K634" s="41"/>
      <c r="L634" s="41"/>
    </row>
    <row r="635" spans="2:12" x14ac:dyDescent="0.25">
      <c r="B635" s="63"/>
      <c r="C635" s="41"/>
      <c r="D635" s="64"/>
      <c r="E635" s="38"/>
      <c r="F635" s="41"/>
      <c r="G635" s="41"/>
      <c r="H635" s="65"/>
      <c r="I635" s="65"/>
      <c r="J635" s="41"/>
      <c r="K635" s="41"/>
      <c r="L635" s="41"/>
    </row>
    <row r="636" spans="2:12" x14ac:dyDescent="0.25">
      <c r="B636" s="63"/>
      <c r="C636" s="41"/>
      <c r="D636" s="64"/>
      <c r="E636" s="38"/>
      <c r="F636" s="41"/>
      <c r="G636" s="41"/>
      <c r="H636" s="65"/>
      <c r="I636" s="65"/>
      <c r="J636" s="41"/>
      <c r="K636" s="41"/>
      <c r="L636" s="41"/>
    </row>
    <row r="637" spans="2:12" x14ac:dyDescent="0.25">
      <c r="B637" s="63"/>
      <c r="C637" s="41"/>
      <c r="D637" s="64"/>
      <c r="E637" s="38"/>
      <c r="F637" s="41"/>
      <c r="G637" s="41"/>
      <c r="H637" s="65"/>
      <c r="I637" s="65"/>
      <c r="J637" s="41"/>
      <c r="K637" s="41"/>
      <c r="L637" s="41"/>
    </row>
    <row r="638" spans="2:12" x14ac:dyDescent="0.25">
      <c r="B638" s="63"/>
      <c r="C638" s="41"/>
      <c r="D638" s="64"/>
      <c r="E638" s="38"/>
      <c r="F638" s="41"/>
      <c r="G638" s="41"/>
      <c r="H638" s="65"/>
      <c r="I638" s="65"/>
      <c r="J638" s="41"/>
      <c r="K638" s="41"/>
      <c r="L638" s="41"/>
    </row>
    <row r="639" spans="2:12" x14ac:dyDescent="0.25">
      <c r="B639" s="63"/>
      <c r="C639" s="41"/>
      <c r="D639" s="64"/>
      <c r="E639" s="38"/>
      <c r="F639" s="41"/>
      <c r="G639" s="41"/>
      <c r="H639" s="65"/>
      <c r="I639" s="65"/>
      <c r="J639" s="41"/>
      <c r="K639" s="41"/>
      <c r="L639" s="41"/>
    </row>
    <row r="640" spans="2:12" x14ac:dyDescent="0.25">
      <c r="B640" s="63"/>
      <c r="C640" s="41"/>
      <c r="D640" s="64"/>
      <c r="E640" s="38"/>
      <c r="F640" s="41"/>
      <c r="G640" s="41"/>
      <c r="H640" s="65"/>
      <c r="I640" s="65"/>
      <c r="J640" s="41"/>
      <c r="K640" s="41"/>
      <c r="L640" s="41"/>
    </row>
    <row r="641" spans="2:12" x14ac:dyDescent="0.25">
      <c r="B641" s="63"/>
      <c r="C641" s="41"/>
      <c r="D641" s="64"/>
      <c r="E641" s="38"/>
      <c r="F641" s="41"/>
      <c r="G641" s="41"/>
      <c r="H641" s="65"/>
      <c r="I641" s="65"/>
      <c r="J641" s="41"/>
      <c r="K641" s="41"/>
      <c r="L641" s="41"/>
    </row>
    <row r="642" spans="2:12" x14ac:dyDescent="0.25">
      <c r="B642" s="63"/>
      <c r="C642" s="41"/>
      <c r="D642" s="64"/>
      <c r="E642" s="38"/>
      <c r="F642" s="41"/>
      <c r="G642" s="41"/>
      <c r="H642" s="65"/>
      <c r="I642" s="65"/>
      <c r="J642" s="41"/>
      <c r="K642" s="41"/>
      <c r="L642" s="41"/>
    </row>
    <row r="643" spans="2:12" x14ac:dyDescent="0.25">
      <c r="B643" s="63"/>
      <c r="C643" s="41"/>
      <c r="D643" s="64"/>
      <c r="E643" s="38"/>
      <c r="F643" s="41"/>
      <c r="G643" s="41"/>
      <c r="H643" s="65"/>
      <c r="I643" s="65"/>
      <c r="J643" s="41"/>
      <c r="K643" s="41"/>
      <c r="L643" s="41"/>
    </row>
    <row r="644" spans="2:12" x14ac:dyDescent="0.25">
      <c r="B644" s="63"/>
      <c r="C644" s="41"/>
      <c r="D644" s="64"/>
      <c r="E644" s="38"/>
      <c r="F644" s="41"/>
      <c r="G644" s="41"/>
      <c r="H644" s="65"/>
      <c r="I644" s="65"/>
      <c r="J644" s="41"/>
      <c r="K644" s="41"/>
      <c r="L644" s="41"/>
    </row>
    <row r="645" spans="2:12" x14ac:dyDescent="0.25">
      <c r="B645" s="63"/>
      <c r="C645" s="41"/>
      <c r="D645" s="64"/>
      <c r="E645" s="38"/>
      <c r="F645" s="41"/>
      <c r="G645" s="41"/>
      <c r="H645" s="65"/>
      <c r="I645" s="65"/>
      <c r="J645" s="41"/>
      <c r="K645" s="41"/>
      <c r="L645" s="41"/>
    </row>
    <row r="646" spans="2:12" x14ac:dyDescent="0.25">
      <c r="B646" s="63"/>
      <c r="C646" s="41"/>
      <c r="D646" s="64"/>
      <c r="E646" s="38"/>
      <c r="F646" s="41"/>
      <c r="G646" s="41"/>
      <c r="H646" s="65"/>
      <c r="I646" s="65"/>
      <c r="J646" s="41"/>
      <c r="K646" s="41"/>
      <c r="L646" s="41"/>
    </row>
    <row r="647" spans="2:12" x14ac:dyDescent="0.25">
      <c r="B647" s="63"/>
      <c r="C647" s="41"/>
      <c r="D647" s="64"/>
      <c r="E647" s="38"/>
      <c r="F647" s="41"/>
      <c r="G647" s="41"/>
      <c r="H647" s="65"/>
      <c r="I647" s="65"/>
      <c r="J647" s="41"/>
      <c r="K647" s="41"/>
      <c r="L647" s="41"/>
    </row>
    <row r="648" spans="2:12" x14ac:dyDescent="0.25">
      <c r="B648" s="63"/>
      <c r="C648" s="41"/>
      <c r="D648" s="64"/>
      <c r="E648" s="38"/>
      <c r="F648" s="41"/>
      <c r="G648" s="41"/>
      <c r="H648" s="65"/>
      <c r="I648" s="65"/>
      <c r="J648" s="41"/>
      <c r="K648" s="41"/>
      <c r="L648" s="41"/>
    </row>
    <row r="649" spans="2:12" x14ac:dyDescent="0.25">
      <c r="B649" s="63"/>
      <c r="C649" s="41"/>
      <c r="D649" s="64"/>
      <c r="E649" s="38"/>
      <c r="F649" s="41"/>
      <c r="G649" s="41"/>
      <c r="H649" s="65"/>
      <c r="I649" s="65"/>
      <c r="J649" s="41"/>
      <c r="K649" s="41"/>
      <c r="L649" s="41"/>
    </row>
    <row r="650" spans="2:12" x14ac:dyDescent="0.25">
      <c r="B650" s="63"/>
      <c r="C650" s="41"/>
      <c r="D650" s="64"/>
      <c r="E650" s="38"/>
      <c r="F650" s="41"/>
      <c r="G650" s="41"/>
      <c r="H650" s="65"/>
      <c r="I650" s="65"/>
      <c r="J650" s="41"/>
      <c r="K650" s="41"/>
      <c r="L650" s="41"/>
    </row>
    <row r="651" spans="2:12" x14ac:dyDescent="0.25">
      <c r="B651" s="63"/>
      <c r="C651" s="41"/>
      <c r="D651" s="64"/>
      <c r="E651" s="38"/>
      <c r="F651" s="41"/>
      <c r="G651" s="41"/>
      <c r="H651" s="65"/>
      <c r="I651" s="65"/>
      <c r="J651" s="41"/>
      <c r="K651" s="41"/>
      <c r="L651" s="41"/>
    </row>
    <row r="652" spans="2:12" x14ac:dyDescent="0.25">
      <c r="B652" s="63"/>
      <c r="C652" s="41"/>
      <c r="D652" s="64"/>
      <c r="E652" s="38"/>
      <c r="F652" s="41"/>
      <c r="G652" s="41"/>
      <c r="H652" s="65"/>
      <c r="I652" s="65"/>
      <c r="J652" s="41"/>
      <c r="K652" s="41"/>
      <c r="L652" s="41"/>
    </row>
    <row r="653" spans="2:12" x14ac:dyDescent="0.25">
      <c r="B653" s="63"/>
      <c r="C653" s="41"/>
      <c r="D653" s="64"/>
      <c r="E653" s="38"/>
      <c r="F653" s="41"/>
      <c r="G653" s="41"/>
      <c r="H653" s="65"/>
      <c r="I653" s="65"/>
      <c r="J653" s="41"/>
      <c r="K653" s="41"/>
      <c r="L653" s="41"/>
    </row>
    <row r="654" spans="2:12" x14ac:dyDescent="0.25">
      <c r="B654" s="63"/>
      <c r="C654" s="41"/>
      <c r="D654" s="64"/>
      <c r="E654" s="38"/>
      <c r="F654" s="41"/>
      <c r="G654" s="41"/>
      <c r="H654" s="65"/>
      <c r="I654" s="65"/>
      <c r="J654" s="41"/>
      <c r="K654" s="41"/>
      <c r="L654" s="41"/>
    </row>
    <row r="655" spans="2:12" x14ac:dyDescent="0.25">
      <c r="B655" s="63"/>
      <c r="C655" s="41"/>
      <c r="D655" s="64"/>
      <c r="E655" s="38"/>
      <c r="F655" s="41"/>
      <c r="G655" s="41"/>
      <c r="H655" s="65"/>
      <c r="I655" s="65"/>
      <c r="J655" s="41"/>
      <c r="K655" s="41"/>
      <c r="L655" s="41"/>
    </row>
    <row r="656" spans="2:12" x14ac:dyDescent="0.25">
      <c r="B656" s="63"/>
      <c r="C656" s="41"/>
      <c r="D656" s="64"/>
      <c r="E656" s="38"/>
      <c r="F656" s="41"/>
      <c r="G656" s="41"/>
      <c r="H656" s="65"/>
      <c r="I656" s="65"/>
      <c r="J656" s="41"/>
      <c r="K656" s="41"/>
      <c r="L656" s="41"/>
    </row>
    <row r="657" spans="2:12" x14ac:dyDescent="0.25">
      <c r="B657" s="63"/>
      <c r="C657" s="41"/>
      <c r="D657" s="64"/>
      <c r="E657" s="38"/>
      <c r="F657" s="41"/>
      <c r="G657" s="41"/>
      <c r="H657" s="65"/>
      <c r="I657" s="65"/>
      <c r="J657" s="41"/>
      <c r="K657" s="41"/>
      <c r="L657" s="41"/>
    </row>
    <row r="658" spans="2:12" x14ac:dyDescent="0.25">
      <c r="B658" s="63"/>
      <c r="C658" s="41"/>
      <c r="D658" s="64"/>
      <c r="E658" s="38"/>
      <c r="F658" s="41"/>
      <c r="G658" s="41"/>
      <c r="H658" s="65"/>
      <c r="I658" s="65"/>
      <c r="J658" s="41"/>
      <c r="K658" s="41"/>
      <c r="L658" s="41"/>
    </row>
    <row r="659" spans="2:12" x14ac:dyDescent="0.25">
      <c r="B659" s="63"/>
      <c r="C659" s="41"/>
      <c r="D659" s="64"/>
      <c r="E659" s="38"/>
      <c r="F659" s="41"/>
      <c r="G659" s="41"/>
      <c r="H659" s="65"/>
      <c r="I659" s="65"/>
      <c r="J659" s="41"/>
      <c r="K659" s="41"/>
      <c r="L659" s="41"/>
    </row>
    <row r="660" spans="2:12" x14ac:dyDescent="0.25">
      <c r="B660" s="63"/>
      <c r="C660" s="41"/>
      <c r="D660" s="64"/>
      <c r="E660" s="38"/>
      <c r="F660" s="41"/>
      <c r="G660" s="41"/>
      <c r="H660" s="65"/>
      <c r="I660" s="65"/>
      <c r="J660" s="41"/>
      <c r="K660" s="41"/>
      <c r="L660" s="41"/>
    </row>
    <row r="661" spans="2:12" x14ac:dyDescent="0.25">
      <c r="B661" s="63"/>
      <c r="C661" s="41"/>
      <c r="D661" s="64"/>
      <c r="E661" s="38"/>
      <c r="F661" s="41"/>
      <c r="G661" s="41"/>
      <c r="H661" s="65"/>
      <c r="I661" s="65"/>
      <c r="J661" s="41"/>
      <c r="K661" s="41"/>
      <c r="L661" s="41"/>
    </row>
    <row r="662" spans="2:12" x14ac:dyDescent="0.25">
      <c r="B662" s="63"/>
      <c r="C662" s="41"/>
      <c r="D662" s="64"/>
      <c r="E662" s="38"/>
      <c r="F662" s="41"/>
      <c r="G662" s="41"/>
      <c r="H662" s="65"/>
      <c r="I662" s="65"/>
      <c r="J662" s="41"/>
      <c r="K662" s="41"/>
      <c r="L662" s="41"/>
    </row>
    <row r="663" spans="2:12" x14ac:dyDescent="0.25">
      <c r="B663" s="63"/>
      <c r="C663" s="41"/>
      <c r="D663" s="64"/>
      <c r="E663" s="38"/>
      <c r="F663" s="41"/>
      <c r="G663" s="41"/>
      <c r="H663" s="65"/>
      <c r="I663" s="65"/>
      <c r="J663" s="41"/>
      <c r="K663" s="41"/>
      <c r="L663" s="41"/>
    </row>
    <row r="664" spans="2:12" x14ac:dyDescent="0.25">
      <c r="B664" s="63"/>
      <c r="C664" s="41"/>
      <c r="D664" s="64"/>
      <c r="E664" s="38"/>
      <c r="F664" s="41"/>
      <c r="G664" s="41"/>
      <c r="H664" s="65"/>
      <c r="I664" s="65"/>
      <c r="J664" s="41"/>
      <c r="K664" s="41"/>
      <c r="L664" s="41"/>
    </row>
    <row r="665" spans="2:12" x14ac:dyDescent="0.25">
      <c r="B665" s="63"/>
      <c r="C665" s="41"/>
      <c r="D665" s="64"/>
      <c r="E665" s="38"/>
      <c r="F665" s="41"/>
      <c r="G665" s="41"/>
      <c r="H665" s="65"/>
      <c r="I665" s="65"/>
      <c r="J665" s="41"/>
      <c r="K665" s="41"/>
      <c r="L665" s="41"/>
    </row>
    <row r="666" spans="2:12" x14ac:dyDescent="0.25">
      <c r="B666" s="63"/>
      <c r="C666" s="41"/>
      <c r="D666" s="64"/>
      <c r="E666" s="38"/>
      <c r="F666" s="41"/>
      <c r="G666" s="41"/>
      <c r="H666" s="65"/>
      <c r="I666" s="65"/>
      <c r="J666" s="41"/>
      <c r="K666" s="41"/>
      <c r="L666" s="41"/>
    </row>
    <row r="667" spans="2:12" x14ac:dyDescent="0.25">
      <c r="B667" s="63"/>
      <c r="C667" s="41"/>
      <c r="D667" s="64"/>
      <c r="E667" s="38"/>
      <c r="F667" s="41"/>
      <c r="G667" s="41"/>
      <c r="H667" s="65"/>
      <c r="I667" s="65"/>
      <c r="J667" s="41"/>
      <c r="K667" s="41"/>
      <c r="L667" s="41"/>
    </row>
    <row r="668" spans="2:12" x14ac:dyDescent="0.25">
      <c r="B668" s="63"/>
      <c r="C668" s="41"/>
      <c r="D668" s="64"/>
      <c r="E668" s="38"/>
      <c r="F668" s="41"/>
      <c r="G668" s="41"/>
      <c r="H668" s="65"/>
      <c r="I668" s="65"/>
      <c r="J668" s="41"/>
      <c r="K668" s="41"/>
      <c r="L668" s="41"/>
    </row>
    <row r="669" spans="2:12" x14ac:dyDescent="0.25">
      <c r="B669" s="63"/>
      <c r="C669" s="41"/>
      <c r="D669" s="64"/>
      <c r="E669" s="38"/>
      <c r="F669" s="41"/>
      <c r="G669" s="41"/>
      <c r="H669" s="65"/>
      <c r="I669" s="65"/>
      <c r="J669" s="41"/>
      <c r="K669" s="41"/>
      <c r="L669" s="41"/>
    </row>
    <row r="670" spans="2:12" x14ac:dyDescent="0.25">
      <c r="B670" s="63"/>
      <c r="C670" s="41"/>
      <c r="D670" s="64"/>
      <c r="E670" s="38"/>
      <c r="F670" s="41"/>
      <c r="G670" s="41"/>
      <c r="H670" s="65"/>
      <c r="I670" s="65"/>
      <c r="J670" s="41"/>
      <c r="K670" s="41"/>
      <c r="L670" s="41"/>
    </row>
    <row r="671" spans="2:12" x14ac:dyDescent="0.25">
      <c r="B671" s="63"/>
      <c r="C671" s="41"/>
      <c r="D671" s="64"/>
      <c r="E671" s="38"/>
      <c r="F671" s="41"/>
      <c r="G671" s="41"/>
      <c r="H671" s="65"/>
      <c r="I671" s="65"/>
      <c r="J671" s="41"/>
      <c r="K671" s="41"/>
      <c r="L671" s="41"/>
    </row>
    <row r="672" spans="2:12" x14ac:dyDescent="0.25">
      <c r="B672" s="63"/>
      <c r="C672" s="41"/>
      <c r="D672" s="64"/>
      <c r="E672" s="38"/>
      <c r="F672" s="41"/>
      <c r="G672" s="41"/>
      <c r="H672" s="65"/>
      <c r="I672" s="65"/>
      <c r="J672" s="41"/>
      <c r="K672" s="41"/>
      <c r="L672" s="41"/>
    </row>
    <row r="673" spans="2:12" x14ac:dyDescent="0.25">
      <c r="B673" s="63"/>
      <c r="C673" s="41"/>
      <c r="D673" s="64"/>
      <c r="E673" s="38"/>
      <c r="F673" s="41"/>
      <c r="G673" s="41"/>
      <c r="H673" s="65"/>
      <c r="I673" s="65"/>
      <c r="J673" s="41"/>
      <c r="K673" s="41"/>
      <c r="L673" s="41"/>
    </row>
    <row r="674" spans="2:12" x14ac:dyDescent="0.25">
      <c r="B674" s="63"/>
      <c r="C674" s="41"/>
      <c r="D674" s="64"/>
      <c r="E674" s="38"/>
      <c r="F674" s="41"/>
      <c r="G674" s="41"/>
      <c r="H674" s="65"/>
      <c r="I674" s="65"/>
      <c r="J674" s="41"/>
      <c r="K674" s="41"/>
      <c r="L674" s="41"/>
    </row>
    <row r="675" spans="2:12" x14ac:dyDescent="0.25">
      <c r="B675" s="63"/>
      <c r="C675" s="41"/>
      <c r="D675" s="64"/>
      <c r="E675" s="38"/>
      <c r="F675" s="41"/>
      <c r="G675" s="41"/>
      <c r="H675" s="65"/>
      <c r="I675" s="65"/>
      <c r="J675" s="41"/>
      <c r="K675" s="41"/>
      <c r="L675" s="41"/>
    </row>
    <row r="676" spans="2:12" x14ac:dyDescent="0.25">
      <c r="B676" s="63"/>
      <c r="C676" s="41"/>
      <c r="D676" s="64"/>
      <c r="E676" s="38"/>
      <c r="F676" s="41"/>
      <c r="G676" s="41"/>
      <c r="H676" s="65"/>
      <c r="I676" s="65"/>
      <c r="J676" s="41"/>
      <c r="K676" s="41"/>
      <c r="L676" s="41"/>
    </row>
    <row r="677" spans="2:12" x14ac:dyDescent="0.25">
      <c r="B677" s="63"/>
      <c r="C677" s="41"/>
      <c r="D677" s="64"/>
      <c r="E677" s="38"/>
      <c r="F677" s="41"/>
      <c r="G677" s="41"/>
      <c r="H677" s="65"/>
      <c r="I677" s="65"/>
      <c r="J677" s="41"/>
      <c r="K677" s="41"/>
      <c r="L677" s="41"/>
    </row>
    <row r="678" spans="2:12" x14ac:dyDescent="0.25">
      <c r="B678" s="63"/>
      <c r="C678" s="41"/>
      <c r="D678" s="64"/>
      <c r="E678" s="38"/>
      <c r="F678" s="41"/>
      <c r="G678" s="41"/>
      <c r="H678" s="65"/>
      <c r="I678" s="65"/>
      <c r="J678" s="41"/>
      <c r="K678" s="41"/>
      <c r="L678" s="41"/>
    </row>
    <row r="679" spans="2:12" x14ac:dyDescent="0.25">
      <c r="B679" s="63"/>
      <c r="C679" s="41"/>
      <c r="D679" s="64"/>
      <c r="E679" s="38"/>
      <c r="F679" s="41"/>
      <c r="G679" s="41"/>
      <c r="H679" s="65"/>
      <c r="I679" s="65"/>
      <c r="J679" s="41"/>
      <c r="K679" s="41"/>
      <c r="L679" s="41"/>
    </row>
    <row r="680" spans="2:12" x14ac:dyDescent="0.25">
      <c r="B680" s="63"/>
      <c r="C680" s="41"/>
      <c r="D680" s="64"/>
      <c r="E680" s="38"/>
      <c r="F680" s="41"/>
      <c r="G680" s="41"/>
      <c r="H680" s="65"/>
      <c r="I680" s="65"/>
      <c r="J680" s="41"/>
      <c r="K680" s="41"/>
      <c r="L680" s="41"/>
    </row>
    <row r="681" spans="2:12" x14ac:dyDescent="0.25">
      <c r="B681" s="63"/>
      <c r="C681" s="41"/>
      <c r="D681" s="64"/>
      <c r="E681" s="38"/>
      <c r="F681" s="41"/>
      <c r="G681" s="41"/>
      <c r="H681" s="65"/>
      <c r="I681" s="65"/>
      <c r="J681" s="41"/>
      <c r="K681" s="41"/>
      <c r="L681" s="41"/>
    </row>
    <row r="682" spans="2:12" x14ac:dyDescent="0.25">
      <c r="B682" s="63"/>
      <c r="C682" s="41"/>
      <c r="D682" s="64"/>
      <c r="E682" s="38"/>
      <c r="F682" s="41"/>
      <c r="G682" s="41"/>
      <c r="H682" s="65"/>
      <c r="I682" s="65"/>
      <c r="J682" s="41"/>
      <c r="K682" s="41"/>
      <c r="L682" s="41"/>
    </row>
    <row r="683" spans="2:12" x14ac:dyDescent="0.25">
      <c r="B683" s="63"/>
      <c r="C683" s="41"/>
      <c r="D683" s="64"/>
      <c r="E683" s="38"/>
      <c r="F683" s="41"/>
      <c r="G683" s="41"/>
      <c r="H683" s="65"/>
      <c r="I683" s="65"/>
      <c r="J683" s="41"/>
      <c r="K683" s="41"/>
      <c r="L683" s="41"/>
    </row>
    <row r="684" spans="2:12" x14ac:dyDescent="0.25">
      <c r="B684" s="63"/>
      <c r="C684" s="41"/>
      <c r="D684" s="64"/>
      <c r="E684" s="38"/>
      <c r="F684" s="41"/>
      <c r="G684" s="41"/>
      <c r="H684" s="65"/>
      <c r="I684" s="65"/>
      <c r="J684" s="41"/>
      <c r="K684" s="41"/>
      <c r="L684" s="41"/>
    </row>
    <row r="685" spans="2:12" x14ac:dyDescent="0.25">
      <c r="B685" s="63"/>
      <c r="C685" s="41"/>
      <c r="D685" s="64"/>
      <c r="E685" s="38"/>
      <c r="F685" s="41"/>
      <c r="G685" s="41"/>
      <c r="H685" s="65"/>
      <c r="I685" s="65"/>
      <c r="J685" s="41"/>
      <c r="K685" s="41"/>
      <c r="L685" s="41"/>
    </row>
    <row r="686" spans="2:12" x14ac:dyDescent="0.25">
      <c r="B686" s="63"/>
      <c r="C686" s="41"/>
      <c r="D686" s="64"/>
      <c r="E686" s="38"/>
      <c r="F686" s="41"/>
      <c r="G686" s="41"/>
      <c r="H686" s="65"/>
      <c r="I686" s="65"/>
      <c r="J686" s="41"/>
      <c r="K686" s="41"/>
      <c r="L686" s="41"/>
    </row>
    <row r="687" spans="2:12" x14ac:dyDescent="0.25">
      <c r="B687" s="63"/>
      <c r="C687" s="41"/>
      <c r="D687" s="64"/>
      <c r="E687" s="38"/>
      <c r="F687" s="41"/>
      <c r="G687" s="41"/>
      <c r="H687" s="65"/>
      <c r="I687" s="65"/>
      <c r="J687" s="41"/>
      <c r="K687" s="41"/>
      <c r="L687" s="41"/>
    </row>
    <row r="688" spans="2:12" x14ac:dyDescent="0.25">
      <c r="B688" s="63"/>
      <c r="C688" s="41"/>
      <c r="D688" s="64"/>
      <c r="E688" s="38"/>
      <c r="F688" s="41"/>
      <c r="G688" s="41"/>
      <c r="H688" s="65"/>
      <c r="I688" s="65"/>
      <c r="J688" s="41"/>
      <c r="K688" s="41"/>
      <c r="L688" s="41"/>
    </row>
    <row r="689" spans="2:12" x14ac:dyDescent="0.25">
      <c r="B689" s="63"/>
      <c r="C689" s="41"/>
      <c r="D689" s="64"/>
      <c r="E689" s="38"/>
      <c r="F689" s="41"/>
      <c r="G689" s="41"/>
      <c r="H689" s="65"/>
      <c r="I689" s="65"/>
      <c r="J689" s="41"/>
      <c r="K689" s="41"/>
      <c r="L689" s="41"/>
    </row>
    <row r="690" spans="2:12" x14ac:dyDescent="0.25">
      <c r="B690" s="63"/>
      <c r="C690" s="41"/>
      <c r="D690" s="64"/>
      <c r="E690" s="38"/>
      <c r="F690" s="41"/>
      <c r="G690" s="41"/>
      <c r="H690" s="65"/>
      <c r="I690" s="65"/>
      <c r="J690" s="41"/>
      <c r="K690" s="41"/>
      <c r="L690" s="41"/>
    </row>
    <row r="691" spans="2:12" x14ac:dyDescent="0.25">
      <c r="B691" s="63"/>
      <c r="C691" s="41"/>
      <c r="D691" s="64"/>
      <c r="E691" s="38"/>
      <c r="F691" s="41"/>
      <c r="G691" s="41"/>
      <c r="H691" s="65"/>
      <c r="I691" s="65"/>
      <c r="J691" s="41"/>
      <c r="K691" s="41"/>
      <c r="L691" s="41"/>
    </row>
    <row r="692" spans="2:12" x14ac:dyDescent="0.25">
      <c r="B692" s="63"/>
      <c r="C692" s="41"/>
      <c r="D692" s="64"/>
      <c r="E692" s="38"/>
      <c r="F692" s="41"/>
      <c r="G692" s="41"/>
      <c r="H692" s="65"/>
      <c r="I692" s="65"/>
      <c r="J692" s="41"/>
      <c r="K692" s="41"/>
      <c r="L692" s="41"/>
    </row>
    <row r="693" spans="2:12" x14ac:dyDescent="0.25">
      <c r="B693" s="63"/>
      <c r="C693" s="41"/>
      <c r="D693" s="64"/>
      <c r="E693" s="38"/>
      <c r="F693" s="41"/>
      <c r="G693" s="41"/>
      <c r="H693" s="65"/>
      <c r="I693" s="65"/>
      <c r="J693" s="41"/>
      <c r="K693" s="41"/>
      <c r="L693" s="41"/>
    </row>
    <row r="694" spans="2:12" x14ac:dyDescent="0.25">
      <c r="B694" s="63"/>
      <c r="C694" s="41"/>
      <c r="D694" s="64"/>
      <c r="E694" s="38"/>
      <c r="F694" s="41"/>
      <c r="G694" s="41"/>
      <c r="H694" s="65"/>
      <c r="I694" s="65"/>
      <c r="J694" s="41"/>
      <c r="K694" s="41"/>
      <c r="L694" s="41"/>
    </row>
    <row r="695" spans="2:12" x14ac:dyDescent="0.25">
      <c r="B695" s="63"/>
      <c r="C695" s="41"/>
      <c r="D695" s="64"/>
      <c r="E695" s="38"/>
      <c r="F695" s="41"/>
      <c r="G695" s="41"/>
      <c r="H695" s="65"/>
      <c r="I695" s="65"/>
      <c r="J695" s="41"/>
      <c r="K695" s="41"/>
      <c r="L695" s="41"/>
    </row>
    <row r="696" spans="2:12" x14ac:dyDescent="0.25">
      <c r="B696" s="63"/>
      <c r="C696" s="41"/>
      <c r="D696" s="64"/>
      <c r="E696" s="38"/>
      <c r="F696" s="41"/>
      <c r="G696" s="41"/>
      <c r="H696" s="65"/>
      <c r="I696" s="65"/>
      <c r="J696" s="41"/>
      <c r="K696" s="41"/>
      <c r="L696" s="41"/>
    </row>
    <row r="697" spans="2:12" x14ac:dyDescent="0.25">
      <c r="B697" s="63"/>
      <c r="C697" s="41"/>
      <c r="D697" s="64"/>
      <c r="E697" s="38"/>
      <c r="F697" s="41"/>
      <c r="G697" s="41"/>
      <c r="H697" s="65"/>
      <c r="I697" s="65"/>
      <c r="J697" s="41"/>
      <c r="K697" s="41"/>
      <c r="L697" s="41"/>
    </row>
    <row r="698" spans="2:12" x14ac:dyDescent="0.25">
      <c r="B698" s="63"/>
      <c r="C698" s="41"/>
      <c r="D698" s="64"/>
      <c r="E698" s="38"/>
      <c r="F698" s="41"/>
      <c r="G698" s="41"/>
      <c r="H698" s="65"/>
      <c r="I698" s="65"/>
      <c r="J698" s="41"/>
      <c r="K698" s="41"/>
      <c r="L698" s="41"/>
    </row>
    <row r="699" spans="2:12" x14ac:dyDescent="0.25">
      <c r="B699" s="63"/>
      <c r="C699" s="41"/>
      <c r="D699" s="64"/>
      <c r="E699" s="38"/>
      <c r="F699" s="41"/>
      <c r="G699" s="41"/>
      <c r="H699" s="65"/>
      <c r="I699" s="65"/>
      <c r="J699" s="41"/>
      <c r="K699" s="41"/>
      <c r="L699" s="41"/>
    </row>
    <row r="700" spans="2:12" x14ac:dyDescent="0.25">
      <c r="B700" s="63"/>
      <c r="C700" s="41"/>
      <c r="D700" s="64"/>
      <c r="E700" s="38"/>
      <c r="F700" s="41"/>
      <c r="G700" s="41"/>
      <c r="H700" s="65"/>
      <c r="I700" s="65"/>
      <c r="J700" s="41"/>
      <c r="K700" s="41"/>
      <c r="L700" s="41"/>
    </row>
    <row r="701" spans="2:12" x14ac:dyDescent="0.25">
      <c r="B701" s="63"/>
      <c r="C701" s="41"/>
      <c r="D701" s="64"/>
      <c r="E701" s="38"/>
      <c r="F701" s="41"/>
      <c r="G701" s="41"/>
      <c r="H701" s="65"/>
      <c r="I701" s="65"/>
      <c r="J701" s="41"/>
      <c r="K701" s="41"/>
      <c r="L701" s="41"/>
    </row>
    <row r="702" spans="2:12" x14ac:dyDescent="0.25">
      <c r="B702" s="63"/>
      <c r="C702" s="41"/>
      <c r="D702" s="64"/>
      <c r="E702" s="38"/>
      <c r="F702" s="41"/>
      <c r="G702" s="41"/>
      <c r="H702" s="65"/>
      <c r="I702" s="65"/>
      <c r="J702" s="41"/>
      <c r="K702" s="41"/>
      <c r="L702" s="41"/>
    </row>
    <row r="703" spans="2:12" x14ac:dyDescent="0.25">
      <c r="B703" s="63"/>
      <c r="C703" s="41"/>
      <c r="D703" s="64"/>
      <c r="E703" s="38"/>
      <c r="F703" s="41"/>
      <c r="G703" s="41"/>
      <c r="H703" s="65"/>
      <c r="I703" s="65"/>
      <c r="J703" s="41"/>
      <c r="K703" s="41"/>
      <c r="L703" s="41"/>
    </row>
    <row r="704" spans="2:12" x14ac:dyDescent="0.25">
      <c r="B704" s="63"/>
      <c r="C704" s="41"/>
      <c r="D704" s="64"/>
      <c r="E704" s="38"/>
      <c r="F704" s="41"/>
      <c r="G704" s="41"/>
      <c r="H704" s="65"/>
      <c r="I704" s="65"/>
      <c r="J704" s="41"/>
      <c r="K704" s="41"/>
      <c r="L704" s="41"/>
    </row>
    <row r="705" spans="2:12" x14ac:dyDescent="0.25">
      <c r="B705" s="63"/>
      <c r="C705" s="41"/>
      <c r="D705" s="64"/>
      <c r="E705" s="38"/>
      <c r="F705" s="41"/>
      <c r="G705" s="41"/>
      <c r="H705" s="65"/>
      <c r="I705" s="65"/>
      <c r="J705" s="41"/>
      <c r="K705" s="41"/>
      <c r="L705" s="41"/>
    </row>
    <row r="706" spans="2:12" x14ac:dyDescent="0.25">
      <c r="B706" s="63"/>
      <c r="C706" s="41"/>
      <c r="D706" s="64"/>
      <c r="E706" s="38"/>
      <c r="F706" s="41"/>
      <c r="G706" s="41"/>
      <c r="H706" s="65"/>
      <c r="I706" s="65"/>
      <c r="J706" s="41"/>
      <c r="K706" s="41"/>
      <c r="L706" s="41"/>
    </row>
    <row r="707" spans="2:12" x14ac:dyDescent="0.25">
      <c r="B707" s="63"/>
      <c r="C707" s="41"/>
      <c r="D707" s="64"/>
      <c r="E707" s="38"/>
      <c r="F707" s="41"/>
      <c r="G707" s="41"/>
      <c r="H707" s="65"/>
      <c r="I707" s="65"/>
      <c r="J707" s="41"/>
      <c r="K707" s="41"/>
      <c r="L707" s="41"/>
    </row>
    <row r="708" spans="2:12" x14ac:dyDescent="0.25">
      <c r="B708" s="63"/>
      <c r="C708" s="41"/>
      <c r="D708" s="64"/>
      <c r="E708" s="38"/>
      <c r="F708" s="41"/>
      <c r="G708" s="41"/>
      <c r="H708" s="65"/>
      <c r="I708" s="65"/>
      <c r="J708" s="41"/>
      <c r="K708" s="41"/>
      <c r="L708" s="41"/>
    </row>
    <row r="709" spans="2:12" x14ac:dyDescent="0.25">
      <c r="B709" s="63"/>
      <c r="C709" s="41"/>
      <c r="D709" s="64"/>
      <c r="E709" s="38"/>
      <c r="F709" s="41"/>
      <c r="G709" s="41"/>
      <c r="H709" s="65"/>
      <c r="I709" s="65"/>
      <c r="J709" s="41"/>
      <c r="K709" s="41"/>
      <c r="L709" s="41"/>
    </row>
    <row r="710" spans="2:12" x14ac:dyDescent="0.25">
      <c r="B710" s="63"/>
      <c r="C710" s="41"/>
      <c r="D710" s="64"/>
      <c r="E710" s="38"/>
      <c r="F710" s="41"/>
      <c r="G710" s="41"/>
      <c r="H710" s="65"/>
      <c r="I710" s="65"/>
      <c r="J710" s="41"/>
      <c r="K710" s="41"/>
      <c r="L710" s="41"/>
    </row>
    <row r="711" spans="2:12" x14ac:dyDescent="0.25">
      <c r="B711" s="63"/>
      <c r="C711" s="41"/>
      <c r="D711" s="64"/>
      <c r="E711" s="38"/>
      <c r="F711" s="41"/>
      <c r="G711" s="41"/>
      <c r="H711" s="65"/>
      <c r="I711" s="65"/>
      <c r="J711" s="41"/>
      <c r="K711" s="41"/>
      <c r="L711" s="41"/>
    </row>
    <row r="712" spans="2:12" x14ac:dyDescent="0.25">
      <c r="B712" s="63"/>
      <c r="C712" s="41"/>
      <c r="D712" s="64"/>
      <c r="E712" s="38"/>
      <c r="F712" s="41"/>
      <c r="G712" s="41"/>
      <c r="H712" s="65"/>
      <c r="I712" s="65"/>
      <c r="J712" s="41"/>
      <c r="K712" s="41"/>
      <c r="L712" s="41"/>
    </row>
    <row r="713" spans="2:12" x14ac:dyDescent="0.25">
      <c r="B713" s="63"/>
      <c r="C713" s="41"/>
      <c r="D713" s="64"/>
      <c r="E713" s="38"/>
      <c r="F713" s="41"/>
      <c r="G713" s="41"/>
      <c r="H713" s="65"/>
      <c r="I713" s="65"/>
      <c r="J713" s="41"/>
      <c r="K713" s="41"/>
      <c r="L713" s="41"/>
    </row>
    <row r="714" spans="2:12" x14ac:dyDescent="0.25">
      <c r="B714" s="63"/>
      <c r="C714" s="41"/>
      <c r="D714" s="64"/>
      <c r="E714" s="38"/>
      <c r="F714" s="41"/>
      <c r="G714" s="41"/>
      <c r="H714" s="65"/>
      <c r="I714" s="65"/>
      <c r="J714" s="41"/>
      <c r="K714" s="41"/>
      <c r="L714" s="41"/>
    </row>
    <row r="715" spans="2:12" x14ac:dyDescent="0.25">
      <c r="B715" s="63"/>
      <c r="C715" s="41"/>
      <c r="D715" s="64"/>
      <c r="E715" s="38"/>
      <c r="F715" s="41"/>
      <c r="G715" s="41"/>
      <c r="H715" s="65"/>
      <c r="I715" s="65"/>
      <c r="J715" s="41"/>
      <c r="K715" s="41"/>
      <c r="L715" s="41"/>
    </row>
    <row r="716" spans="2:12" x14ac:dyDescent="0.25">
      <c r="B716" s="63"/>
      <c r="C716" s="41"/>
      <c r="D716" s="64"/>
      <c r="E716" s="38"/>
      <c r="F716" s="41"/>
      <c r="G716" s="41"/>
      <c r="H716" s="65"/>
      <c r="I716" s="65"/>
      <c r="J716" s="41"/>
      <c r="K716" s="41"/>
      <c r="L716" s="41"/>
    </row>
    <row r="717" spans="2:12" x14ac:dyDescent="0.25">
      <c r="B717" s="63"/>
      <c r="C717" s="41"/>
      <c r="D717" s="64"/>
      <c r="E717" s="38"/>
      <c r="F717" s="41"/>
      <c r="G717" s="41"/>
      <c r="H717" s="65"/>
      <c r="I717" s="65"/>
      <c r="J717" s="41"/>
      <c r="K717" s="41"/>
      <c r="L717" s="41"/>
    </row>
    <row r="718" spans="2:12" x14ac:dyDescent="0.25">
      <c r="B718" s="63"/>
      <c r="C718" s="41"/>
      <c r="D718" s="64"/>
      <c r="E718" s="38"/>
      <c r="F718" s="41"/>
      <c r="G718" s="41"/>
      <c r="H718" s="65"/>
      <c r="I718" s="65"/>
      <c r="J718" s="41"/>
      <c r="K718" s="41"/>
      <c r="L718" s="41"/>
    </row>
    <row r="719" spans="2:12" x14ac:dyDescent="0.25">
      <c r="B719" s="63"/>
      <c r="C719" s="41"/>
      <c r="D719" s="64"/>
      <c r="E719" s="38"/>
      <c r="F719" s="41"/>
      <c r="G719" s="41"/>
      <c r="H719" s="65"/>
      <c r="I719" s="65"/>
      <c r="J719" s="41"/>
      <c r="K719" s="41"/>
      <c r="L719" s="41"/>
    </row>
    <row r="720" spans="2:12" x14ac:dyDescent="0.25">
      <c r="B720" s="63"/>
      <c r="C720" s="41"/>
      <c r="D720" s="64"/>
      <c r="E720" s="38"/>
      <c r="F720" s="41"/>
      <c r="G720" s="41"/>
      <c r="H720" s="65"/>
      <c r="I720" s="65"/>
      <c r="J720" s="41"/>
      <c r="K720" s="41"/>
      <c r="L720" s="41"/>
    </row>
    <row r="721" spans="2:12" x14ac:dyDescent="0.25">
      <c r="B721" s="63"/>
      <c r="C721" s="41"/>
      <c r="D721" s="64"/>
      <c r="E721" s="38"/>
      <c r="F721" s="41"/>
      <c r="G721" s="41"/>
      <c r="H721" s="65"/>
      <c r="I721" s="65"/>
      <c r="J721" s="41"/>
      <c r="K721" s="41"/>
      <c r="L721" s="41"/>
    </row>
    <row r="722" spans="2:12" x14ac:dyDescent="0.25">
      <c r="B722" s="63"/>
      <c r="C722" s="41"/>
      <c r="D722" s="64"/>
      <c r="E722" s="38"/>
      <c r="F722" s="41"/>
      <c r="G722" s="41"/>
      <c r="H722" s="65"/>
      <c r="I722" s="65"/>
      <c r="J722" s="41"/>
      <c r="K722" s="41"/>
      <c r="L722" s="41"/>
    </row>
    <row r="723" spans="2:12" x14ac:dyDescent="0.25">
      <c r="B723" s="63"/>
      <c r="C723" s="41"/>
      <c r="D723" s="64"/>
      <c r="E723" s="38"/>
      <c r="F723" s="41"/>
      <c r="G723" s="41"/>
      <c r="H723" s="65"/>
      <c r="I723" s="65"/>
      <c r="J723" s="41"/>
      <c r="K723" s="41"/>
      <c r="L723" s="41"/>
    </row>
    <row r="724" spans="2:12" x14ac:dyDescent="0.25">
      <c r="B724" s="63"/>
      <c r="C724" s="41"/>
      <c r="D724" s="64"/>
      <c r="E724" s="38"/>
      <c r="F724" s="41"/>
      <c r="G724" s="41"/>
      <c r="H724" s="65"/>
      <c r="I724" s="65"/>
      <c r="J724" s="41"/>
      <c r="K724" s="41"/>
      <c r="L724" s="41"/>
    </row>
    <row r="725" spans="2:12" x14ac:dyDescent="0.25">
      <c r="B725" s="63"/>
      <c r="C725" s="41"/>
      <c r="D725" s="64"/>
      <c r="E725" s="38"/>
      <c r="F725" s="41"/>
      <c r="G725" s="41"/>
      <c r="H725" s="65"/>
      <c r="I725" s="65"/>
      <c r="J725" s="41"/>
      <c r="K725" s="41"/>
      <c r="L725" s="41"/>
    </row>
    <row r="726" spans="2:12" x14ac:dyDescent="0.25">
      <c r="B726" s="63"/>
      <c r="C726" s="41"/>
      <c r="D726" s="64"/>
      <c r="E726" s="38"/>
      <c r="F726" s="41"/>
      <c r="G726" s="41"/>
      <c r="H726" s="65"/>
      <c r="I726" s="65"/>
      <c r="J726" s="41"/>
      <c r="K726" s="41"/>
      <c r="L726" s="41"/>
    </row>
    <row r="727" spans="2:12" x14ac:dyDescent="0.25">
      <c r="B727" s="63"/>
      <c r="C727" s="41"/>
      <c r="D727" s="64"/>
      <c r="E727" s="38"/>
      <c r="F727" s="41"/>
      <c r="G727" s="41"/>
      <c r="H727" s="65"/>
      <c r="I727" s="65"/>
      <c r="J727" s="41"/>
      <c r="K727" s="41"/>
      <c r="L727" s="41"/>
    </row>
    <row r="728" spans="2:12" x14ac:dyDescent="0.25">
      <c r="B728" s="63"/>
      <c r="C728" s="41"/>
      <c r="D728" s="64"/>
      <c r="E728" s="38"/>
      <c r="F728" s="41"/>
      <c r="G728" s="41"/>
      <c r="H728" s="65"/>
      <c r="I728" s="65"/>
      <c r="J728" s="41"/>
      <c r="K728" s="41"/>
      <c r="L728" s="41"/>
    </row>
    <row r="729" spans="2:12" x14ac:dyDescent="0.25">
      <c r="B729" s="63"/>
      <c r="C729" s="41"/>
      <c r="D729" s="64"/>
      <c r="E729" s="38"/>
      <c r="F729" s="41"/>
      <c r="G729" s="41"/>
      <c r="H729" s="65"/>
      <c r="I729" s="65"/>
      <c r="J729" s="41"/>
      <c r="K729" s="41"/>
      <c r="L729" s="41"/>
    </row>
    <row r="730" spans="2:12" x14ac:dyDescent="0.25">
      <c r="B730" s="63"/>
      <c r="C730" s="41"/>
      <c r="D730" s="64"/>
      <c r="E730" s="38"/>
      <c r="F730" s="41"/>
      <c r="G730" s="41"/>
      <c r="H730" s="65"/>
      <c r="I730" s="65"/>
      <c r="J730" s="41"/>
      <c r="K730" s="41"/>
      <c r="L730" s="41"/>
    </row>
    <row r="731" spans="2:12" x14ac:dyDescent="0.25">
      <c r="B731" s="63"/>
      <c r="C731" s="41"/>
      <c r="D731" s="64"/>
      <c r="E731" s="38"/>
      <c r="F731" s="41"/>
      <c r="G731" s="41"/>
      <c r="H731" s="65"/>
      <c r="I731" s="65"/>
      <c r="J731" s="41"/>
      <c r="K731" s="41"/>
      <c r="L731" s="41"/>
    </row>
    <row r="732" spans="2:12" x14ac:dyDescent="0.25">
      <c r="B732" s="63"/>
      <c r="C732" s="41"/>
      <c r="D732" s="64"/>
      <c r="E732" s="38"/>
      <c r="F732" s="41"/>
      <c r="G732" s="41"/>
      <c r="H732" s="65"/>
      <c r="I732" s="65"/>
      <c r="J732" s="41"/>
      <c r="K732" s="41"/>
      <c r="L732" s="41"/>
    </row>
    <row r="733" spans="2:12" x14ac:dyDescent="0.25">
      <c r="B733" s="63"/>
      <c r="C733" s="41"/>
      <c r="D733" s="64"/>
      <c r="E733" s="38"/>
      <c r="F733" s="41"/>
      <c r="G733" s="41"/>
      <c r="H733" s="65"/>
      <c r="I733" s="65"/>
      <c r="J733" s="41"/>
      <c r="K733" s="41"/>
      <c r="L733" s="41"/>
    </row>
    <row r="734" spans="2:12" x14ac:dyDescent="0.25">
      <c r="B734" s="63"/>
      <c r="C734" s="41"/>
      <c r="D734" s="64"/>
      <c r="E734" s="38"/>
      <c r="F734" s="41"/>
      <c r="G734" s="41"/>
      <c r="H734" s="65"/>
      <c r="I734" s="65"/>
      <c r="J734" s="41"/>
      <c r="K734" s="41"/>
      <c r="L734" s="41"/>
    </row>
    <row r="735" spans="2:12" x14ac:dyDescent="0.25">
      <c r="B735" s="63"/>
      <c r="C735" s="41"/>
      <c r="D735" s="64"/>
      <c r="E735" s="38"/>
      <c r="F735" s="41"/>
      <c r="G735" s="41"/>
      <c r="H735" s="65"/>
      <c r="I735" s="65"/>
      <c r="J735" s="41"/>
      <c r="K735" s="41"/>
      <c r="L735" s="41"/>
    </row>
    <row r="736" spans="2:12" x14ac:dyDescent="0.25">
      <c r="B736" s="63"/>
      <c r="C736" s="41"/>
      <c r="D736" s="64"/>
      <c r="E736" s="38"/>
      <c r="F736" s="41"/>
      <c r="G736" s="41"/>
      <c r="H736" s="65"/>
      <c r="I736" s="65"/>
      <c r="J736" s="41"/>
      <c r="K736" s="41"/>
      <c r="L736" s="41"/>
    </row>
    <row r="737" spans="2:12" x14ac:dyDescent="0.25">
      <c r="B737" s="63"/>
      <c r="C737" s="41"/>
      <c r="D737" s="64"/>
      <c r="E737" s="38"/>
      <c r="F737" s="41"/>
      <c r="G737" s="41"/>
      <c r="H737" s="65"/>
      <c r="I737" s="65"/>
      <c r="J737" s="41"/>
      <c r="K737" s="41"/>
      <c r="L737" s="41"/>
    </row>
    <row r="738" spans="2:12" x14ac:dyDescent="0.25">
      <c r="B738" s="63"/>
      <c r="C738" s="41"/>
      <c r="D738" s="64"/>
      <c r="E738" s="38"/>
      <c r="F738" s="41"/>
      <c r="G738" s="41"/>
      <c r="H738" s="65"/>
      <c r="I738" s="65"/>
      <c r="J738" s="41"/>
      <c r="K738" s="41"/>
      <c r="L738" s="41"/>
    </row>
    <row r="739" spans="2:12" x14ac:dyDescent="0.25">
      <c r="B739" s="63"/>
      <c r="C739" s="41"/>
      <c r="D739" s="64"/>
      <c r="E739" s="38"/>
      <c r="F739" s="41"/>
      <c r="G739" s="41"/>
      <c r="H739" s="65"/>
      <c r="I739" s="65"/>
      <c r="J739" s="41"/>
      <c r="K739" s="41"/>
      <c r="L739" s="41"/>
    </row>
    <row r="740" spans="2:12" x14ac:dyDescent="0.25">
      <c r="B740" s="63"/>
      <c r="C740" s="41"/>
      <c r="D740" s="64"/>
      <c r="E740" s="38"/>
      <c r="F740" s="41"/>
      <c r="G740" s="41"/>
      <c r="H740" s="65"/>
      <c r="I740" s="65"/>
      <c r="J740" s="41"/>
      <c r="K740" s="41"/>
      <c r="L740" s="41"/>
    </row>
    <row r="741" spans="2:12" x14ac:dyDescent="0.25">
      <c r="B741" s="63"/>
      <c r="C741" s="41"/>
      <c r="D741" s="64"/>
      <c r="E741" s="38"/>
      <c r="F741" s="41"/>
      <c r="G741" s="41"/>
      <c r="H741" s="65"/>
      <c r="I741" s="65"/>
      <c r="J741" s="41"/>
      <c r="K741" s="41"/>
      <c r="L741" s="41"/>
    </row>
    <row r="742" spans="2:12" x14ac:dyDescent="0.25">
      <c r="B742" s="63"/>
      <c r="C742" s="41"/>
      <c r="D742" s="64"/>
      <c r="E742" s="38"/>
      <c r="F742" s="41"/>
      <c r="G742" s="41"/>
      <c r="H742" s="65"/>
      <c r="I742" s="65"/>
      <c r="J742" s="41"/>
      <c r="K742" s="41"/>
      <c r="L742" s="41"/>
    </row>
    <row r="743" spans="2:12" x14ac:dyDescent="0.25">
      <c r="B743" s="63"/>
      <c r="C743" s="41"/>
      <c r="D743" s="64"/>
      <c r="E743" s="38"/>
      <c r="F743" s="41"/>
      <c r="G743" s="41"/>
      <c r="H743" s="65"/>
      <c r="I743" s="65"/>
      <c r="J743" s="41"/>
      <c r="K743" s="41"/>
      <c r="L743" s="41"/>
    </row>
    <row r="744" spans="2:12" x14ac:dyDescent="0.25">
      <c r="B744" s="63"/>
      <c r="C744" s="41"/>
      <c r="D744" s="64"/>
      <c r="E744" s="38"/>
      <c r="F744" s="41"/>
      <c r="G744" s="41"/>
      <c r="H744" s="65"/>
      <c r="I744" s="65"/>
      <c r="J744" s="41"/>
      <c r="K744" s="41"/>
      <c r="L744" s="41"/>
    </row>
    <row r="745" spans="2:12" x14ac:dyDescent="0.25">
      <c r="B745" s="63"/>
      <c r="C745" s="41"/>
      <c r="D745" s="64"/>
      <c r="E745" s="38"/>
      <c r="F745" s="41"/>
      <c r="G745" s="41"/>
      <c r="H745" s="65"/>
      <c r="I745" s="65"/>
      <c r="J745" s="41"/>
      <c r="K745" s="41"/>
      <c r="L745" s="41"/>
    </row>
    <row r="746" spans="2:12" x14ac:dyDescent="0.25">
      <c r="B746" s="63"/>
      <c r="C746" s="41"/>
      <c r="D746" s="64"/>
      <c r="E746" s="38"/>
      <c r="F746" s="41"/>
      <c r="G746" s="41"/>
      <c r="H746" s="65"/>
      <c r="I746" s="65"/>
      <c r="J746" s="41"/>
      <c r="K746" s="41"/>
      <c r="L746" s="41"/>
    </row>
    <row r="747" spans="2:12" x14ac:dyDescent="0.25">
      <c r="B747" s="63"/>
      <c r="C747" s="41"/>
      <c r="D747" s="64"/>
      <c r="E747" s="38"/>
      <c r="F747" s="41"/>
      <c r="G747" s="41"/>
      <c r="H747" s="65"/>
      <c r="I747" s="65"/>
      <c r="J747" s="41"/>
      <c r="K747" s="41"/>
      <c r="L747" s="41"/>
    </row>
    <row r="748" spans="2:12" x14ac:dyDescent="0.25">
      <c r="B748" s="63"/>
      <c r="C748" s="41"/>
      <c r="D748" s="64"/>
      <c r="E748" s="38"/>
      <c r="F748" s="41"/>
      <c r="G748" s="41"/>
      <c r="H748" s="65"/>
      <c r="I748" s="65"/>
      <c r="J748" s="41"/>
      <c r="K748" s="41"/>
      <c r="L748" s="41"/>
    </row>
    <row r="749" spans="2:12" x14ac:dyDescent="0.25">
      <c r="B749" s="63"/>
      <c r="C749" s="41"/>
      <c r="D749" s="64"/>
      <c r="E749" s="38"/>
      <c r="F749" s="41"/>
      <c r="G749" s="41"/>
      <c r="H749" s="65"/>
      <c r="I749" s="65"/>
      <c r="J749" s="41"/>
      <c r="K749" s="41"/>
      <c r="L749" s="41"/>
    </row>
    <row r="750" spans="2:12" x14ac:dyDescent="0.25">
      <c r="B750" s="63"/>
      <c r="C750" s="41"/>
      <c r="D750" s="64"/>
      <c r="E750" s="38"/>
      <c r="F750" s="41"/>
      <c r="G750" s="41"/>
      <c r="H750" s="65"/>
      <c r="I750" s="65"/>
      <c r="J750" s="41"/>
      <c r="K750" s="41"/>
      <c r="L750" s="41"/>
    </row>
    <row r="751" spans="2:12" x14ac:dyDescent="0.25">
      <c r="B751" s="63"/>
      <c r="C751" s="41"/>
      <c r="D751" s="64"/>
      <c r="E751" s="38"/>
      <c r="F751" s="41"/>
      <c r="G751" s="41"/>
      <c r="H751" s="65"/>
      <c r="I751" s="65"/>
      <c r="J751" s="41"/>
      <c r="K751" s="41"/>
      <c r="L751" s="41"/>
    </row>
    <row r="752" spans="2:12" x14ac:dyDescent="0.25">
      <c r="B752" s="63"/>
      <c r="C752" s="41"/>
      <c r="D752" s="64"/>
      <c r="E752" s="38"/>
      <c r="F752" s="41"/>
      <c r="G752" s="41"/>
      <c r="H752" s="65"/>
      <c r="I752" s="65"/>
      <c r="J752" s="41"/>
      <c r="K752" s="41"/>
      <c r="L752" s="41"/>
    </row>
    <row r="753" spans="2:12" x14ac:dyDescent="0.25">
      <c r="B753" s="63"/>
      <c r="C753" s="41"/>
      <c r="D753" s="64"/>
      <c r="E753" s="38"/>
      <c r="F753" s="41"/>
      <c r="G753" s="41"/>
      <c r="H753" s="65"/>
      <c r="I753" s="65"/>
      <c r="J753" s="41"/>
      <c r="K753" s="41"/>
      <c r="L753" s="41"/>
    </row>
    <row r="754" spans="2:12" x14ac:dyDescent="0.25">
      <c r="B754" s="63"/>
      <c r="C754" s="41"/>
      <c r="D754" s="64"/>
      <c r="E754" s="38"/>
      <c r="F754" s="41"/>
      <c r="G754" s="41"/>
      <c r="H754" s="65"/>
      <c r="I754" s="65"/>
      <c r="J754" s="41"/>
      <c r="K754" s="41"/>
      <c r="L754" s="41"/>
    </row>
    <row r="755" spans="2:12" x14ac:dyDescent="0.25">
      <c r="B755" s="63"/>
      <c r="C755" s="41"/>
      <c r="D755" s="64"/>
      <c r="E755" s="38"/>
      <c r="F755" s="41"/>
      <c r="G755" s="41"/>
      <c r="H755" s="65"/>
      <c r="I755" s="65"/>
      <c r="J755" s="41"/>
      <c r="K755" s="41"/>
      <c r="L755" s="41"/>
    </row>
    <row r="756" spans="2:12" x14ac:dyDescent="0.25">
      <c r="B756" s="63"/>
      <c r="C756" s="41"/>
      <c r="D756" s="64"/>
      <c r="E756" s="38"/>
      <c r="F756" s="41"/>
      <c r="G756" s="41"/>
      <c r="H756" s="65"/>
      <c r="I756" s="65"/>
      <c r="J756" s="41"/>
      <c r="K756" s="41"/>
      <c r="L756" s="41"/>
    </row>
    <row r="757" spans="2:12" x14ac:dyDescent="0.25">
      <c r="B757" s="63"/>
      <c r="C757" s="41"/>
      <c r="D757" s="64"/>
      <c r="E757" s="38"/>
      <c r="F757" s="41"/>
      <c r="G757" s="41"/>
      <c r="H757" s="65"/>
      <c r="I757" s="65"/>
      <c r="J757" s="41"/>
      <c r="K757" s="41"/>
      <c r="L757" s="41"/>
    </row>
    <row r="758" spans="2:12" x14ac:dyDescent="0.25">
      <c r="B758" s="63"/>
      <c r="C758" s="41"/>
      <c r="D758" s="64"/>
      <c r="E758" s="38"/>
      <c r="F758" s="41"/>
      <c r="G758" s="41"/>
      <c r="H758" s="65"/>
      <c r="I758" s="65"/>
      <c r="J758" s="41"/>
      <c r="K758" s="41"/>
      <c r="L758" s="41"/>
    </row>
    <row r="759" spans="2:12" x14ac:dyDescent="0.25">
      <c r="B759" s="63"/>
      <c r="C759" s="41"/>
      <c r="D759" s="64"/>
      <c r="E759" s="38"/>
      <c r="F759" s="41"/>
      <c r="G759" s="41"/>
      <c r="H759" s="65"/>
      <c r="I759" s="65"/>
      <c r="J759" s="41"/>
      <c r="K759" s="41"/>
      <c r="L759" s="41"/>
    </row>
    <row r="760" spans="2:12" x14ac:dyDescent="0.25">
      <c r="B760" s="63"/>
      <c r="C760" s="41"/>
      <c r="D760" s="64"/>
      <c r="E760" s="38"/>
      <c r="F760" s="41"/>
      <c r="G760" s="41"/>
      <c r="H760" s="65"/>
      <c r="I760" s="65"/>
      <c r="J760" s="41"/>
      <c r="K760" s="41"/>
      <c r="L760" s="41"/>
    </row>
    <row r="761" spans="2:12" x14ac:dyDescent="0.25">
      <c r="B761" s="63"/>
      <c r="C761" s="41"/>
      <c r="D761" s="64"/>
      <c r="E761" s="38"/>
      <c r="F761" s="41"/>
      <c r="G761" s="41"/>
      <c r="H761" s="65"/>
      <c r="I761" s="65"/>
      <c r="J761" s="41"/>
      <c r="K761" s="41"/>
      <c r="L761" s="41"/>
    </row>
    <row r="762" spans="2:12" x14ac:dyDescent="0.25">
      <c r="B762" s="63"/>
      <c r="C762" s="41"/>
      <c r="D762" s="64"/>
      <c r="E762" s="38"/>
      <c r="F762" s="41"/>
      <c r="G762" s="41"/>
      <c r="H762" s="65"/>
      <c r="I762" s="65"/>
      <c r="J762" s="41"/>
      <c r="K762" s="41"/>
      <c r="L762" s="41"/>
    </row>
    <row r="763" spans="2:12" x14ac:dyDescent="0.25">
      <c r="B763" s="63"/>
      <c r="C763" s="41"/>
      <c r="D763" s="64"/>
      <c r="E763" s="38"/>
      <c r="F763" s="41"/>
      <c r="G763" s="41"/>
      <c r="H763" s="65"/>
      <c r="I763" s="65"/>
      <c r="J763" s="41"/>
      <c r="K763" s="41"/>
      <c r="L763" s="41"/>
    </row>
    <row r="764" spans="2:12" x14ac:dyDescent="0.25">
      <c r="B764" s="63"/>
      <c r="C764" s="41"/>
      <c r="D764" s="64"/>
      <c r="E764" s="38"/>
      <c r="F764" s="41"/>
      <c r="G764" s="41"/>
      <c r="H764" s="65"/>
      <c r="I764" s="65"/>
      <c r="J764" s="41"/>
      <c r="K764" s="41"/>
      <c r="L764" s="41"/>
    </row>
    <row r="765" spans="2:12" x14ac:dyDescent="0.25">
      <c r="B765" s="63"/>
      <c r="C765" s="41"/>
      <c r="D765" s="64"/>
      <c r="E765" s="38"/>
      <c r="F765" s="41"/>
      <c r="G765" s="41"/>
      <c r="H765" s="65"/>
      <c r="I765" s="65"/>
      <c r="J765" s="41"/>
      <c r="K765" s="41"/>
      <c r="L765" s="41"/>
    </row>
    <row r="766" spans="2:12" x14ac:dyDescent="0.25">
      <c r="B766" s="63"/>
      <c r="C766" s="41"/>
      <c r="D766" s="64"/>
      <c r="E766" s="38"/>
      <c r="F766" s="41"/>
      <c r="G766" s="41"/>
      <c r="H766" s="65"/>
      <c r="I766" s="65"/>
      <c r="J766" s="41"/>
      <c r="K766" s="41"/>
      <c r="L766" s="41"/>
    </row>
    <row r="767" spans="2:12" x14ac:dyDescent="0.25">
      <c r="B767" s="63"/>
      <c r="C767" s="41"/>
      <c r="D767" s="64"/>
      <c r="E767" s="38"/>
      <c r="F767" s="41"/>
      <c r="G767" s="41"/>
      <c r="H767" s="65"/>
      <c r="I767" s="65"/>
      <c r="J767" s="41"/>
      <c r="K767" s="41"/>
      <c r="L767" s="41"/>
    </row>
    <row r="768" spans="2:12" x14ac:dyDescent="0.25">
      <c r="B768" s="63"/>
      <c r="C768" s="41"/>
      <c r="D768" s="64"/>
      <c r="E768" s="38"/>
      <c r="F768" s="41"/>
      <c r="G768" s="41"/>
      <c r="H768" s="65"/>
      <c r="I768" s="65"/>
      <c r="J768" s="41"/>
      <c r="K768" s="41"/>
      <c r="L768" s="41"/>
    </row>
    <row r="769" spans="2:12" x14ac:dyDescent="0.25">
      <c r="B769" s="63"/>
      <c r="C769" s="41"/>
      <c r="D769" s="64"/>
      <c r="E769" s="38"/>
      <c r="F769" s="41"/>
      <c r="G769" s="41"/>
      <c r="H769" s="65"/>
      <c r="I769" s="65"/>
      <c r="J769" s="41"/>
      <c r="K769" s="41"/>
      <c r="L769" s="41"/>
    </row>
    <row r="770" spans="2:12" x14ac:dyDescent="0.25">
      <c r="B770" s="63"/>
      <c r="C770" s="41"/>
      <c r="D770" s="64"/>
      <c r="E770" s="38"/>
      <c r="F770" s="41"/>
      <c r="G770" s="41"/>
      <c r="H770" s="65"/>
      <c r="I770" s="65"/>
      <c r="J770" s="41"/>
      <c r="K770" s="41"/>
      <c r="L770" s="41"/>
    </row>
    <row r="771" spans="2:12" x14ac:dyDescent="0.25">
      <c r="B771" s="63"/>
      <c r="C771" s="41"/>
      <c r="D771" s="64"/>
      <c r="E771" s="38"/>
      <c r="F771" s="41"/>
      <c r="G771" s="41"/>
      <c r="H771" s="65"/>
      <c r="I771" s="65"/>
      <c r="J771" s="41"/>
      <c r="K771" s="41"/>
      <c r="L771" s="41"/>
    </row>
    <row r="772" spans="2:12" x14ac:dyDescent="0.25">
      <c r="B772" s="63"/>
      <c r="C772" s="41"/>
      <c r="D772" s="64"/>
      <c r="E772" s="38"/>
      <c r="F772" s="41"/>
      <c r="G772" s="41"/>
      <c r="H772" s="65"/>
      <c r="I772" s="65"/>
      <c r="J772" s="41"/>
      <c r="K772" s="41"/>
      <c r="L772" s="41"/>
    </row>
    <row r="773" spans="2:12" x14ac:dyDescent="0.25">
      <c r="B773" s="63"/>
      <c r="C773" s="41"/>
      <c r="D773" s="64"/>
      <c r="E773" s="38"/>
      <c r="F773" s="41"/>
      <c r="G773" s="41"/>
      <c r="H773" s="65"/>
      <c r="I773" s="65"/>
      <c r="J773" s="41"/>
      <c r="K773" s="41"/>
      <c r="L773" s="41"/>
    </row>
    <row r="774" spans="2:12" x14ac:dyDescent="0.25">
      <c r="B774" s="63"/>
      <c r="C774" s="41"/>
      <c r="D774" s="64"/>
      <c r="E774" s="38"/>
      <c r="F774" s="41"/>
      <c r="G774" s="41"/>
      <c r="H774" s="65"/>
      <c r="I774" s="65"/>
      <c r="J774" s="41"/>
      <c r="K774" s="41"/>
      <c r="L774" s="41"/>
    </row>
    <row r="775" spans="2:12" x14ac:dyDescent="0.25">
      <c r="B775" s="63"/>
      <c r="C775" s="41"/>
      <c r="D775" s="64"/>
      <c r="E775" s="38"/>
      <c r="F775" s="41"/>
      <c r="G775" s="41"/>
      <c r="H775" s="65"/>
      <c r="I775" s="65"/>
      <c r="J775" s="41"/>
      <c r="K775" s="41"/>
      <c r="L775" s="41"/>
    </row>
    <row r="776" spans="2:12" x14ac:dyDescent="0.25">
      <c r="B776" s="63"/>
      <c r="C776" s="41"/>
      <c r="D776" s="64"/>
      <c r="E776" s="38"/>
      <c r="F776" s="41"/>
      <c r="G776" s="41"/>
      <c r="H776" s="65"/>
      <c r="I776" s="65"/>
      <c r="J776" s="41"/>
      <c r="K776" s="41"/>
      <c r="L776" s="41"/>
    </row>
    <row r="777" spans="2:12" x14ac:dyDescent="0.25">
      <c r="B777" s="63"/>
      <c r="C777" s="41"/>
      <c r="D777" s="64"/>
      <c r="E777" s="38"/>
      <c r="F777" s="41"/>
      <c r="G777" s="41"/>
      <c r="H777" s="65"/>
      <c r="I777" s="65"/>
      <c r="J777" s="41"/>
      <c r="K777" s="41"/>
      <c r="L777" s="41"/>
    </row>
    <row r="778" spans="2:12" x14ac:dyDescent="0.25">
      <c r="B778" s="63"/>
      <c r="C778" s="41"/>
      <c r="D778" s="64"/>
      <c r="E778" s="38"/>
      <c r="F778" s="41"/>
      <c r="G778" s="41"/>
      <c r="H778" s="65"/>
      <c r="I778" s="65"/>
      <c r="J778" s="41"/>
      <c r="K778" s="41"/>
      <c r="L778" s="41"/>
    </row>
    <row r="779" spans="2:12" x14ac:dyDescent="0.25">
      <c r="B779" s="63"/>
      <c r="C779" s="41"/>
      <c r="D779" s="64"/>
      <c r="E779" s="38"/>
      <c r="F779" s="41"/>
      <c r="G779" s="41"/>
      <c r="H779" s="65"/>
      <c r="I779" s="65"/>
      <c r="J779" s="41"/>
      <c r="K779" s="41"/>
      <c r="L779" s="41"/>
    </row>
    <row r="780" spans="2:12" x14ac:dyDescent="0.25">
      <c r="B780" s="63"/>
      <c r="C780" s="41"/>
      <c r="D780" s="64"/>
      <c r="E780" s="38"/>
      <c r="F780" s="41"/>
      <c r="G780" s="41"/>
      <c r="H780" s="65"/>
      <c r="I780" s="65"/>
      <c r="J780" s="41"/>
      <c r="K780" s="41"/>
      <c r="L780" s="41"/>
    </row>
    <row r="781" spans="2:12" x14ac:dyDescent="0.25">
      <c r="B781" s="63"/>
      <c r="C781" s="41"/>
      <c r="D781" s="64"/>
      <c r="E781" s="38"/>
      <c r="F781" s="41"/>
      <c r="G781" s="41"/>
      <c r="H781" s="65"/>
      <c r="I781" s="65"/>
      <c r="J781" s="41"/>
      <c r="K781" s="41"/>
      <c r="L781" s="41"/>
    </row>
    <row r="782" spans="2:12" x14ac:dyDescent="0.25">
      <c r="B782" s="63"/>
      <c r="C782" s="41"/>
      <c r="D782" s="64"/>
      <c r="E782" s="38"/>
      <c r="F782" s="41"/>
      <c r="G782" s="41"/>
      <c r="H782" s="65"/>
      <c r="I782" s="65"/>
      <c r="J782" s="41"/>
      <c r="K782" s="41"/>
      <c r="L782" s="41"/>
    </row>
    <row r="783" spans="2:12" x14ac:dyDescent="0.25">
      <c r="B783" s="63"/>
      <c r="C783" s="41"/>
      <c r="D783" s="64"/>
      <c r="E783" s="38"/>
      <c r="F783" s="41"/>
      <c r="G783" s="41"/>
      <c r="H783" s="65"/>
      <c r="I783" s="65"/>
      <c r="J783" s="41"/>
      <c r="K783" s="41"/>
      <c r="L783" s="41"/>
    </row>
    <row r="784" spans="2:12" x14ac:dyDescent="0.25">
      <c r="B784" s="63"/>
      <c r="C784" s="41"/>
      <c r="D784" s="64"/>
      <c r="E784" s="38"/>
      <c r="F784" s="41"/>
      <c r="G784" s="41"/>
      <c r="H784" s="65"/>
      <c r="I784" s="65"/>
      <c r="J784" s="41"/>
      <c r="K784" s="41"/>
      <c r="L784" s="41"/>
    </row>
    <row r="785" spans="2:12" x14ac:dyDescent="0.25">
      <c r="B785" s="63"/>
      <c r="C785" s="41"/>
      <c r="D785" s="64"/>
      <c r="E785" s="38"/>
      <c r="F785" s="41"/>
      <c r="G785" s="41"/>
      <c r="H785" s="65"/>
      <c r="I785" s="65"/>
      <c r="J785" s="41"/>
      <c r="K785" s="41"/>
      <c r="L785" s="41"/>
    </row>
    <row r="786" spans="2:12" x14ac:dyDescent="0.25">
      <c r="B786" s="63"/>
      <c r="C786" s="41"/>
      <c r="D786" s="64"/>
      <c r="E786" s="38"/>
      <c r="F786" s="41"/>
      <c r="G786" s="41"/>
      <c r="H786" s="65"/>
      <c r="I786" s="65"/>
      <c r="J786" s="41"/>
      <c r="K786" s="41"/>
      <c r="L786" s="41"/>
    </row>
    <row r="787" spans="2:12" x14ac:dyDescent="0.25">
      <c r="B787" s="63"/>
      <c r="C787" s="41"/>
      <c r="D787" s="64"/>
      <c r="E787" s="38"/>
      <c r="F787" s="41"/>
      <c r="G787" s="41"/>
      <c r="H787" s="65"/>
      <c r="I787" s="65"/>
      <c r="J787" s="41"/>
      <c r="K787" s="41"/>
      <c r="L787" s="41"/>
    </row>
    <row r="788" spans="2:12" x14ac:dyDescent="0.25">
      <c r="B788" s="63"/>
      <c r="C788" s="41"/>
      <c r="D788" s="64"/>
      <c r="E788" s="38"/>
      <c r="F788" s="41"/>
      <c r="G788" s="41"/>
      <c r="H788" s="65"/>
      <c r="I788" s="65"/>
      <c r="J788" s="41"/>
      <c r="K788" s="41"/>
      <c r="L788" s="41"/>
    </row>
    <row r="789" spans="2:12" x14ac:dyDescent="0.25">
      <c r="B789" s="63"/>
      <c r="C789" s="41"/>
      <c r="D789" s="64"/>
      <c r="E789" s="38"/>
      <c r="F789" s="41"/>
      <c r="G789" s="41"/>
      <c r="H789" s="65"/>
      <c r="I789" s="65"/>
      <c r="J789" s="41"/>
      <c r="K789" s="41"/>
      <c r="L789" s="41"/>
    </row>
    <row r="790" spans="2:12" x14ac:dyDescent="0.25">
      <c r="B790" s="63"/>
      <c r="C790" s="41"/>
      <c r="D790" s="64"/>
      <c r="E790" s="38"/>
      <c r="F790" s="41"/>
      <c r="G790" s="41"/>
      <c r="H790" s="65"/>
      <c r="I790" s="65"/>
      <c r="J790" s="41"/>
      <c r="K790" s="41"/>
      <c r="L790" s="41"/>
    </row>
    <row r="791" spans="2:12" x14ac:dyDescent="0.25">
      <c r="B791" s="63"/>
      <c r="C791" s="41"/>
      <c r="D791" s="64"/>
      <c r="E791" s="38"/>
      <c r="F791" s="41"/>
      <c r="G791" s="41"/>
      <c r="H791" s="65"/>
      <c r="I791" s="65"/>
      <c r="J791" s="41"/>
      <c r="K791" s="41"/>
      <c r="L791" s="41"/>
    </row>
    <row r="792" spans="2:12" x14ac:dyDescent="0.25">
      <c r="B792" s="63"/>
      <c r="C792" s="41"/>
      <c r="D792" s="64"/>
      <c r="E792" s="38"/>
      <c r="F792" s="41"/>
      <c r="G792" s="41"/>
      <c r="H792" s="65"/>
      <c r="I792" s="65"/>
      <c r="J792" s="41"/>
      <c r="K792" s="41"/>
      <c r="L792" s="41"/>
    </row>
    <row r="793" spans="2:12" x14ac:dyDescent="0.25">
      <c r="B793" s="63"/>
      <c r="C793" s="41"/>
      <c r="D793" s="64"/>
      <c r="E793" s="38"/>
      <c r="F793" s="41"/>
      <c r="G793" s="41"/>
      <c r="H793" s="65"/>
      <c r="I793" s="65"/>
      <c r="J793" s="41"/>
      <c r="K793" s="41"/>
      <c r="L793" s="41"/>
    </row>
    <row r="794" spans="2:12" x14ac:dyDescent="0.25">
      <c r="B794" s="63"/>
      <c r="C794" s="41"/>
      <c r="D794" s="64"/>
      <c r="E794" s="38"/>
      <c r="F794" s="41"/>
      <c r="G794" s="41"/>
      <c r="H794" s="65"/>
      <c r="I794" s="65"/>
      <c r="J794" s="41"/>
      <c r="K794" s="41"/>
      <c r="L794" s="41"/>
    </row>
    <row r="795" spans="2:12" x14ac:dyDescent="0.25">
      <c r="B795" s="63"/>
      <c r="C795" s="41"/>
      <c r="D795" s="64"/>
      <c r="E795" s="38"/>
      <c r="F795" s="41"/>
      <c r="G795" s="41"/>
      <c r="H795" s="65"/>
      <c r="I795" s="65"/>
      <c r="J795" s="41"/>
      <c r="K795" s="41"/>
      <c r="L795" s="41"/>
    </row>
    <row r="796" spans="2:12" x14ac:dyDescent="0.25">
      <c r="B796" s="63"/>
      <c r="C796" s="41"/>
      <c r="D796" s="64"/>
      <c r="E796" s="38"/>
      <c r="F796" s="41"/>
      <c r="G796" s="41"/>
      <c r="H796" s="65"/>
      <c r="I796" s="65"/>
      <c r="J796" s="41"/>
      <c r="K796" s="41"/>
      <c r="L796" s="41"/>
    </row>
    <row r="797" spans="2:12" x14ac:dyDescent="0.25">
      <c r="B797" s="63"/>
      <c r="C797" s="41"/>
      <c r="D797" s="64"/>
      <c r="E797" s="38"/>
      <c r="F797" s="41"/>
      <c r="G797" s="41"/>
      <c r="H797" s="65"/>
      <c r="I797" s="65"/>
      <c r="J797" s="41"/>
      <c r="K797" s="41"/>
      <c r="L797" s="41"/>
    </row>
    <row r="798" spans="2:12" x14ac:dyDescent="0.25">
      <c r="B798" s="63"/>
      <c r="C798" s="41"/>
      <c r="D798" s="64"/>
      <c r="E798" s="38"/>
      <c r="F798" s="41"/>
      <c r="G798" s="41"/>
      <c r="H798" s="65"/>
      <c r="I798" s="65"/>
      <c r="J798" s="41"/>
      <c r="K798" s="41"/>
      <c r="L798" s="41"/>
    </row>
    <row r="799" spans="2:12" x14ac:dyDescent="0.25">
      <c r="B799" s="63"/>
      <c r="C799" s="41"/>
      <c r="D799" s="64"/>
      <c r="E799" s="38"/>
      <c r="F799" s="41"/>
      <c r="G799" s="41"/>
      <c r="H799" s="65"/>
      <c r="I799" s="65"/>
      <c r="J799" s="41"/>
      <c r="K799" s="41"/>
      <c r="L799" s="41"/>
    </row>
    <row r="800" spans="2:12" x14ac:dyDescent="0.25">
      <c r="B800" s="63"/>
      <c r="C800" s="41"/>
      <c r="D800" s="64"/>
      <c r="E800" s="38"/>
      <c r="F800" s="41"/>
      <c r="G800" s="41"/>
      <c r="H800" s="65"/>
      <c r="I800" s="65"/>
      <c r="J800" s="41"/>
      <c r="K800" s="41"/>
      <c r="L800" s="41"/>
    </row>
    <row r="801" spans="2:12" x14ac:dyDescent="0.25">
      <c r="B801" s="63"/>
      <c r="C801" s="41"/>
      <c r="D801" s="64"/>
      <c r="E801" s="38"/>
      <c r="F801" s="41"/>
      <c r="G801" s="41"/>
      <c r="H801" s="65"/>
      <c r="I801" s="65"/>
      <c r="J801" s="41"/>
      <c r="K801" s="41"/>
      <c r="L801" s="41"/>
    </row>
    <row r="802" spans="2:12" x14ac:dyDescent="0.25">
      <c r="B802" s="63"/>
      <c r="C802" s="41"/>
      <c r="D802" s="64"/>
      <c r="E802" s="38"/>
      <c r="F802" s="41"/>
      <c r="G802" s="41"/>
      <c r="H802" s="65"/>
      <c r="I802" s="65"/>
      <c r="J802" s="41"/>
      <c r="K802" s="41"/>
      <c r="L802" s="41"/>
    </row>
    <row r="803" spans="2:12" x14ac:dyDescent="0.25">
      <c r="B803" s="63"/>
      <c r="C803" s="41"/>
      <c r="D803" s="64"/>
      <c r="E803" s="38"/>
      <c r="F803" s="41"/>
      <c r="G803" s="41"/>
      <c r="H803" s="65"/>
      <c r="I803" s="65"/>
      <c r="J803" s="41"/>
      <c r="K803" s="41"/>
      <c r="L803" s="41"/>
    </row>
    <row r="804" spans="2:12" x14ac:dyDescent="0.25">
      <c r="B804" s="63"/>
      <c r="C804" s="41"/>
      <c r="D804" s="64"/>
      <c r="E804" s="38"/>
      <c r="F804" s="41"/>
      <c r="G804" s="41"/>
      <c r="H804" s="65"/>
      <c r="I804" s="65"/>
      <c r="J804" s="41"/>
      <c r="K804" s="41"/>
      <c r="L804" s="41"/>
    </row>
    <row r="805" spans="2:12" x14ac:dyDescent="0.25">
      <c r="B805" s="63"/>
      <c r="C805" s="41"/>
      <c r="D805" s="64"/>
      <c r="E805" s="38"/>
      <c r="F805" s="41"/>
      <c r="G805" s="41"/>
      <c r="H805" s="65"/>
      <c r="I805" s="65"/>
      <c r="J805" s="41"/>
      <c r="K805" s="41"/>
      <c r="L805" s="41"/>
    </row>
    <row r="806" spans="2:12" x14ac:dyDescent="0.25">
      <c r="B806" s="63"/>
      <c r="C806" s="41"/>
      <c r="D806" s="64"/>
      <c r="E806" s="38"/>
      <c r="F806" s="41"/>
      <c r="G806" s="41"/>
      <c r="H806" s="65"/>
      <c r="I806" s="65"/>
      <c r="J806" s="41"/>
      <c r="K806" s="41"/>
      <c r="L806" s="41"/>
    </row>
    <row r="807" spans="2:12" x14ac:dyDescent="0.25">
      <c r="B807" s="63"/>
      <c r="C807" s="41"/>
      <c r="D807" s="64"/>
      <c r="E807" s="38"/>
      <c r="F807" s="41"/>
      <c r="G807" s="41"/>
      <c r="H807" s="65"/>
      <c r="I807" s="65"/>
      <c r="J807" s="41"/>
      <c r="K807" s="41"/>
      <c r="L807" s="41"/>
    </row>
    <row r="808" spans="2:12" x14ac:dyDescent="0.25">
      <c r="B808" s="63"/>
      <c r="C808" s="41"/>
      <c r="D808" s="64"/>
      <c r="E808" s="38"/>
      <c r="F808" s="41"/>
      <c r="G808" s="41"/>
      <c r="H808" s="65"/>
      <c r="I808" s="65"/>
      <c r="J808" s="41"/>
      <c r="K808" s="41"/>
      <c r="L808" s="41"/>
    </row>
    <row r="809" spans="2:12" x14ac:dyDescent="0.25">
      <c r="B809" s="63"/>
      <c r="C809" s="41"/>
      <c r="D809" s="64"/>
      <c r="E809" s="38"/>
      <c r="F809" s="41"/>
      <c r="G809" s="41"/>
      <c r="H809" s="65"/>
      <c r="I809" s="65"/>
      <c r="J809" s="41"/>
      <c r="K809" s="41"/>
      <c r="L809" s="41"/>
    </row>
    <row r="810" spans="2:12" x14ac:dyDescent="0.25">
      <c r="B810" s="63"/>
      <c r="C810" s="41"/>
      <c r="D810" s="64"/>
      <c r="E810" s="38"/>
      <c r="F810" s="41"/>
      <c r="G810" s="41"/>
      <c r="H810" s="65"/>
      <c r="I810" s="65"/>
      <c r="J810" s="41"/>
      <c r="K810" s="41"/>
      <c r="L810" s="41"/>
    </row>
    <row r="811" spans="2:12" x14ac:dyDescent="0.25">
      <c r="B811" s="63"/>
      <c r="C811" s="41"/>
      <c r="D811" s="64"/>
      <c r="E811" s="38"/>
      <c r="F811" s="41"/>
      <c r="G811" s="41"/>
      <c r="H811" s="65"/>
      <c r="I811" s="65"/>
      <c r="J811" s="41"/>
      <c r="K811" s="41"/>
      <c r="L811" s="41"/>
    </row>
    <row r="812" spans="2:12" x14ac:dyDescent="0.25">
      <c r="B812" s="63"/>
      <c r="C812" s="41"/>
      <c r="D812" s="64"/>
      <c r="E812" s="38"/>
      <c r="F812" s="41"/>
      <c r="G812" s="41"/>
      <c r="H812" s="65"/>
      <c r="I812" s="65"/>
      <c r="J812" s="41"/>
      <c r="K812" s="41"/>
      <c r="L812" s="41"/>
    </row>
    <row r="813" spans="2:12" x14ac:dyDescent="0.25">
      <c r="B813" s="63"/>
      <c r="C813" s="41"/>
      <c r="D813" s="64"/>
      <c r="E813" s="38"/>
      <c r="F813" s="41"/>
      <c r="G813" s="41"/>
      <c r="H813" s="65"/>
      <c r="I813" s="65"/>
      <c r="J813" s="41"/>
      <c r="K813" s="41"/>
      <c r="L813" s="41"/>
    </row>
    <row r="814" spans="2:12" x14ac:dyDescent="0.25">
      <c r="B814" s="63"/>
      <c r="C814" s="41"/>
      <c r="D814" s="64"/>
      <c r="E814" s="38"/>
      <c r="F814" s="41"/>
      <c r="G814" s="41"/>
      <c r="H814" s="65"/>
      <c r="I814" s="65"/>
      <c r="J814" s="41"/>
      <c r="K814" s="41"/>
      <c r="L814" s="41"/>
    </row>
    <row r="815" spans="2:12" x14ac:dyDescent="0.25">
      <c r="B815" s="63"/>
      <c r="C815" s="41"/>
      <c r="D815" s="64"/>
      <c r="E815" s="38"/>
      <c r="F815" s="41"/>
      <c r="G815" s="41"/>
      <c r="H815" s="65"/>
      <c r="I815" s="65"/>
      <c r="J815" s="41"/>
      <c r="K815" s="41"/>
      <c r="L815" s="41"/>
    </row>
    <row r="816" spans="2:12" x14ac:dyDescent="0.25">
      <c r="B816" s="63"/>
      <c r="C816" s="41"/>
      <c r="D816" s="64"/>
      <c r="E816" s="38"/>
      <c r="F816" s="41"/>
      <c r="G816" s="41"/>
      <c r="H816" s="65"/>
      <c r="I816" s="65"/>
      <c r="J816" s="41"/>
      <c r="K816" s="41"/>
      <c r="L816" s="41"/>
    </row>
    <row r="817" spans="2:12" x14ac:dyDescent="0.25">
      <c r="B817" s="63"/>
      <c r="C817" s="41"/>
      <c r="D817" s="64"/>
      <c r="E817" s="38"/>
      <c r="F817" s="41"/>
      <c r="G817" s="41"/>
      <c r="H817" s="65"/>
      <c r="I817" s="65"/>
      <c r="J817" s="41"/>
      <c r="K817" s="41"/>
      <c r="L817" s="41"/>
    </row>
    <row r="818" spans="2:12" x14ac:dyDescent="0.25">
      <c r="B818" s="63"/>
      <c r="C818" s="41"/>
      <c r="D818" s="64"/>
      <c r="E818" s="38"/>
      <c r="F818" s="41"/>
      <c r="G818" s="41"/>
      <c r="H818" s="65"/>
      <c r="I818" s="65"/>
      <c r="J818" s="41"/>
      <c r="K818" s="41"/>
      <c r="L818" s="41"/>
    </row>
    <row r="819" spans="2:12" x14ac:dyDescent="0.25">
      <c r="B819" s="63"/>
      <c r="C819" s="41"/>
      <c r="D819" s="64"/>
      <c r="E819" s="38"/>
      <c r="F819" s="41"/>
      <c r="G819" s="41"/>
      <c r="H819" s="65"/>
      <c r="I819" s="65"/>
      <c r="J819" s="41"/>
      <c r="K819" s="41"/>
      <c r="L819" s="41"/>
    </row>
    <row r="820" spans="2:12" x14ac:dyDescent="0.25">
      <c r="B820" s="63"/>
      <c r="C820" s="41"/>
      <c r="D820" s="64"/>
      <c r="E820" s="38"/>
      <c r="F820" s="41"/>
      <c r="G820" s="41"/>
      <c r="H820" s="65"/>
      <c r="I820" s="65"/>
      <c r="J820" s="41"/>
      <c r="K820" s="41"/>
      <c r="L820" s="41"/>
    </row>
    <row r="821" spans="2:12" x14ac:dyDescent="0.25">
      <c r="B821" s="63"/>
      <c r="C821" s="41"/>
      <c r="D821" s="64"/>
      <c r="E821" s="38"/>
      <c r="F821" s="41"/>
      <c r="G821" s="41"/>
      <c r="H821" s="65"/>
      <c r="I821" s="65"/>
      <c r="J821" s="41"/>
      <c r="K821" s="41"/>
      <c r="L821" s="41"/>
    </row>
    <row r="822" spans="2:12" x14ac:dyDescent="0.25">
      <c r="B822" s="63"/>
      <c r="C822" s="41"/>
      <c r="D822" s="64"/>
      <c r="E822" s="38"/>
      <c r="F822" s="41"/>
      <c r="G822" s="41"/>
      <c r="H822" s="65"/>
      <c r="I822" s="65"/>
      <c r="J822" s="41"/>
      <c r="K822" s="41"/>
      <c r="L822" s="41"/>
    </row>
    <row r="823" spans="2:12" x14ac:dyDescent="0.25">
      <c r="B823" s="63"/>
      <c r="C823" s="41"/>
      <c r="D823" s="64"/>
      <c r="E823" s="38"/>
      <c r="F823" s="41"/>
      <c r="G823" s="41"/>
      <c r="H823" s="65"/>
      <c r="I823" s="65"/>
      <c r="J823" s="41"/>
      <c r="K823" s="41"/>
      <c r="L823" s="41"/>
    </row>
    <row r="824" spans="2:12" x14ac:dyDescent="0.25">
      <c r="B824" s="63"/>
      <c r="C824" s="41"/>
      <c r="D824" s="64"/>
      <c r="E824" s="38"/>
      <c r="F824" s="41"/>
      <c r="G824" s="41"/>
      <c r="H824" s="65"/>
      <c r="I824" s="65"/>
      <c r="J824" s="41"/>
      <c r="K824" s="41"/>
      <c r="L824" s="41"/>
    </row>
    <row r="825" spans="2:12" x14ac:dyDescent="0.25">
      <c r="B825" s="63"/>
      <c r="C825" s="41"/>
      <c r="D825" s="64"/>
      <c r="E825" s="38"/>
      <c r="F825" s="41"/>
      <c r="G825" s="41"/>
      <c r="H825" s="65"/>
      <c r="I825" s="65"/>
      <c r="J825" s="41"/>
      <c r="K825" s="41"/>
      <c r="L825" s="41"/>
    </row>
    <row r="826" spans="2:12" x14ac:dyDescent="0.25">
      <c r="B826" s="63"/>
      <c r="C826" s="41"/>
      <c r="D826" s="64"/>
      <c r="E826" s="38"/>
      <c r="F826" s="41"/>
      <c r="G826" s="41"/>
      <c r="H826" s="65"/>
      <c r="I826" s="65"/>
      <c r="J826" s="41"/>
      <c r="K826" s="41"/>
      <c r="L826" s="41"/>
    </row>
    <row r="827" spans="2:12" x14ac:dyDescent="0.25">
      <c r="B827" s="63"/>
      <c r="C827" s="41"/>
      <c r="D827" s="64"/>
      <c r="E827" s="38"/>
      <c r="F827" s="41"/>
      <c r="G827" s="41"/>
      <c r="H827" s="65"/>
      <c r="I827" s="65"/>
      <c r="J827" s="41"/>
      <c r="K827" s="41"/>
      <c r="L827" s="41"/>
    </row>
    <row r="828" spans="2:12" x14ac:dyDescent="0.25">
      <c r="B828" s="63"/>
      <c r="C828" s="41"/>
      <c r="D828" s="64"/>
      <c r="E828" s="38"/>
      <c r="F828" s="41"/>
      <c r="G828" s="41"/>
      <c r="H828" s="65"/>
      <c r="I828" s="65"/>
      <c r="J828" s="41"/>
      <c r="K828" s="41"/>
      <c r="L828" s="41"/>
    </row>
    <row r="829" spans="2:12" x14ac:dyDescent="0.25">
      <c r="B829" s="63"/>
      <c r="C829" s="41"/>
      <c r="D829" s="64"/>
      <c r="E829" s="38"/>
      <c r="F829" s="41"/>
      <c r="G829" s="41"/>
      <c r="H829" s="65"/>
      <c r="I829" s="65"/>
      <c r="J829" s="41"/>
      <c r="K829" s="41"/>
      <c r="L829" s="41"/>
    </row>
    <row r="830" spans="2:12" x14ac:dyDescent="0.25">
      <c r="B830" s="63"/>
      <c r="C830" s="41"/>
      <c r="D830" s="64"/>
      <c r="E830" s="38"/>
      <c r="F830" s="41"/>
      <c r="G830" s="41"/>
      <c r="H830" s="65"/>
      <c r="I830" s="65"/>
      <c r="J830" s="41"/>
      <c r="K830" s="41"/>
      <c r="L830" s="41"/>
    </row>
    <row r="831" spans="2:12" x14ac:dyDescent="0.25">
      <c r="B831" s="63"/>
      <c r="C831" s="41"/>
      <c r="D831" s="64"/>
      <c r="E831" s="38"/>
      <c r="F831" s="41"/>
      <c r="G831" s="41"/>
      <c r="H831" s="65"/>
      <c r="I831" s="65"/>
      <c r="J831" s="41"/>
      <c r="K831" s="41"/>
      <c r="L831" s="41"/>
    </row>
    <row r="832" spans="2:12" x14ac:dyDescent="0.25">
      <c r="B832" s="63"/>
      <c r="C832" s="41"/>
      <c r="D832" s="64"/>
      <c r="E832" s="38"/>
      <c r="F832" s="41"/>
      <c r="G832" s="41"/>
      <c r="H832" s="65"/>
      <c r="I832" s="65"/>
      <c r="J832" s="41"/>
      <c r="K832" s="41"/>
      <c r="L832" s="41"/>
    </row>
    <row r="833" spans="2:12" x14ac:dyDescent="0.25">
      <c r="B833" s="63"/>
      <c r="C833" s="41"/>
      <c r="D833" s="64"/>
      <c r="E833" s="38"/>
      <c r="F833" s="41"/>
      <c r="G833" s="41"/>
      <c r="H833" s="65"/>
      <c r="I833" s="65"/>
      <c r="J833" s="41"/>
      <c r="K833" s="41"/>
      <c r="L833" s="41"/>
    </row>
    <row r="834" spans="2:12" x14ac:dyDescent="0.25">
      <c r="B834" s="63"/>
      <c r="C834" s="41"/>
      <c r="D834" s="64"/>
      <c r="E834" s="38"/>
      <c r="F834" s="41"/>
      <c r="G834" s="41"/>
      <c r="H834" s="65"/>
      <c r="I834" s="65"/>
      <c r="J834" s="41"/>
      <c r="K834" s="41"/>
      <c r="L834" s="41"/>
    </row>
    <row r="835" spans="2:12" x14ac:dyDescent="0.25">
      <c r="B835" s="63"/>
      <c r="C835" s="41"/>
      <c r="D835" s="64"/>
      <c r="E835" s="38"/>
      <c r="F835" s="41"/>
      <c r="G835" s="41"/>
      <c r="H835" s="65"/>
      <c r="I835" s="65"/>
      <c r="J835" s="41"/>
      <c r="K835" s="41"/>
      <c r="L835" s="41"/>
    </row>
    <row r="836" spans="2:12" x14ac:dyDescent="0.25">
      <c r="B836" s="63"/>
      <c r="C836" s="41"/>
      <c r="D836" s="64"/>
      <c r="E836" s="38"/>
      <c r="F836" s="41"/>
      <c r="G836" s="41"/>
      <c r="H836" s="65"/>
      <c r="I836" s="65"/>
      <c r="J836" s="41"/>
      <c r="K836" s="41"/>
      <c r="L836" s="41"/>
    </row>
    <row r="837" spans="2:12" x14ac:dyDescent="0.25">
      <c r="B837" s="63"/>
      <c r="C837" s="41"/>
      <c r="D837" s="64"/>
      <c r="E837" s="38"/>
      <c r="F837" s="41"/>
      <c r="G837" s="41"/>
      <c r="H837" s="65"/>
      <c r="I837" s="65"/>
      <c r="J837" s="41"/>
      <c r="K837" s="41"/>
      <c r="L837" s="41"/>
    </row>
    <row r="838" spans="2:12" x14ac:dyDescent="0.25">
      <c r="B838" s="63"/>
      <c r="C838" s="41"/>
      <c r="D838" s="64"/>
      <c r="E838" s="38"/>
      <c r="F838" s="41"/>
      <c r="G838" s="41"/>
      <c r="H838" s="65"/>
      <c r="I838" s="65"/>
      <c r="J838" s="41"/>
      <c r="K838" s="41"/>
      <c r="L838" s="41"/>
    </row>
    <row r="839" spans="2:12" x14ac:dyDescent="0.25">
      <c r="B839" s="63"/>
      <c r="C839" s="41"/>
      <c r="D839" s="64"/>
      <c r="E839" s="38"/>
      <c r="F839" s="41"/>
      <c r="G839" s="41"/>
      <c r="H839" s="65"/>
      <c r="I839" s="65"/>
      <c r="J839" s="41"/>
      <c r="K839" s="41"/>
      <c r="L839" s="41"/>
    </row>
    <row r="840" spans="2:12" x14ac:dyDescent="0.25">
      <c r="B840" s="63"/>
      <c r="C840" s="41"/>
      <c r="D840" s="64"/>
      <c r="E840" s="38"/>
      <c r="F840" s="41"/>
      <c r="G840" s="41"/>
      <c r="H840" s="65"/>
      <c r="I840" s="65"/>
      <c r="J840" s="41"/>
      <c r="K840" s="41"/>
      <c r="L840" s="41"/>
    </row>
    <row r="841" spans="2:12" x14ac:dyDescent="0.25">
      <c r="B841" s="63"/>
      <c r="C841" s="41"/>
      <c r="D841" s="64"/>
      <c r="E841" s="38"/>
      <c r="F841" s="41"/>
      <c r="G841" s="41"/>
      <c r="H841" s="65"/>
      <c r="I841" s="65"/>
      <c r="J841" s="41"/>
      <c r="K841" s="41"/>
      <c r="L841" s="41"/>
    </row>
    <row r="842" spans="2:12" x14ac:dyDescent="0.25">
      <c r="B842" s="63"/>
      <c r="C842" s="41"/>
      <c r="D842" s="64"/>
      <c r="E842" s="38"/>
      <c r="F842" s="41"/>
      <c r="G842" s="41"/>
      <c r="H842" s="65"/>
      <c r="I842" s="65"/>
      <c r="J842" s="41"/>
      <c r="K842" s="41"/>
      <c r="L842" s="41"/>
    </row>
    <row r="843" spans="2:12" x14ac:dyDescent="0.25">
      <c r="B843" s="63"/>
      <c r="C843" s="41"/>
      <c r="D843" s="64"/>
      <c r="E843" s="38"/>
      <c r="F843" s="41"/>
      <c r="G843" s="41"/>
      <c r="H843" s="65"/>
      <c r="I843" s="65"/>
      <c r="J843" s="41"/>
      <c r="K843" s="41"/>
      <c r="L843" s="41"/>
    </row>
    <row r="844" spans="2:12" x14ac:dyDescent="0.25">
      <c r="B844" s="63"/>
      <c r="C844" s="41"/>
      <c r="D844" s="64"/>
      <c r="E844" s="38"/>
      <c r="F844" s="41"/>
      <c r="G844" s="41"/>
      <c r="H844" s="65"/>
      <c r="I844" s="65"/>
      <c r="J844" s="41"/>
      <c r="K844" s="41"/>
      <c r="L844" s="41"/>
    </row>
    <row r="845" spans="2:12" x14ac:dyDescent="0.25">
      <c r="B845" s="63"/>
      <c r="C845" s="41"/>
      <c r="D845" s="64"/>
      <c r="E845" s="38"/>
      <c r="F845" s="41"/>
      <c r="G845" s="41"/>
      <c r="H845" s="65"/>
      <c r="I845" s="65"/>
      <c r="J845" s="41"/>
      <c r="K845" s="41"/>
      <c r="L845" s="41"/>
    </row>
    <row r="846" spans="2:12" x14ac:dyDescent="0.25">
      <c r="B846" s="63"/>
      <c r="C846" s="41"/>
      <c r="D846" s="64"/>
      <c r="E846" s="38"/>
      <c r="F846" s="41"/>
      <c r="G846" s="41"/>
      <c r="H846" s="65"/>
      <c r="I846" s="65"/>
      <c r="J846" s="41"/>
      <c r="K846" s="41"/>
      <c r="L846" s="41"/>
    </row>
    <row r="847" spans="2:12" x14ac:dyDescent="0.25">
      <c r="B847" s="63"/>
      <c r="C847" s="41"/>
      <c r="D847" s="64"/>
      <c r="E847" s="38"/>
      <c r="F847" s="41"/>
      <c r="G847" s="41"/>
      <c r="H847" s="65"/>
      <c r="I847" s="65"/>
      <c r="J847" s="41"/>
      <c r="K847" s="41"/>
      <c r="L847" s="41"/>
    </row>
    <row r="848" spans="2:12" x14ac:dyDescent="0.25">
      <c r="B848" s="63"/>
      <c r="C848" s="41"/>
      <c r="D848" s="64"/>
      <c r="E848" s="38"/>
      <c r="F848" s="41"/>
      <c r="G848" s="41"/>
      <c r="H848" s="65"/>
      <c r="I848" s="65"/>
      <c r="J848" s="41"/>
      <c r="K848" s="41"/>
      <c r="L848" s="41"/>
    </row>
    <row r="849" spans="2:12" x14ac:dyDescent="0.25">
      <c r="B849" s="63"/>
      <c r="C849" s="41"/>
      <c r="D849" s="64"/>
      <c r="E849" s="38"/>
      <c r="F849" s="41"/>
      <c r="G849" s="41"/>
      <c r="H849" s="65"/>
      <c r="I849" s="65"/>
      <c r="J849" s="41"/>
      <c r="K849" s="41"/>
      <c r="L849" s="41"/>
    </row>
    <row r="850" spans="2:12" x14ac:dyDescent="0.25">
      <c r="B850" s="63"/>
      <c r="C850" s="41"/>
      <c r="D850" s="64"/>
      <c r="E850" s="38"/>
      <c r="F850" s="41"/>
      <c r="G850" s="41"/>
      <c r="H850" s="65"/>
      <c r="I850" s="65"/>
      <c r="J850" s="41"/>
      <c r="K850" s="41"/>
      <c r="L850" s="41"/>
    </row>
    <row r="851" spans="2:12" x14ac:dyDescent="0.25">
      <c r="B851" s="63"/>
      <c r="C851" s="41"/>
      <c r="D851" s="64"/>
      <c r="E851" s="38"/>
      <c r="F851" s="41"/>
      <c r="G851" s="41"/>
      <c r="H851" s="65"/>
      <c r="I851" s="65"/>
      <c r="J851" s="41"/>
      <c r="K851" s="41"/>
      <c r="L851" s="41"/>
    </row>
    <row r="852" spans="2:12" x14ac:dyDescent="0.25">
      <c r="B852" s="63"/>
      <c r="C852" s="41"/>
      <c r="D852" s="64"/>
      <c r="E852" s="38"/>
      <c r="F852" s="41"/>
      <c r="G852" s="41"/>
      <c r="H852" s="65"/>
      <c r="I852" s="65"/>
      <c r="J852" s="41"/>
      <c r="K852" s="41"/>
      <c r="L852" s="41"/>
    </row>
    <row r="853" spans="2:12" x14ac:dyDescent="0.25">
      <c r="B853" s="63"/>
      <c r="C853" s="41"/>
      <c r="D853" s="64"/>
      <c r="E853" s="38"/>
      <c r="F853" s="41"/>
      <c r="G853" s="41"/>
      <c r="H853" s="65"/>
      <c r="I853" s="65"/>
      <c r="J853" s="41"/>
      <c r="K853" s="41"/>
      <c r="L853" s="41"/>
    </row>
    <row r="854" spans="2:12" x14ac:dyDescent="0.25">
      <c r="B854" s="63"/>
      <c r="C854" s="41"/>
      <c r="D854" s="64"/>
      <c r="E854" s="38"/>
      <c r="F854" s="41"/>
      <c r="G854" s="41"/>
      <c r="H854" s="65"/>
      <c r="I854" s="65"/>
      <c r="J854" s="41"/>
      <c r="K854" s="41"/>
      <c r="L854" s="41"/>
    </row>
    <row r="855" spans="2:12" x14ac:dyDescent="0.25">
      <c r="B855" s="63"/>
      <c r="C855" s="41"/>
      <c r="D855" s="64"/>
      <c r="E855" s="38"/>
      <c r="F855" s="41"/>
      <c r="G855" s="41"/>
      <c r="H855" s="65"/>
      <c r="I855" s="65"/>
      <c r="J855" s="41"/>
      <c r="K855" s="41"/>
      <c r="L855" s="41"/>
    </row>
    <row r="856" spans="2:12" x14ac:dyDescent="0.25">
      <c r="B856" s="63"/>
      <c r="C856" s="41"/>
      <c r="D856" s="64"/>
      <c r="E856" s="38"/>
      <c r="F856" s="41"/>
      <c r="G856" s="41"/>
      <c r="H856" s="65"/>
      <c r="I856" s="65"/>
      <c r="J856" s="41"/>
      <c r="K856" s="41"/>
      <c r="L856" s="41"/>
    </row>
    <row r="857" spans="2:12" x14ac:dyDescent="0.25">
      <c r="B857" s="63"/>
      <c r="C857" s="41"/>
      <c r="D857" s="64"/>
      <c r="E857" s="38"/>
      <c r="F857" s="41"/>
      <c r="G857" s="41"/>
      <c r="H857" s="65"/>
      <c r="I857" s="65"/>
      <c r="J857" s="41"/>
      <c r="K857" s="41"/>
      <c r="L857" s="41"/>
    </row>
    <row r="858" spans="2:12" x14ac:dyDescent="0.25">
      <c r="B858" s="63"/>
      <c r="C858" s="41"/>
      <c r="D858" s="64"/>
      <c r="E858" s="38"/>
      <c r="F858" s="41"/>
      <c r="G858" s="41"/>
      <c r="H858" s="65"/>
      <c r="I858" s="65"/>
      <c r="J858" s="41"/>
      <c r="K858" s="41"/>
      <c r="L858" s="41"/>
    </row>
    <row r="859" spans="2:12" x14ac:dyDescent="0.25">
      <c r="B859" s="63"/>
      <c r="C859" s="41"/>
      <c r="D859" s="64"/>
      <c r="E859" s="38"/>
      <c r="F859" s="41"/>
      <c r="G859" s="41"/>
      <c r="H859" s="65"/>
      <c r="I859" s="65"/>
      <c r="J859" s="41"/>
      <c r="K859" s="41"/>
      <c r="L859" s="41"/>
    </row>
    <row r="860" spans="2:12" x14ac:dyDescent="0.25">
      <c r="B860" s="63"/>
      <c r="C860" s="41"/>
      <c r="D860" s="64"/>
      <c r="E860" s="38"/>
      <c r="F860" s="41"/>
      <c r="G860" s="41"/>
      <c r="H860" s="65"/>
      <c r="I860" s="65"/>
      <c r="J860" s="41"/>
      <c r="K860" s="41"/>
      <c r="L860" s="41"/>
    </row>
    <row r="861" spans="2:12" x14ac:dyDescent="0.25">
      <c r="B861" s="63"/>
      <c r="C861" s="41"/>
      <c r="D861" s="64"/>
      <c r="E861" s="38"/>
      <c r="F861" s="41"/>
      <c r="G861" s="41"/>
      <c r="H861" s="65"/>
      <c r="I861" s="65"/>
      <c r="J861" s="41"/>
      <c r="K861" s="41"/>
      <c r="L861" s="41"/>
    </row>
    <row r="862" spans="2:12" x14ac:dyDescent="0.25">
      <c r="B862" s="63"/>
      <c r="C862" s="41"/>
      <c r="D862" s="64"/>
      <c r="E862" s="38"/>
      <c r="F862" s="41"/>
      <c r="G862" s="41"/>
      <c r="H862" s="65"/>
      <c r="I862" s="65"/>
      <c r="J862" s="41"/>
      <c r="K862" s="41"/>
      <c r="L862" s="41"/>
    </row>
    <row r="863" spans="2:12" x14ac:dyDescent="0.25">
      <c r="B863" s="63"/>
      <c r="C863" s="41"/>
      <c r="D863" s="64"/>
      <c r="E863" s="38"/>
      <c r="F863" s="41"/>
      <c r="G863" s="41"/>
      <c r="H863" s="65"/>
      <c r="I863" s="65"/>
      <c r="J863" s="41"/>
      <c r="K863" s="41"/>
      <c r="L863" s="41"/>
    </row>
    <row r="864" spans="2:12" x14ac:dyDescent="0.25">
      <c r="B864" s="63"/>
      <c r="C864" s="41"/>
      <c r="D864" s="64"/>
      <c r="E864" s="38"/>
      <c r="F864" s="41"/>
      <c r="G864" s="41"/>
      <c r="H864" s="65"/>
      <c r="I864" s="65"/>
      <c r="J864" s="41"/>
      <c r="K864" s="41"/>
      <c r="L864" s="41"/>
    </row>
    <row r="865" spans="2:12" x14ac:dyDescent="0.25">
      <c r="B865" s="63"/>
      <c r="C865" s="41"/>
      <c r="D865" s="64"/>
      <c r="E865" s="38"/>
      <c r="F865" s="41"/>
      <c r="G865" s="41"/>
      <c r="H865" s="65"/>
      <c r="I865" s="65"/>
      <c r="J865" s="41"/>
      <c r="K865" s="41"/>
      <c r="L865" s="41"/>
    </row>
    <row r="866" spans="2:12" x14ac:dyDescent="0.25">
      <c r="B866" s="63"/>
      <c r="C866" s="41"/>
      <c r="D866" s="64"/>
      <c r="E866" s="38"/>
      <c r="F866" s="41"/>
      <c r="G866" s="41"/>
      <c r="H866" s="65"/>
      <c r="I866" s="65"/>
      <c r="J866" s="41"/>
      <c r="K866" s="41"/>
      <c r="L866" s="41"/>
    </row>
    <row r="867" spans="2:12" x14ac:dyDescent="0.25">
      <c r="B867" s="63"/>
      <c r="C867" s="41"/>
      <c r="D867" s="64"/>
      <c r="E867" s="38"/>
      <c r="F867" s="41"/>
      <c r="G867" s="41"/>
      <c r="H867" s="65"/>
      <c r="I867" s="65"/>
      <c r="J867" s="41"/>
      <c r="K867" s="41"/>
      <c r="L867" s="41"/>
    </row>
    <row r="868" spans="2:12" x14ac:dyDescent="0.25">
      <c r="B868" s="63"/>
      <c r="C868" s="41"/>
      <c r="D868" s="64"/>
      <c r="E868" s="38"/>
      <c r="F868" s="41"/>
      <c r="G868" s="41"/>
      <c r="H868" s="65"/>
      <c r="I868" s="65"/>
      <c r="J868" s="41"/>
      <c r="K868" s="41"/>
      <c r="L868" s="41"/>
    </row>
    <row r="869" spans="2:12" x14ac:dyDescent="0.25">
      <c r="B869" s="63"/>
      <c r="C869" s="41"/>
      <c r="D869" s="64"/>
      <c r="E869" s="38"/>
      <c r="F869" s="41"/>
      <c r="G869" s="41"/>
      <c r="H869" s="65"/>
      <c r="I869" s="65"/>
      <c r="J869" s="41"/>
      <c r="K869" s="41"/>
      <c r="L869" s="41"/>
    </row>
    <row r="870" spans="2:12" x14ac:dyDescent="0.25">
      <c r="B870" s="63"/>
      <c r="C870" s="41"/>
      <c r="D870" s="64"/>
      <c r="E870" s="38"/>
      <c r="F870" s="41"/>
      <c r="G870" s="41"/>
      <c r="H870" s="65"/>
      <c r="I870" s="65"/>
      <c r="J870" s="41"/>
      <c r="K870" s="41"/>
      <c r="L870" s="41"/>
    </row>
    <row r="871" spans="2:12" x14ac:dyDescent="0.25">
      <c r="B871" s="63"/>
      <c r="C871" s="41"/>
      <c r="D871" s="64"/>
      <c r="E871" s="38"/>
      <c r="F871" s="41"/>
      <c r="G871" s="41"/>
      <c r="H871" s="65"/>
      <c r="I871" s="65"/>
      <c r="J871" s="41"/>
      <c r="K871" s="41"/>
      <c r="L871" s="41"/>
    </row>
    <row r="872" spans="2:12" x14ac:dyDescent="0.25">
      <c r="B872" s="63"/>
      <c r="C872" s="41"/>
      <c r="D872" s="64"/>
      <c r="E872" s="38"/>
      <c r="F872" s="41"/>
      <c r="G872" s="41"/>
      <c r="H872" s="65"/>
      <c r="I872" s="65"/>
      <c r="J872" s="41"/>
      <c r="K872" s="41"/>
      <c r="L872" s="41"/>
    </row>
    <row r="873" spans="2:12" x14ac:dyDescent="0.25">
      <c r="B873" s="63"/>
      <c r="C873" s="41"/>
      <c r="D873" s="64"/>
      <c r="E873" s="38"/>
      <c r="F873" s="41"/>
      <c r="G873" s="41"/>
      <c r="H873" s="65"/>
      <c r="I873" s="65"/>
      <c r="J873" s="41"/>
      <c r="K873" s="41"/>
      <c r="L873" s="41"/>
    </row>
    <row r="874" spans="2:12" x14ac:dyDescent="0.25">
      <c r="B874" s="63"/>
      <c r="C874" s="41"/>
      <c r="D874" s="64"/>
      <c r="E874" s="38"/>
      <c r="F874" s="41"/>
      <c r="G874" s="41"/>
      <c r="H874" s="65"/>
      <c r="I874" s="65"/>
      <c r="J874" s="41"/>
      <c r="K874" s="41"/>
      <c r="L874" s="41"/>
    </row>
    <row r="875" spans="2:12" x14ac:dyDescent="0.25">
      <c r="B875" s="63"/>
      <c r="C875" s="41"/>
      <c r="D875" s="64"/>
      <c r="E875" s="38"/>
      <c r="F875" s="41"/>
      <c r="G875" s="41"/>
      <c r="H875" s="65"/>
      <c r="I875" s="65"/>
      <c r="J875" s="41"/>
      <c r="K875" s="41"/>
      <c r="L875" s="41"/>
    </row>
    <row r="876" spans="2:12" x14ac:dyDescent="0.25">
      <c r="B876" s="63"/>
      <c r="C876" s="41"/>
      <c r="D876" s="64"/>
      <c r="E876" s="38"/>
      <c r="F876" s="41"/>
      <c r="G876" s="41"/>
      <c r="H876" s="65"/>
      <c r="I876" s="65"/>
      <c r="J876" s="41"/>
      <c r="K876" s="41"/>
      <c r="L876" s="41"/>
    </row>
    <row r="877" spans="2:12" x14ac:dyDescent="0.25">
      <c r="B877" s="63"/>
      <c r="C877" s="41"/>
      <c r="D877" s="64"/>
      <c r="E877" s="38"/>
      <c r="F877" s="41"/>
      <c r="G877" s="41"/>
      <c r="H877" s="65"/>
      <c r="I877" s="65"/>
      <c r="J877" s="41"/>
      <c r="K877" s="41"/>
      <c r="L877" s="41"/>
    </row>
    <row r="878" spans="2:12" x14ac:dyDescent="0.25">
      <c r="B878" s="63"/>
      <c r="C878" s="41"/>
      <c r="D878" s="64"/>
      <c r="E878" s="38"/>
      <c r="F878" s="41"/>
      <c r="G878" s="41"/>
      <c r="H878" s="65"/>
      <c r="I878" s="65"/>
      <c r="J878" s="41"/>
      <c r="K878" s="41"/>
      <c r="L878" s="41"/>
    </row>
    <row r="879" spans="2:12" x14ac:dyDescent="0.25">
      <c r="B879" s="63"/>
      <c r="C879" s="41"/>
      <c r="D879" s="64"/>
      <c r="E879" s="38"/>
      <c r="F879" s="41"/>
      <c r="G879" s="41"/>
      <c r="H879" s="65"/>
      <c r="I879" s="65"/>
      <c r="J879" s="41"/>
      <c r="K879" s="41"/>
      <c r="L879" s="41"/>
    </row>
    <row r="880" spans="2:12" x14ac:dyDescent="0.25">
      <c r="B880" s="63"/>
      <c r="C880" s="41"/>
      <c r="D880" s="64"/>
      <c r="E880" s="38"/>
      <c r="F880" s="41"/>
      <c r="G880" s="41"/>
      <c r="H880" s="65"/>
      <c r="I880" s="65"/>
      <c r="J880" s="41"/>
      <c r="K880" s="41"/>
      <c r="L880" s="41"/>
    </row>
    <row r="881" spans="2:12" x14ac:dyDescent="0.25">
      <c r="B881" s="63"/>
      <c r="C881" s="41"/>
      <c r="D881" s="64"/>
      <c r="E881" s="38"/>
      <c r="F881" s="41"/>
      <c r="G881" s="41"/>
      <c r="H881" s="65"/>
      <c r="I881" s="65"/>
      <c r="J881" s="41"/>
      <c r="K881" s="41"/>
      <c r="L881" s="41"/>
    </row>
    <row r="882" spans="2:12" x14ac:dyDescent="0.25">
      <c r="B882" s="63"/>
      <c r="C882" s="41"/>
      <c r="D882" s="64"/>
      <c r="E882" s="38"/>
      <c r="F882" s="41"/>
      <c r="G882" s="41"/>
      <c r="H882" s="65"/>
      <c r="I882" s="65"/>
      <c r="J882" s="41"/>
      <c r="K882" s="41"/>
      <c r="L882" s="41"/>
    </row>
    <row r="883" spans="2:12" x14ac:dyDescent="0.25">
      <c r="B883" s="63"/>
      <c r="C883" s="41"/>
      <c r="D883" s="64"/>
      <c r="E883" s="38"/>
      <c r="F883" s="41"/>
      <c r="G883" s="41"/>
      <c r="H883" s="65"/>
      <c r="I883" s="65"/>
      <c r="J883" s="41"/>
      <c r="K883" s="41"/>
      <c r="L883" s="41"/>
    </row>
    <row r="884" spans="2:12" x14ac:dyDescent="0.25">
      <c r="B884" s="63"/>
      <c r="C884" s="41"/>
      <c r="D884" s="64"/>
      <c r="E884" s="38"/>
      <c r="F884" s="41"/>
      <c r="G884" s="41"/>
      <c r="H884" s="65"/>
      <c r="I884" s="65"/>
      <c r="J884" s="41"/>
      <c r="K884" s="41"/>
      <c r="L884" s="41"/>
    </row>
    <row r="885" spans="2:12" x14ac:dyDescent="0.25">
      <c r="B885" s="63"/>
      <c r="C885" s="41"/>
      <c r="D885" s="64"/>
      <c r="E885" s="38"/>
      <c r="F885" s="41"/>
      <c r="G885" s="41"/>
      <c r="H885" s="65"/>
      <c r="I885" s="65"/>
      <c r="J885" s="41"/>
      <c r="K885" s="41"/>
      <c r="L885" s="41"/>
    </row>
    <row r="886" spans="2:12" x14ac:dyDescent="0.25">
      <c r="B886" s="63"/>
      <c r="C886" s="41"/>
      <c r="D886" s="64"/>
      <c r="E886" s="38"/>
      <c r="F886" s="41"/>
      <c r="G886" s="41"/>
      <c r="H886" s="65"/>
      <c r="I886" s="65"/>
      <c r="J886" s="41"/>
      <c r="K886" s="41"/>
      <c r="L886" s="41"/>
    </row>
    <row r="887" spans="2:12" x14ac:dyDescent="0.25">
      <c r="B887" s="63"/>
      <c r="C887" s="41"/>
      <c r="D887" s="64"/>
      <c r="E887" s="38"/>
      <c r="F887" s="41"/>
      <c r="G887" s="41"/>
      <c r="H887" s="65"/>
      <c r="I887" s="65"/>
      <c r="J887" s="41"/>
      <c r="K887" s="41"/>
      <c r="L887" s="41"/>
    </row>
    <row r="888" spans="2:12" x14ac:dyDescent="0.25">
      <c r="B888" s="63"/>
      <c r="C888" s="41"/>
      <c r="D888" s="64"/>
      <c r="E888" s="38"/>
      <c r="F888" s="41"/>
      <c r="G888" s="41"/>
      <c r="H888" s="65"/>
      <c r="I888" s="65"/>
      <c r="J888" s="41"/>
      <c r="K888" s="41"/>
      <c r="L888" s="41"/>
    </row>
    <row r="889" spans="2:12" x14ac:dyDescent="0.25">
      <c r="B889" s="63"/>
      <c r="C889" s="41"/>
      <c r="D889" s="64"/>
      <c r="E889" s="38"/>
      <c r="F889" s="41"/>
      <c r="G889" s="41"/>
      <c r="H889" s="65"/>
      <c r="I889" s="65"/>
      <c r="J889" s="41"/>
      <c r="K889" s="41"/>
      <c r="L889" s="41"/>
    </row>
    <row r="890" spans="2:12" x14ac:dyDescent="0.25">
      <c r="B890" s="63"/>
      <c r="C890" s="41"/>
      <c r="D890" s="64"/>
      <c r="E890" s="38"/>
      <c r="F890" s="41"/>
      <c r="G890" s="41"/>
      <c r="H890" s="65"/>
      <c r="I890" s="65"/>
      <c r="J890" s="41"/>
      <c r="K890" s="41"/>
      <c r="L890" s="41"/>
    </row>
    <row r="891" spans="2:12" x14ac:dyDescent="0.25">
      <c r="B891" s="63"/>
      <c r="C891" s="41"/>
      <c r="D891" s="64"/>
      <c r="E891" s="38"/>
      <c r="F891" s="41"/>
      <c r="G891" s="41"/>
      <c r="H891" s="65"/>
      <c r="I891" s="65"/>
      <c r="J891" s="41"/>
      <c r="K891" s="41"/>
      <c r="L891" s="41"/>
    </row>
    <row r="892" spans="2:12" x14ac:dyDescent="0.25">
      <c r="B892" s="63"/>
      <c r="C892" s="41"/>
      <c r="D892" s="64"/>
      <c r="E892" s="38"/>
      <c r="F892" s="41"/>
      <c r="G892" s="41"/>
      <c r="H892" s="65"/>
      <c r="I892" s="65"/>
      <c r="J892" s="41"/>
      <c r="K892" s="41"/>
      <c r="L892" s="41"/>
    </row>
    <row r="893" spans="2:12" x14ac:dyDescent="0.25">
      <c r="B893" s="63"/>
      <c r="C893" s="41"/>
      <c r="D893" s="64"/>
      <c r="E893" s="38"/>
      <c r="F893" s="41"/>
      <c r="G893" s="41"/>
      <c r="H893" s="65"/>
      <c r="I893" s="65"/>
      <c r="J893" s="41"/>
      <c r="K893" s="41"/>
      <c r="L893" s="41"/>
    </row>
    <row r="894" spans="2:12" x14ac:dyDescent="0.25">
      <c r="B894" s="63"/>
      <c r="C894" s="41"/>
      <c r="D894" s="64"/>
      <c r="E894" s="38"/>
      <c r="F894" s="41"/>
      <c r="G894" s="41"/>
      <c r="H894" s="65"/>
      <c r="I894" s="65"/>
      <c r="J894" s="41"/>
      <c r="K894" s="41"/>
      <c r="L894" s="41"/>
    </row>
    <row r="895" spans="2:12" x14ac:dyDescent="0.25">
      <c r="B895" s="63"/>
      <c r="C895" s="41"/>
      <c r="D895" s="64"/>
      <c r="E895" s="38"/>
      <c r="F895" s="41"/>
      <c r="G895" s="41"/>
      <c r="H895" s="65"/>
      <c r="I895" s="65"/>
      <c r="J895" s="41"/>
      <c r="K895" s="41"/>
      <c r="L895" s="41"/>
    </row>
    <row r="896" spans="2:12" x14ac:dyDescent="0.25">
      <c r="B896" s="63"/>
      <c r="C896" s="41"/>
      <c r="D896" s="64"/>
      <c r="E896" s="38"/>
      <c r="F896" s="41"/>
      <c r="G896" s="41"/>
      <c r="H896" s="65"/>
      <c r="I896" s="65"/>
      <c r="J896" s="41"/>
      <c r="K896" s="41"/>
      <c r="L896" s="41"/>
    </row>
    <row r="897" spans="2:12" x14ac:dyDescent="0.25">
      <c r="B897" s="63"/>
      <c r="C897" s="41"/>
      <c r="D897" s="64"/>
      <c r="E897" s="38"/>
      <c r="F897" s="41"/>
      <c r="G897" s="41"/>
      <c r="H897" s="65"/>
      <c r="I897" s="65"/>
      <c r="J897" s="41"/>
      <c r="K897" s="41"/>
      <c r="L897" s="41"/>
    </row>
    <row r="898" spans="2:12" x14ac:dyDescent="0.25">
      <c r="B898" s="63"/>
      <c r="C898" s="41"/>
      <c r="D898" s="64"/>
      <c r="E898" s="38"/>
      <c r="F898" s="41"/>
      <c r="G898" s="41"/>
      <c r="H898" s="65"/>
      <c r="I898" s="65"/>
      <c r="J898" s="41"/>
      <c r="K898" s="41"/>
      <c r="L898" s="41"/>
    </row>
    <row r="899" spans="2:12" x14ac:dyDescent="0.25">
      <c r="B899" s="63"/>
      <c r="C899" s="41"/>
      <c r="D899" s="64"/>
      <c r="E899" s="38"/>
      <c r="F899" s="41"/>
      <c r="G899" s="41"/>
      <c r="H899" s="65"/>
      <c r="I899" s="65"/>
      <c r="J899" s="41"/>
      <c r="K899" s="41"/>
      <c r="L899" s="41"/>
    </row>
    <row r="900" spans="2:12" x14ac:dyDescent="0.25">
      <c r="B900" s="63"/>
      <c r="C900" s="41"/>
      <c r="D900" s="64"/>
      <c r="E900" s="38"/>
      <c r="F900" s="41"/>
      <c r="G900" s="41"/>
      <c r="H900" s="65"/>
      <c r="I900" s="65"/>
      <c r="J900" s="41"/>
      <c r="K900" s="41"/>
      <c r="L900" s="41"/>
    </row>
    <row r="901" spans="2:12" x14ac:dyDescent="0.25">
      <c r="B901" s="63"/>
      <c r="C901" s="41"/>
      <c r="D901" s="64"/>
      <c r="E901" s="38"/>
      <c r="F901" s="41"/>
      <c r="G901" s="41"/>
      <c r="H901" s="65"/>
      <c r="I901" s="65"/>
      <c r="J901" s="41"/>
      <c r="K901" s="41"/>
      <c r="L901" s="41"/>
    </row>
    <row r="902" spans="2:12" x14ac:dyDescent="0.25">
      <c r="B902" s="63"/>
      <c r="C902" s="41"/>
      <c r="D902" s="64"/>
      <c r="E902" s="38"/>
      <c r="F902" s="41"/>
      <c r="G902" s="41"/>
      <c r="H902" s="65"/>
      <c r="I902" s="65"/>
      <c r="J902" s="41"/>
      <c r="K902" s="41"/>
      <c r="L902" s="41"/>
    </row>
    <row r="903" spans="2:12" x14ac:dyDescent="0.25">
      <c r="B903" s="63"/>
      <c r="C903" s="41"/>
      <c r="D903" s="64"/>
      <c r="E903" s="38"/>
      <c r="F903" s="41"/>
      <c r="G903" s="41"/>
      <c r="H903" s="65"/>
      <c r="I903" s="65"/>
      <c r="J903" s="41"/>
      <c r="K903" s="41"/>
      <c r="L903" s="41"/>
    </row>
    <row r="904" spans="2:12" x14ac:dyDescent="0.25">
      <c r="B904" s="63"/>
      <c r="C904" s="41"/>
      <c r="D904" s="64"/>
      <c r="E904" s="38"/>
      <c r="F904" s="41"/>
      <c r="G904" s="41"/>
      <c r="H904" s="65"/>
      <c r="I904" s="65"/>
      <c r="J904" s="41"/>
      <c r="K904" s="41"/>
      <c r="L904" s="41"/>
    </row>
    <row r="905" spans="2:12" x14ac:dyDescent="0.25">
      <c r="B905" s="63"/>
      <c r="C905" s="41"/>
      <c r="D905" s="64"/>
      <c r="E905" s="38"/>
      <c r="F905" s="41"/>
      <c r="G905" s="41"/>
      <c r="H905" s="65"/>
      <c r="I905" s="65"/>
      <c r="J905" s="41"/>
      <c r="K905" s="41"/>
      <c r="L905" s="41"/>
    </row>
    <row r="906" spans="2:12" x14ac:dyDescent="0.25">
      <c r="B906" s="63"/>
      <c r="C906" s="41"/>
      <c r="D906" s="64"/>
      <c r="E906" s="38"/>
      <c r="F906" s="41"/>
      <c r="G906" s="41"/>
      <c r="H906" s="65"/>
      <c r="I906" s="65"/>
      <c r="J906" s="41"/>
      <c r="K906" s="41"/>
      <c r="L906" s="41"/>
    </row>
    <row r="907" spans="2:12" x14ac:dyDescent="0.25">
      <c r="B907" s="63"/>
      <c r="C907" s="41"/>
      <c r="D907" s="64"/>
      <c r="E907" s="38"/>
      <c r="F907" s="41"/>
      <c r="G907" s="41"/>
      <c r="H907" s="65"/>
      <c r="I907" s="65"/>
      <c r="J907" s="41"/>
      <c r="K907" s="41"/>
      <c r="L907" s="41"/>
    </row>
    <row r="908" spans="2:12" x14ac:dyDescent="0.25">
      <c r="B908" s="63"/>
      <c r="C908" s="41"/>
      <c r="D908" s="64"/>
      <c r="E908" s="38"/>
      <c r="F908" s="41"/>
      <c r="G908" s="41"/>
      <c r="H908" s="65"/>
      <c r="I908" s="65"/>
      <c r="J908" s="41"/>
      <c r="K908" s="41"/>
      <c r="L908" s="41"/>
    </row>
    <row r="909" spans="2:12" x14ac:dyDescent="0.25">
      <c r="B909" s="63"/>
      <c r="C909" s="41"/>
      <c r="D909" s="64"/>
      <c r="E909" s="38"/>
      <c r="F909" s="41"/>
      <c r="G909" s="41"/>
      <c r="H909" s="65"/>
      <c r="I909" s="65"/>
      <c r="J909" s="41"/>
      <c r="K909" s="41"/>
      <c r="L909" s="41"/>
    </row>
    <row r="910" spans="2:12" x14ac:dyDescent="0.25">
      <c r="B910" s="63"/>
      <c r="C910" s="41"/>
      <c r="D910" s="64"/>
      <c r="E910" s="38"/>
      <c r="F910" s="41"/>
      <c r="G910" s="41"/>
      <c r="H910" s="65"/>
      <c r="I910" s="65"/>
      <c r="J910" s="41"/>
      <c r="K910" s="41"/>
      <c r="L910" s="41"/>
    </row>
    <row r="911" spans="2:12" x14ac:dyDescent="0.25">
      <c r="B911" s="63"/>
      <c r="C911" s="41"/>
      <c r="D911" s="64"/>
      <c r="E911" s="38"/>
      <c r="F911" s="41"/>
      <c r="G911" s="41"/>
      <c r="H911" s="65"/>
      <c r="I911" s="65"/>
      <c r="J911" s="41"/>
      <c r="K911" s="41"/>
      <c r="L911" s="41"/>
    </row>
    <row r="912" spans="2:12" x14ac:dyDescent="0.25">
      <c r="B912" s="63"/>
      <c r="C912" s="41"/>
      <c r="D912" s="64"/>
      <c r="E912" s="38"/>
      <c r="F912" s="41"/>
      <c r="G912" s="41"/>
      <c r="H912" s="65"/>
      <c r="I912" s="65"/>
      <c r="J912" s="41"/>
      <c r="K912" s="41"/>
      <c r="L912" s="41"/>
    </row>
    <row r="913" spans="2:12" x14ac:dyDescent="0.25">
      <c r="B913" s="63"/>
      <c r="C913" s="41"/>
      <c r="D913" s="64"/>
      <c r="E913" s="38"/>
      <c r="F913" s="41"/>
      <c r="G913" s="41"/>
      <c r="H913" s="65"/>
      <c r="I913" s="65"/>
      <c r="J913" s="41"/>
      <c r="K913" s="41"/>
      <c r="L913" s="41"/>
    </row>
    <row r="914" spans="2:12" x14ac:dyDescent="0.25">
      <c r="B914" s="63"/>
      <c r="C914" s="41"/>
      <c r="D914" s="64"/>
      <c r="E914" s="38"/>
      <c r="F914" s="41"/>
      <c r="G914" s="41"/>
      <c r="H914" s="65"/>
      <c r="I914" s="65"/>
      <c r="J914" s="41"/>
      <c r="K914" s="41"/>
      <c r="L914" s="41"/>
    </row>
    <row r="915" spans="2:12" x14ac:dyDescent="0.25">
      <c r="B915" s="63"/>
      <c r="C915" s="41"/>
      <c r="D915" s="64"/>
      <c r="E915" s="38"/>
      <c r="F915" s="41"/>
      <c r="G915" s="41"/>
      <c r="H915" s="65"/>
      <c r="I915" s="65"/>
      <c r="J915" s="41"/>
      <c r="K915" s="41"/>
      <c r="L915" s="41"/>
    </row>
    <row r="916" spans="2:12" x14ac:dyDescent="0.25">
      <c r="B916" s="63"/>
      <c r="C916" s="41"/>
      <c r="D916" s="64"/>
      <c r="E916" s="38"/>
      <c r="F916" s="41"/>
      <c r="G916" s="41"/>
      <c r="H916" s="65"/>
      <c r="I916" s="65"/>
      <c r="J916" s="41"/>
      <c r="K916" s="41"/>
      <c r="L916" s="41"/>
    </row>
    <row r="917" spans="2:12" x14ac:dyDescent="0.25">
      <c r="B917" s="63"/>
      <c r="C917" s="41"/>
      <c r="D917" s="64"/>
      <c r="E917" s="38"/>
      <c r="F917" s="41"/>
      <c r="G917" s="41"/>
      <c r="H917" s="65"/>
      <c r="I917" s="65"/>
      <c r="J917" s="41"/>
      <c r="K917" s="41"/>
      <c r="L917" s="41"/>
    </row>
    <row r="918" spans="2:12" x14ac:dyDescent="0.25">
      <c r="B918" s="63"/>
      <c r="C918" s="41"/>
      <c r="D918" s="64"/>
      <c r="E918" s="38"/>
      <c r="F918" s="41"/>
      <c r="G918" s="41"/>
      <c r="H918" s="65"/>
      <c r="I918" s="65"/>
      <c r="J918" s="41"/>
      <c r="K918" s="41"/>
      <c r="L918" s="41"/>
    </row>
    <row r="919" spans="2:12" x14ac:dyDescent="0.25">
      <c r="B919" s="63"/>
      <c r="C919" s="41"/>
      <c r="D919" s="64"/>
      <c r="E919" s="38"/>
      <c r="F919" s="41"/>
      <c r="G919" s="41"/>
      <c r="H919" s="65"/>
      <c r="I919" s="65"/>
      <c r="J919" s="41"/>
      <c r="K919" s="41"/>
      <c r="L919" s="41"/>
    </row>
    <row r="920" spans="2:12" x14ac:dyDescent="0.25">
      <c r="B920" s="63"/>
      <c r="C920" s="41"/>
      <c r="D920" s="64"/>
      <c r="E920" s="38"/>
      <c r="F920" s="41"/>
      <c r="G920" s="41"/>
      <c r="H920" s="65"/>
      <c r="I920" s="65"/>
      <c r="J920" s="41"/>
      <c r="K920" s="41"/>
      <c r="L920" s="41"/>
    </row>
    <row r="921" spans="2:12" x14ac:dyDescent="0.25">
      <c r="B921" s="63"/>
      <c r="C921" s="41"/>
      <c r="D921" s="64"/>
      <c r="E921" s="38"/>
      <c r="F921" s="41"/>
      <c r="G921" s="41"/>
      <c r="H921" s="65"/>
      <c r="I921" s="65"/>
      <c r="J921" s="41"/>
      <c r="K921" s="41"/>
      <c r="L921" s="41"/>
    </row>
    <row r="922" spans="2:12" x14ac:dyDescent="0.25">
      <c r="B922" s="63"/>
      <c r="C922" s="41"/>
      <c r="D922" s="64"/>
      <c r="E922" s="38"/>
      <c r="F922" s="41"/>
      <c r="G922" s="41"/>
      <c r="H922" s="65"/>
      <c r="I922" s="65"/>
      <c r="J922" s="41"/>
      <c r="K922" s="41"/>
      <c r="L922" s="41"/>
    </row>
    <row r="923" spans="2:12" x14ac:dyDescent="0.25">
      <c r="B923" s="63"/>
      <c r="C923" s="41"/>
      <c r="D923" s="64"/>
      <c r="E923" s="38"/>
      <c r="F923" s="41"/>
      <c r="G923" s="41"/>
      <c r="H923" s="65"/>
      <c r="I923" s="65"/>
      <c r="J923" s="41"/>
      <c r="K923" s="41"/>
      <c r="L923" s="41"/>
    </row>
    <row r="924" spans="2:12" x14ac:dyDescent="0.25">
      <c r="B924" s="63"/>
      <c r="C924" s="41"/>
      <c r="D924" s="64"/>
      <c r="E924" s="38"/>
      <c r="F924" s="41"/>
      <c r="G924" s="41"/>
      <c r="H924" s="65"/>
      <c r="I924" s="65"/>
      <c r="J924" s="41"/>
      <c r="K924" s="41"/>
      <c r="L924" s="41"/>
    </row>
    <row r="925" spans="2:12" x14ac:dyDescent="0.25">
      <c r="B925" s="63"/>
      <c r="C925" s="41"/>
      <c r="D925" s="64"/>
      <c r="E925" s="38"/>
      <c r="F925" s="41"/>
      <c r="G925" s="41"/>
      <c r="H925" s="65"/>
      <c r="I925" s="65"/>
      <c r="J925" s="41"/>
      <c r="K925" s="41"/>
      <c r="L925" s="41"/>
    </row>
    <row r="926" spans="2:12" x14ac:dyDescent="0.25">
      <c r="B926" s="63"/>
      <c r="C926" s="41"/>
      <c r="D926" s="64"/>
      <c r="E926" s="38"/>
      <c r="F926" s="41"/>
      <c r="G926" s="41"/>
      <c r="H926" s="65"/>
      <c r="I926" s="65"/>
      <c r="J926" s="41"/>
      <c r="K926" s="41"/>
      <c r="L926" s="41"/>
    </row>
    <row r="927" spans="2:12" x14ac:dyDescent="0.25">
      <c r="B927" s="63"/>
      <c r="C927" s="41"/>
      <c r="D927" s="64"/>
      <c r="E927" s="38"/>
      <c r="F927" s="41"/>
      <c r="G927" s="41"/>
      <c r="H927" s="65"/>
      <c r="I927" s="65"/>
      <c r="J927" s="41"/>
      <c r="K927" s="41"/>
      <c r="L927" s="41"/>
    </row>
    <row r="928" spans="2:12" x14ac:dyDescent="0.25">
      <c r="B928" s="63"/>
      <c r="C928" s="41"/>
      <c r="D928" s="64"/>
      <c r="E928" s="38"/>
      <c r="F928" s="41"/>
      <c r="G928" s="41"/>
      <c r="H928" s="65"/>
      <c r="I928" s="65"/>
      <c r="J928" s="41"/>
      <c r="K928" s="41"/>
      <c r="L928" s="41"/>
    </row>
    <row r="929" spans="2:12" x14ac:dyDescent="0.25">
      <c r="B929" s="63"/>
      <c r="C929" s="41"/>
      <c r="D929" s="64"/>
      <c r="E929" s="38"/>
      <c r="F929" s="41"/>
      <c r="G929" s="41"/>
      <c r="H929" s="65"/>
      <c r="I929" s="65"/>
      <c r="J929" s="41"/>
      <c r="K929" s="41"/>
      <c r="L929" s="41"/>
    </row>
    <row r="930" spans="2:12" x14ac:dyDescent="0.25">
      <c r="B930" s="63"/>
      <c r="C930" s="41"/>
      <c r="D930" s="64"/>
      <c r="E930" s="38"/>
      <c r="F930" s="41"/>
      <c r="G930" s="41"/>
      <c r="H930" s="65"/>
      <c r="I930" s="65"/>
      <c r="J930" s="41"/>
      <c r="K930" s="41"/>
      <c r="L930" s="41"/>
    </row>
    <row r="931" spans="2:12" x14ac:dyDescent="0.25">
      <c r="B931" s="63"/>
      <c r="C931" s="41"/>
      <c r="D931" s="64"/>
      <c r="E931" s="38"/>
      <c r="F931" s="41"/>
      <c r="G931" s="41"/>
      <c r="H931" s="65"/>
      <c r="I931" s="65"/>
      <c r="J931" s="41"/>
      <c r="K931" s="41"/>
      <c r="L931" s="41"/>
    </row>
    <row r="932" spans="2:12" x14ac:dyDescent="0.25">
      <c r="B932" s="63"/>
      <c r="C932" s="41"/>
      <c r="D932" s="64"/>
      <c r="E932" s="38"/>
      <c r="F932" s="41"/>
      <c r="G932" s="41"/>
      <c r="H932" s="65"/>
      <c r="I932" s="65"/>
      <c r="J932" s="41"/>
      <c r="K932" s="41"/>
      <c r="L932" s="41"/>
    </row>
    <row r="933" spans="2:12" x14ac:dyDescent="0.25">
      <c r="B933" s="63"/>
      <c r="C933" s="41"/>
      <c r="D933" s="64"/>
      <c r="E933" s="38"/>
      <c r="F933" s="41"/>
      <c r="G933" s="41"/>
      <c r="H933" s="65"/>
      <c r="I933" s="65"/>
      <c r="J933" s="41"/>
      <c r="K933" s="41"/>
      <c r="L933" s="41"/>
    </row>
    <row r="934" spans="2:12" x14ac:dyDescent="0.25">
      <c r="B934" s="63"/>
      <c r="C934" s="41"/>
      <c r="D934" s="64"/>
      <c r="E934" s="38"/>
      <c r="F934" s="41"/>
      <c r="G934" s="41"/>
      <c r="H934" s="65"/>
      <c r="I934" s="65"/>
      <c r="J934" s="41"/>
      <c r="K934" s="41"/>
      <c r="L934" s="41"/>
    </row>
    <row r="935" spans="2:12" x14ac:dyDescent="0.25">
      <c r="B935" s="63"/>
      <c r="C935" s="41"/>
      <c r="D935" s="64"/>
      <c r="E935" s="38"/>
      <c r="F935" s="41"/>
      <c r="G935" s="41"/>
      <c r="H935" s="65"/>
      <c r="I935" s="65"/>
      <c r="J935" s="41"/>
      <c r="K935" s="41"/>
      <c r="L935" s="41"/>
    </row>
    <row r="936" spans="2:12" x14ac:dyDescent="0.25">
      <c r="B936" s="63"/>
      <c r="C936" s="41"/>
      <c r="D936" s="64"/>
      <c r="E936" s="38"/>
      <c r="F936" s="41"/>
      <c r="G936" s="41"/>
      <c r="H936" s="65"/>
      <c r="I936" s="65"/>
      <c r="J936" s="41"/>
      <c r="K936" s="41"/>
      <c r="L936" s="41"/>
    </row>
    <row r="937" spans="2:12" x14ac:dyDescent="0.25">
      <c r="B937" s="63"/>
      <c r="C937" s="41"/>
      <c r="D937" s="64"/>
      <c r="E937" s="38"/>
      <c r="F937" s="41"/>
      <c r="G937" s="41"/>
      <c r="H937" s="65"/>
      <c r="I937" s="65"/>
      <c r="J937" s="41"/>
      <c r="K937" s="41"/>
      <c r="L937" s="41"/>
    </row>
    <row r="938" spans="2:12" x14ac:dyDescent="0.25">
      <c r="B938" s="63"/>
      <c r="C938" s="41"/>
      <c r="D938" s="64"/>
      <c r="E938" s="38"/>
      <c r="F938" s="41"/>
      <c r="G938" s="41"/>
      <c r="H938" s="65"/>
      <c r="I938" s="65"/>
      <c r="J938" s="41"/>
      <c r="K938" s="41"/>
      <c r="L938" s="41"/>
    </row>
    <row r="939" spans="2:12" x14ac:dyDescent="0.25">
      <c r="B939" s="63"/>
      <c r="C939" s="41"/>
      <c r="D939" s="64"/>
      <c r="E939" s="38"/>
      <c r="F939" s="41"/>
      <c r="G939" s="41"/>
      <c r="H939" s="65"/>
      <c r="I939" s="65"/>
      <c r="J939" s="41"/>
      <c r="K939" s="41"/>
      <c r="L939" s="41"/>
    </row>
    <row r="940" spans="2:12" x14ac:dyDescent="0.25">
      <c r="B940" s="63"/>
      <c r="C940" s="41"/>
      <c r="D940" s="64"/>
      <c r="E940" s="38"/>
      <c r="F940" s="41"/>
      <c r="G940" s="41"/>
      <c r="H940" s="65"/>
      <c r="I940" s="65"/>
      <c r="J940" s="41"/>
      <c r="K940" s="41"/>
      <c r="L940" s="41"/>
    </row>
    <row r="941" spans="2:12" x14ac:dyDescent="0.25">
      <c r="B941" s="63"/>
      <c r="C941" s="41"/>
      <c r="D941" s="64"/>
      <c r="E941" s="38"/>
      <c r="F941" s="41"/>
      <c r="G941" s="41"/>
      <c r="H941" s="65"/>
      <c r="I941" s="65"/>
      <c r="J941" s="41"/>
      <c r="K941" s="41"/>
      <c r="L941" s="41"/>
    </row>
    <row r="942" spans="2:12" x14ac:dyDescent="0.25">
      <c r="B942" s="63"/>
      <c r="C942" s="41"/>
      <c r="D942" s="64"/>
      <c r="E942" s="38"/>
      <c r="F942" s="41"/>
      <c r="G942" s="41"/>
      <c r="H942" s="65"/>
      <c r="I942" s="65"/>
      <c r="J942" s="41"/>
      <c r="K942" s="41"/>
      <c r="L942" s="41"/>
    </row>
    <row r="943" spans="2:12" x14ac:dyDescent="0.25">
      <c r="B943" s="63"/>
      <c r="C943" s="41"/>
      <c r="D943" s="64"/>
      <c r="E943" s="38"/>
      <c r="F943" s="41"/>
      <c r="G943" s="41"/>
      <c r="H943" s="65"/>
      <c r="I943" s="65"/>
      <c r="J943" s="41"/>
      <c r="K943" s="41"/>
      <c r="L943" s="41"/>
    </row>
    <row r="944" spans="2:12" x14ac:dyDescent="0.25">
      <c r="B944" s="63"/>
      <c r="C944" s="41"/>
      <c r="D944" s="64"/>
      <c r="E944" s="38"/>
      <c r="F944" s="41"/>
      <c r="G944" s="41"/>
      <c r="H944" s="65"/>
      <c r="I944" s="65"/>
      <c r="J944" s="41"/>
      <c r="K944" s="41"/>
      <c r="L944" s="41"/>
    </row>
    <row r="945" spans="2:12" x14ac:dyDescent="0.25">
      <c r="B945" s="63"/>
      <c r="C945" s="41"/>
      <c r="D945" s="64"/>
      <c r="E945" s="38"/>
      <c r="F945" s="41"/>
      <c r="G945" s="41"/>
      <c r="H945" s="65"/>
      <c r="I945" s="65"/>
      <c r="J945" s="41"/>
      <c r="K945" s="41"/>
      <c r="L945" s="41"/>
    </row>
    <row r="946" spans="2:12" x14ac:dyDescent="0.25">
      <c r="B946" s="63"/>
      <c r="C946" s="41"/>
      <c r="D946" s="64"/>
      <c r="E946" s="38"/>
      <c r="F946" s="41"/>
      <c r="G946" s="41"/>
      <c r="H946" s="65"/>
      <c r="I946" s="65"/>
      <c r="J946" s="41"/>
      <c r="K946" s="41"/>
      <c r="L946" s="41"/>
    </row>
    <row r="947" spans="2:12" x14ac:dyDescent="0.25">
      <c r="B947" s="63"/>
      <c r="C947" s="41"/>
      <c r="D947" s="64"/>
      <c r="E947" s="38"/>
      <c r="F947" s="41"/>
      <c r="G947" s="41"/>
      <c r="H947" s="65"/>
      <c r="I947" s="65"/>
      <c r="J947" s="41"/>
      <c r="K947" s="41"/>
      <c r="L947" s="41"/>
    </row>
    <row r="948" spans="2:12" x14ac:dyDescent="0.25">
      <c r="B948" s="63"/>
      <c r="C948" s="41"/>
      <c r="D948" s="64"/>
      <c r="E948" s="38"/>
      <c r="F948" s="41"/>
      <c r="G948" s="41"/>
      <c r="H948" s="65"/>
      <c r="I948" s="65"/>
      <c r="J948" s="41"/>
      <c r="K948" s="41"/>
      <c r="L948" s="41"/>
    </row>
    <row r="949" spans="2:12" x14ac:dyDescent="0.25">
      <c r="B949" s="63"/>
      <c r="C949" s="41"/>
      <c r="D949" s="64"/>
      <c r="E949" s="38"/>
      <c r="F949" s="41"/>
      <c r="G949" s="41"/>
      <c r="H949" s="65"/>
      <c r="I949" s="65"/>
      <c r="J949" s="41"/>
      <c r="K949" s="41"/>
      <c r="L949" s="41"/>
    </row>
    <row r="950" spans="2:12" x14ac:dyDescent="0.25">
      <c r="B950" s="63"/>
      <c r="C950" s="41"/>
      <c r="D950" s="64"/>
      <c r="E950" s="38"/>
      <c r="F950" s="41"/>
      <c r="G950" s="41"/>
      <c r="H950" s="65"/>
      <c r="I950" s="65"/>
      <c r="J950" s="41"/>
      <c r="K950" s="41"/>
      <c r="L950" s="41"/>
    </row>
    <row r="951" spans="2:12" x14ac:dyDescent="0.25">
      <c r="B951" s="63"/>
      <c r="C951" s="41"/>
      <c r="D951" s="64"/>
      <c r="E951" s="38"/>
      <c r="F951" s="41"/>
      <c r="G951" s="41"/>
      <c r="H951" s="65"/>
      <c r="I951" s="65"/>
      <c r="J951" s="41"/>
      <c r="K951" s="41"/>
      <c r="L951" s="41"/>
    </row>
    <row r="952" spans="2:12" x14ac:dyDescent="0.25">
      <c r="B952" s="63"/>
      <c r="C952" s="41"/>
      <c r="D952" s="64"/>
      <c r="E952" s="38"/>
      <c r="F952" s="41"/>
      <c r="G952" s="41"/>
      <c r="H952" s="65"/>
      <c r="I952" s="65"/>
      <c r="J952" s="41"/>
      <c r="K952" s="41"/>
      <c r="L952" s="41"/>
    </row>
    <row r="953" spans="2:12" x14ac:dyDescent="0.25">
      <c r="B953" s="63"/>
      <c r="C953" s="41"/>
      <c r="D953" s="64"/>
      <c r="E953" s="38"/>
      <c r="F953" s="41"/>
      <c r="G953" s="41"/>
      <c r="H953" s="65"/>
      <c r="I953" s="65"/>
      <c r="J953" s="41"/>
      <c r="K953" s="41"/>
      <c r="L953" s="41"/>
    </row>
    <row r="954" spans="2:12" x14ac:dyDescent="0.25">
      <c r="B954" s="63"/>
      <c r="C954" s="41"/>
      <c r="D954" s="64"/>
      <c r="E954" s="38"/>
      <c r="F954" s="41"/>
      <c r="G954" s="41"/>
      <c r="H954" s="65"/>
      <c r="I954" s="65"/>
      <c r="J954" s="41"/>
      <c r="K954" s="41"/>
      <c r="L954" s="41"/>
    </row>
    <row r="955" spans="2:12" x14ac:dyDescent="0.25">
      <c r="B955" s="63"/>
      <c r="C955" s="41"/>
      <c r="D955" s="64"/>
      <c r="E955" s="38"/>
      <c r="F955" s="41"/>
      <c r="G955" s="41"/>
      <c r="H955" s="65"/>
      <c r="I955" s="65"/>
      <c r="J955" s="41"/>
      <c r="K955" s="41"/>
      <c r="L955" s="41"/>
    </row>
    <row r="956" spans="2:12" x14ac:dyDescent="0.25">
      <c r="B956" s="63"/>
      <c r="C956" s="41"/>
      <c r="D956" s="64"/>
      <c r="E956" s="38"/>
      <c r="F956" s="41"/>
      <c r="G956" s="41"/>
      <c r="H956" s="65"/>
      <c r="I956" s="65"/>
      <c r="J956" s="41"/>
      <c r="K956" s="41"/>
      <c r="L956" s="41"/>
    </row>
    <row r="957" spans="2:12" x14ac:dyDescent="0.25">
      <c r="B957" s="63"/>
      <c r="C957" s="41"/>
      <c r="D957" s="64"/>
      <c r="E957" s="38"/>
      <c r="F957" s="41"/>
      <c r="G957" s="41"/>
      <c r="H957" s="65"/>
      <c r="I957" s="65"/>
      <c r="J957" s="41"/>
      <c r="K957" s="41"/>
      <c r="L957" s="41"/>
    </row>
    <row r="958" spans="2:12" x14ac:dyDescent="0.25">
      <c r="B958" s="63"/>
      <c r="C958" s="41"/>
      <c r="D958" s="64"/>
      <c r="E958" s="38"/>
      <c r="F958" s="41"/>
      <c r="G958" s="41"/>
      <c r="H958" s="65"/>
      <c r="I958" s="65"/>
      <c r="J958" s="41"/>
      <c r="K958" s="41"/>
      <c r="L958" s="41"/>
    </row>
    <row r="959" spans="2:12" x14ac:dyDescent="0.25">
      <c r="B959" s="63"/>
      <c r="C959" s="41"/>
      <c r="D959" s="64"/>
      <c r="E959" s="38"/>
      <c r="F959" s="41"/>
      <c r="G959" s="41"/>
      <c r="H959" s="65"/>
      <c r="I959" s="65"/>
      <c r="J959" s="41"/>
      <c r="K959" s="41"/>
      <c r="L959" s="41"/>
    </row>
    <row r="960" spans="2:12" x14ac:dyDescent="0.25">
      <c r="B960" s="63"/>
      <c r="C960" s="41"/>
      <c r="D960" s="64"/>
      <c r="E960" s="38"/>
      <c r="F960" s="41"/>
      <c r="G960" s="41"/>
      <c r="H960" s="65"/>
      <c r="I960" s="65"/>
      <c r="J960" s="41"/>
      <c r="K960" s="41"/>
      <c r="L960" s="41"/>
    </row>
    <row r="961" spans="2:12" x14ac:dyDescent="0.25">
      <c r="B961" s="63"/>
      <c r="C961" s="41"/>
      <c r="D961" s="64"/>
      <c r="E961" s="38"/>
      <c r="F961" s="41"/>
      <c r="G961" s="41"/>
      <c r="H961" s="65"/>
      <c r="I961" s="65"/>
      <c r="J961" s="41"/>
      <c r="K961" s="41"/>
      <c r="L961" s="41"/>
    </row>
    <row r="962" spans="2:12" x14ac:dyDescent="0.25">
      <c r="B962" s="63"/>
      <c r="C962" s="41"/>
      <c r="D962" s="64"/>
      <c r="E962" s="38"/>
      <c r="F962" s="41"/>
      <c r="G962" s="41"/>
      <c r="H962" s="65"/>
      <c r="I962" s="65"/>
      <c r="J962" s="41"/>
      <c r="K962" s="41"/>
      <c r="L962" s="41"/>
    </row>
    <row r="963" spans="2:12" x14ac:dyDescent="0.25">
      <c r="B963" s="63"/>
      <c r="C963" s="41"/>
      <c r="D963" s="64"/>
      <c r="E963" s="38"/>
      <c r="F963" s="41"/>
      <c r="G963" s="41"/>
      <c r="H963" s="65"/>
      <c r="I963" s="65"/>
      <c r="J963" s="41"/>
      <c r="K963" s="41"/>
      <c r="L963" s="41"/>
    </row>
    <row r="964" spans="2:12" x14ac:dyDescent="0.25">
      <c r="B964" s="63"/>
      <c r="C964" s="41"/>
      <c r="D964" s="64"/>
      <c r="E964" s="38"/>
      <c r="F964" s="41"/>
      <c r="G964" s="41"/>
      <c r="H964" s="65"/>
      <c r="I964" s="65"/>
      <c r="J964" s="41"/>
      <c r="K964" s="41"/>
      <c r="L964" s="41"/>
    </row>
    <row r="965" spans="2:12" x14ac:dyDescent="0.25">
      <c r="B965" s="63"/>
      <c r="C965" s="41"/>
      <c r="D965" s="64"/>
      <c r="E965" s="38"/>
      <c r="F965" s="41"/>
      <c r="G965" s="41"/>
      <c r="H965" s="65"/>
      <c r="I965" s="65"/>
      <c r="J965" s="41"/>
      <c r="K965" s="41"/>
      <c r="L965" s="41"/>
    </row>
    <row r="966" spans="2:12" x14ac:dyDescent="0.25">
      <c r="B966" s="63"/>
      <c r="C966" s="41"/>
      <c r="D966" s="64"/>
      <c r="E966" s="38"/>
      <c r="F966" s="41"/>
      <c r="G966" s="41"/>
      <c r="H966" s="65"/>
      <c r="I966" s="65"/>
      <c r="J966" s="41"/>
      <c r="K966" s="41"/>
      <c r="L966" s="41"/>
    </row>
    <row r="967" spans="2:12" x14ac:dyDescent="0.25">
      <c r="B967" s="63"/>
      <c r="C967" s="41"/>
      <c r="D967" s="64"/>
      <c r="E967" s="38"/>
      <c r="F967" s="41"/>
      <c r="G967" s="41"/>
      <c r="H967" s="65"/>
      <c r="I967" s="65"/>
      <c r="J967" s="41"/>
      <c r="K967" s="41"/>
      <c r="L967" s="41"/>
    </row>
    <row r="968" spans="2:12" x14ac:dyDescent="0.25">
      <c r="B968" s="63"/>
      <c r="C968" s="41"/>
      <c r="D968" s="64"/>
      <c r="E968" s="38"/>
      <c r="F968" s="41"/>
      <c r="G968" s="41"/>
      <c r="H968" s="65"/>
      <c r="I968" s="65"/>
      <c r="J968" s="41"/>
      <c r="K968" s="41"/>
      <c r="L968" s="41"/>
    </row>
    <row r="969" spans="2:12" x14ac:dyDescent="0.25">
      <c r="B969" s="63"/>
      <c r="C969" s="41"/>
      <c r="D969" s="64"/>
      <c r="E969" s="38"/>
      <c r="F969" s="41"/>
      <c r="G969" s="41"/>
      <c r="H969" s="65"/>
      <c r="I969" s="65"/>
      <c r="J969" s="41"/>
      <c r="K969" s="41"/>
      <c r="L969" s="41"/>
    </row>
    <row r="970" spans="2:12" x14ac:dyDescent="0.25">
      <c r="B970" s="63"/>
      <c r="C970" s="41"/>
      <c r="D970" s="64"/>
      <c r="E970" s="38"/>
      <c r="F970" s="41"/>
      <c r="G970" s="41"/>
      <c r="H970" s="65"/>
      <c r="I970" s="65"/>
      <c r="J970" s="41"/>
      <c r="K970" s="41"/>
      <c r="L970" s="41"/>
    </row>
    <row r="971" spans="2:12" x14ac:dyDescent="0.25">
      <c r="B971" s="63"/>
      <c r="C971" s="41"/>
      <c r="D971" s="64"/>
      <c r="E971" s="38"/>
      <c r="F971" s="41"/>
      <c r="G971" s="41"/>
      <c r="H971" s="65"/>
      <c r="I971" s="65"/>
      <c r="J971" s="41"/>
      <c r="K971" s="41"/>
      <c r="L971" s="41"/>
    </row>
    <row r="972" spans="2:12" x14ac:dyDescent="0.25">
      <c r="B972" s="63"/>
      <c r="C972" s="41"/>
      <c r="D972" s="64"/>
      <c r="E972" s="38"/>
      <c r="F972" s="41"/>
      <c r="G972" s="41"/>
      <c r="H972" s="65"/>
      <c r="I972" s="65"/>
      <c r="J972" s="41"/>
      <c r="K972" s="41"/>
      <c r="L972" s="41"/>
    </row>
    <row r="973" spans="2:12" x14ac:dyDescent="0.25">
      <c r="B973" s="63"/>
      <c r="C973" s="41"/>
      <c r="D973" s="64"/>
      <c r="E973" s="38"/>
      <c r="F973" s="41"/>
      <c r="G973" s="41"/>
      <c r="H973" s="65"/>
      <c r="I973" s="65"/>
      <c r="J973" s="41"/>
      <c r="K973" s="41"/>
      <c r="L973" s="41"/>
    </row>
    <row r="974" spans="2:12" x14ac:dyDescent="0.25">
      <c r="B974" s="63"/>
      <c r="C974" s="41"/>
      <c r="D974" s="64"/>
      <c r="E974" s="38"/>
      <c r="F974" s="41"/>
      <c r="G974" s="41"/>
      <c r="H974" s="65"/>
      <c r="I974" s="65"/>
      <c r="J974" s="41"/>
      <c r="K974" s="41"/>
      <c r="L974" s="41"/>
    </row>
    <row r="975" spans="2:12" x14ac:dyDescent="0.25">
      <c r="B975" s="63"/>
      <c r="C975" s="41"/>
      <c r="D975" s="64"/>
      <c r="E975" s="38"/>
      <c r="F975" s="41"/>
      <c r="G975" s="41"/>
      <c r="H975" s="65"/>
      <c r="I975" s="65"/>
      <c r="J975" s="41"/>
      <c r="K975" s="41"/>
      <c r="L975" s="41"/>
    </row>
    <row r="976" spans="2:12" x14ac:dyDescent="0.25">
      <c r="B976" s="63"/>
      <c r="C976" s="41"/>
      <c r="D976" s="64"/>
      <c r="E976" s="38"/>
      <c r="F976" s="41"/>
      <c r="G976" s="41"/>
      <c r="H976" s="65"/>
      <c r="I976" s="65"/>
      <c r="J976" s="41"/>
      <c r="K976" s="41"/>
      <c r="L976" s="41"/>
    </row>
    <row r="977" spans="2:12" x14ac:dyDescent="0.25">
      <c r="B977" s="63"/>
      <c r="C977" s="41"/>
      <c r="D977" s="64"/>
      <c r="E977" s="38"/>
      <c r="F977" s="41"/>
      <c r="G977" s="41"/>
      <c r="H977" s="65"/>
      <c r="I977" s="65"/>
      <c r="J977" s="41"/>
      <c r="K977" s="41"/>
      <c r="L977" s="41"/>
    </row>
    <row r="978" spans="2:12" x14ac:dyDescent="0.25">
      <c r="B978" s="63"/>
      <c r="C978" s="41"/>
      <c r="D978" s="64"/>
      <c r="E978" s="38"/>
      <c r="F978" s="41"/>
      <c r="G978" s="41"/>
      <c r="H978" s="65"/>
      <c r="I978" s="65"/>
      <c r="J978" s="41"/>
      <c r="K978" s="41"/>
      <c r="L978" s="41"/>
    </row>
    <row r="979" spans="2:12" x14ac:dyDescent="0.25">
      <c r="B979" s="63"/>
      <c r="C979" s="41"/>
      <c r="D979" s="64"/>
      <c r="E979" s="38"/>
      <c r="F979" s="41"/>
      <c r="G979" s="41"/>
      <c r="H979" s="65"/>
      <c r="I979" s="65"/>
      <c r="J979" s="41"/>
      <c r="K979" s="41"/>
      <c r="L979" s="41"/>
    </row>
    <row r="980" spans="2:12" x14ac:dyDescent="0.25">
      <c r="B980" s="63"/>
      <c r="C980" s="41"/>
      <c r="D980" s="64"/>
      <c r="E980" s="38"/>
      <c r="F980" s="41"/>
      <c r="G980" s="41"/>
      <c r="H980" s="65"/>
      <c r="I980" s="65"/>
      <c r="J980" s="41"/>
      <c r="K980" s="41"/>
      <c r="L980" s="41"/>
    </row>
    <row r="981" spans="2:12" x14ac:dyDescent="0.25">
      <c r="B981" s="63"/>
      <c r="C981" s="41"/>
      <c r="D981" s="64"/>
      <c r="E981" s="38"/>
      <c r="F981" s="41"/>
      <c r="G981" s="41"/>
      <c r="H981" s="65"/>
      <c r="I981" s="65"/>
      <c r="J981" s="41"/>
      <c r="K981" s="41"/>
      <c r="L981" s="41"/>
    </row>
    <row r="982" spans="2:12" x14ac:dyDescent="0.25">
      <c r="B982" s="63"/>
      <c r="C982" s="41"/>
      <c r="D982" s="64"/>
      <c r="E982" s="38"/>
      <c r="F982" s="41"/>
      <c r="G982" s="41"/>
      <c r="H982" s="65"/>
      <c r="I982" s="65"/>
      <c r="J982" s="41"/>
      <c r="K982" s="41"/>
      <c r="L982" s="41"/>
    </row>
    <row r="983" spans="2:12" x14ac:dyDescent="0.25">
      <c r="B983" s="63"/>
      <c r="C983" s="41"/>
      <c r="D983" s="64"/>
      <c r="E983" s="38"/>
      <c r="F983" s="41"/>
      <c r="G983" s="41"/>
      <c r="H983" s="65"/>
      <c r="I983" s="65"/>
      <c r="J983" s="41"/>
      <c r="K983" s="41"/>
      <c r="L983" s="41"/>
    </row>
    <row r="984" spans="2:12" x14ac:dyDescent="0.25">
      <c r="B984" s="63"/>
      <c r="C984" s="41"/>
      <c r="D984" s="64"/>
      <c r="E984" s="38"/>
      <c r="F984" s="41"/>
      <c r="G984" s="41"/>
      <c r="H984" s="65"/>
      <c r="I984" s="65"/>
      <c r="J984" s="41"/>
      <c r="K984" s="41"/>
      <c r="L984" s="41"/>
    </row>
    <row r="985" spans="2:12" x14ac:dyDescent="0.25">
      <c r="B985" s="63"/>
      <c r="C985" s="41"/>
      <c r="D985" s="64"/>
      <c r="E985" s="38"/>
      <c r="F985" s="41"/>
      <c r="G985" s="41"/>
      <c r="H985" s="65"/>
      <c r="I985" s="65"/>
      <c r="J985" s="41"/>
      <c r="K985" s="41"/>
      <c r="L985" s="41"/>
    </row>
    <row r="986" spans="2:12" x14ac:dyDescent="0.25">
      <c r="B986" s="63"/>
      <c r="C986" s="41"/>
      <c r="D986" s="64"/>
      <c r="E986" s="38"/>
      <c r="F986" s="41"/>
      <c r="G986" s="41"/>
      <c r="H986" s="65"/>
      <c r="I986" s="65"/>
      <c r="J986" s="41"/>
      <c r="K986" s="41"/>
      <c r="L986" s="41"/>
    </row>
    <row r="987" spans="2:12" x14ac:dyDescent="0.25">
      <c r="B987" s="63"/>
      <c r="C987" s="41"/>
      <c r="D987" s="64"/>
      <c r="E987" s="38"/>
      <c r="F987" s="41"/>
      <c r="G987" s="41"/>
      <c r="H987" s="65"/>
      <c r="I987" s="65"/>
      <c r="J987" s="41"/>
      <c r="K987" s="41"/>
      <c r="L987" s="41"/>
    </row>
    <row r="988" spans="2:12" x14ac:dyDescent="0.25">
      <c r="B988" s="63"/>
      <c r="C988" s="41"/>
      <c r="D988" s="64"/>
      <c r="E988" s="38"/>
      <c r="F988" s="41"/>
      <c r="G988" s="41"/>
      <c r="H988" s="65"/>
      <c r="I988" s="65"/>
      <c r="J988" s="41"/>
      <c r="K988" s="41"/>
      <c r="L988" s="41"/>
    </row>
    <row r="989" spans="2:12" x14ac:dyDescent="0.25">
      <c r="B989" s="63"/>
      <c r="C989" s="41"/>
      <c r="D989" s="64"/>
      <c r="E989" s="38"/>
      <c r="F989" s="41"/>
      <c r="G989" s="41"/>
      <c r="H989" s="65"/>
      <c r="I989" s="65"/>
      <c r="J989" s="41"/>
      <c r="K989" s="41"/>
      <c r="L989" s="41"/>
    </row>
    <row r="990" spans="2:12" x14ac:dyDescent="0.25">
      <c r="B990" s="63"/>
      <c r="C990" s="41"/>
      <c r="D990" s="64"/>
      <c r="E990" s="38"/>
      <c r="F990" s="41"/>
      <c r="G990" s="41"/>
      <c r="H990" s="65"/>
      <c r="I990" s="65"/>
      <c r="J990" s="41"/>
      <c r="K990" s="41"/>
      <c r="L990" s="41"/>
    </row>
    <row r="991" spans="2:12" x14ac:dyDescent="0.25">
      <c r="B991" s="63"/>
      <c r="C991" s="41"/>
      <c r="D991" s="64"/>
      <c r="E991" s="38"/>
      <c r="F991" s="41"/>
      <c r="G991" s="41"/>
      <c r="H991" s="65"/>
      <c r="I991" s="65"/>
      <c r="J991" s="41"/>
      <c r="K991" s="41"/>
      <c r="L991" s="41"/>
    </row>
    <row r="992" spans="2:12" x14ac:dyDescent="0.25">
      <c r="B992" s="63"/>
      <c r="C992" s="41"/>
      <c r="D992" s="64"/>
      <c r="E992" s="38"/>
      <c r="F992" s="41"/>
      <c r="G992" s="41"/>
      <c r="H992" s="65"/>
      <c r="I992" s="65"/>
      <c r="J992" s="41"/>
      <c r="K992" s="41"/>
      <c r="L992" s="41"/>
    </row>
    <row r="993" spans="2:12" x14ac:dyDescent="0.25">
      <c r="B993" s="63"/>
      <c r="C993" s="41"/>
      <c r="D993" s="64"/>
      <c r="E993" s="38"/>
      <c r="F993" s="41"/>
      <c r="G993" s="41"/>
      <c r="H993" s="65"/>
      <c r="I993" s="65"/>
      <c r="J993" s="41"/>
      <c r="K993" s="41"/>
      <c r="L993" s="41"/>
    </row>
    <row r="994" spans="2:12" x14ac:dyDescent="0.25">
      <c r="B994" s="63"/>
      <c r="C994" s="41"/>
      <c r="D994" s="64"/>
      <c r="E994" s="38"/>
      <c r="F994" s="41"/>
      <c r="G994" s="41"/>
      <c r="H994" s="65"/>
      <c r="I994" s="65"/>
      <c r="J994" s="41"/>
      <c r="K994" s="41"/>
      <c r="L994" s="41"/>
    </row>
    <row r="995" spans="2:12" x14ac:dyDescent="0.25">
      <c r="B995" s="63"/>
      <c r="C995" s="41"/>
      <c r="D995" s="64"/>
      <c r="E995" s="38"/>
      <c r="F995" s="41"/>
      <c r="G995" s="41"/>
      <c r="H995" s="65"/>
      <c r="I995" s="65"/>
      <c r="J995" s="41"/>
      <c r="K995" s="41"/>
      <c r="L995" s="41"/>
    </row>
    <row r="996" spans="2:12" x14ac:dyDescent="0.25">
      <c r="B996" s="63"/>
      <c r="C996" s="41"/>
      <c r="D996" s="64"/>
      <c r="E996" s="38"/>
      <c r="F996" s="41"/>
      <c r="G996" s="41"/>
      <c r="H996" s="65"/>
      <c r="I996" s="65"/>
      <c r="J996" s="41"/>
      <c r="K996" s="41"/>
      <c r="L996" s="41"/>
    </row>
    <row r="997" spans="2:12" x14ac:dyDescent="0.25">
      <c r="B997" s="63"/>
      <c r="C997" s="41"/>
      <c r="D997" s="64"/>
      <c r="E997" s="38"/>
      <c r="F997" s="41"/>
      <c r="G997" s="41"/>
      <c r="H997" s="65"/>
      <c r="I997" s="65"/>
      <c r="J997" s="41"/>
      <c r="K997" s="41"/>
      <c r="L997" s="41"/>
    </row>
    <row r="998" spans="2:12" x14ac:dyDescent="0.25">
      <c r="B998" s="63"/>
      <c r="C998" s="41"/>
      <c r="D998" s="64"/>
      <c r="E998" s="38"/>
      <c r="F998" s="41"/>
      <c r="G998" s="41"/>
      <c r="H998" s="65"/>
      <c r="I998" s="65"/>
      <c r="J998" s="41"/>
      <c r="K998" s="41"/>
      <c r="L998" s="41"/>
    </row>
    <row r="999" spans="2:12" x14ac:dyDescent="0.25">
      <c r="B999" s="63"/>
      <c r="C999" s="41"/>
      <c r="D999" s="64"/>
      <c r="E999" s="38"/>
      <c r="F999" s="41"/>
      <c r="G999" s="41"/>
      <c r="H999" s="65"/>
      <c r="I999" s="65"/>
      <c r="J999" s="41"/>
      <c r="K999" s="41"/>
      <c r="L999" s="41"/>
    </row>
    <row r="1000" spans="2:12" x14ac:dyDescent="0.25">
      <c r="B1000" s="63"/>
      <c r="C1000" s="41"/>
      <c r="D1000" s="64"/>
      <c r="E1000" s="38"/>
      <c r="F1000" s="41"/>
      <c r="G1000" s="41"/>
      <c r="H1000" s="65"/>
      <c r="I1000" s="65"/>
      <c r="J1000" s="41"/>
      <c r="K1000" s="41"/>
      <c r="L1000" s="41"/>
    </row>
    <row r="1001" spans="2:12" x14ac:dyDescent="0.25">
      <c r="B1001" s="63"/>
      <c r="C1001" s="41"/>
      <c r="D1001" s="64"/>
      <c r="E1001" s="38"/>
      <c r="F1001" s="41"/>
      <c r="G1001" s="41"/>
      <c r="H1001" s="65"/>
      <c r="I1001" s="65"/>
      <c r="J1001" s="41"/>
      <c r="K1001" s="41"/>
      <c r="L1001" s="41"/>
    </row>
    <row r="1002" spans="2:12" x14ac:dyDescent="0.25">
      <c r="B1002" s="63"/>
      <c r="C1002" s="41"/>
      <c r="D1002" s="64"/>
      <c r="E1002" s="38"/>
      <c r="F1002" s="41"/>
      <c r="G1002" s="41"/>
      <c r="H1002" s="65"/>
      <c r="I1002" s="65"/>
      <c r="J1002" s="41"/>
      <c r="K1002" s="41"/>
      <c r="L1002" s="41"/>
    </row>
    <row r="1003" spans="2:12" x14ac:dyDescent="0.25">
      <c r="B1003" s="63"/>
      <c r="C1003" s="41"/>
      <c r="D1003" s="64"/>
      <c r="E1003" s="38"/>
      <c r="F1003" s="41"/>
      <c r="G1003" s="41"/>
      <c r="H1003" s="65"/>
      <c r="I1003" s="65"/>
      <c r="J1003" s="41"/>
      <c r="K1003" s="41"/>
      <c r="L1003" s="41"/>
    </row>
    <row r="1004" spans="2:12" x14ac:dyDescent="0.25">
      <c r="B1004" s="63"/>
      <c r="C1004" s="41"/>
      <c r="D1004" s="64"/>
      <c r="E1004" s="38"/>
      <c r="F1004" s="41"/>
      <c r="G1004" s="41"/>
      <c r="H1004" s="65"/>
      <c r="I1004" s="65"/>
      <c r="J1004" s="41"/>
      <c r="K1004" s="41"/>
      <c r="L1004" s="41"/>
    </row>
    <row r="1005" spans="2:12" x14ac:dyDescent="0.25">
      <c r="B1005" s="63"/>
      <c r="C1005" s="41"/>
      <c r="D1005" s="64"/>
      <c r="E1005" s="38"/>
      <c r="F1005" s="41"/>
      <c r="G1005" s="41"/>
      <c r="H1005" s="65"/>
      <c r="I1005" s="65"/>
      <c r="J1005" s="41"/>
      <c r="K1005" s="41"/>
      <c r="L1005" s="41"/>
    </row>
    <row r="1006" spans="2:12" x14ac:dyDescent="0.25">
      <c r="B1006" s="63"/>
      <c r="C1006" s="41"/>
      <c r="D1006" s="64"/>
      <c r="E1006" s="38"/>
      <c r="F1006" s="41"/>
      <c r="G1006" s="41"/>
      <c r="H1006" s="65"/>
      <c r="I1006" s="65"/>
      <c r="J1006" s="41"/>
      <c r="K1006" s="41"/>
      <c r="L1006" s="41"/>
    </row>
    <row r="1007" spans="2:12" x14ac:dyDescent="0.25">
      <c r="B1007" s="63"/>
      <c r="C1007" s="41"/>
      <c r="D1007" s="64"/>
      <c r="E1007" s="38"/>
      <c r="F1007" s="41"/>
      <c r="G1007" s="41"/>
      <c r="H1007" s="65"/>
      <c r="I1007" s="65"/>
      <c r="J1007" s="41"/>
      <c r="K1007" s="41"/>
      <c r="L1007" s="41"/>
    </row>
    <row r="1008" spans="2:12" x14ac:dyDescent="0.25">
      <c r="B1008" s="63"/>
      <c r="C1008" s="41"/>
      <c r="D1008" s="64"/>
      <c r="E1008" s="38"/>
      <c r="F1008" s="41"/>
      <c r="G1008" s="41"/>
      <c r="H1008" s="65"/>
      <c r="I1008" s="65"/>
      <c r="J1008" s="41"/>
      <c r="K1008" s="41"/>
      <c r="L1008" s="41"/>
    </row>
    <row r="1009" spans="2:12" x14ac:dyDescent="0.25">
      <c r="B1009" s="63"/>
      <c r="C1009" s="41"/>
      <c r="D1009" s="64"/>
      <c r="E1009" s="38"/>
      <c r="F1009" s="41"/>
      <c r="G1009" s="41"/>
      <c r="H1009" s="65"/>
      <c r="I1009" s="65"/>
      <c r="J1009" s="41"/>
      <c r="K1009" s="41"/>
      <c r="L1009" s="41"/>
    </row>
    <row r="1010" spans="2:12" x14ac:dyDescent="0.25">
      <c r="B1010" s="63"/>
      <c r="C1010" s="41"/>
      <c r="D1010" s="64"/>
      <c r="E1010" s="38"/>
      <c r="F1010" s="41"/>
      <c r="G1010" s="41"/>
      <c r="H1010" s="65"/>
      <c r="I1010" s="65"/>
      <c r="J1010" s="41"/>
      <c r="K1010" s="41"/>
      <c r="L1010" s="41"/>
    </row>
    <row r="1011" spans="2:12" x14ac:dyDescent="0.25">
      <c r="B1011" s="63"/>
      <c r="C1011" s="41"/>
      <c r="D1011" s="64"/>
      <c r="E1011" s="38"/>
      <c r="F1011" s="41"/>
      <c r="G1011" s="41"/>
      <c r="H1011" s="65"/>
      <c r="I1011" s="65"/>
      <c r="J1011" s="41"/>
      <c r="K1011" s="41"/>
      <c r="L1011" s="41"/>
    </row>
    <row r="1012" spans="2:12" x14ac:dyDescent="0.25">
      <c r="B1012" s="63"/>
      <c r="C1012" s="41"/>
      <c r="D1012" s="64"/>
      <c r="E1012" s="38"/>
      <c r="F1012" s="41"/>
      <c r="G1012" s="41"/>
      <c r="H1012" s="65"/>
      <c r="I1012" s="65"/>
      <c r="J1012" s="41"/>
      <c r="K1012" s="41"/>
      <c r="L1012" s="41"/>
    </row>
    <row r="1013" spans="2:12" x14ac:dyDescent="0.25">
      <c r="B1013" s="63"/>
      <c r="C1013" s="41"/>
      <c r="D1013" s="64"/>
      <c r="E1013" s="38"/>
      <c r="F1013" s="41"/>
      <c r="G1013" s="41"/>
      <c r="H1013" s="65"/>
      <c r="I1013" s="65"/>
      <c r="J1013" s="41"/>
      <c r="K1013" s="41"/>
      <c r="L1013" s="41"/>
    </row>
    <row r="1014" spans="2:12" x14ac:dyDescent="0.25">
      <c r="B1014" s="63"/>
      <c r="C1014" s="41"/>
      <c r="D1014" s="64"/>
      <c r="E1014" s="38"/>
      <c r="F1014" s="41"/>
      <c r="G1014" s="41"/>
      <c r="H1014" s="65"/>
      <c r="I1014" s="65"/>
      <c r="J1014" s="41"/>
      <c r="K1014" s="41"/>
      <c r="L1014" s="41"/>
    </row>
    <row r="1015" spans="2:12" x14ac:dyDescent="0.25">
      <c r="B1015" s="63"/>
      <c r="C1015" s="41"/>
      <c r="D1015" s="64"/>
      <c r="E1015" s="38"/>
      <c r="F1015" s="41"/>
      <c r="G1015" s="41"/>
      <c r="H1015" s="65"/>
      <c r="I1015" s="65"/>
      <c r="J1015" s="41"/>
      <c r="K1015" s="41"/>
      <c r="L1015" s="41"/>
    </row>
    <row r="1016" spans="2:12" x14ac:dyDescent="0.25">
      <c r="B1016" s="63"/>
      <c r="C1016" s="41"/>
      <c r="D1016" s="64"/>
      <c r="E1016" s="38"/>
      <c r="F1016" s="41"/>
      <c r="G1016" s="41"/>
      <c r="H1016" s="65"/>
      <c r="I1016" s="65"/>
      <c r="J1016" s="41"/>
      <c r="K1016" s="41"/>
      <c r="L1016" s="41"/>
    </row>
    <row r="1017" spans="2:12" x14ac:dyDescent="0.25">
      <c r="B1017" s="63"/>
      <c r="C1017" s="41"/>
      <c r="D1017" s="64"/>
      <c r="E1017" s="38"/>
      <c r="F1017" s="41"/>
      <c r="G1017" s="41"/>
      <c r="H1017" s="65"/>
      <c r="I1017" s="65"/>
      <c r="J1017" s="41"/>
      <c r="K1017" s="41"/>
      <c r="L1017" s="41"/>
    </row>
    <row r="1018" spans="2:12" x14ac:dyDescent="0.25">
      <c r="B1018" s="63"/>
      <c r="C1018" s="41"/>
      <c r="D1018" s="64"/>
      <c r="E1018" s="38"/>
      <c r="F1018" s="41"/>
      <c r="G1018" s="41"/>
      <c r="H1018" s="65"/>
      <c r="I1018" s="65"/>
      <c r="J1018" s="41"/>
      <c r="K1018" s="41"/>
      <c r="L1018" s="41"/>
    </row>
    <row r="1019" spans="2:12" x14ac:dyDescent="0.25">
      <c r="B1019" s="63"/>
      <c r="C1019" s="41"/>
      <c r="D1019" s="64"/>
      <c r="E1019" s="38"/>
      <c r="F1019" s="41"/>
      <c r="G1019" s="41"/>
      <c r="H1019" s="65"/>
      <c r="I1019" s="65"/>
      <c r="J1019" s="41"/>
      <c r="K1019" s="41"/>
      <c r="L1019" s="41"/>
    </row>
    <row r="1020" spans="2:12" x14ac:dyDescent="0.25">
      <c r="B1020" s="63"/>
      <c r="C1020" s="41"/>
      <c r="D1020" s="64"/>
      <c r="E1020" s="38"/>
      <c r="F1020" s="41"/>
      <c r="G1020" s="41"/>
      <c r="H1020" s="65"/>
      <c r="I1020" s="65"/>
      <c r="J1020" s="41"/>
      <c r="K1020" s="41"/>
      <c r="L1020" s="41"/>
    </row>
    <row r="1021" spans="2:12" x14ac:dyDescent="0.25">
      <c r="B1021" s="63"/>
      <c r="C1021" s="41"/>
      <c r="D1021" s="64"/>
      <c r="E1021" s="38"/>
      <c r="F1021" s="41"/>
      <c r="G1021" s="41"/>
      <c r="H1021" s="65"/>
      <c r="I1021" s="65"/>
      <c r="J1021" s="41"/>
      <c r="K1021" s="41"/>
      <c r="L1021" s="41"/>
    </row>
    <row r="1022" spans="2:12" x14ac:dyDescent="0.25">
      <c r="B1022" s="63"/>
      <c r="C1022" s="41"/>
      <c r="D1022" s="64"/>
      <c r="E1022" s="38"/>
      <c r="F1022" s="41"/>
      <c r="G1022" s="41"/>
      <c r="H1022" s="65"/>
      <c r="I1022" s="65"/>
      <c r="J1022" s="41"/>
      <c r="K1022" s="41"/>
      <c r="L1022" s="41"/>
    </row>
    <row r="1023" spans="2:12" x14ac:dyDescent="0.25">
      <c r="B1023" s="63"/>
      <c r="C1023" s="41"/>
      <c r="D1023" s="64"/>
      <c r="E1023" s="38"/>
      <c r="F1023" s="41"/>
      <c r="G1023" s="41"/>
      <c r="H1023" s="65"/>
      <c r="I1023" s="65"/>
      <c r="J1023" s="41"/>
      <c r="K1023" s="41"/>
      <c r="L1023" s="41"/>
    </row>
    <row r="1024" spans="2:12" x14ac:dyDescent="0.25">
      <c r="B1024" s="63"/>
      <c r="C1024" s="41"/>
      <c r="D1024" s="64"/>
      <c r="E1024" s="38"/>
      <c r="F1024" s="41"/>
      <c r="G1024" s="41"/>
      <c r="H1024" s="65"/>
      <c r="I1024" s="65"/>
      <c r="J1024" s="41"/>
      <c r="K1024" s="41"/>
      <c r="L1024" s="41"/>
    </row>
    <row r="1025" spans="2:12" x14ac:dyDescent="0.25">
      <c r="B1025" s="63"/>
      <c r="C1025" s="41"/>
      <c r="D1025" s="64"/>
      <c r="E1025" s="38"/>
      <c r="F1025" s="41"/>
      <c r="G1025" s="41"/>
      <c r="H1025" s="65"/>
      <c r="I1025" s="65"/>
      <c r="J1025" s="41"/>
      <c r="K1025" s="41"/>
      <c r="L1025" s="41"/>
    </row>
    <row r="1026" spans="2:12" x14ac:dyDescent="0.25">
      <c r="B1026" s="63"/>
      <c r="C1026" s="41"/>
      <c r="D1026" s="64"/>
      <c r="E1026" s="38"/>
      <c r="F1026" s="41"/>
      <c r="G1026" s="41"/>
      <c r="H1026" s="65"/>
      <c r="I1026" s="65"/>
      <c r="J1026" s="41"/>
      <c r="K1026" s="41"/>
      <c r="L1026" s="41"/>
    </row>
    <row r="1027" spans="2:12" x14ac:dyDescent="0.25">
      <c r="B1027" s="63"/>
      <c r="C1027" s="41"/>
      <c r="D1027" s="64"/>
      <c r="E1027" s="38"/>
      <c r="F1027" s="41"/>
      <c r="G1027" s="41"/>
      <c r="H1027" s="65"/>
      <c r="I1027" s="65"/>
      <c r="J1027" s="41"/>
      <c r="K1027" s="41"/>
      <c r="L1027" s="41"/>
    </row>
    <row r="1028" spans="2:12" x14ac:dyDescent="0.25">
      <c r="B1028" s="63"/>
      <c r="C1028" s="41"/>
      <c r="D1028" s="64"/>
      <c r="E1028" s="38"/>
      <c r="F1028" s="41"/>
      <c r="G1028" s="41"/>
      <c r="H1028" s="65"/>
      <c r="I1028" s="65"/>
      <c r="J1028" s="41"/>
      <c r="K1028" s="41"/>
      <c r="L1028" s="41"/>
    </row>
    <row r="1029" spans="2:12" x14ac:dyDescent="0.25">
      <c r="B1029" s="63"/>
      <c r="C1029" s="41"/>
      <c r="D1029" s="64"/>
      <c r="E1029" s="38"/>
      <c r="F1029" s="41"/>
      <c r="G1029" s="41"/>
      <c r="H1029" s="65"/>
      <c r="I1029" s="65"/>
      <c r="J1029" s="41"/>
      <c r="K1029" s="41"/>
      <c r="L1029" s="41"/>
    </row>
    <row r="1030" spans="2:12" x14ac:dyDescent="0.25">
      <c r="B1030" s="63"/>
      <c r="C1030" s="41"/>
      <c r="D1030" s="64"/>
      <c r="E1030" s="38"/>
      <c r="F1030" s="41"/>
      <c r="G1030" s="41"/>
      <c r="H1030" s="65"/>
      <c r="I1030" s="65"/>
      <c r="J1030" s="41"/>
      <c r="K1030" s="41"/>
      <c r="L1030" s="41"/>
    </row>
    <row r="1031" spans="2:12" x14ac:dyDescent="0.25">
      <c r="B1031" s="63"/>
      <c r="C1031" s="41"/>
      <c r="D1031" s="64"/>
      <c r="E1031" s="38"/>
      <c r="F1031" s="41"/>
      <c r="G1031" s="41"/>
      <c r="H1031" s="65"/>
      <c r="I1031" s="65"/>
      <c r="J1031" s="41"/>
      <c r="K1031" s="41"/>
      <c r="L1031" s="41"/>
    </row>
    <row r="1032" spans="2:12" x14ac:dyDescent="0.25">
      <c r="B1032" s="63"/>
      <c r="C1032" s="41"/>
      <c r="D1032" s="64"/>
      <c r="E1032" s="38"/>
      <c r="F1032" s="41"/>
      <c r="G1032" s="41"/>
      <c r="H1032" s="65"/>
      <c r="I1032" s="65"/>
      <c r="J1032" s="41"/>
      <c r="K1032" s="41"/>
      <c r="L1032" s="41"/>
    </row>
    <row r="1033" spans="2:12" x14ac:dyDescent="0.25">
      <c r="B1033" s="63"/>
      <c r="C1033" s="41"/>
      <c r="D1033" s="64"/>
      <c r="E1033" s="38"/>
      <c r="F1033" s="41"/>
      <c r="G1033" s="41"/>
      <c r="H1033" s="65"/>
      <c r="I1033" s="65"/>
      <c r="J1033" s="41"/>
      <c r="K1033" s="41"/>
      <c r="L1033" s="41"/>
    </row>
    <row r="1034" spans="2:12" x14ac:dyDescent="0.25">
      <c r="B1034" s="63"/>
      <c r="C1034" s="41"/>
      <c r="D1034" s="64"/>
      <c r="E1034" s="38"/>
      <c r="F1034" s="41"/>
      <c r="G1034" s="41"/>
      <c r="H1034" s="65"/>
      <c r="I1034" s="65"/>
      <c r="J1034" s="41"/>
      <c r="K1034" s="41"/>
      <c r="L1034" s="41"/>
    </row>
    <row r="1035" spans="2:12" x14ac:dyDescent="0.25">
      <c r="B1035" s="63"/>
      <c r="C1035" s="41"/>
      <c r="D1035" s="64"/>
      <c r="E1035" s="38"/>
      <c r="F1035" s="41"/>
      <c r="G1035" s="41"/>
      <c r="H1035" s="65"/>
      <c r="I1035" s="65"/>
      <c r="J1035" s="41"/>
      <c r="K1035" s="41"/>
      <c r="L1035" s="41"/>
    </row>
    <row r="1036" spans="2:12" x14ac:dyDescent="0.25">
      <c r="B1036" s="63"/>
      <c r="C1036" s="41"/>
      <c r="D1036" s="64"/>
      <c r="E1036" s="38"/>
      <c r="F1036" s="41"/>
      <c r="G1036" s="41"/>
      <c r="H1036" s="65"/>
      <c r="I1036" s="65"/>
      <c r="J1036" s="41"/>
      <c r="K1036" s="41"/>
      <c r="L1036" s="41"/>
    </row>
    <row r="1037" spans="2:12" x14ac:dyDescent="0.25">
      <c r="B1037" s="63"/>
      <c r="C1037" s="41"/>
      <c r="D1037" s="64"/>
      <c r="E1037" s="38"/>
      <c r="F1037" s="41"/>
      <c r="G1037" s="41"/>
      <c r="H1037" s="65"/>
      <c r="I1037" s="65"/>
      <c r="J1037" s="41"/>
      <c r="K1037" s="41"/>
      <c r="L1037" s="41"/>
    </row>
    <row r="1038" spans="2:12" x14ac:dyDescent="0.25">
      <c r="B1038" s="63"/>
      <c r="C1038" s="41"/>
      <c r="D1038" s="64"/>
      <c r="E1038" s="38"/>
      <c r="F1038" s="41"/>
      <c r="G1038" s="41"/>
      <c r="H1038" s="65"/>
      <c r="I1038" s="65"/>
      <c r="J1038" s="41"/>
      <c r="K1038" s="41"/>
      <c r="L1038" s="41"/>
    </row>
    <row r="1039" spans="2:12" x14ac:dyDescent="0.25">
      <c r="B1039" s="63"/>
      <c r="C1039" s="41"/>
      <c r="D1039" s="64"/>
      <c r="E1039" s="38"/>
      <c r="F1039" s="41"/>
      <c r="G1039" s="41"/>
      <c r="H1039" s="65"/>
      <c r="I1039" s="65"/>
      <c r="J1039" s="41"/>
      <c r="K1039" s="41"/>
      <c r="L1039" s="41"/>
    </row>
    <row r="1040" spans="2:12" x14ac:dyDescent="0.25">
      <c r="B1040" s="63"/>
      <c r="C1040" s="41"/>
      <c r="D1040" s="64"/>
      <c r="E1040" s="38"/>
      <c r="F1040" s="41"/>
      <c r="G1040" s="41"/>
      <c r="H1040" s="65"/>
      <c r="I1040" s="65"/>
      <c r="J1040" s="41"/>
      <c r="K1040" s="41"/>
      <c r="L1040" s="41"/>
    </row>
    <row r="1041" spans="2:12" x14ac:dyDescent="0.25">
      <c r="B1041" s="63"/>
      <c r="C1041" s="41"/>
      <c r="D1041" s="64"/>
      <c r="E1041" s="38"/>
      <c r="F1041" s="41"/>
      <c r="G1041" s="41"/>
      <c r="H1041" s="65"/>
      <c r="I1041" s="65"/>
      <c r="J1041" s="41"/>
      <c r="K1041" s="41"/>
      <c r="L1041" s="41"/>
    </row>
    <row r="1042" spans="2:12" x14ac:dyDescent="0.25">
      <c r="B1042" s="63"/>
      <c r="C1042" s="41"/>
      <c r="D1042" s="64"/>
      <c r="E1042" s="38"/>
      <c r="F1042" s="41"/>
      <c r="G1042" s="41"/>
      <c r="H1042" s="65"/>
      <c r="I1042" s="65"/>
      <c r="J1042" s="41"/>
      <c r="K1042" s="41"/>
      <c r="L1042" s="41"/>
    </row>
    <row r="1043" spans="2:12" x14ac:dyDescent="0.25">
      <c r="B1043" s="63"/>
      <c r="C1043" s="41"/>
      <c r="D1043" s="64"/>
      <c r="E1043" s="38"/>
      <c r="F1043" s="41"/>
      <c r="G1043" s="41"/>
      <c r="H1043" s="65"/>
      <c r="I1043" s="65"/>
      <c r="J1043" s="41"/>
      <c r="K1043" s="41"/>
      <c r="L1043" s="41"/>
    </row>
    <row r="1044" spans="2:12" x14ac:dyDescent="0.25">
      <c r="B1044" s="63"/>
      <c r="C1044" s="41"/>
      <c r="D1044" s="64"/>
      <c r="E1044" s="38"/>
      <c r="F1044" s="41"/>
      <c r="G1044" s="41"/>
      <c r="H1044" s="65"/>
      <c r="I1044" s="65"/>
      <c r="J1044" s="41"/>
      <c r="K1044" s="41"/>
      <c r="L1044" s="41"/>
    </row>
    <row r="1045" spans="2:12" x14ac:dyDescent="0.25">
      <c r="B1045" s="63"/>
      <c r="C1045" s="41"/>
      <c r="D1045" s="64"/>
      <c r="E1045" s="38"/>
      <c r="F1045" s="41"/>
      <c r="G1045" s="41"/>
      <c r="H1045" s="65"/>
      <c r="I1045" s="65"/>
      <c r="J1045" s="41"/>
      <c r="K1045" s="41"/>
      <c r="L1045" s="41"/>
    </row>
    <row r="1046" spans="2:12" x14ac:dyDescent="0.25">
      <c r="B1046" s="63"/>
      <c r="C1046" s="41"/>
      <c r="D1046" s="64"/>
      <c r="E1046" s="38"/>
      <c r="F1046" s="41"/>
      <c r="G1046" s="41"/>
      <c r="H1046" s="65"/>
      <c r="I1046" s="65"/>
      <c r="J1046" s="41"/>
      <c r="K1046" s="41"/>
      <c r="L1046" s="41"/>
    </row>
    <row r="1047" spans="2:12" x14ac:dyDescent="0.25">
      <c r="B1047" s="63"/>
      <c r="C1047" s="41"/>
      <c r="D1047" s="64"/>
      <c r="E1047" s="38"/>
      <c r="F1047" s="41"/>
      <c r="G1047" s="41"/>
      <c r="H1047" s="65"/>
      <c r="I1047" s="65"/>
      <c r="J1047" s="41"/>
      <c r="K1047" s="41"/>
      <c r="L1047" s="41"/>
    </row>
    <row r="1048" spans="2:12" x14ac:dyDescent="0.25">
      <c r="B1048" s="63"/>
      <c r="C1048" s="41"/>
      <c r="D1048" s="64"/>
      <c r="E1048" s="38"/>
      <c r="F1048" s="41"/>
      <c r="G1048" s="41"/>
      <c r="H1048" s="65"/>
      <c r="I1048" s="65"/>
      <c r="J1048" s="41"/>
      <c r="K1048" s="41"/>
      <c r="L1048" s="41"/>
    </row>
    <row r="1049" spans="2:12" x14ac:dyDescent="0.25">
      <c r="B1049" s="63"/>
      <c r="C1049" s="41"/>
      <c r="D1049" s="64"/>
      <c r="E1049" s="38"/>
      <c r="F1049" s="41"/>
      <c r="G1049" s="41"/>
      <c r="H1049" s="65"/>
      <c r="I1049" s="65"/>
      <c r="J1049" s="41"/>
      <c r="K1049" s="41"/>
      <c r="L1049" s="41"/>
    </row>
    <row r="1050" spans="2:12" x14ac:dyDescent="0.25">
      <c r="B1050" s="63"/>
      <c r="C1050" s="41"/>
      <c r="D1050" s="64"/>
      <c r="E1050" s="38"/>
      <c r="F1050" s="41"/>
      <c r="G1050" s="41"/>
      <c r="H1050" s="65"/>
      <c r="I1050" s="65"/>
      <c r="J1050" s="41"/>
      <c r="K1050" s="41"/>
      <c r="L1050" s="41"/>
    </row>
    <row r="1051" spans="2:12" x14ac:dyDescent="0.25">
      <c r="B1051" s="63"/>
      <c r="C1051" s="41"/>
      <c r="D1051" s="64"/>
      <c r="E1051" s="38"/>
      <c r="F1051" s="41"/>
      <c r="G1051" s="41"/>
      <c r="H1051" s="65"/>
      <c r="I1051" s="65"/>
      <c r="J1051" s="41"/>
      <c r="K1051" s="41"/>
      <c r="L1051" s="41"/>
    </row>
    <row r="1052" spans="2:12" x14ac:dyDescent="0.25">
      <c r="B1052" s="63"/>
      <c r="C1052" s="41"/>
      <c r="D1052" s="64"/>
      <c r="E1052" s="38"/>
      <c r="F1052" s="41"/>
      <c r="G1052" s="41"/>
      <c r="H1052" s="65"/>
      <c r="I1052" s="65"/>
      <c r="J1052" s="41"/>
      <c r="K1052" s="41"/>
      <c r="L1052" s="41"/>
    </row>
    <row r="1053" spans="2:12" x14ac:dyDescent="0.25">
      <c r="B1053" s="63"/>
      <c r="C1053" s="41"/>
      <c r="D1053" s="64"/>
      <c r="E1053" s="38"/>
      <c r="F1053" s="41"/>
      <c r="G1053" s="41"/>
      <c r="H1053" s="65"/>
      <c r="I1053" s="65"/>
      <c r="J1053" s="41"/>
      <c r="K1053" s="41"/>
      <c r="L1053" s="41"/>
    </row>
    <row r="1054" spans="2:12" x14ac:dyDescent="0.25">
      <c r="B1054" s="63"/>
      <c r="C1054" s="41"/>
      <c r="D1054" s="64"/>
      <c r="E1054" s="38"/>
      <c r="F1054" s="41"/>
      <c r="G1054" s="41"/>
      <c r="H1054" s="65"/>
      <c r="I1054" s="65"/>
      <c r="J1054" s="41"/>
      <c r="K1054" s="41"/>
      <c r="L1054" s="41"/>
    </row>
    <row r="1055" spans="2:12" x14ac:dyDescent="0.25">
      <c r="B1055" s="63"/>
      <c r="C1055" s="41"/>
      <c r="D1055" s="64"/>
      <c r="E1055" s="38"/>
      <c r="F1055" s="41"/>
      <c r="G1055" s="41"/>
      <c r="H1055" s="65"/>
      <c r="I1055" s="65"/>
      <c r="J1055" s="41"/>
      <c r="K1055" s="41"/>
      <c r="L1055" s="41"/>
    </row>
    <row r="1056" spans="2:12" x14ac:dyDescent="0.25">
      <c r="B1056" s="63"/>
      <c r="C1056" s="41"/>
      <c r="D1056" s="64"/>
      <c r="E1056" s="38"/>
      <c r="F1056" s="41"/>
      <c r="G1056" s="41"/>
      <c r="H1056" s="65"/>
      <c r="I1056" s="65"/>
      <c r="J1056" s="41"/>
      <c r="K1056" s="41"/>
      <c r="L1056" s="41"/>
    </row>
    <row r="1057" spans="2:12" x14ac:dyDescent="0.25">
      <c r="B1057" s="63"/>
      <c r="C1057" s="41"/>
      <c r="D1057" s="64"/>
      <c r="E1057" s="38"/>
      <c r="F1057" s="41"/>
      <c r="G1057" s="41"/>
      <c r="H1057" s="65"/>
      <c r="I1057" s="65"/>
      <c r="J1057" s="41"/>
      <c r="K1057" s="41"/>
      <c r="L1057" s="41"/>
    </row>
    <row r="1058" spans="2:12" x14ac:dyDescent="0.25">
      <c r="B1058" s="63"/>
      <c r="C1058" s="41"/>
      <c r="D1058" s="64"/>
      <c r="E1058" s="38"/>
      <c r="F1058" s="41"/>
      <c r="G1058" s="41"/>
      <c r="H1058" s="65"/>
      <c r="I1058" s="65"/>
      <c r="J1058" s="41"/>
      <c r="K1058" s="41"/>
      <c r="L1058" s="41"/>
    </row>
    <row r="1059" spans="2:12" x14ac:dyDescent="0.25">
      <c r="B1059" s="63"/>
      <c r="C1059" s="41"/>
      <c r="D1059" s="64"/>
      <c r="E1059" s="38"/>
      <c r="F1059" s="41"/>
      <c r="G1059" s="41"/>
      <c r="H1059" s="65"/>
      <c r="I1059" s="65"/>
      <c r="J1059" s="41"/>
      <c r="K1059" s="41"/>
      <c r="L1059" s="41"/>
    </row>
    <row r="1060" spans="2:12" x14ac:dyDescent="0.25">
      <c r="B1060" s="63"/>
      <c r="C1060" s="41"/>
      <c r="D1060" s="64"/>
      <c r="E1060" s="38"/>
      <c r="F1060" s="41"/>
      <c r="G1060" s="41"/>
      <c r="H1060" s="65"/>
      <c r="I1060" s="65"/>
      <c r="J1060" s="41"/>
      <c r="K1060" s="41"/>
      <c r="L1060" s="41"/>
    </row>
    <row r="1061" spans="2:12" x14ac:dyDescent="0.25">
      <c r="B1061" s="63"/>
      <c r="C1061" s="41"/>
      <c r="D1061" s="64"/>
      <c r="E1061" s="38"/>
      <c r="F1061" s="41"/>
      <c r="G1061" s="41"/>
      <c r="H1061" s="65"/>
      <c r="I1061" s="65"/>
      <c r="J1061" s="41"/>
      <c r="K1061" s="41"/>
      <c r="L1061" s="41"/>
    </row>
    <row r="1062" spans="2:12" x14ac:dyDescent="0.25">
      <c r="B1062" s="63"/>
      <c r="C1062" s="41"/>
      <c r="D1062" s="64"/>
      <c r="E1062" s="38"/>
      <c r="F1062" s="41"/>
      <c r="G1062" s="41"/>
      <c r="H1062" s="65"/>
      <c r="I1062" s="65"/>
      <c r="J1062" s="41"/>
      <c r="K1062" s="41"/>
      <c r="L1062" s="41"/>
    </row>
    <row r="1063" spans="2:12" x14ac:dyDescent="0.25">
      <c r="B1063" s="63"/>
      <c r="C1063" s="41"/>
      <c r="D1063" s="64"/>
      <c r="E1063" s="38"/>
      <c r="F1063" s="41"/>
      <c r="G1063" s="41"/>
      <c r="H1063" s="65"/>
      <c r="I1063" s="65"/>
      <c r="J1063" s="41"/>
      <c r="K1063" s="41"/>
      <c r="L1063" s="41"/>
    </row>
    <row r="1064" spans="2:12" x14ac:dyDescent="0.25">
      <c r="B1064" s="63"/>
      <c r="C1064" s="41"/>
      <c r="D1064" s="64"/>
      <c r="E1064" s="38"/>
      <c r="F1064" s="41"/>
      <c r="G1064" s="41"/>
      <c r="H1064" s="65"/>
      <c r="I1064" s="65"/>
      <c r="J1064" s="41"/>
      <c r="K1064" s="41"/>
      <c r="L1064" s="41"/>
    </row>
    <row r="1065" spans="2:12" x14ac:dyDescent="0.25">
      <c r="B1065" s="63"/>
      <c r="C1065" s="41"/>
      <c r="D1065" s="64"/>
      <c r="E1065" s="38"/>
      <c r="F1065" s="41"/>
      <c r="G1065" s="41"/>
      <c r="H1065" s="65"/>
      <c r="I1065" s="65"/>
      <c r="J1065" s="41"/>
      <c r="K1065" s="41"/>
      <c r="L1065" s="41"/>
    </row>
    <row r="1066" spans="2:12" x14ac:dyDescent="0.25">
      <c r="B1066" s="63"/>
      <c r="C1066" s="41"/>
      <c r="D1066" s="64"/>
      <c r="E1066" s="38"/>
      <c r="F1066" s="41"/>
      <c r="G1066" s="41"/>
      <c r="H1066" s="65"/>
      <c r="I1066" s="65"/>
      <c r="J1066" s="41"/>
      <c r="K1066" s="41"/>
      <c r="L1066" s="41"/>
    </row>
    <row r="1067" spans="2:12" x14ac:dyDescent="0.25">
      <c r="B1067" s="63"/>
      <c r="C1067" s="41"/>
      <c r="D1067" s="64"/>
      <c r="E1067" s="38"/>
      <c r="F1067" s="41"/>
      <c r="G1067" s="41"/>
      <c r="H1067" s="65"/>
      <c r="I1067" s="65"/>
      <c r="J1067" s="41"/>
      <c r="K1067" s="41"/>
      <c r="L1067" s="41"/>
    </row>
    <row r="1068" spans="2:12" x14ac:dyDescent="0.25">
      <c r="B1068" s="63"/>
      <c r="C1068" s="41"/>
      <c r="D1068" s="64"/>
      <c r="E1068" s="38"/>
      <c r="F1068" s="41"/>
      <c r="G1068" s="41"/>
      <c r="H1068" s="65"/>
      <c r="I1068" s="65"/>
      <c r="J1068" s="41"/>
      <c r="K1068" s="41"/>
      <c r="L1068" s="41"/>
    </row>
    <row r="1069" spans="2:12" x14ac:dyDescent="0.25">
      <c r="B1069" s="63"/>
      <c r="C1069" s="41"/>
      <c r="D1069" s="64"/>
      <c r="E1069" s="38"/>
      <c r="F1069" s="41"/>
      <c r="G1069" s="41"/>
      <c r="H1069" s="65"/>
      <c r="I1069" s="65"/>
      <c r="J1069" s="41"/>
      <c r="K1069" s="41"/>
      <c r="L1069" s="41"/>
    </row>
    <row r="1070" spans="2:12" x14ac:dyDescent="0.25">
      <c r="B1070" s="63"/>
      <c r="C1070" s="41"/>
      <c r="D1070" s="64"/>
      <c r="E1070" s="38"/>
      <c r="F1070" s="41"/>
      <c r="G1070" s="41"/>
      <c r="H1070" s="65"/>
      <c r="I1070" s="65"/>
      <c r="J1070" s="41"/>
      <c r="K1070" s="41"/>
      <c r="L1070" s="41"/>
    </row>
    <row r="1071" spans="2:12" x14ac:dyDescent="0.25">
      <c r="B1071" s="63"/>
      <c r="C1071" s="41"/>
      <c r="D1071" s="64"/>
      <c r="E1071" s="38"/>
      <c r="F1071" s="41"/>
      <c r="G1071" s="41"/>
      <c r="H1071" s="65"/>
      <c r="I1071" s="65"/>
      <c r="J1071" s="41"/>
      <c r="K1071" s="41"/>
      <c r="L1071" s="41"/>
    </row>
    <row r="1072" spans="2:12" x14ac:dyDescent="0.25">
      <c r="B1072" s="63"/>
      <c r="C1072" s="41"/>
      <c r="D1072" s="64"/>
      <c r="E1072" s="38"/>
      <c r="F1072" s="41"/>
      <c r="G1072" s="41"/>
      <c r="H1072" s="65"/>
      <c r="I1072" s="65"/>
      <c r="J1072" s="41"/>
      <c r="K1072" s="41"/>
      <c r="L1072" s="41"/>
    </row>
    <row r="1073" spans="2:12" x14ac:dyDescent="0.25">
      <c r="B1073" s="63"/>
      <c r="C1073" s="41"/>
      <c r="D1073" s="64"/>
      <c r="E1073" s="38"/>
      <c r="F1073" s="41"/>
      <c r="G1073" s="41"/>
      <c r="H1073" s="65"/>
      <c r="I1073" s="65"/>
      <c r="J1073" s="41"/>
      <c r="K1073" s="41"/>
      <c r="L1073" s="41"/>
    </row>
    <row r="1074" spans="2:12" x14ac:dyDescent="0.25">
      <c r="B1074" s="63"/>
      <c r="C1074" s="41"/>
      <c r="D1074" s="64"/>
      <c r="E1074" s="38"/>
      <c r="F1074" s="41"/>
      <c r="G1074" s="41"/>
      <c r="H1074" s="65"/>
      <c r="I1074" s="65"/>
      <c r="J1074" s="41"/>
      <c r="K1074" s="41"/>
      <c r="L1074" s="41"/>
    </row>
    <row r="1075" spans="2:12" x14ac:dyDescent="0.25">
      <c r="B1075" s="63"/>
      <c r="C1075" s="41"/>
      <c r="D1075" s="64"/>
      <c r="E1075" s="38"/>
      <c r="F1075" s="41"/>
      <c r="G1075" s="41"/>
      <c r="H1075" s="65"/>
      <c r="I1075" s="65"/>
      <c r="J1075" s="41"/>
      <c r="K1075" s="41"/>
      <c r="L1075" s="41"/>
    </row>
    <row r="1076" spans="2:12" x14ac:dyDescent="0.25">
      <c r="B1076" s="63"/>
      <c r="C1076" s="41"/>
      <c r="D1076" s="64"/>
      <c r="E1076" s="38"/>
      <c r="F1076" s="41"/>
      <c r="G1076" s="41"/>
      <c r="H1076" s="65"/>
      <c r="I1076" s="65"/>
      <c r="J1076" s="41"/>
      <c r="K1076" s="41"/>
      <c r="L1076" s="41"/>
    </row>
    <row r="1077" spans="2:12" x14ac:dyDescent="0.25">
      <c r="B1077" s="63"/>
      <c r="C1077" s="41"/>
      <c r="D1077" s="64"/>
      <c r="E1077" s="38"/>
      <c r="F1077" s="41"/>
      <c r="G1077" s="41"/>
      <c r="H1077" s="65"/>
      <c r="I1077" s="65"/>
      <c r="J1077" s="41"/>
      <c r="K1077" s="41"/>
      <c r="L1077" s="41"/>
    </row>
    <row r="1078" spans="2:12" x14ac:dyDescent="0.25">
      <c r="B1078" s="63"/>
      <c r="C1078" s="41"/>
      <c r="D1078" s="64"/>
      <c r="E1078" s="38"/>
      <c r="F1078" s="41"/>
      <c r="G1078" s="41"/>
      <c r="H1078" s="65"/>
      <c r="I1078" s="65"/>
      <c r="J1078" s="41"/>
      <c r="K1078" s="41"/>
      <c r="L1078" s="41"/>
    </row>
    <row r="1079" spans="2:12" x14ac:dyDescent="0.25">
      <c r="B1079" s="63"/>
      <c r="C1079" s="41"/>
      <c r="D1079" s="64"/>
      <c r="E1079" s="38"/>
      <c r="F1079" s="41"/>
      <c r="G1079" s="41"/>
      <c r="H1079" s="65"/>
      <c r="I1079" s="65"/>
      <c r="J1079" s="41"/>
      <c r="K1079" s="41"/>
      <c r="L1079" s="41"/>
    </row>
    <row r="1080" spans="2:12" x14ac:dyDescent="0.25">
      <c r="B1080" s="63"/>
      <c r="C1080" s="41"/>
      <c r="D1080" s="64"/>
      <c r="E1080" s="38"/>
      <c r="F1080" s="41"/>
      <c r="G1080" s="41"/>
      <c r="H1080" s="65"/>
      <c r="I1080" s="65"/>
      <c r="J1080" s="41"/>
      <c r="K1080" s="41"/>
      <c r="L1080" s="41"/>
    </row>
    <row r="1081" spans="2:12" x14ac:dyDescent="0.25">
      <c r="B1081" s="63"/>
      <c r="C1081" s="41"/>
      <c r="D1081" s="64"/>
      <c r="E1081" s="38"/>
      <c r="F1081" s="41"/>
      <c r="G1081" s="41"/>
      <c r="H1081" s="65"/>
      <c r="I1081" s="65"/>
      <c r="J1081" s="41"/>
      <c r="K1081" s="41"/>
      <c r="L1081" s="41"/>
    </row>
    <row r="1082" spans="2:12" x14ac:dyDescent="0.25">
      <c r="B1082" s="63"/>
      <c r="C1082" s="41"/>
      <c r="D1082" s="64"/>
      <c r="E1082" s="38"/>
      <c r="F1082" s="41"/>
      <c r="G1082" s="41"/>
      <c r="H1082" s="65"/>
      <c r="I1082" s="65"/>
      <c r="J1082" s="41"/>
      <c r="K1082" s="41"/>
      <c r="L1082" s="41"/>
    </row>
    <row r="1083" spans="2:12" x14ac:dyDescent="0.25">
      <c r="B1083" s="63"/>
      <c r="C1083" s="41"/>
      <c r="D1083" s="64"/>
      <c r="E1083" s="38"/>
      <c r="F1083" s="41"/>
      <c r="G1083" s="41"/>
      <c r="H1083" s="65"/>
      <c r="I1083" s="65"/>
      <c r="J1083" s="41"/>
      <c r="K1083" s="41"/>
      <c r="L1083" s="41"/>
    </row>
    <row r="1084" spans="2:12" x14ac:dyDescent="0.25">
      <c r="B1084" s="63"/>
      <c r="C1084" s="41"/>
      <c r="D1084" s="64"/>
      <c r="E1084" s="38"/>
      <c r="F1084" s="41"/>
      <c r="G1084" s="41"/>
      <c r="H1084" s="65"/>
      <c r="I1084" s="65"/>
      <c r="J1084" s="41"/>
      <c r="K1084" s="41"/>
      <c r="L1084" s="41"/>
    </row>
    <row r="1085" spans="2:12" x14ac:dyDescent="0.25">
      <c r="B1085" s="63"/>
      <c r="C1085" s="41"/>
      <c r="D1085" s="64"/>
      <c r="E1085" s="38"/>
      <c r="F1085" s="41"/>
      <c r="G1085" s="41"/>
      <c r="H1085" s="65"/>
      <c r="I1085" s="65"/>
      <c r="J1085" s="41"/>
      <c r="K1085" s="41"/>
      <c r="L1085" s="41"/>
    </row>
    <row r="1086" spans="2:12" x14ac:dyDescent="0.25">
      <c r="B1086" s="63"/>
      <c r="C1086" s="41"/>
      <c r="D1086" s="64"/>
      <c r="E1086" s="38"/>
      <c r="F1086" s="41"/>
      <c r="G1086" s="41"/>
      <c r="H1086" s="65"/>
      <c r="I1086" s="65"/>
      <c r="J1086" s="41"/>
      <c r="K1086" s="41"/>
      <c r="L1086" s="41"/>
    </row>
    <row r="1087" spans="2:12" x14ac:dyDescent="0.25">
      <c r="B1087" s="63"/>
      <c r="C1087" s="41"/>
      <c r="D1087" s="64"/>
      <c r="E1087" s="38"/>
      <c r="F1087" s="41"/>
      <c r="G1087" s="41"/>
      <c r="H1087" s="65"/>
      <c r="I1087" s="65"/>
      <c r="J1087" s="41"/>
      <c r="K1087" s="41"/>
      <c r="L1087" s="41"/>
    </row>
    <row r="1088" spans="2:12" x14ac:dyDescent="0.25">
      <c r="B1088" s="63"/>
      <c r="C1088" s="41"/>
      <c r="D1088" s="64"/>
      <c r="E1088" s="38"/>
      <c r="F1088" s="41"/>
      <c r="G1088" s="41"/>
      <c r="H1088" s="65"/>
      <c r="I1088" s="65"/>
      <c r="J1088" s="41"/>
      <c r="K1088" s="41"/>
      <c r="L1088" s="41"/>
    </row>
    <row r="1089" spans="2:12" x14ac:dyDescent="0.25">
      <c r="B1089" s="63"/>
      <c r="C1089" s="41"/>
      <c r="D1089" s="64"/>
      <c r="E1089" s="38"/>
      <c r="F1089" s="41"/>
      <c r="G1089" s="41"/>
      <c r="H1089" s="65"/>
      <c r="I1089" s="65"/>
      <c r="J1089" s="41"/>
      <c r="K1089" s="41"/>
      <c r="L1089" s="41"/>
    </row>
    <row r="1090" spans="2:12" x14ac:dyDescent="0.25">
      <c r="B1090" s="63"/>
      <c r="C1090" s="41"/>
      <c r="D1090" s="64"/>
      <c r="E1090" s="38"/>
      <c r="F1090" s="41"/>
      <c r="G1090" s="41"/>
      <c r="H1090" s="65"/>
      <c r="I1090" s="65"/>
      <c r="J1090" s="41"/>
      <c r="K1090" s="41"/>
      <c r="L1090" s="41"/>
    </row>
    <row r="1091" spans="2:12" x14ac:dyDescent="0.25">
      <c r="B1091" s="63"/>
      <c r="C1091" s="41"/>
      <c r="D1091" s="64"/>
      <c r="E1091" s="38"/>
      <c r="F1091" s="41"/>
      <c r="G1091" s="41"/>
      <c r="H1091" s="65"/>
      <c r="I1091" s="65"/>
      <c r="J1091" s="41"/>
      <c r="K1091" s="41"/>
      <c r="L1091" s="41"/>
    </row>
    <row r="1092" spans="2:12" x14ac:dyDescent="0.25">
      <c r="B1092" s="63"/>
      <c r="C1092" s="41"/>
      <c r="D1092" s="64"/>
      <c r="E1092" s="38"/>
      <c r="F1092" s="41"/>
      <c r="G1092" s="41"/>
      <c r="H1092" s="65"/>
      <c r="I1092" s="65"/>
      <c r="J1092" s="41"/>
      <c r="K1092" s="41"/>
      <c r="L1092" s="41"/>
    </row>
    <row r="1093" spans="2:12" x14ac:dyDescent="0.25">
      <c r="B1093" s="63"/>
      <c r="C1093" s="41"/>
      <c r="D1093" s="64"/>
      <c r="E1093" s="38"/>
      <c r="F1093" s="41"/>
      <c r="G1093" s="41"/>
      <c r="H1093" s="65"/>
      <c r="I1093" s="65"/>
      <c r="J1093" s="41"/>
      <c r="K1093" s="41"/>
      <c r="L1093" s="41"/>
    </row>
    <row r="1094" spans="2:12" x14ac:dyDescent="0.25">
      <c r="B1094" s="63"/>
      <c r="C1094" s="41"/>
      <c r="D1094" s="64"/>
      <c r="E1094" s="38"/>
      <c r="F1094" s="41"/>
      <c r="G1094" s="41"/>
      <c r="H1094" s="65"/>
      <c r="I1094" s="65"/>
      <c r="J1094" s="41"/>
      <c r="K1094" s="41"/>
      <c r="L1094" s="41"/>
    </row>
    <row r="1095" spans="2:12" x14ac:dyDescent="0.25">
      <c r="B1095" s="63"/>
      <c r="C1095" s="41"/>
      <c r="D1095" s="64"/>
      <c r="E1095" s="38"/>
      <c r="F1095" s="41"/>
      <c r="G1095" s="41"/>
      <c r="H1095" s="65"/>
      <c r="I1095" s="65"/>
      <c r="J1095" s="41"/>
      <c r="K1095" s="41"/>
      <c r="L1095" s="41"/>
    </row>
    <row r="1096" spans="2:12" x14ac:dyDescent="0.25">
      <c r="B1096" s="63"/>
      <c r="C1096" s="41"/>
      <c r="D1096" s="64"/>
      <c r="E1096" s="38"/>
      <c r="F1096" s="41"/>
      <c r="G1096" s="41"/>
      <c r="H1096" s="65"/>
      <c r="I1096" s="65"/>
      <c r="J1096" s="41"/>
      <c r="K1096" s="41"/>
      <c r="L1096" s="41"/>
    </row>
    <row r="1097" spans="2:12" x14ac:dyDescent="0.25">
      <c r="B1097" s="63"/>
      <c r="C1097" s="41"/>
      <c r="D1097" s="64"/>
      <c r="E1097" s="38"/>
      <c r="F1097" s="41"/>
      <c r="G1097" s="41"/>
      <c r="H1097" s="65"/>
      <c r="I1097" s="65"/>
      <c r="J1097" s="41"/>
      <c r="K1097" s="41"/>
      <c r="L1097" s="41"/>
    </row>
    <row r="1098" spans="2:12" x14ac:dyDescent="0.25">
      <c r="B1098" s="63"/>
      <c r="C1098" s="41"/>
      <c r="D1098" s="64"/>
      <c r="E1098" s="38"/>
      <c r="F1098" s="41"/>
      <c r="G1098" s="41"/>
      <c r="H1098" s="65"/>
      <c r="I1098" s="65"/>
      <c r="J1098" s="41"/>
      <c r="K1098" s="41"/>
      <c r="L1098" s="41"/>
    </row>
    <row r="1099" spans="2:12" x14ac:dyDescent="0.25">
      <c r="B1099" s="63"/>
      <c r="C1099" s="41"/>
      <c r="D1099" s="64"/>
      <c r="E1099" s="38"/>
      <c r="F1099" s="41"/>
      <c r="G1099" s="41"/>
      <c r="H1099" s="65"/>
      <c r="I1099" s="65"/>
      <c r="J1099" s="41"/>
      <c r="K1099" s="41"/>
      <c r="L1099" s="41"/>
    </row>
    <row r="1100" spans="2:12" x14ac:dyDescent="0.25">
      <c r="B1100" s="63"/>
      <c r="C1100" s="41"/>
      <c r="D1100" s="64"/>
      <c r="E1100" s="38"/>
      <c r="F1100" s="41"/>
      <c r="G1100" s="41"/>
      <c r="H1100" s="65"/>
      <c r="I1100" s="65"/>
      <c r="J1100" s="41"/>
      <c r="K1100" s="41"/>
      <c r="L1100" s="41"/>
    </row>
    <row r="1101" spans="2:12" x14ac:dyDescent="0.25">
      <c r="B1101" s="63"/>
      <c r="C1101" s="41"/>
      <c r="D1101" s="64"/>
      <c r="E1101" s="38"/>
      <c r="F1101" s="41"/>
      <c r="G1101" s="41"/>
      <c r="H1101" s="65"/>
      <c r="I1101" s="65"/>
      <c r="J1101" s="41"/>
      <c r="K1101" s="41"/>
      <c r="L1101" s="41"/>
    </row>
    <row r="1102" spans="2:12" x14ac:dyDescent="0.25">
      <c r="B1102" s="63"/>
      <c r="C1102" s="41"/>
      <c r="D1102" s="64"/>
      <c r="E1102" s="38"/>
      <c r="F1102" s="41"/>
      <c r="G1102" s="41"/>
      <c r="H1102" s="65"/>
      <c r="I1102" s="65"/>
      <c r="J1102" s="41"/>
      <c r="K1102" s="41"/>
      <c r="L1102" s="41"/>
    </row>
    <row r="1103" spans="2:12" x14ac:dyDescent="0.25">
      <c r="B1103" s="63"/>
      <c r="C1103" s="41"/>
      <c r="D1103" s="64"/>
      <c r="E1103" s="38"/>
      <c r="F1103" s="41"/>
      <c r="G1103" s="41"/>
      <c r="H1103" s="65"/>
      <c r="I1103" s="65"/>
      <c r="J1103" s="41"/>
      <c r="K1103" s="41"/>
      <c r="L1103" s="41"/>
    </row>
    <row r="1104" spans="2:12" x14ac:dyDescent="0.25">
      <c r="B1104" s="63"/>
      <c r="C1104" s="41"/>
      <c r="D1104" s="64"/>
      <c r="E1104" s="38"/>
      <c r="F1104" s="41"/>
      <c r="G1104" s="41"/>
      <c r="H1104" s="65"/>
      <c r="I1104" s="65"/>
      <c r="J1104" s="41"/>
      <c r="K1104" s="41"/>
      <c r="L1104" s="41"/>
    </row>
    <row r="1105" spans="2:12" x14ac:dyDescent="0.25">
      <c r="B1105" s="63"/>
      <c r="C1105" s="41"/>
      <c r="D1105" s="64"/>
      <c r="E1105" s="38"/>
      <c r="F1105" s="41"/>
      <c r="G1105" s="41"/>
      <c r="H1105" s="65"/>
      <c r="I1105" s="65"/>
      <c r="J1105" s="41"/>
      <c r="K1105" s="41"/>
      <c r="L1105" s="41"/>
    </row>
    <row r="1106" spans="2:12" x14ac:dyDescent="0.25">
      <c r="B1106" s="63"/>
      <c r="C1106" s="41"/>
      <c r="D1106" s="64"/>
      <c r="E1106" s="38"/>
      <c r="F1106" s="41"/>
      <c r="G1106" s="41"/>
      <c r="H1106" s="65"/>
      <c r="I1106" s="65"/>
      <c r="J1106" s="41"/>
      <c r="K1106" s="41"/>
      <c r="L1106" s="41"/>
    </row>
    <row r="1107" spans="2:12" x14ac:dyDescent="0.25">
      <c r="B1107" s="63"/>
      <c r="C1107" s="41"/>
      <c r="D1107" s="64"/>
      <c r="E1107" s="38"/>
      <c r="F1107" s="41"/>
      <c r="G1107" s="41"/>
      <c r="H1107" s="65"/>
      <c r="I1107" s="65"/>
      <c r="J1107" s="41"/>
      <c r="K1107" s="41"/>
      <c r="L1107" s="41"/>
    </row>
    <row r="1108" spans="2:12" x14ac:dyDescent="0.25">
      <c r="B1108" s="63"/>
      <c r="C1108" s="41"/>
      <c r="D1108" s="64"/>
      <c r="E1108" s="38"/>
      <c r="F1108" s="41"/>
      <c r="G1108" s="41"/>
      <c r="H1108" s="65"/>
      <c r="I1108" s="65"/>
      <c r="J1108" s="41"/>
      <c r="K1108" s="41"/>
      <c r="L1108" s="41"/>
    </row>
    <row r="1109" spans="2:12" x14ac:dyDescent="0.25">
      <c r="B1109" s="63"/>
      <c r="C1109" s="41"/>
      <c r="D1109" s="64"/>
      <c r="E1109" s="38"/>
      <c r="F1109" s="41"/>
      <c r="G1109" s="41"/>
      <c r="H1109" s="65"/>
      <c r="I1109" s="65"/>
      <c r="J1109" s="41"/>
      <c r="K1109" s="41"/>
      <c r="L1109" s="41"/>
    </row>
    <row r="1110" spans="2:12" x14ac:dyDescent="0.25">
      <c r="B1110" s="63"/>
      <c r="C1110" s="41"/>
      <c r="D1110" s="64"/>
      <c r="E1110" s="38"/>
      <c r="F1110" s="41"/>
      <c r="G1110" s="41"/>
      <c r="H1110" s="65"/>
      <c r="I1110" s="65"/>
      <c r="J1110" s="41"/>
      <c r="K1110" s="41"/>
      <c r="L1110" s="41"/>
    </row>
    <row r="1111" spans="2:12" x14ac:dyDescent="0.25">
      <c r="B1111" s="63"/>
      <c r="C1111" s="41"/>
      <c r="D1111" s="64"/>
      <c r="E1111" s="38"/>
      <c r="F1111" s="41"/>
      <c r="G1111" s="41"/>
      <c r="H1111" s="65"/>
      <c r="I1111" s="65"/>
      <c r="J1111" s="41"/>
      <c r="K1111" s="41"/>
      <c r="L1111" s="41"/>
    </row>
    <row r="1112" spans="2:12" x14ac:dyDescent="0.25">
      <c r="B1112" s="63"/>
      <c r="C1112" s="41"/>
      <c r="D1112" s="64"/>
      <c r="E1112" s="38"/>
      <c r="F1112" s="41"/>
      <c r="G1112" s="41"/>
      <c r="H1112" s="65"/>
      <c r="I1112" s="65"/>
      <c r="J1112" s="41"/>
      <c r="K1112" s="41"/>
      <c r="L1112" s="41"/>
    </row>
    <row r="1113" spans="2:12" x14ac:dyDescent="0.25">
      <c r="B1113" s="63"/>
      <c r="C1113" s="41"/>
      <c r="D1113" s="64"/>
      <c r="E1113" s="38"/>
      <c r="F1113" s="41"/>
      <c r="G1113" s="41"/>
      <c r="H1113" s="65"/>
      <c r="I1113" s="65"/>
      <c r="J1113" s="41"/>
      <c r="K1113" s="41"/>
      <c r="L1113" s="41"/>
    </row>
    <row r="1114" spans="2:12" x14ac:dyDescent="0.25">
      <c r="B1114" s="63"/>
      <c r="C1114" s="41"/>
      <c r="D1114" s="64"/>
      <c r="E1114" s="38"/>
      <c r="F1114" s="41"/>
      <c r="G1114" s="41"/>
      <c r="H1114" s="65"/>
      <c r="I1114" s="65"/>
      <c r="J1114" s="41"/>
      <c r="K1114" s="41"/>
      <c r="L1114" s="41"/>
    </row>
    <row r="1115" spans="2:12" x14ac:dyDescent="0.25">
      <c r="B1115" s="63"/>
      <c r="C1115" s="41"/>
      <c r="D1115" s="64"/>
      <c r="E1115" s="38"/>
      <c r="F1115" s="41"/>
      <c r="G1115" s="41"/>
      <c r="H1115" s="65"/>
      <c r="I1115" s="65"/>
      <c r="J1115" s="41"/>
      <c r="K1115" s="41"/>
      <c r="L1115" s="41"/>
    </row>
    <row r="1116" spans="2:12" x14ac:dyDescent="0.25">
      <c r="B1116" s="63"/>
      <c r="C1116" s="41"/>
      <c r="D1116" s="64"/>
      <c r="E1116" s="38"/>
      <c r="F1116" s="41"/>
      <c r="G1116" s="41"/>
      <c r="H1116" s="65"/>
      <c r="I1116" s="65"/>
      <c r="J1116" s="41"/>
      <c r="K1116" s="41"/>
      <c r="L1116" s="41"/>
    </row>
    <row r="1117" spans="2:12" x14ac:dyDescent="0.25">
      <c r="B1117" s="63"/>
      <c r="C1117" s="41"/>
      <c r="D1117" s="64"/>
      <c r="E1117" s="38"/>
      <c r="F1117" s="41"/>
      <c r="G1117" s="41"/>
      <c r="H1117" s="65"/>
      <c r="I1117" s="65"/>
      <c r="J1117" s="41"/>
      <c r="K1117" s="41"/>
      <c r="L1117" s="41"/>
    </row>
    <row r="1118" spans="2:12" x14ac:dyDescent="0.25">
      <c r="B1118" s="63"/>
      <c r="C1118" s="41"/>
      <c r="D1118" s="64"/>
      <c r="E1118" s="38"/>
      <c r="F1118" s="41"/>
      <c r="G1118" s="41"/>
      <c r="H1118" s="65"/>
      <c r="I1118" s="65"/>
      <c r="J1118" s="41"/>
      <c r="K1118" s="41"/>
      <c r="L1118" s="41"/>
    </row>
    <row r="1119" spans="2:12" x14ac:dyDescent="0.25">
      <c r="B1119" s="63"/>
      <c r="C1119" s="41"/>
      <c r="D1119" s="64"/>
      <c r="E1119" s="38"/>
      <c r="F1119" s="41"/>
      <c r="G1119" s="41"/>
      <c r="H1119" s="65"/>
      <c r="I1119" s="65"/>
      <c r="J1119" s="41"/>
      <c r="K1119" s="41"/>
      <c r="L1119" s="41"/>
    </row>
    <row r="1120" spans="2:12" x14ac:dyDescent="0.25">
      <c r="B1120" s="63"/>
      <c r="C1120" s="41"/>
      <c r="D1120" s="64"/>
      <c r="E1120" s="38"/>
      <c r="F1120" s="41"/>
      <c r="G1120" s="41"/>
      <c r="H1120" s="65"/>
      <c r="I1120" s="65"/>
      <c r="J1120" s="41"/>
      <c r="K1120" s="41"/>
      <c r="L1120" s="41"/>
    </row>
    <row r="1121" spans="2:12" x14ac:dyDescent="0.25">
      <c r="B1121" s="63"/>
      <c r="C1121" s="41"/>
      <c r="D1121" s="64"/>
      <c r="E1121" s="38"/>
      <c r="F1121" s="41"/>
      <c r="G1121" s="41"/>
      <c r="H1121" s="65"/>
      <c r="I1121" s="65"/>
      <c r="J1121" s="41"/>
      <c r="K1121" s="41"/>
      <c r="L1121" s="41"/>
    </row>
    <row r="1122" spans="2:12" x14ac:dyDescent="0.25">
      <c r="B1122" s="63"/>
      <c r="C1122" s="41"/>
      <c r="D1122" s="64"/>
      <c r="E1122" s="38"/>
      <c r="F1122" s="41"/>
      <c r="G1122" s="41"/>
      <c r="H1122" s="65"/>
      <c r="I1122" s="65"/>
      <c r="J1122" s="41"/>
      <c r="K1122" s="41"/>
      <c r="L1122" s="41"/>
    </row>
    <row r="1123" spans="2:12" x14ac:dyDescent="0.25">
      <c r="B1123" s="63"/>
      <c r="C1123" s="41"/>
      <c r="D1123" s="64"/>
      <c r="E1123" s="38"/>
      <c r="F1123" s="41"/>
      <c r="G1123" s="41"/>
      <c r="H1123" s="65"/>
      <c r="I1123" s="65"/>
      <c r="J1123" s="41"/>
      <c r="K1123" s="41"/>
      <c r="L1123" s="41"/>
    </row>
    <row r="1124" spans="2:12" x14ac:dyDescent="0.25">
      <c r="B1124" s="63"/>
      <c r="C1124" s="41"/>
      <c r="D1124" s="64"/>
      <c r="E1124" s="38"/>
      <c r="F1124" s="41"/>
      <c r="G1124" s="41"/>
      <c r="H1124" s="65"/>
      <c r="I1124" s="65"/>
      <c r="J1124" s="41"/>
      <c r="K1124" s="41"/>
      <c r="L1124" s="41"/>
    </row>
    <row r="1125" spans="2:12" x14ac:dyDescent="0.25">
      <c r="B1125" s="63"/>
      <c r="C1125" s="41"/>
      <c r="D1125" s="64"/>
      <c r="E1125" s="38"/>
      <c r="F1125" s="41"/>
      <c r="G1125" s="41"/>
      <c r="H1125" s="65"/>
      <c r="I1125" s="65"/>
      <c r="J1125" s="41"/>
      <c r="K1125" s="41"/>
      <c r="L1125" s="41"/>
    </row>
    <row r="1126" spans="2:12" x14ac:dyDescent="0.25">
      <c r="B1126" s="63"/>
      <c r="C1126" s="41"/>
      <c r="D1126" s="64"/>
      <c r="E1126" s="38"/>
      <c r="F1126" s="41"/>
      <c r="G1126" s="41"/>
      <c r="H1126" s="65"/>
      <c r="I1126" s="65"/>
      <c r="J1126" s="41"/>
      <c r="K1126" s="41"/>
      <c r="L1126" s="41"/>
    </row>
    <row r="1127" spans="2:12" x14ac:dyDescent="0.25">
      <c r="B1127" s="63"/>
      <c r="C1127" s="41"/>
      <c r="D1127" s="64"/>
      <c r="E1127" s="38"/>
      <c r="F1127" s="41"/>
      <c r="G1127" s="41"/>
      <c r="H1127" s="65"/>
      <c r="I1127" s="65"/>
      <c r="J1127" s="41"/>
      <c r="K1127" s="41"/>
      <c r="L1127" s="41"/>
    </row>
    <row r="1128" spans="2:12" x14ac:dyDescent="0.25">
      <c r="B1128" s="63"/>
      <c r="C1128" s="41"/>
      <c r="D1128" s="64"/>
      <c r="E1128" s="38"/>
      <c r="F1128" s="41"/>
      <c r="G1128" s="41"/>
      <c r="H1128" s="65"/>
      <c r="I1128" s="65"/>
      <c r="J1128" s="41"/>
      <c r="K1128" s="41"/>
      <c r="L1128" s="41"/>
    </row>
    <row r="1129" spans="2:12" x14ac:dyDescent="0.25">
      <c r="B1129" s="63"/>
      <c r="C1129" s="41"/>
      <c r="D1129" s="64"/>
      <c r="E1129" s="38"/>
      <c r="F1129" s="41"/>
      <c r="G1129" s="41"/>
      <c r="H1129" s="65"/>
      <c r="I1129" s="65"/>
      <c r="J1129" s="41"/>
      <c r="K1129" s="41"/>
      <c r="L1129" s="41"/>
    </row>
    <row r="1130" spans="2:12" x14ac:dyDescent="0.25">
      <c r="B1130" s="63"/>
      <c r="C1130" s="41"/>
      <c r="D1130" s="64"/>
      <c r="E1130" s="38"/>
      <c r="F1130" s="41"/>
      <c r="G1130" s="41"/>
      <c r="H1130" s="65"/>
      <c r="I1130" s="65"/>
      <c r="J1130" s="41"/>
      <c r="K1130" s="41"/>
      <c r="L1130" s="41"/>
    </row>
    <row r="1131" spans="2:12" x14ac:dyDescent="0.25">
      <c r="B1131" s="63"/>
      <c r="C1131" s="41"/>
      <c r="D1131" s="64"/>
      <c r="E1131" s="38"/>
      <c r="F1131" s="41"/>
      <c r="G1131" s="41"/>
      <c r="H1131" s="65"/>
      <c r="I1131" s="65"/>
      <c r="J1131" s="41"/>
      <c r="K1131" s="41"/>
      <c r="L1131" s="41"/>
    </row>
    <row r="1132" spans="2:12" x14ac:dyDescent="0.25">
      <c r="B1132" s="63"/>
      <c r="C1132" s="41"/>
      <c r="D1132" s="64"/>
      <c r="E1132" s="38"/>
      <c r="F1132" s="41"/>
      <c r="G1132" s="41"/>
      <c r="H1132" s="65"/>
      <c r="I1132" s="65"/>
      <c r="J1132" s="41"/>
      <c r="K1132" s="41"/>
      <c r="L1132" s="41"/>
    </row>
    <row r="1133" spans="2:12" x14ac:dyDescent="0.25">
      <c r="B1133" s="63"/>
      <c r="C1133" s="41"/>
      <c r="D1133" s="64"/>
      <c r="E1133" s="38"/>
      <c r="F1133" s="41"/>
      <c r="G1133" s="41"/>
      <c r="H1133" s="65"/>
      <c r="I1133" s="65"/>
      <c r="J1133" s="41"/>
      <c r="K1133" s="41"/>
      <c r="L1133" s="41"/>
    </row>
    <row r="1134" spans="2:12" x14ac:dyDescent="0.25">
      <c r="B1134" s="63"/>
      <c r="C1134" s="41"/>
      <c r="D1134" s="64"/>
      <c r="E1134" s="38"/>
      <c r="F1134" s="41"/>
      <c r="G1134" s="41"/>
      <c r="H1134" s="65"/>
      <c r="I1134" s="65"/>
      <c r="J1134" s="41"/>
      <c r="K1134" s="41"/>
      <c r="L1134" s="41"/>
    </row>
    <row r="1135" spans="2:12" x14ac:dyDescent="0.25">
      <c r="B1135" s="63"/>
      <c r="C1135" s="41"/>
      <c r="D1135" s="64"/>
      <c r="E1135" s="38"/>
      <c r="F1135" s="41"/>
      <c r="G1135" s="41"/>
      <c r="H1135" s="65"/>
      <c r="I1135" s="65"/>
      <c r="J1135" s="41"/>
      <c r="K1135" s="41"/>
      <c r="L1135" s="41"/>
    </row>
    <row r="1136" spans="2:12" x14ac:dyDescent="0.25">
      <c r="B1136" s="63"/>
      <c r="C1136" s="41"/>
      <c r="D1136" s="64"/>
      <c r="E1136" s="38"/>
      <c r="F1136" s="41"/>
      <c r="G1136" s="41"/>
      <c r="H1136" s="65"/>
      <c r="I1136" s="65"/>
      <c r="J1136" s="41"/>
      <c r="K1136" s="41"/>
      <c r="L1136" s="41"/>
    </row>
    <row r="1137" spans="2:12" x14ac:dyDescent="0.25">
      <c r="B1137" s="63"/>
      <c r="C1137" s="41"/>
      <c r="D1137" s="64"/>
      <c r="E1137" s="38"/>
      <c r="F1137" s="41"/>
      <c r="G1137" s="41"/>
      <c r="H1137" s="65"/>
      <c r="I1137" s="65"/>
      <c r="J1137" s="41"/>
      <c r="K1137" s="41"/>
      <c r="L1137" s="41"/>
    </row>
    <row r="1138" spans="2:12" x14ac:dyDescent="0.25">
      <c r="B1138" s="63"/>
      <c r="C1138" s="41"/>
      <c r="D1138" s="64"/>
      <c r="E1138" s="38"/>
      <c r="F1138" s="41"/>
      <c r="G1138" s="41"/>
      <c r="H1138" s="65"/>
      <c r="I1138" s="65"/>
      <c r="J1138" s="41"/>
      <c r="K1138" s="41"/>
      <c r="L1138" s="41"/>
    </row>
    <row r="1139" spans="2:12" x14ac:dyDescent="0.25">
      <c r="B1139" s="63"/>
      <c r="C1139" s="41"/>
      <c r="D1139" s="64"/>
      <c r="E1139" s="38"/>
      <c r="F1139" s="41"/>
      <c r="G1139" s="41"/>
      <c r="H1139" s="65"/>
      <c r="I1139" s="65"/>
      <c r="J1139" s="41"/>
      <c r="K1139" s="41"/>
      <c r="L1139" s="41"/>
    </row>
    <row r="1140" spans="2:12" x14ac:dyDescent="0.25">
      <c r="B1140" s="63"/>
      <c r="C1140" s="41"/>
      <c r="D1140" s="64"/>
      <c r="E1140" s="38"/>
      <c r="F1140" s="41"/>
      <c r="G1140" s="41"/>
      <c r="H1140" s="65"/>
      <c r="I1140" s="65"/>
      <c r="J1140" s="41"/>
      <c r="K1140" s="41"/>
      <c r="L1140" s="41"/>
    </row>
    <row r="1141" spans="2:12" x14ac:dyDescent="0.25">
      <c r="B1141" s="63"/>
      <c r="C1141" s="41"/>
      <c r="D1141" s="64"/>
      <c r="E1141" s="38"/>
      <c r="F1141" s="41"/>
      <c r="G1141" s="41"/>
      <c r="H1141" s="65"/>
      <c r="I1141" s="65"/>
      <c r="J1141" s="41"/>
      <c r="K1141" s="41"/>
      <c r="L1141" s="41"/>
    </row>
    <row r="1142" spans="2:12" x14ac:dyDescent="0.25">
      <c r="B1142" s="63"/>
      <c r="C1142" s="41"/>
      <c r="D1142" s="64"/>
      <c r="E1142" s="38"/>
      <c r="F1142" s="41"/>
      <c r="G1142" s="41"/>
      <c r="H1142" s="65"/>
      <c r="I1142" s="65"/>
      <c r="J1142" s="41"/>
      <c r="K1142" s="41"/>
      <c r="L1142" s="41"/>
    </row>
    <row r="1143" spans="2:12" x14ac:dyDescent="0.25">
      <c r="B1143" s="63"/>
      <c r="C1143" s="41"/>
      <c r="D1143" s="64"/>
      <c r="E1143" s="38"/>
      <c r="F1143" s="41"/>
      <c r="G1143" s="41"/>
      <c r="H1143" s="65"/>
      <c r="I1143" s="65"/>
      <c r="J1143" s="41"/>
      <c r="K1143" s="41"/>
      <c r="L1143" s="41"/>
    </row>
    <row r="1144" spans="2:12" x14ac:dyDescent="0.25">
      <c r="B1144" s="63"/>
      <c r="C1144" s="41"/>
      <c r="D1144" s="64"/>
      <c r="E1144" s="38"/>
      <c r="F1144" s="41"/>
      <c r="G1144" s="41"/>
      <c r="H1144" s="65"/>
      <c r="I1144" s="65"/>
      <c r="J1144" s="41"/>
      <c r="K1144" s="41"/>
      <c r="L1144" s="41"/>
    </row>
    <row r="1145" spans="2:12" x14ac:dyDescent="0.25">
      <c r="B1145" s="63"/>
      <c r="C1145" s="41"/>
      <c r="D1145" s="64"/>
      <c r="E1145" s="38"/>
      <c r="F1145" s="41"/>
      <c r="G1145" s="41"/>
      <c r="H1145" s="65"/>
      <c r="I1145" s="65"/>
      <c r="J1145" s="41"/>
      <c r="K1145" s="41"/>
      <c r="L1145" s="41"/>
    </row>
    <row r="1146" spans="2:12" x14ac:dyDescent="0.25">
      <c r="B1146" s="63"/>
      <c r="C1146" s="41"/>
      <c r="D1146" s="64"/>
      <c r="E1146" s="38"/>
      <c r="F1146" s="41"/>
      <c r="G1146" s="41"/>
      <c r="H1146" s="65"/>
      <c r="I1146" s="65"/>
      <c r="J1146" s="41"/>
      <c r="K1146" s="41"/>
      <c r="L1146" s="41"/>
    </row>
    <row r="1147" spans="2:12" x14ac:dyDescent="0.25">
      <c r="B1147" s="63"/>
      <c r="C1147" s="41"/>
      <c r="D1147" s="64"/>
      <c r="E1147" s="38"/>
      <c r="F1147" s="41"/>
      <c r="G1147" s="41"/>
      <c r="H1147" s="65"/>
      <c r="I1147" s="65"/>
      <c r="J1147" s="41"/>
      <c r="K1147" s="41"/>
      <c r="L1147" s="41"/>
    </row>
    <row r="1148" spans="2:12" x14ac:dyDescent="0.25">
      <c r="B1148" s="63"/>
      <c r="C1148" s="41"/>
      <c r="D1148" s="64"/>
      <c r="E1148" s="38"/>
      <c r="F1148" s="41"/>
      <c r="G1148" s="41"/>
      <c r="H1148" s="65"/>
      <c r="I1148" s="65"/>
      <c r="J1148" s="41"/>
      <c r="K1148" s="41"/>
      <c r="L1148" s="41"/>
    </row>
    <row r="1149" spans="2:12" x14ac:dyDescent="0.25">
      <c r="B1149" s="63"/>
      <c r="C1149" s="41"/>
      <c r="D1149" s="64"/>
      <c r="E1149" s="38"/>
      <c r="F1149" s="41"/>
      <c r="G1149" s="41"/>
      <c r="H1149" s="65"/>
      <c r="I1149" s="65"/>
      <c r="J1149" s="41"/>
      <c r="K1149" s="41"/>
      <c r="L1149" s="41"/>
    </row>
    <row r="1150" spans="2:12" x14ac:dyDescent="0.25">
      <c r="B1150" s="63"/>
      <c r="C1150" s="41"/>
      <c r="D1150" s="64"/>
      <c r="E1150" s="38"/>
      <c r="F1150" s="41"/>
      <c r="G1150" s="41"/>
      <c r="H1150" s="65"/>
      <c r="I1150" s="65"/>
      <c r="J1150" s="41"/>
      <c r="K1150" s="41"/>
      <c r="L1150" s="41"/>
    </row>
    <row r="1151" spans="2:12" x14ac:dyDescent="0.25">
      <c r="B1151" s="63"/>
      <c r="C1151" s="41"/>
      <c r="D1151" s="64"/>
      <c r="E1151" s="38"/>
      <c r="F1151" s="41"/>
      <c r="G1151" s="41"/>
      <c r="H1151" s="65"/>
      <c r="I1151" s="65"/>
      <c r="J1151" s="41"/>
      <c r="K1151" s="41"/>
      <c r="L1151" s="41"/>
    </row>
    <row r="1152" spans="2:12" x14ac:dyDescent="0.25">
      <c r="B1152" s="63"/>
      <c r="C1152" s="41"/>
      <c r="D1152" s="64"/>
      <c r="E1152" s="38"/>
      <c r="F1152" s="41"/>
      <c r="G1152" s="41"/>
      <c r="H1152" s="65"/>
      <c r="I1152" s="65"/>
      <c r="J1152" s="41"/>
      <c r="K1152" s="41"/>
      <c r="L1152" s="41"/>
    </row>
    <row r="1153" spans="2:12" x14ac:dyDescent="0.25">
      <c r="B1153" s="63"/>
      <c r="C1153" s="41"/>
      <c r="D1153" s="64"/>
      <c r="E1153" s="38"/>
      <c r="F1153" s="41"/>
      <c r="G1153" s="41"/>
      <c r="H1153" s="65"/>
      <c r="I1153" s="65"/>
      <c r="J1153" s="41"/>
      <c r="K1153" s="41"/>
      <c r="L1153" s="41"/>
    </row>
    <row r="1154" spans="2:12" x14ac:dyDescent="0.25">
      <c r="B1154" s="63"/>
      <c r="C1154" s="41"/>
      <c r="D1154" s="64"/>
      <c r="E1154" s="38"/>
      <c r="F1154" s="41"/>
      <c r="G1154" s="41"/>
      <c r="H1154" s="65"/>
      <c r="I1154" s="65"/>
      <c r="J1154" s="41"/>
      <c r="K1154" s="41"/>
      <c r="L1154" s="41"/>
    </row>
    <row r="1155" spans="2:12" x14ac:dyDescent="0.25">
      <c r="B1155" s="63"/>
      <c r="C1155" s="41"/>
      <c r="D1155" s="64"/>
      <c r="E1155" s="38"/>
      <c r="F1155" s="41"/>
      <c r="G1155" s="41"/>
      <c r="H1155" s="65"/>
      <c r="I1155" s="65"/>
      <c r="J1155" s="41"/>
      <c r="K1155" s="41"/>
      <c r="L1155" s="41"/>
    </row>
    <row r="1156" spans="2:12" x14ac:dyDescent="0.25">
      <c r="B1156" s="63"/>
      <c r="C1156" s="41"/>
      <c r="D1156" s="64"/>
      <c r="E1156" s="38"/>
      <c r="F1156" s="41"/>
      <c r="G1156" s="41"/>
      <c r="H1156" s="65"/>
      <c r="I1156" s="65"/>
      <c r="J1156" s="41"/>
      <c r="K1156" s="41"/>
      <c r="L1156" s="41"/>
    </row>
    <row r="1157" spans="2:12" x14ac:dyDescent="0.25">
      <c r="B1157" s="63"/>
      <c r="C1157" s="41"/>
      <c r="D1157" s="64"/>
      <c r="E1157" s="38"/>
      <c r="F1157" s="41"/>
      <c r="G1157" s="41"/>
      <c r="H1157" s="65"/>
      <c r="I1157" s="65"/>
      <c r="J1157" s="41"/>
      <c r="K1157" s="41"/>
      <c r="L1157" s="41"/>
    </row>
    <row r="1158" spans="2:12" x14ac:dyDescent="0.25">
      <c r="B1158" s="63"/>
      <c r="C1158" s="41"/>
      <c r="D1158" s="64"/>
      <c r="E1158" s="38"/>
      <c r="F1158" s="41"/>
      <c r="G1158" s="41"/>
      <c r="H1158" s="65"/>
      <c r="I1158" s="65"/>
      <c r="J1158" s="41"/>
      <c r="K1158" s="41"/>
      <c r="L1158" s="41"/>
    </row>
    <row r="1159" spans="2:12" x14ac:dyDescent="0.25">
      <c r="B1159" s="63"/>
      <c r="C1159" s="41"/>
      <c r="D1159" s="64"/>
      <c r="E1159" s="38"/>
      <c r="F1159" s="41"/>
      <c r="G1159" s="41"/>
      <c r="H1159" s="65"/>
      <c r="I1159" s="65"/>
      <c r="J1159" s="41"/>
      <c r="K1159" s="41"/>
      <c r="L1159" s="41"/>
    </row>
    <row r="1160" spans="2:12" x14ac:dyDescent="0.25">
      <c r="B1160" s="63"/>
      <c r="C1160" s="41"/>
      <c r="D1160" s="64"/>
      <c r="E1160" s="38"/>
      <c r="F1160" s="41"/>
      <c r="G1160" s="41"/>
      <c r="H1160" s="65"/>
      <c r="I1160" s="65"/>
      <c r="J1160" s="41"/>
      <c r="K1160" s="41"/>
      <c r="L1160" s="41"/>
    </row>
    <row r="1161" spans="2:12" x14ac:dyDescent="0.25">
      <c r="B1161" s="63"/>
      <c r="C1161" s="41"/>
      <c r="D1161" s="64"/>
      <c r="E1161" s="38"/>
      <c r="F1161" s="41"/>
      <c r="G1161" s="41"/>
      <c r="H1161" s="65"/>
      <c r="I1161" s="65"/>
      <c r="J1161" s="41"/>
      <c r="K1161" s="41"/>
      <c r="L1161" s="41"/>
    </row>
    <row r="1162" spans="2:12" x14ac:dyDescent="0.25">
      <c r="B1162" s="63"/>
      <c r="C1162" s="41"/>
      <c r="D1162" s="64"/>
      <c r="E1162" s="38"/>
      <c r="F1162" s="41"/>
      <c r="G1162" s="41"/>
      <c r="H1162" s="65"/>
      <c r="I1162" s="65"/>
      <c r="J1162" s="41"/>
      <c r="K1162" s="41"/>
      <c r="L1162" s="41"/>
    </row>
    <row r="1163" spans="2:12" x14ac:dyDescent="0.25">
      <c r="B1163" s="63"/>
      <c r="C1163" s="41"/>
      <c r="D1163" s="64"/>
      <c r="E1163" s="38"/>
      <c r="F1163" s="41"/>
      <c r="G1163" s="41"/>
      <c r="H1163" s="65"/>
      <c r="I1163" s="65"/>
      <c r="J1163" s="41"/>
      <c r="K1163" s="41"/>
      <c r="L1163" s="41"/>
    </row>
    <row r="1164" spans="2:12" x14ac:dyDescent="0.25">
      <c r="B1164" s="63"/>
      <c r="C1164" s="41"/>
      <c r="D1164" s="64"/>
      <c r="E1164" s="38"/>
      <c r="F1164" s="41"/>
      <c r="G1164" s="41"/>
      <c r="H1164" s="65"/>
      <c r="I1164" s="65"/>
      <c r="J1164" s="41"/>
      <c r="K1164" s="41"/>
      <c r="L1164" s="41"/>
    </row>
    <row r="1165" spans="2:12" x14ac:dyDescent="0.25">
      <c r="B1165" s="63"/>
      <c r="C1165" s="41"/>
      <c r="D1165" s="64"/>
      <c r="E1165" s="38"/>
      <c r="F1165" s="41"/>
      <c r="G1165" s="41"/>
      <c r="H1165" s="65"/>
      <c r="I1165" s="65"/>
      <c r="J1165" s="41"/>
      <c r="K1165" s="41"/>
      <c r="L1165" s="41"/>
    </row>
    <row r="1166" spans="2:12" x14ac:dyDescent="0.25">
      <c r="B1166" s="63"/>
      <c r="C1166" s="41"/>
      <c r="D1166" s="64"/>
      <c r="E1166" s="38"/>
      <c r="F1166" s="41"/>
      <c r="G1166" s="41"/>
      <c r="H1166" s="65"/>
      <c r="I1166" s="65"/>
      <c r="J1166" s="41"/>
      <c r="K1166" s="41"/>
      <c r="L1166" s="41"/>
    </row>
    <row r="1167" spans="2:12" x14ac:dyDescent="0.25">
      <c r="B1167" s="63"/>
      <c r="C1167" s="41"/>
      <c r="D1167" s="64"/>
      <c r="E1167" s="38"/>
      <c r="F1167" s="41"/>
      <c r="G1167" s="41"/>
      <c r="H1167" s="65"/>
      <c r="I1167" s="65"/>
      <c r="J1167" s="41"/>
      <c r="K1167" s="41"/>
      <c r="L1167" s="41"/>
    </row>
    <row r="1168" spans="2:12" x14ac:dyDescent="0.25">
      <c r="B1168" s="63"/>
      <c r="C1168" s="41"/>
      <c r="D1168" s="64"/>
      <c r="E1168" s="38"/>
      <c r="F1168" s="41"/>
      <c r="G1168" s="41"/>
      <c r="H1168" s="65"/>
      <c r="I1168" s="65"/>
      <c r="J1168" s="41"/>
      <c r="K1168" s="41"/>
      <c r="L1168" s="41"/>
    </row>
    <row r="1169" spans="2:12" x14ac:dyDescent="0.25">
      <c r="B1169" s="63"/>
      <c r="C1169" s="41"/>
      <c r="D1169" s="64"/>
      <c r="E1169" s="38"/>
      <c r="F1169" s="41"/>
      <c r="G1169" s="41"/>
      <c r="H1169" s="65"/>
      <c r="I1169" s="65"/>
      <c r="J1169" s="41"/>
      <c r="K1169" s="41"/>
      <c r="L1169" s="41"/>
    </row>
    <row r="1170" spans="2:12" x14ac:dyDescent="0.25">
      <c r="B1170" s="63"/>
      <c r="C1170" s="41"/>
      <c r="D1170" s="64"/>
      <c r="E1170" s="38"/>
      <c r="F1170" s="41"/>
      <c r="G1170" s="41"/>
      <c r="H1170" s="65"/>
      <c r="I1170" s="65"/>
      <c r="J1170" s="41"/>
      <c r="K1170" s="41"/>
      <c r="L1170" s="41"/>
    </row>
    <row r="1171" spans="2:12" x14ac:dyDescent="0.25">
      <c r="B1171" s="63"/>
      <c r="C1171" s="41"/>
      <c r="D1171" s="64"/>
      <c r="E1171" s="38"/>
      <c r="F1171" s="41"/>
      <c r="G1171" s="41"/>
      <c r="H1171" s="65"/>
      <c r="I1171" s="65"/>
      <c r="J1171" s="41"/>
      <c r="K1171" s="41"/>
      <c r="L1171" s="41"/>
    </row>
    <row r="1172" spans="2:12" x14ac:dyDescent="0.25">
      <c r="B1172" s="63"/>
      <c r="C1172" s="41"/>
      <c r="D1172" s="64"/>
      <c r="E1172" s="38"/>
      <c r="F1172" s="41"/>
      <c r="G1172" s="41"/>
      <c r="H1172" s="65"/>
      <c r="I1172" s="65"/>
      <c r="J1172" s="41"/>
      <c r="K1172" s="41"/>
      <c r="L1172" s="41"/>
    </row>
    <row r="1173" spans="2:12" x14ac:dyDescent="0.25">
      <c r="B1173" s="63"/>
      <c r="C1173" s="41"/>
      <c r="D1173" s="64"/>
      <c r="E1173" s="38"/>
      <c r="F1173" s="41"/>
      <c r="G1173" s="41"/>
      <c r="H1173" s="65"/>
      <c r="I1173" s="65"/>
      <c r="J1173" s="41"/>
      <c r="K1173" s="41"/>
      <c r="L1173" s="41"/>
    </row>
    <row r="1174" spans="2:12" x14ac:dyDescent="0.25">
      <c r="B1174" s="63"/>
      <c r="C1174" s="41"/>
      <c r="D1174" s="64"/>
      <c r="E1174" s="38"/>
      <c r="F1174" s="41"/>
      <c r="G1174" s="41"/>
      <c r="H1174" s="65"/>
      <c r="I1174" s="65"/>
      <c r="J1174" s="41"/>
      <c r="K1174" s="41"/>
      <c r="L1174" s="41"/>
    </row>
    <row r="1175" spans="2:12" x14ac:dyDescent="0.25">
      <c r="B1175" s="63"/>
      <c r="C1175" s="41"/>
      <c r="D1175" s="64"/>
      <c r="E1175" s="38"/>
      <c r="F1175" s="41"/>
      <c r="G1175" s="41"/>
      <c r="H1175" s="65"/>
      <c r="I1175" s="65"/>
      <c r="J1175" s="41"/>
      <c r="K1175" s="41"/>
      <c r="L1175" s="41"/>
    </row>
    <row r="1176" spans="2:12" x14ac:dyDescent="0.25">
      <c r="B1176" s="63"/>
      <c r="C1176" s="41"/>
      <c r="D1176" s="64"/>
      <c r="E1176" s="38"/>
      <c r="F1176" s="41"/>
      <c r="G1176" s="41"/>
      <c r="H1176" s="65"/>
      <c r="I1176" s="65"/>
      <c r="J1176" s="41"/>
      <c r="K1176" s="41"/>
      <c r="L1176" s="41"/>
    </row>
    <row r="1177" spans="2:12" x14ac:dyDescent="0.25">
      <c r="B1177" s="63"/>
      <c r="C1177" s="41"/>
      <c r="D1177" s="64"/>
      <c r="E1177" s="38"/>
      <c r="F1177" s="41"/>
      <c r="G1177" s="41"/>
      <c r="H1177" s="65"/>
      <c r="I1177" s="65"/>
      <c r="J1177" s="41"/>
      <c r="K1177" s="41"/>
      <c r="L1177" s="41"/>
    </row>
    <row r="1178" spans="2:12" x14ac:dyDescent="0.25">
      <c r="B1178" s="63"/>
      <c r="C1178" s="41"/>
      <c r="D1178" s="64"/>
      <c r="E1178" s="38"/>
      <c r="F1178" s="41"/>
      <c r="G1178" s="41"/>
      <c r="H1178" s="65"/>
      <c r="I1178" s="65"/>
      <c r="J1178" s="41"/>
      <c r="K1178" s="41"/>
      <c r="L1178" s="41"/>
    </row>
    <row r="1179" spans="2:12" x14ac:dyDescent="0.25">
      <c r="B1179" s="63"/>
      <c r="C1179" s="41"/>
      <c r="D1179" s="64"/>
      <c r="E1179" s="38"/>
      <c r="F1179" s="41"/>
      <c r="G1179" s="41"/>
      <c r="H1179" s="65"/>
      <c r="I1179" s="65"/>
      <c r="J1179" s="41"/>
      <c r="K1179" s="41"/>
      <c r="L1179" s="41"/>
    </row>
    <row r="1180" spans="2:12" x14ac:dyDescent="0.25">
      <c r="B1180" s="63"/>
      <c r="C1180" s="41"/>
      <c r="D1180" s="64"/>
      <c r="E1180" s="38"/>
      <c r="F1180" s="41"/>
      <c r="G1180" s="41"/>
      <c r="H1180" s="65"/>
      <c r="I1180" s="65"/>
      <c r="J1180" s="41"/>
      <c r="K1180" s="41"/>
      <c r="L1180" s="41"/>
    </row>
    <row r="1181" spans="2:12" x14ac:dyDescent="0.25">
      <c r="B1181" s="63"/>
      <c r="C1181" s="41"/>
      <c r="D1181" s="64"/>
      <c r="E1181" s="38"/>
      <c r="F1181" s="41"/>
      <c r="G1181" s="41"/>
      <c r="H1181" s="65"/>
      <c r="I1181" s="65"/>
      <c r="J1181" s="41"/>
      <c r="K1181" s="41"/>
      <c r="L1181" s="41"/>
    </row>
    <row r="1182" spans="2:12" x14ac:dyDescent="0.25">
      <c r="B1182" s="63"/>
      <c r="C1182" s="41"/>
      <c r="D1182" s="64"/>
      <c r="E1182" s="38"/>
      <c r="F1182" s="41"/>
      <c r="G1182" s="41"/>
      <c r="H1182" s="65"/>
      <c r="I1182" s="65"/>
      <c r="J1182" s="41"/>
      <c r="K1182" s="41"/>
      <c r="L1182" s="41"/>
    </row>
    <row r="1183" spans="2:12" x14ac:dyDescent="0.25">
      <c r="B1183" s="63"/>
      <c r="C1183" s="41"/>
      <c r="D1183" s="64"/>
      <c r="E1183" s="38"/>
      <c r="F1183" s="41"/>
      <c r="G1183" s="41"/>
      <c r="H1183" s="65"/>
      <c r="I1183" s="65"/>
      <c r="J1183" s="41"/>
      <c r="K1183" s="41"/>
      <c r="L1183" s="41"/>
    </row>
    <row r="1184" spans="2:12" x14ac:dyDescent="0.25">
      <c r="B1184" s="63"/>
      <c r="C1184" s="41"/>
      <c r="D1184" s="64"/>
      <c r="E1184" s="38"/>
      <c r="F1184" s="41"/>
      <c r="G1184" s="41"/>
      <c r="H1184" s="65"/>
      <c r="I1184" s="65"/>
      <c r="J1184" s="41"/>
      <c r="K1184" s="41"/>
      <c r="L1184" s="41"/>
    </row>
    <row r="1185" spans="2:12" x14ac:dyDescent="0.25">
      <c r="B1185" s="63"/>
      <c r="C1185" s="41"/>
      <c r="D1185" s="64"/>
      <c r="E1185" s="38"/>
      <c r="F1185" s="41"/>
      <c r="G1185" s="41"/>
      <c r="H1185" s="65"/>
      <c r="I1185" s="65"/>
      <c r="J1185" s="41"/>
      <c r="K1185" s="41"/>
      <c r="L1185" s="41"/>
    </row>
    <row r="1186" spans="2:12" x14ac:dyDescent="0.25">
      <c r="B1186" s="63"/>
      <c r="C1186" s="41"/>
      <c r="D1186" s="64"/>
      <c r="E1186" s="38"/>
      <c r="F1186" s="41"/>
      <c r="G1186" s="41"/>
      <c r="H1186" s="65"/>
      <c r="I1186" s="65"/>
      <c r="J1186" s="41"/>
      <c r="K1186" s="41"/>
      <c r="L1186" s="41"/>
    </row>
    <row r="1187" spans="2:12" x14ac:dyDescent="0.25">
      <c r="B1187" s="63"/>
      <c r="C1187" s="41"/>
      <c r="D1187" s="64"/>
      <c r="E1187" s="38"/>
      <c r="F1187" s="41"/>
      <c r="G1187" s="41"/>
      <c r="H1187" s="65"/>
      <c r="I1187" s="65"/>
      <c r="J1187" s="41"/>
      <c r="K1187" s="41"/>
      <c r="L1187" s="41"/>
    </row>
    <row r="1188" spans="2:12" x14ac:dyDescent="0.25">
      <c r="B1188" s="63"/>
      <c r="C1188" s="41"/>
      <c r="D1188" s="64"/>
      <c r="E1188" s="38"/>
      <c r="F1188" s="41"/>
      <c r="G1188" s="41"/>
      <c r="H1188" s="65"/>
      <c r="I1188" s="65"/>
      <c r="J1188" s="41"/>
      <c r="K1188" s="41"/>
      <c r="L1188" s="41"/>
    </row>
    <row r="1189" spans="2:12" x14ac:dyDescent="0.25">
      <c r="B1189" s="63"/>
      <c r="C1189" s="41"/>
      <c r="D1189" s="64"/>
      <c r="E1189" s="38"/>
      <c r="F1189" s="41"/>
      <c r="G1189" s="41"/>
      <c r="H1189" s="65"/>
      <c r="I1189" s="65"/>
      <c r="J1189" s="41"/>
      <c r="K1189" s="41"/>
      <c r="L1189" s="41"/>
    </row>
    <row r="1190" spans="2:12" x14ac:dyDescent="0.25">
      <c r="B1190" s="63"/>
      <c r="C1190" s="41"/>
      <c r="D1190" s="64"/>
      <c r="E1190" s="38"/>
      <c r="F1190" s="41"/>
      <c r="G1190" s="41"/>
      <c r="H1190" s="65"/>
      <c r="I1190" s="65"/>
      <c r="J1190" s="41"/>
      <c r="K1190" s="41"/>
      <c r="L1190" s="41"/>
    </row>
    <row r="1191" spans="2:12" x14ac:dyDescent="0.25">
      <c r="B1191" s="63"/>
      <c r="C1191" s="41"/>
      <c r="D1191" s="64"/>
      <c r="E1191" s="38"/>
      <c r="F1191" s="41"/>
      <c r="G1191" s="41"/>
      <c r="H1191" s="65"/>
      <c r="I1191" s="65"/>
      <c r="J1191" s="41"/>
      <c r="K1191" s="41"/>
      <c r="L1191" s="41"/>
    </row>
    <row r="1192" spans="2:12" x14ac:dyDescent="0.25">
      <c r="B1192" s="63"/>
      <c r="C1192" s="41"/>
      <c r="D1192" s="64"/>
      <c r="E1192" s="38"/>
      <c r="F1192" s="41"/>
      <c r="G1192" s="41"/>
      <c r="H1192" s="65"/>
      <c r="I1192" s="65"/>
      <c r="J1192" s="41"/>
      <c r="K1192" s="41"/>
      <c r="L1192" s="41"/>
    </row>
    <row r="1193" spans="2:12" x14ac:dyDescent="0.25">
      <c r="B1193" s="63"/>
      <c r="C1193" s="41"/>
      <c r="D1193" s="64"/>
      <c r="E1193" s="38"/>
      <c r="F1193" s="41"/>
      <c r="G1193" s="41"/>
      <c r="H1193" s="65"/>
      <c r="I1193" s="65"/>
      <c r="J1193" s="41"/>
      <c r="K1193" s="41"/>
      <c r="L1193" s="41"/>
    </row>
    <row r="1194" spans="2:12" x14ac:dyDescent="0.25">
      <c r="B1194" s="63"/>
      <c r="C1194" s="41"/>
      <c r="D1194" s="64"/>
      <c r="E1194" s="38"/>
      <c r="F1194" s="41"/>
      <c r="G1194" s="41"/>
      <c r="H1194" s="65"/>
      <c r="I1194" s="65"/>
      <c r="J1194" s="41"/>
      <c r="K1194" s="41"/>
      <c r="L1194" s="41"/>
    </row>
    <row r="1195" spans="2:12" x14ac:dyDescent="0.25">
      <c r="B1195" s="63"/>
      <c r="C1195" s="41"/>
      <c r="D1195" s="64"/>
      <c r="E1195" s="38"/>
      <c r="F1195" s="41"/>
      <c r="G1195" s="41"/>
      <c r="H1195" s="65"/>
      <c r="I1195" s="65"/>
      <c r="J1195" s="41"/>
      <c r="K1195" s="41"/>
      <c r="L1195" s="41"/>
    </row>
    <row r="1196" spans="2:12" x14ac:dyDescent="0.25">
      <c r="B1196" s="63"/>
      <c r="C1196" s="41"/>
      <c r="D1196" s="64"/>
      <c r="E1196" s="38"/>
      <c r="F1196" s="41"/>
      <c r="G1196" s="41"/>
      <c r="H1196" s="65"/>
      <c r="I1196" s="65"/>
      <c r="J1196" s="41"/>
      <c r="K1196" s="41"/>
      <c r="L1196" s="41"/>
    </row>
    <row r="1197" spans="2:12" x14ac:dyDescent="0.25">
      <c r="B1197" s="63"/>
      <c r="C1197" s="41"/>
      <c r="D1197" s="64"/>
      <c r="E1197" s="38"/>
      <c r="F1197" s="41"/>
      <c r="G1197" s="41"/>
      <c r="H1197" s="65"/>
      <c r="I1197" s="65"/>
      <c r="J1197" s="41"/>
      <c r="K1197" s="41"/>
      <c r="L1197" s="41"/>
    </row>
    <row r="1198" spans="2:12" x14ac:dyDescent="0.25">
      <c r="B1198" s="63"/>
      <c r="C1198" s="41"/>
      <c r="D1198" s="64"/>
      <c r="E1198" s="38"/>
      <c r="F1198" s="41"/>
      <c r="G1198" s="41"/>
      <c r="H1198" s="65"/>
      <c r="I1198" s="65"/>
      <c r="J1198" s="41"/>
      <c r="K1198" s="41"/>
      <c r="L1198" s="41"/>
    </row>
    <row r="1199" spans="2:12" x14ac:dyDescent="0.25">
      <c r="B1199" s="63"/>
      <c r="C1199" s="41"/>
      <c r="D1199" s="64"/>
      <c r="E1199" s="38"/>
      <c r="F1199" s="41"/>
      <c r="G1199" s="41"/>
      <c r="H1199" s="65"/>
      <c r="I1199" s="65"/>
      <c r="J1199" s="41"/>
      <c r="K1199" s="41"/>
      <c r="L1199" s="41"/>
    </row>
    <row r="1200" spans="2:12" x14ac:dyDescent="0.25">
      <c r="B1200" s="63"/>
      <c r="C1200" s="41"/>
      <c r="D1200" s="64"/>
      <c r="E1200" s="38"/>
      <c r="F1200" s="41"/>
      <c r="G1200" s="41"/>
      <c r="H1200" s="65"/>
      <c r="I1200" s="65"/>
      <c r="J1200" s="41"/>
      <c r="K1200" s="41"/>
      <c r="L1200" s="41"/>
    </row>
    <row r="1201" spans="2:12" x14ac:dyDescent="0.25">
      <c r="B1201" s="63"/>
      <c r="C1201" s="41"/>
      <c r="D1201" s="64"/>
      <c r="E1201" s="38"/>
      <c r="F1201" s="41"/>
      <c r="G1201" s="41"/>
      <c r="H1201" s="65"/>
      <c r="I1201" s="65"/>
      <c r="J1201" s="41"/>
      <c r="K1201" s="41"/>
      <c r="L1201" s="41"/>
    </row>
    <row r="1202" spans="2:12" x14ac:dyDescent="0.25">
      <c r="B1202" s="63"/>
      <c r="C1202" s="41"/>
      <c r="D1202" s="64"/>
      <c r="E1202" s="38"/>
      <c r="F1202" s="41"/>
      <c r="G1202" s="41"/>
      <c r="H1202" s="65"/>
      <c r="I1202" s="65"/>
      <c r="J1202" s="41"/>
      <c r="K1202" s="41"/>
      <c r="L1202" s="41"/>
    </row>
    <row r="1203" spans="2:12" x14ac:dyDescent="0.25">
      <c r="B1203" s="63"/>
      <c r="C1203" s="41"/>
      <c r="D1203" s="64"/>
      <c r="E1203" s="38"/>
      <c r="F1203" s="41"/>
      <c r="G1203" s="41"/>
      <c r="H1203" s="65"/>
      <c r="I1203" s="65"/>
      <c r="J1203" s="41"/>
      <c r="K1203" s="41"/>
      <c r="L1203" s="41"/>
    </row>
    <row r="1204" spans="2:12" x14ac:dyDescent="0.25">
      <c r="B1204" s="63"/>
      <c r="C1204" s="41"/>
      <c r="D1204" s="64"/>
      <c r="E1204" s="38"/>
      <c r="F1204" s="41"/>
      <c r="G1204" s="41"/>
      <c r="H1204" s="65"/>
      <c r="I1204" s="65"/>
      <c r="J1204" s="41"/>
      <c r="K1204" s="41"/>
      <c r="L1204" s="41"/>
    </row>
    <row r="1205" spans="2:12" x14ac:dyDescent="0.25">
      <c r="B1205" s="63"/>
      <c r="C1205" s="41"/>
      <c r="D1205" s="64"/>
      <c r="E1205" s="38"/>
      <c r="F1205" s="41"/>
      <c r="G1205" s="41"/>
      <c r="H1205" s="65"/>
      <c r="I1205" s="65"/>
      <c r="J1205" s="41"/>
      <c r="K1205" s="41"/>
      <c r="L1205" s="41"/>
    </row>
    <row r="1206" spans="2:12" x14ac:dyDescent="0.25">
      <c r="B1206" s="63"/>
      <c r="C1206" s="41"/>
      <c r="D1206" s="64"/>
      <c r="E1206" s="38"/>
      <c r="F1206" s="41"/>
      <c r="G1206" s="41"/>
      <c r="H1206" s="65"/>
      <c r="I1206" s="65"/>
      <c r="J1206" s="41"/>
      <c r="K1206" s="41"/>
      <c r="L1206" s="41"/>
    </row>
    <row r="1207" spans="2:12" x14ac:dyDescent="0.25">
      <c r="B1207" s="63"/>
      <c r="C1207" s="41"/>
      <c r="D1207" s="64"/>
      <c r="E1207" s="38"/>
      <c r="F1207" s="41"/>
      <c r="G1207" s="41"/>
      <c r="H1207" s="65"/>
      <c r="I1207" s="65"/>
      <c r="J1207" s="41"/>
      <c r="K1207" s="41"/>
      <c r="L1207" s="41"/>
    </row>
    <row r="1208" spans="2:12" x14ac:dyDescent="0.25">
      <c r="B1208" s="63"/>
      <c r="C1208" s="41"/>
      <c r="D1208" s="64"/>
      <c r="E1208" s="38"/>
      <c r="F1208" s="41"/>
      <c r="G1208" s="41"/>
      <c r="H1208" s="65"/>
      <c r="I1208" s="65"/>
      <c r="J1208" s="41"/>
      <c r="K1208" s="41"/>
      <c r="L1208" s="41"/>
    </row>
    <row r="1209" spans="2:12" x14ac:dyDescent="0.25">
      <c r="B1209" s="63"/>
      <c r="C1209" s="41"/>
      <c r="D1209" s="64"/>
      <c r="E1209" s="38"/>
      <c r="F1209" s="41"/>
      <c r="G1209" s="41"/>
      <c r="H1209" s="65"/>
      <c r="I1209" s="65"/>
      <c r="J1209" s="41"/>
      <c r="K1209" s="41"/>
      <c r="L1209" s="41"/>
    </row>
    <row r="1210" spans="2:12" x14ac:dyDescent="0.25">
      <c r="B1210" s="63"/>
      <c r="C1210" s="41"/>
      <c r="D1210" s="64"/>
      <c r="E1210" s="38"/>
      <c r="F1210" s="41"/>
      <c r="G1210" s="41"/>
      <c r="H1210" s="65"/>
      <c r="I1210" s="65"/>
      <c r="J1210" s="41"/>
      <c r="K1210" s="41"/>
      <c r="L1210" s="41"/>
    </row>
    <row r="1211" spans="2:12" x14ac:dyDescent="0.25">
      <c r="B1211" s="63"/>
      <c r="C1211" s="41"/>
      <c r="D1211" s="64"/>
      <c r="E1211" s="38"/>
      <c r="F1211" s="41"/>
      <c r="G1211" s="41"/>
      <c r="H1211" s="65"/>
      <c r="I1211" s="65"/>
      <c r="J1211" s="41"/>
      <c r="K1211" s="41"/>
      <c r="L1211" s="41"/>
    </row>
    <row r="1212" spans="2:12" x14ac:dyDescent="0.25">
      <c r="B1212" s="63"/>
      <c r="C1212" s="41"/>
      <c r="D1212" s="64"/>
      <c r="E1212" s="38"/>
      <c r="F1212" s="41"/>
      <c r="G1212" s="41"/>
      <c r="H1212" s="65"/>
      <c r="I1212" s="65"/>
      <c r="J1212" s="41"/>
      <c r="K1212" s="41"/>
      <c r="L1212" s="41"/>
    </row>
    <row r="1213" spans="2:12" x14ac:dyDescent="0.25">
      <c r="B1213" s="63"/>
      <c r="C1213" s="41"/>
      <c r="D1213" s="64"/>
      <c r="E1213" s="38"/>
      <c r="F1213" s="41"/>
      <c r="G1213" s="41"/>
      <c r="H1213" s="65"/>
      <c r="I1213" s="65"/>
      <c r="J1213" s="41"/>
      <c r="K1213" s="41"/>
      <c r="L1213" s="41"/>
    </row>
    <row r="1214" spans="2:12" x14ac:dyDescent="0.25">
      <c r="B1214" s="63"/>
      <c r="C1214" s="41"/>
      <c r="D1214" s="64"/>
      <c r="E1214" s="38"/>
      <c r="F1214" s="41"/>
      <c r="G1214" s="41"/>
      <c r="H1214" s="65"/>
      <c r="I1214" s="65"/>
      <c r="J1214" s="41"/>
      <c r="K1214" s="41"/>
      <c r="L1214" s="41"/>
    </row>
    <row r="1215" spans="2:12" x14ac:dyDescent="0.25">
      <c r="B1215" s="63"/>
      <c r="C1215" s="41"/>
      <c r="D1215" s="64"/>
      <c r="E1215" s="38"/>
      <c r="F1215" s="41"/>
      <c r="G1215" s="41"/>
      <c r="H1215" s="65"/>
      <c r="I1215" s="65"/>
      <c r="J1215" s="41"/>
      <c r="K1215" s="41"/>
      <c r="L1215" s="41"/>
    </row>
    <row r="1216" spans="2:12" x14ac:dyDescent="0.25">
      <c r="B1216" s="63"/>
      <c r="C1216" s="41"/>
      <c r="D1216" s="64"/>
      <c r="E1216" s="38"/>
      <c r="F1216" s="41"/>
      <c r="G1216" s="41"/>
      <c r="H1216" s="65"/>
      <c r="I1216" s="65"/>
      <c r="J1216" s="41"/>
      <c r="K1216" s="41"/>
      <c r="L1216" s="41"/>
    </row>
    <row r="1217" spans="2:12" x14ac:dyDescent="0.25">
      <c r="B1217" s="63"/>
      <c r="C1217" s="41"/>
      <c r="D1217" s="64"/>
      <c r="E1217" s="38"/>
      <c r="F1217" s="41"/>
      <c r="G1217" s="41"/>
      <c r="H1217" s="65"/>
      <c r="I1217" s="65"/>
      <c r="J1217" s="41"/>
      <c r="K1217" s="41"/>
      <c r="L1217" s="41"/>
    </row>
    <row r="1218" spans="2:12" x14ac:dyDescent="0.25">
      <c r="B1218" s="63"/>
      <c r="C1218" s="41"/>
      <c r="D1218" s="64"/>
      <c r="E1218" s="38"/>
      <c r="F1218" s="41"/>
      <c r="G1218" s="41"/>
      <c r="H1218" s="65"/>
      <c r="I1218" s="65"/>
      <c r="J1218" s="41"/>
      <c r="K1218" s="41"/>
      <c r="L1218" s="41"/>
    </row>
    <row r="1219" spans="2:12" x14ac:dyDescent="0.25">
      <c r="B1219" s="63"/>
      <c r="C1219" s="41"/>
      <c r="D1219" s="64"/>
      <c r="E1219" s="38"/>
      <c r="F1219" s="41"/>
      <c r="G1219" s="41"/>
      <c r="H1219" s="65"/>
      <c r="I1219" s="65"/>
      <c r="J1219" s="41"/>
      <c r="K1219" s="41"/>
      <c r="L1219" s="41"/>
    </row>
    <row r="1220" spans="2:12" x14ac:dyDescent="0.25">
      <c r="B1220" s="63"/>
      <c r="C1220" s="41"/>
      <c r="D1220" s="64"/>
      <c r="E1220" s="38"/>
      <c r="F1220" s="41"/>
      <c r="G1220" s="41"/>
      <c r="H1220" s="65"/>
      <c r="I1220" s="65"/>
      <c r="J1220" s="41"/>
      <c r="K1220" s="41"/>
      <c r="L1220" s="41"/>
    </row>
    <row r="1221" spans="2:12" x14ac:dyDescent="0.25">
      <c r="B1221" s="63"/>
      <c r="C1221" s="41"/>
      <c r="D1221" s="64"/>
      <c r="E1221" s="38"/>
      <c r="F1221" s="41"/>
      <c r="G1221" s="41"/>
      <c r="H1221" s="65"/>
      <c r="I1221" s="65"/>
      <c r="J1221" s="41"/>
      <c r="K1221" s="41"/>
      <c r="L1221" s="41"/>
    </row>
    <row r="1222" spans="2:12" x14ac:dyDescent="0.25">
      <c r="B1222" s="63"/>
      <c r="C1222" s="41"/>
      <c r="D1222" s="64"/>
      <c r="E1222" s="38"/>
      <c r="F1222" s="41"/>
      <c r="G1222" s="41"/>
      <c r="H1222" s="65"/>
      <c r="I1222" s="65"/>
      <c r="J1222" s="41"/>
      <c r="K1222" s="41"/>
      <c r="L1222" s="41"/>
    </row>
    <row r="1223" spans="2:12" x14ac:dyDescent="0.25">
      <c r="B1223" s="63"/>
      <c r="C1223" s="41"/>
      <c r="D1223" s="64"/>
      <c r="E1223" s="38"/>
      <c r="F1223" s="41"/>
      <c r="G1223" s="41"/>
      <c r="H1223" s="65"/>
      <c r="I1223" s="65"/>
      <c r="J1223" s="41"/>
      <c r="K1223" s="41"/>
      <c r="L1223" s="41"/>
    </row>
    <row r="1224" spans="2:12" x14ac:dyDescent="0.25">
      <c r="B1224" s="63"/>
      <c r="C1224" s="41"/>
      <c r="D1224" s="64"/>
      <c r="E1224" s="38"/>
      <c r="F1224" s="41"/>
      <c r="G1224" s="41"/>
      <c r="H1224" s="65"/>
      <c r="I1224" s="65"/>
      <c r="J1224" s="41"/>
      <c r="K1224" s="41"/>
      <c r="L1224" s="41"/>
    </row>
    <row r="1225" spans="2:12" x14ac:dyDescent="0.25">
      <c r="B1225" s="63"/>
      <c r="C1225" s="41"/>
      <c r="D1225" s="64"/>
      <c r="E1225" s="38"/>
      <c r="F1225" s="41"/>
      <c r="G1225" s="41"/>
      <c r="H1225" s="65"/>
      <c r="I1225" s="65"/>
      <c r="J1225" s="41"/>
      <c r="K1225" s="41"/>
      <c r="L1225" s="41"/>
    </row>
    <row r="1226" spans="2:12" x14ac:dyDescent="0.25">
      <c r="B1226" s="63"/>
      <c r="C1226" s="41"/>
      <c r="D1226" s="64"/>
      <c r="E1226" s="38"/>
      <c r="F1226" s="41"/>
      <c r="G1226" s="41"/>
      <c r="H1226" s="65"/>
      <c r="I1226" s="65"/>
      <c r="J1226" s="41"/>
      <c r="K1226" s="41"/>
      <c r="L1226" s="41"/>
    </row>
    <row r="1227" spans="2:12" x14ac:dyDescent="0.25">
      <c r="B1227" s="63"/>
      <c r="C1227" s="41"/>
      <c r="D1227" s="64"/>
      <c r="E1227" s="38"/>
      <c r="F1227" s="41"/>
      <c r="G1227" s="41"/>
      <c r="H1227" s="65"/>
      <c r="I1227" s="65"/>
      <c r="J1227" s="41"/>
      <c r="K1227" s="41"/>
      <c r="L1227" s="41"/>
    </row>
    <row r="1228" spans="2:12" x14ac:dyDescent="0.25">
      <c r="B1228" s="63"/>
      <c r="C1228" s="41"/>
      <c r="D1228" s="64"/>
      <c r="E1228" s="38"/>
      <c r="F1228" s="41"/>
      <c r="G1228" s="41"/>
      <c r="H1228" s="65"/>
      <c r="I1228" s="65"/>
      <c r="J1228" s="41"/>
      <c r="K1228" s="41"/>
      <c r="L1228" s="41"/>
    </row>
    <row r="1229" spans="2:12" x14ac:dyDescent="0.25">
      <c r="B1229" s="63"/>
      <c r="C1229" s="41"/>
      <c r="D1229" s="64"/>
      <c r="E1229" s="38"/>
      <c r="F1229" s="41"/>
      <c r="G1229" s="41"/>
      <c r="H1229" s="65"/>
      <c r="I1229" s="65"/>
      <c r="J1229" s="41"/>
      <c r="K1229" s="41"/>
      <c r="L1229" s="41"/>
    </row>
    <row r="1230" spans="2:12" x14ac:dyDescent="0.25">
      <c r="B1230" s="63"/>
      <c r="C1230" s="41"/>
      <c r="D1230" s="64"/>
      <c r="E1230" s="38"/>
      <c r="F1230" s="41"/>
      <c r="G1230" s="41"/>
      <c r="H1230" s="65"/>
      <c r="I1230" s="65"/>
      <c r="J1230" s="41"/>
      <c r="K1230" s="41"/>
      <c r="L1230" s="41"/>
    </row>
    <row r="1231" spans="2:12" x14ac:dyDescent="0.25">
      <c r="B1231" s="63"/>
      <c r="C1231" s="41"/>
      <c r="D1231" s="64"/>
      <c r="E1231" s="38"/>
      <c r="F1231" s="41"/>
      <c r="G1231" s="41"/>
      <c r="H1231" s="65"/>
      <c r="I1231" s="65"/>
      <c r="J1231" s="41"/>
      <c r="K1231" s="41"/>
      <c r="L1231" s="41"/>
    </row>
    <row r="1232" spans="2:12" x14ac:dyDescent="0.25">
      <c r="B1232" s="63"/>
      <c r="C1232" s="41"/>
      <c r="D1232" s="64"/>
      <c r="E1232" s="38"/>
      <c r="F1232" s="41"/>
      <c r="G1232" s="41"/>
      <c r="H1232" s="65"/>
      <c r="I1232" s="65"/>
      <c r="J1232" s="41"/>
      <c r="K1232" s="41"/>
      <c r="L1232" s="41"/>
    </row>
    <row r="1233" spans="2:12" x14ac:dyDescent="0.25">
      <c r="B1233" s="63"/>
      <c r="C1233" s="41"/>
      <c r="D1233" s="64"/>
      <c r="E1233" s="38"/>
      <c r="F1233" s="41"/>
      <c r="G1233" s="41"/>
      <c r="H1233" s="65"/>
      <c r="I1233" s="65"/>
      <c r="J1233" s="41"/>
      <c r="K1233" s="41"/>
      <c r="L1233" s="41"/>
    </row>
    <row r="1234" spans="2:12" x14ac:dyDescent="0.25">
      <c r="B1234" s="63"/>
      <c r="C1234" s="41"/>
      <c r="D1234" s="64"/>
      <c r="E1234" s="38"/>
      <c r="F1234" s="41"/>
      <c r="G1234" s="41"/>
      <c r="H1234" s="65"/>
      <c r="I1234" s="65"/>
      <c r="J1234" s="41"/>
      <c r="K1234" s="41"/>
      <c r="L1234" s="41"/>
    </row>
    <row r="1235" spans="2:12" x14ac:dyDescent="0.25">
      <c r="B1235" s="63"/>
      <c r="C1235" s="41"/>
      <c r="D1235" s="64"/>
      <c r="E1235" s="38"/>
      <c r="F1235" s="41"/>
      <c r="G1235" s="41"/>
      <c r="H1235" s="65"/>
      <c r="I1235" s="65"/>
      <c r="J1235" s="41"/>
      <c r="K1235" s="41"/>
      <c r="L1235" s="41"/>
    </row>
    <row r="1236" spans="2:12" x14ac:dyDescent="0.25">
      <c r="B1236" s="63"/>
      <c r="C1236" s="41"/>
      <c r="D1236" s="64"/>
      <c r="E1236" s="38"/>
      <c r="F1236" s="41"/>
      <c r="G1236" s="41"/>
      <c r="H1236" s="65"/>
      <c r="I1236" s="65"/>
      <c r="J1236" s="41"/>
      <c r="K1236" s="41"/>
      <c r="L1236" s="41"/>
    </row>
    <row r="1237" spans="2:12" x14ac:dyDescent="0.25">
      <c r="B1237" s="63"/>
      <c r="C1237" s="41"/>
      <c r="D1237" s="64"/>
      <c r="E1237" s="38"/>
      <c r="F1237" s="41"/>
      <c r="G1237" s="41"/>
      <c r="H1237" s="65"/>
      <c r="I1237" s="65"/>
      <c r="J1237" s="41"/>
      <c r="K1237" s="41"/>
      <c r="L1237" s="41"/>
    </row>
    <row r="1238" spans="2:12" x14ac:dyDescent="0.25">
      <c r="B1238" s="63"/>
      <c r="C1238" s="41"/>
      <c r="D1238" s="64"/>
      <c r="E1238" s="38"/>
      <c r="F1238" s="41"/>
      <c r="G1238" s="41"/>
      <c r="H1238" s="65"/>
      <c r="I1238" s="65"/>
      <c r="J1238" s="41"/>
      <c r="K1238" s="41"/>
      <c r="L1238" s="41"/>
    </row>
    <row r="1239" spans="2:12" x14ac:dyDescent="0.25">
      <c r="B1239" s="63"/>
      <c r="C1239" s="41"/>
      <c r="D1239" s="64"/>
      <c r="E1239" s="38"/>
      <c r="F1239" s="41"/>
      <c r="G1239" s="41"/>
      <c r="H1239" s="65"/>
      <c r="I1239" s="65"/>
      <c r="J1239" s="41"/>
      <c r="K1239" s="41"/>
      <c r="L1239" s="41"/>
    </row>
    <row r="1240" spans="2:12" x14ac:dyDescent="0.25">
      <c r="B1240" s="63"/>
      <c r="C1240" s="41"/>
      <c r="D1240" s="64"/>
      <c r="E1240" s="38"/>
      <c r="F1240" s="41"/>
      <c r="G1240" s="41"/>
      <c r="H1240" s="65"/>
      <c r="I1240" s="65"/>
      <c r="J1240" s="41"/>
      <c r="K1240" s="41"/>
      <c r="L1240" s="41"/>
    </row>
    <row r="1241" spans="2:12" x14ac:dyDescent="0.25">
      <c r="B1241" s="63"/>
      <c r="C1241" s="41"/>
      <c r="D1241" s="64"/>
      <c r="E1241" s="38"/>
      <c r="F1241" s="41"/>
      <c r="G1241" s="41"/>
      <c r="H1241" s="65"/>
      <c r="I1241" s="65"/>
      <c r="J1241" s="41"/>
      <c r="K1241" s="41"/>
      <c r="L1241" s="41"/>
    </row>
    <row r="1242" spans="2:12" x14ac:dyDescent="0.25">
      <c r="B1242" s="63"/>
      <c r="C1242" s="41"/>
      <c r="D1242" s="64"/>
      <c r="E1242" s="38"/>
      <c r="F1242" s="41"/>
      <c r="G1242" s="41"/>
      <c r="H1242" s="65"/>
      <c r="I1242" s="65"/>
      <c r="J1242" s="41"/>
      <c r="K1242" s="41"/>
      <c r="L1242" s="41"/>
    </row>
    <row r="1243" spans="2:12" x14ac:dyDescent="0.25">
      <c r="B1243" s="63"/>
      <c r="C1243" s="41"/>
      <c r="D1243" s="64"/>
      <c r="E1243" s="38"/>
      <c r="F1243" s="41"/>
      <c r="G1243" s="41"/>
      <c r="H1243" s="65"/>
      <c r="I1243" s="65"/>
      <c r="J1243" s="41"/>
      <c r="K1243" s="41"/>
      <c r="L1243" s="41"/>
    </row>
    <row r="1244" spans="2:12" x14ac:dyDescent="0.25">
      <c r="B1244" s="63"/>
      <c r="C1244" s="41"/>
      <c r="D1244" s="64"/>
      <c r="E1244" s="38"/>
      <c r="F1244" s="41"/>
      <c r="G1244" s="41"/>
      <c r="H1244" s="65"/>
      <c r="I1244" s="65"/>
      <c r="J1244" s="41"/>
      <c r="K1244" s="41"/>
      <c r="L1244" s="41"/>
    </row>
    <row r="1245" spans="2:12" x14ac:dyDescent="0.25">
      <c r="B1245" s="63"/>
      <c r="C1245" s="41"/>
      <c r="D1245" s="64"/>
      <c r="E1245" s="38"/>
      <c r="F1245" s="41"/>
      <c r="G1245" s="41"/>
      <c r="H1245" s="65"/>
      <c r="I1245" s="65"/>
      <c r="J1245" s="41"/>
      <c r="K1245" s="41"/>
      <c r="L1245" s="41"/>
    </row>
    <row r="1246" spans="2:12" x14ac:dyDescent="0.25">
      <c r="B1246" s="63"/>
      <c r="C1246" s="41"/>
      <c r="D1246" s="64"/>
      <c r="E1246" s="38"/>
      <c r="F1246" s="41"/>
      <c r="G1246" s="41"/>
      <c r="H1246" s="65"/>
      <c r="I1246" s="65"/>
      <c r="J1246" s="41"/>
      <c r="K1246" s="41"/>
      <c r="L1246" s="41"/>
    </row>
    <row r="1247" spans="2:12" x14ac:dyDescent="0.25">
      <c r="B1247" s="63"/>
      <c r="C1247" s="41"/>
      <c r="D1247" s="64"/>
      <c r="E1247" s="38"/>
      <c r="F1247" s="41"/>
      <c r="G1247" s="41"/>
      <c r="H1247" s="65"/>
      <c r="I1247" s="65"/>
      <c r="J1247" s="41"/>
      <c r="K1247" s="41"/>
      <c r="L1247" s="41"/>
    </row>
    <row r="1248" spans="2:12" x14ac:dyDescent="0.25">
      <c r="B1248" s="63"/>
      <c r="C1248" s="41"/>
      <c r="D1248" s="64"/>
      <c r="E1248" s="38"/>
      <c r="F1248" s="41"/>
      <c r="G1248" s="41"/>
      <c r="H1248" s="65"/>
      <c r="I1248" s="65"/>
      <c r="J1248" s="41"/>
      <c r="K1248" s="41"/>
      <c r="L1248" s="41"/>
    </row>
    <row r="1249" spans="2:12" x14ac:dyDescent="0.25">
      <c r="B1249" s="63"/>
      <c r="C1249" s="41"/>
      <c r="D1249" s="64"/>
      <c r="E1249" s="38"/>
      <c r="F1249" s="41"/>
      <c r="G1249" s="41"/>
      <c r="H1249" s="65"/>
      <c r="I1249" s="65"/>
      <c r="J1249" s="41"/>
      <c r="K1249" s="41"/>
      <c r="L1249" s="41"/>
    </row>
    <row r="1250" spans="2:12" x14ac:dyDescent="0.25">
      <c r="B1250" s="63"/>
      <c r="C1250" s="41"/>
      <c r="D1250" s="64"/>
      <c r="E1250" s="38"/>
      <c r="F1250" s="41"/>
      <c r="G1250" s="41"/>
      <c r="H1250" s="65"/>
      <c r="I1250" s="65"/>
      <c r="J1250" s="41"/>
      <c r="K1250" s="41"/>
      <c r="L1250" s="41"/>
    </row>
    <row r="1251" spans="2:12" x14ac:dyDescent="0.25">
      <c r="B1251" s="63"/>
      <c r="C1251" s="41"/>
      <c r="D1251" s="64"/>
      <c r="E1251" s="38"/>
      <c r="F1251" s="41"/>
      <c r="G1251" s="41"/>
      <c r="H1251" s="65"/>
      <c r="I1251" s="65"/>
      <c r="J1251" s="41"/>
      <c r="K1251" s="41"/>
      <c r="L1251" s="41"/>
    </row>
    <row r="1252" spans="2:12" x14ac:dyDescent="0.25">
      <c r="B1252" s="63"/>
      <c r="C1252" s="41"/>
      <c r="D1252" s="64"/>
      <c r="E1252" s="38"/>
      <c r="F1252" s="41"/>
      <c r="G1252" s="41"/>
      <c r="H1252" s="65"/>
      <c r="I1252" s="65"/>
      <c r="J1252" s="41"/>
      <c r="K1252" s="41"/>
      <c r="L1252" s="41"/>
    </row>
    <row r="1253" spans="2:12" x14ac:dyDescent="0.25">
      <c r="B1253" s="63"/>
      <c r="C1253" s="41"/>
      <c r="D1253" s="64"/>
      <c r="E1253" s="38"/>
      <c r="F1253" s="41"/>
      <c r="G1253" s="41"/>
      <c r="H1253" s="65"/>
      <c r="I1253" s="65"/>
      <c r="J1253" s="41"/>
      <c r="K1253" s="41"/>
      <c r="L1253" s="41"/>
    </row>
    <row r="1254" spans="2:12" x14ac:dyDescent="0.25">
      <c r="B1254" s="63"/>
      <c r="C1254" s="41"/>
      <c r="D1254" s="64"/>
      <c r="E1254" s="38"/>
      <c r="F1254" s="41"/>
      <c r="G1254" s="41"/>
      <c r="H1254" s="65"/>
      <c r="I1254" s="65"/>
      <c r="J1254" s="41"/>
      <c r="K1254" s="41"/>
      <c r="L1254" s="41"/>
    </row>
    <row r="1255" spans="2:12" x14ac:dyDescent="0.25">
      <c r="B1255" s="63"/>
      <c r="C1255" s="41"/>
      <c r="D1255" s="64"/>
      <c r="E1255" s="38"/>
      <c r="F1255" s="41"/>
      <c r="G1255" s="41"/>
      <c r="H1255" s="65"/>
      <c r="I1255" s="65"/>
      <c r="J1255" s="41"/>
      <c r="K1255" s="41"/>
      <c r="L1255" s="41"/>
    </row>
    <row r="1256" spans="2:12" x14ac:dyDescent="0.25">
      <c r="B1256" s="63"/>
      <c r="C1256" s="41"/>
      <c r="D1256" s="64"/>
      <c r="E1256" s="38"/>
      <c r="F1256" s="41"/>
      <c r="G1256" s="41"/>
      <c r="H1256" s="65"/>
      <c r="I1256" s="65"/>
      <c r="J1256" s="41"/>
      <c r="K1256" s="41"/>
      <c r="L1256" s="41"/>
    </row>
    <row r="1257" spans="2:12" x14ac:dyDescent="0.25">
      <c r="B1257" s="63"/>
      <c r="C1257" s="41"/>
      <c r="D1257" s="64"/>
      <c r="E1257" s="38"/>
      <c r="F1257" s="41"/>
      <c r="G1257" s="41"/>
      <c r="H1257" s="65"/>
      <c r="I1257" s="65"/>
      <c r="J1257" s="41"/>
      <c r="K1257" s="41"/>
      <c r="L1257" s="41"/>
    </row>
    <row r="1258" spans="2:12" x14ac:dyDescent="0.25">
      <c r="B1258" s="63"/>
      <c r="C1258" s="41"/>
      <c r="D1258" s="64"/>
      <c r="E1258" s="38"/>
      <c r="F1258" s="41"/>
      <c r="G1258" s="41"/>
      <c r="H1258" s="65"/>
      <c r="I1258" s="65"/>
      <c r="J1258" s="41"/>
      <c r="K1258" s="41"/>
      <c r="L1258" s="41"/>
    </row>
    <row r="1259" spans="2:12" x14ac:dyDescent="0.25">
      <c r="B1259" s="63"/>
      <c r="C1259" s="41"/>
      <c r="D1259" s="64"/>
      <c r="E1259" s="38"/>
      <c r="F1259" s="41"/>
      <c r="G1259" s="41"/>
      <c r="H1259" s="65"/>
      <c r="I1259" s="65"/>
      <c r="J1259" s="41"/>
      <c r="K1259" s="41"/>
      <c r="L1259" s="41"/>
    </row>
    <row r="1260" spans="2:12" x14ac:dyDescent="0.25">
      <c r="B1260" s="63"/>
      <c r="C1260" s="41"/>
      <c r="D1260" s="64"/>
      <c r="E1260" s="38"/>
      <c r="F1260" s="41"/>
      <c r="G1260" s="41"/>
      <c r="H1260" s="65"/>
      <c r="I1260" s="65"/>
      <c r="J1260" s="41"/>
      <c r="K1260" s="41"/>
      <c r="L1260" s="41"/>
    </row>
    <row r="1261" spans="2:12" x14ac:dyDescent="0.25">
      <c r="B1261" s="63"/>
      <c r="C1261" s="41"/>
      <c r="D1261" s="64"/>
      <c r="E1261" s="38"/>
      <c r="F1261" s="41"/>
      <c r="G1261" s="41"/>
      <c r="H1261" s="65"/>
      <c r="I1261" s="65"/>
      <c r="J1261" s="41"/>
      <c r="K1261" s="41"/>
      <c r="L1261" s="41"/>
    </row>
    <row r="1262" spans="2:12" x14ac:dyDescent="0.25">
      <c r="B1262" s="63"/>
      <c r="C1262" s="41"/>
      <c r="D1262" s="64"/>
      <c r="E1262" s="38"/>
      <c r="F1262" s="41"/>
      <c r="G1262" s="41"/>
      <c r="H1262" s="65"/>
      <c r="I1262" s="65"/>
      <c r="J1262" s="41"/>
      <c r="K1262" s="41"/>
      <c r="L1262" s="41"/>
    </row>
    <row r="1263" spans="2:12" x14ac:dyDescent="0.25">
      <c r="B1263" s="63"/>
      <c r="C1263" s="41"/>
      <c r="D1263" s="64"/>
      <c r="E1263" s="38"/>
      <c r="F1263" s="41"/>
      <c r="G1263" s="41"/>
      <c r="H1263" s="65"/>
      <c r="I1263" s="65"/>
      <c r="J1263" s="41"/>
      <c r="K1263" s="41"/>
      <c r="L1263" s="41"/>
    </row>
    <row r="1264" spans="2:12" x14ac:dyDescent="0.25">
      <c r="B1264" s="63"/>
      <c r="C1264" s="41"/>
      <c r="D1264" s="64"/>
      <c r="E1264" s="38"/>
      <c r="F1264" s="41"/>
      <c r="G1264" s="41"/>
      <c r="H1264" s="65"/>
      <c r="I1264" s="65"/>
      <c r="J1264" s="41"/>
      <c r="K1264" s="41"/>
      <c r="L1264" s="41"/>
    </row>
    <row r="1265" spans="2:12" x14ac:dyDescent="0.25">
      <c r="B1265" s="63"/>
      <c r="C1265" s="41"/>
      <c r="D1265" s="64"/>
      <c r="E1265" s="38"/>
      <c r="F1265" s="41"/>
      <c r="G1265" s="41"/>
      <c r="H1265" s="65"/>
      <c r="I1265" s="65"/>
      <c r="J1265" s="41"/>
      <c r="K1265" s="41"/>
      <c r="L1265" s="41"/>
    </row>
    <row r="1266" spans="2:12" x14ac:dyDescent="0.25">
      <c r="B1266" s="63"/>
      <c r="C1266" s="41"/>
      <c r="D1266" s="64"/>
      <c r="E1266" s="38"/>
      <c r="F1266" s="41"/>
      <c r="G1266" s="41"/>
      <c r="H1266" s="65"/>
      <c r="I1266" s="65"/>
      <c r="J1266" s="41"/>
      <c r="K1266" s="41"/>
      <c r="L1266" s="41"/>
    </row>
    <row r="1267" spans="2:12" x14ac:dyDescent="0.25">
      <c r="B1267" s="63"/>
      <c r="C1267" s="41"/>
      <c r="D1267" s="64"/>
      <c r="E1267" s="38"/>
      <c r="F1267" s="41"/>
      <c r="G1267" s="41"/>
      <c r="H1267" s="65"/>
      <c r="I1267" s="65"/>
      <c r="J1267" s="41"/>
      <c r="K1267" s="41"/>
      <c r="L1267" s="41"/>
    </row>
    <row r="1268" spans="2:12" x14ac:dyDescent="0.25">
      <c r="B1268" s="63"/>
      <c r="C1268" s="41"/>
      <c r="D1268" s="64"/>
      <c r="E1268" s="38"/>
      <c r="F1268" s="41"/>
      <c r="G1268" s="41"/>
      <c r="H1268" s="65"/>
      <c r="I1268" s="65"/>
      <c r="J1268" s="41"/>
      <c r="K1268" s="41"/>
      <c r="L1268" s="41"/>
    </row>
    <row r="1269" spans="2:12" x14ac:dyDescent="0.25">
      <c r="B1269" s="63"/>
      <c r="C1269" s="41"/>
      <c r="D1269" s="64"/>
      <c r="E1269" s="38"/>
      <c r="F1269" s="41"/>
      <c r="G1269" s="41"/>
      <c r="H1269" s="65"/>
      <c r="I1269" s="65"/>
      <c r="J1269" s="41"/>
      <c r="K1269" s="41"/>
      <c r="L1269" s="41"/>
    </row>
    <row r="1270" spans="2:12" x14ac:dyDescent="0.25">
      <c r="B1270" s="63"/>
      <c r="C1270" s="41"/>
      <c r="D1270" s="64"/>
      <c r="E1270" s="38"/>
      <c r="F1270" s="41"/>
      <c r="G1270" s="41"/>
      <c r="H1270" s="65"/>
      <c r="I1270" s="65"/>
      <c r="J1270" s="41"/>
      <c r="K1270" s="41"/>
      <c r="L1270" s="41"/>
    </row>
    <row r="1271" spans="2:12" x14ac:dyDescent="0.25">
      <c r="B1271" s="63"/>
      <c r="C1271" s="41"/>
      <c r="D1271" s="64"/>
      <c r="E1271" s="38"/>
      <c r="F1271" s="41"/>
      <c r="G1271" s="41"/>
      <c r="H1271" s="65"/>
      <c r="I1271" s="65"/>
      <c r="J1271" s="41"/>
      <c r="K1271" s="41"/>
      <c r="L1271" s="41"/>
    </row>
    <row r="1272" spans="2:12" x14ac:dyDescent="0.25">
      <c r="B1272" s="63"/>
      <c r="C1272" s="41"/>
      <c r="D1272" s="64"/>
      <c r="E1272" s="38"/>
      <c r="F1272" s="41"/>
      <c r="G1272" s="41"/>
      <c r="H1272" s="65"/>
      <c r="I1272" s="65"/>
      <c r="J1272" s="41"/>
      <c r="K1272" s="41"/>
      <c r="L1272" s="41"/>
    </row>
    <row r="1273" spans="2:12" x14ac:dyDescent="0.25">
      <c r="B1273" s="63"/>
      <c r="C1273" s="41"/>
      <c r="D1273" s="64"/>
      <c r="E1273" s="38"/>
      <c r="F1273" s="41"/>
      <c r="G1273" s="41"/>
      <c r="H1273" s="65"/>
      <c r="I1273" s="65"/>
      <c r="J1273" s="41"/>
      <c r="K1273" s="41"/>
      <c r="L1273" s="41"/>
    </row>
    <row r="1274" spans="2:12" x14ac:dyDescent="0.25">
      <c r="B1274" s="63"/>
      <c r="C1274" s="41"/>
      <c r="D1274" s="64"/>
      <c r="E1274" s="38"/>
      <c r="F1274" s="41"/>
      <c r="G1274" s="41"/>
      <c r="H1274" s="65"/>
      <c r="I1274" s="65"/>
      <c r="J1274" s="41"/>
      <c r="K1274" s="41"/>
      <c r="L1274" s="41"/>
    </row>
    <row r="1275" spans="2:12" x14ac:dyDescent="0.25">
      <c r="B1275" s="63"/>
      <c r="C1275" s="41"/>
      <c r="D1275" s="64"/>
      <c r="E1275" s="38"/>
      <c r="F1275" s="41"/>
      <c r="G1275" s="41"/>
      <c r="H1275" s="65"/>
      <c r="I1275" s="65"/>
      <c r="J1275" s="41"/>
      <c r="K1275" s="41"/>
      <c r="L1275" s="41"/>
    </row>
    <row r="1276" spans="2:12" x14ac:dyDescent="0.25">
      <c r="B1276" s="63"/>
      <c r="C1276" s="41"/>
      <c r="D1276" s="64"/>
      <c r="E1276" s="38"/>
      <c r="F1276" s="41"/>
      <c r="G1276" s="41"/>
      <c r="H1276" s="65"/>
      <c r="I1276" s="65"/>
      <c r="J1276" s="41"/>
      <c r="K1276" s="41"/>
      <c r="L1276" s="41"/>
    </row>
    <row r="1277" spans="2:12" x14ac:dyDescent="0.25">
      <c r="B1277" s="63"/>
      <c r="C1277" s="41"/>
      <c r="D1277" s="64"/>
      <c r="E1277" s="38"/>
      <c r="F1277" s="41"/>
      <c r="G1277" s="41"/>
      <c r="H1277" s="65"/>
      <c r="I1277" s="65"/>
      <c r="J1277" s="41"/>
      <c r="K1277" s="41"/>
      <c r="L1277" s="41"/>
    </row>
    <row r="1278" spans="2:12" x14ac:dyDescent="0.25">
      <c r="B1278" s="63"/>
      <c r="C1278" s="41"/>
      <c r="D1278" s="64"/>
      <c r="E1278" s="38"/>
      <c r="F1278" s="41"/>
      <c r="G1278" s="41"/>
      <c r="H1278" s="65"/>
      <c r="I1278" s="65"/>
      <c r="J1278" s="41"/>
      <c r="K1278" s="41"/>
      <c r="L1278" s="41"/>
    </row>
    <row r="1279" spans="2:12" x14ac:dyDescent="0.25">
      <c r="B1279" s="63"/>
      <c r="C1279" s="41"/>
      <c r="D1279" s="64"/>
      <c r="E1279" s="38"/>
      <c r="F1279" s="41"/>
      <c r="G1279" s="41"/>
      <c r="H1279" s="65"/>
      <c r="I1279" s="65"/>
      <c r="J1279" s="41"/>
      <c r="K1279" s="41"/>
      <c r="L1279" s="41"/>
    </row>
    <row r="1280" spans="2:12" x14ac:dyDescent="0.25">
      <c r="B1280" s="63"/>
      <c r="C1280" s="41"/>
      <c r="D1280" s="64"/>
      <c r="E1280" s="38"/>
      <c r="F1280" s="41"/>
      <c r="G1280" s="41"/>
      <c r="H1280" s="65"/>
      <c r="I1280" s="65"/>
      <c r="J1280" s="41"/>
      <c r="K1280" s="41"/>
      <c r="L1280" s="41"/>
    </row>
    <row r="1281" spans="2:12" x14ac:dyDescent="0.25">
      <c r="B1281" s="63"/>
      <c r="C1281" s="41"/>
      <c r="D1281" s="64"/>
      <c r="E1281" s="38"/>
      <c r="F1281" s="41"/>
      <c r="G1281" s="41"/>
      <c r="H1281" s="65"/>
      <c r="I1281" s="65"/>
      <c r="J1281" s="41"/>
      <c r="K1281" s="41"/>
      <c r="L1281" s="41"/>
    </row>
    <row r="1282" spans="2:12" x14ac:dyDescent="0.25">
      <c r="B1282" s="63"/>
      <c r="C1282" s="41"/>
      <c r="D1282" s="64"/>
      <c r="E1282" s="38"/>
      <c r="F1282" s="41"/>
      <c r="G1282" s="41"/>
      <c r="H1282" s="65"/>
      <c r="I1282" s="65"/>
      <c r="J1282" s="41"/>
      <c r="K1282" s="41"/>
      <c r="L1282" s="41"/>
    </row>
    <row r="1283" spans="2:12" x14ac:dyDescent="0.25">
      <c r="B1283" s="63"/>
      <c r="C1283" s="41"/>
      <c r="D1283" s="64"/>
      <c r="E1283" s="38"/>
      <c r="F1283" s="41"/>
      <c r="G1283" s="41"/>
      <c r="H1283" s="65"/>
      <c r="I1283" s="65"/>
      <c r="J1283" s="41"/>
      <c r="K1283" s="41"/>
      <c r="L1283" s="41"/>
    </row>
    <row r="1284" spans="2:12" x14ac:dyDescent="0.25">
      <c r="B1284" s="63"/>
      <c r="C1284" s="41"/>
      <c r="D1284" s="64"/>
      <c r="E1284" s="38"/>
      <c r="F1284" s="41"/>
      <c r="G1284" s="41"/>
      <c r="H1284" s="65"/>
      <c r="I1284" s="65"/>
      <c r="J1284" s="41"/>
      <c r="K1284" s="41"/>
      <c r="L1284" s="41"/>
    </row>
    <row r="1285" spans="2:12" x14ac:dyDescent="0.25">
      <c r="B1285" s="63"/>
      <c r="C1285" s="41"/>
      <c r="D1285" s="64"/>
      <c r="E1285" s="38"/>
      <c r="F1285" s="41"/>
      <c r="G1285" s="41"/>
      <c r="H1285" s="65"/>
      <c r="I1285" s="65"/>
      <c r="J1285" s="41"/>
      <c r="K1285" s="41"/>
      <c r="L1285" s="41"/>
    </row>
    <row r="1286" spans="2:12" x14ac:dyDescent="0.25">
      <c r="B1286" s="63"/>
      <c r="C1286" s="41"/>
      <c r="D1286" s="64"/>
      <c r="E1286" s="38"/>
      <c r="F1286" s="41"/>
      <c r="G1286" s="41"/>
      <c r="H1286" s="65"/>
      <c r="I1286" s="65"/>
      <c r="J1286" s="41"/>
      <c r="K1286" s="41"/>
      <c r="L1286" s="41"/>
    </row>
    <row r="1287" spans="2:12" x14ac:dyDescent="0.25">
      <c r="B1287" s="63"/>
      <c r="C1287" s="41"/>
      <c r="D1287" s="64"/>
      <c r="E1287" s="38"/>
      <c r="F1287" s="41"/>
      <c r="G1287" s="41"/>
      <c r="H1287" s="65"/>
      <c r="I1287" s="65"/>
      <c r="J1287" s="41"/>
      <c r="K1287" s="41"/>
      <c r="L1287" s="41"/>
    </row>
    <row r="1288" spans="2:12" x14ac:dyDescent="0.25">
      <c r="B1288" s="63"/>
      <c r="C1288" s="41"/>
      <c r="D1288" s="64"/>
      <c r="E1288" s="38"/>
      <c r="F1288" s="41"/>
      <c r="G1288" s="41"/>
      <c r="H1288" s="65"/>
      <c r="I1288" s="65"/>
      <c r="J1288" s="41"/>
      <c r="K1288" s="41"/>
      <c r="L1288" s="41"/>
    </row>
    <row r="1289" spans="2:12" x14ac:dyDescent="0.25">
      <c r="B1289" s="63"/>
      <c r="C1289" s="41"/>
      <c r="D1289" s="64"/>
      <c r="E1289" s="38"/>
      <c r="F1289" s="41"/>
      <c r="G1289" s="41"/>
      <c r="H1289" s="65"/>
      <c r="I1289" s="65"/>
      <c r="J1289" s="41"/>
      <c r="K1289" s="41"/>
      <c r="L1289" s="41"/>
    </row>
    <row r="1290" spans="2:12" x14ac:dyDescent="0.25">
      <c r="B1290" s="63"/>
      <c r="C1290" s="41"/>
      <c r="D1290" s="64"/>
      <c r="E1290" s="38"/>
      <c r="F1290" s="41"/>
      <c r="G1290" s="41"/>
      <c r="H1290" s="65"/>
      <c r="I1290" s="65"/>
      <c r="J1290" s="41"/>
      <c r="K1290" s="41"/>
      <c r="L1290" s="41"/>
    </row>
    <row r="1291" spans="2:12" x14ac:dyDescent="0.25">
      <c r="B1291" s="63"/>
      <c r="C1291" s="41"/>
      <c r="D1291" s="64"/>
      <c r="E1291" s="38"/>
      <c r="F1291" s="41"/>
      <c r="G1291" s="41"/>
      <c r="H1291" s="65"/>
      <c r="I1291" s="65"/>
      <c r="J1291" s="41"/>
      <c r="K1291" s="41"/>
      <c r="L1291" s="41"/>
    </row>
    <row r="1292" spans="2:12" x14ac:dyDescent="0.25">
      <c r="B1292" s="63"/>
      <c r="C1292" s="41"/>
      <c r="D1292" s="64"/>
      <c r="E1292" s="38"/>
      <c r="F1292" s="41"/>
      <c r="G1292" s="41"/>
      <c r="H1292" s="65"/>
      <c r="I1292" s="65"/>
      <c r="J1292" s="41"/>
      <c r="K1292" s="41"/>
      <c r="L1292" s="41"/>
    </row>
    <row r="1293" spans="2:12" x14ac:dyDescent="0.25">
      <c r="B1293" s="63"/>
      <c r="C1293" s="41"/>
      <c r="D1293" s="64"/>
      <c r="E1293" s="38"/>
      <c r="F1293" s="41"/>
      <c r="G1293" s="41"/>
      <c r="H1293" s="65"/>
      <c r="I1293" s="65"/>
      <c r="J1293" s="41"/>
      <c r="K1293" s="41"/>
      <c r="L1293" s="41"/>
    </row>
    <row r="1294" spans="2:12" x14ac:dyDescent="0.25">
      <c r="B1294" s="63"/>
      <c r="C1294" s="41"/>
      <c r="D1294" s="64"/>
      <c r="E1294" s="38"/>
      <c r="F1294" s="41"/>
      <c r="G1294" s="41"/>
      <c r="H1294" s="65"/>
      <c r="I1294" s="65"/>
      <c r="J1294" s="41"/>
      <c r="K1294" s="41"/>
      <c r="L1294" s="41"/>
    </row>
    <row r="1295" spans="2:12" x14ac:dyDescent="0.25">
      <c r="B1295" s="63"/>
      <c r="C1295" s="41"/>
      <c r="D1295" s="64"/>
      <c r="E1295" s="38"/>
      <c r="F1295" s="41"/>
      <c r="G1295" s="41"/>
      <c r="H1295" s="65"/>
      <c r="I1295" s="65"/>
      <c r="J1295" s="41"/>
      <c r="K1295" s="41"/>
      <c r="L1295" s="41"/>
    </row>
    <row r="1296" spans="2:12" x14ac:dyDescent="0.25">
      <c r="B1296" s="63"/>
      <c r="C1296" s="41"/>
      <c r="D1296" s="64"/>
      <c r="E1296" s="38"/>
      <c r="F1296" s="41"/>
      <c r="G1296" s="41"/>
      <c r="H1296" s="65"/>
      <c r="I1296" s="65"/>
      <c r="J1296" s="41"/>
      <c r="K1296" s="41"/>
      <c r="L1296" s="41"/>
    </row>
    <row r="1297" spans="2:12" x14ac:dyDescent="0.25">
      <c r="B1297" s="63"/>
      <c r="C1297" s="41"/>
      <c r="D1297" s="64"/>
      <c r="E1297" s="38"/>
      <c r="F1297" s="41"/>
      <c r="G1297" s="41"/>
      <c r="H1297" s="65"/>
      <c r="I1297" s="65"/>
      <c r="J1297" s="41"/>
      <c r="K1297" s="41"/>
      <c r="L1297" s="41"/>
    </row>
    <row r="1298" spans="2:12" x14ac:dyDescent="0.25">
      <c r="B1298" s="63"/>
      <c r="C1298" s="41"/>
      <c r="D1298" s="64"/>
      <c r="E1298" s="38"/>
      <c r="F1298" s="41"/>
      <c r="G1298" s="41"/>
      <c r="H1298" s="65"/>
      <c r="I1298" s="65"/>
      <c r="J1298" s="41"/>
      <c r="K1298" s="41"/>
      <c r="L1298" s="41"/>
    </row>
    <row r="1299" spans="2:12" x14ac:dyDescent="0.25">
      <c r="B1299" s="63"/>
      <c r="C1299" s="41"/>
      <c r="D1299" s="64"/>
      <c r="E1299" s="38"/>
      <c r="F1299" s="41"/>
      <c r="G1299" s="41"/>
      <c r="H1299" s="65"/>
      <c r="I1299" s="65"/>
      <c r="J1299" s="41"/>
      <c r="K1299" s="41"/>
      <c r="L1299" s="41"/>
    </row>
    <row r="1300" spans="2:12" x14ac:dyDescent="0.25">
      <c r="B1300" s="63"/>
      <c r="C1300" s="41"/>
      <c r="D1300" s="64"/>
      <c r="E1300" s="38"/>
      <c r="F1300" s="41"/>
      <c r="G1300" s="41"/>
      <c r="H1300" s="65"/>
      <c r="I1300" s="65"/>
      <c r="J1300" s="41"/>
      <c r="K1300" s="41"/>
      <c r="L1300" s="41"/>
    </row>
    <row r="1301" spans="2:12" x14ac:dyDescent="0.25">
      <c r="B1301" s="63"/>
      <c r="C1301" s="41"/>
      <c r="D1301" s="64"/>
      <c r="E1301" s="38"/>
      <c r="F1301" s="41"/>
      <c r="G1301" s="41"/>
      <c r="H1301" s="65"/>
      <c r="I1301" s="65"/>
      <c r="J1301" s="41"/>
      <c r="K1301" s="41"/>
      <c r="L1301" s="41"/>
    </row>
    <row r="1302" spans="2:12" x14ac:dyDescent="0.25">
      <c r="B1302" s="63"/>
      <c r="C1302" s="41"/>
      <c r="D1302" s="64"/>
      <c r="E1302" s="38"/>
      <c r="F1302" s="41"/>
      <c r="G1302" s="41"/>
      <c r="H1302" s="65"/>
      <c r="I1302" s="65"/>
      <c r="J1302" s="41"/>
      <c r="K1302" s="41"/>
      <c r="L1302" s="41"/>
    </row>
    <row r="1303" spans="2:12" x14ac:dyDescent="0.25">
      <c r="B1303" s="63"/>
      <c r="C1303" s="41"/>
      <c r="D1303" s="64"/>
      <c r="E1303" s="38"/>
      <c r="F1303" s="41"/>
      <c r="G1303" s="41"/>
      <c r="H1303" s="65"/>
      <c r="I1303" s="65"/>
      <c r="J1303" s="41"/>
      <c r="K1303" s="41"/>
      <c r="L1303" s="41"/>
    </row>
    <row r="1304" spans="2:12" x14ac:dyDescent="0.25">
      <c r="B1304" s="63"/>
      <c r="C1304" s="41"/>
      <c r="D1304" s="64"/>
      <c r="E1304" s="38"/>
      <c r="F1304" s="41"/>
      <c r="G1304" s="41"/>
      <c r="H1304" s="65"/>
      <c r="I1304" s="65"/>
      <c r="J1304" s="41"/>
      <c r="K1304" s="41"/>
      <c r="L1304" s="41"/>
    </row>
    <row r="1305" spans="2:12" x14ac:dyDescent="0.25">
      <c r="B1305" s="63"/>
      <c r="C1305" s="41"/>
      <c r="D1305" s="64"/>
      <c r="E1305" s="38"/>
      <c r="F1305" s="41"/>
      <c r="G1305" s="41"/>
      <c r="H1305" s="65"/>
      <c r="I1305" s="65"/>
      <c r="J1305" s="41"/>
      <c r="K1305" s="41"/>
      <c r="L1305" s="41"/>
    </row>
    <row r="1306" spans="2:12" x14ac:dyDescent="0.25">
      <c r="B1306" s="63"/>
      <c r="C1306" s="41"/>
      <c r="D1306" s="64"/>
      <c r="E1306" s="38"/>
      <c r="F1306" s="41"/>
      <c r="G1306" s="41"/>
      <c r="H1306" s="65"/>
      <c r="I1306" s="65"/>
      <c r="J1306" s="41"/>
      <c r="K1306" s="41"/>
      <c r="L1306" s="41"/>
    </row>
    <row r="1307" spans="2:12" x14ac:dyDescent="0.25">
      <c r="B1307" s="63"/>
      <c r="C1307" s="41"/>
      <c r="D1307" s="64"/>
      <c r="E1307" s="38"/>
      <c r="F1307" s="41"/>
      <c r="G1307" s="41"/>
      <c r="H1307" s="65"/>
      <c r="I1307" s="65"/>
      <c r="J1307" s="41"/>
      <c r="K1307" s="41"/>
      <c r="L1307" s="41"/>
    </row>
    <row r="1308" spans="2:12" x14ac:dyDescent="0.25">
      <c r="B1308" s="63"/>
      <c r="C1308" s="41"/>
      <c r="D1308" s="64"/>
      <c r="E1308" s="38"/>
      <c r="F1308" s="41"/>
      <c r="G1308" s="41"/>
      <c r="H1308" s="65"/>
      <c r="I1308" s="65"/>
      <c r="J1308" s="41"/>
      <c r="K1308" s="41"/>
      <c r="L1308" s="41"/>
    </row>
    <row r="1309" spans="2:12" x14ac:dyDescent="0.25">
      <c r="B1309" s="63"/>
      <c r="C1309" s="41"/>
      <c r="D1309" s="64"/>
      <c r="E1309" s="38"/>
      <c r="F1309" s="41"/>
      <c r="G1309" s="41"/>
      <c r="H1309" s="65"/>
      <c r="I1309" s="65"/>
      <c r="J1309" s="41"/>
      <c r="K1309" s="41"/>
      <c r="L1309" s="41"/>
    </row>
    <row r="1310" spans="2:12" x14ac:dyDescent="0.25">
      <c r="B1310" s="63"/>
      <c r="C1310" s="41"/>
      <c r="D1310" s="64"/>
      <c r="E1310" s="38"/>
      <c r="F1310" s="41"/>
      <c r="G1310" s="41"/>
      <c r="H1310" s="65"/>
      <c r="I1310" s="65"/>
      <c r="J1310" s="41"/>
      <c r="K1310" s="41"/>
      <c r="L1310" s="41"/>
    </row>
    <row r="1311" spans="2:12" x14ac:dyDescent="0.25">
      <c r="B1311" s="63"/>
      <c r="C1311" s="41"/>
      <c r="D1311" s="64"/>
      <c r="E1311" s="38"/>
      <c r="F1311" s="41"/>
      <c r="G1311" s="41"/>
      <c r="H1311" s="65"/>
      <c r="I1311" s="65"/>
      <c r="J1311" s="41"/>
      <c r="K1311" s="41"/>
      <c r="L1311" s="41"/>
    </row>
    <row r="1312" spans="2:12" x14ac:dyDescent="0.25">
      <c r="B1312" s="63"/>
      <c r="C1312" s="41"/>
      <c r="D1312" s="64"/>
      <c r="E1312" s="38"/>
      <c r="F1312" s="41"/>
      <c r="G1312" s="41"/>
      <c r="H1312" s="65"/>
      <c r="I1312" s="65"/>
      <c r="J1312" s="41"/>
      <c r="K1312" s="41"/>
      <c r="L1312" s="41"/>
    </row>
    <row r="1313" spans="2:12" x14ac:dyDescent="0.25">
      <c r="B1313" s="63"/>
      <c r="C1313" s="41"/>
      <c r="D1313" s="64"/>
      <c r="E1313" s="38"/>
      <c r="F1313" s="41"/>
      <c r="G1313" s="41"/>
      <c r="H1313" s="65"/>
      <c r="I1313" s="65"/>
      <c r="J1313" s="41"/>
      <c r="K1313" s="41"/>
      <c r="L1313" s="41"/>
    </row>
    <row r="1314" spans="2:12" x14ac:dyDescent="0.25">
      <c r="B1314" s="63"/>
      <c r="C1314" s="41"/>
      <c r="D1314" s="64"/>
      <c r="E1314" s="38"/>
      <c r="F1314" s="41"/>
      <c r="G1314" s="41"/>
      <c r="H1314" s="65"/>
      <c r="I1314" s="65"/>
      <c r="J1314" s="41"/>
      <c r="K1314" s="41"/>
      <c r="L1314" s="41"/>
    </row>
    <row r="1315" spans="2:12" x14ac:dyDescent="0.25">
      <c r="B1315" s="63"/>
      <c r="C1315" s="41"/>
      <c r="D1315" s="64"/>
      <c r="E1315" s="38"/>
      <c r="F1315" s="41"/>
      <c r="G1315" s="41"/>
      <c r="H1315" s="65"/>
      <c r="I1315" s="65"/>
      <c r="J1315" s="41"/>
      <c r="K1315" s="41"/>
      <c r="L1315" s="41"/>
    </row>
    <row r="1316" spans="2:12" x14ac:dyDescent="0.25">
      <c r="B1316" s="63"/>
      <c r="C1316" s="41"/>
      <c r="D1316" s="64"/>
      <c r="E1316" s="38"/>
      <c r="F1316" s="41"/>
      <c r="G1316" s="41"/>
      <c r="H1316" s="65"/>
      <c r="I1316" s="65"/>
      <c r="J1316" s="41"/>
      <c r="K1316" s="41"/>
      <c r="L1316" s="41"/>
    </row>
    <row r="1317" spans="2:12" x14ac:dyDescent="0.25">
      <c r="B1317" s="63"/>
      <c r="C1317" s="41"/>
      <c r="D1317" s="64"/>
      <c r="E1317" s="38"/>
      <c r="F1317" s="41"/>
      <c r="G1317" s="41"/>
      <c r="H1317" s="65"/>
      <c r="I1317" s="65"/>
      <c r="J1317" s="41"/>
      <c r="K1317" s="41"/>
      <c r="L1317" s="41"/>
    </row>
    <row r="1318" spans="2:12" x14ac:dyDescent="0.25">
      <c r="B1318" s="63"/>
      <c r="C1318" s="41"/>
      <c r="D1318" s="64"/>
      <c r="E1318" s="38"/>
      <c r="F1318" s="41"/>
      <c r="G1318" s="41"/>
      <c r="H1318" s="65"/>
      <c r="I1318" s="65"/>
      <c r="J1318" s="41"/>
      <c r="K1318" s="41"/>
      <c r="L1318" s="41"/>
    </row>
    <row r="1319" spans="2:12" x14ac:dyDescent="0.25">
      <c r="B1319" s="63"/>
      <c r="C1319" s="41"/>
      <c r="D1319" s="64"/>
      <c r="E1319" s="38"/>
      <c r="F1319" s="41"/>
      <c r="G1319" s="41"/>
      <c r="H1319" s="65"/>
      <c r="I1319" s="65"/>
      <c r="J1319" s="41"/>
      <c r="K1319" s="41"/>
      <c r="L1319" s="41"/>
    </row>
    <row r="1320" spans="2:12" x14ac:dyDescent="0.25">
      <c r="B1320" s="63"/>
      <c r="C1320" s="41"/>
      <c r="D1320" s="64"/>
      <c r="E1320" s="38"/>
      <c r="F1320" s="41"/>
      <c r="G1320" s="41"/>
      <c r="H1320" s="65"/>
      <c r="I1320" s="65"/>
      <c r="J1320" s="41"/>
      <c r="K1320" s="41"/>
      <c r="L1320" s="41"/>
    </row>
    <row r="1321" spans="2:12" x14ac:dyDescent="0.25">
      <c r="B1321" s="63"/>
      <c r="C1321" s="41"/>
      <c r="D1321" s="64"/>
      <c r="E1321" s="38"/>
      <c r="F1321" s="41"/>
      <c r="G1321" s="41"/>
      <c r="H1321" s="65"/>
      <c r="I1321" s="65"/>
      <c r="J1321" s="41"/>
      <c r="K1321" s="41"/>
      <c r="L1321" s="41"/>
    </row>
    <row r="1322" spans="2:12" x14ac:dyDescent="0.25">
      <c r="B1322" s="63"/>
      <c r="C1322" s="41"/>
      <c r="D1322" s="64"/>
      <c r="E1322" s="38"/>
      <c r="F1322" s="41"/>
      <c r="G1322" s="41"/>
      <c r="H1322" s="65"/>
      <c r="I1322" s="65"/>
      <c r="J1322" s="41"/>
      <c r="K1322" s="41"/>
      <c r="L1322" s="41"/>
    </row>
    <row r="1323" spans="2:12" x14ac:dyDescent="0.25">
      <c r="B1323" s="63"/>
      <c r="C1323" s="41"/>
      <c r="D1323" s="64"/>
      <c r="E1323" s="38"/>
      <c r="F1323" s="41"/>
      <c r="G1323" s="41"/>
      <c r="H1323" s="65"/>
      <c r="I1323" s="65"/>
      <c r="J1323" s="41"/>
      <c r="K1323" s="41"/>
      <c r="L1323" s="41"/>
    </row>
    <row r="1324" spans="2:12" x14ac:dyDescent="0.25">
      <c r="B1324" s="63"/>
      <c r="C1324" s="41"/>
      <c r="D1324" s="64"/>
      <c r="E1324" s="38"/>
      <c r="F1324" s="41"/>
      <c r="G1324" s="41"/>
      <c r="H1324" s="65"/>
      <c r="I1324" s="65"/>
      <c r="J1324" s="41"/>
      <c r="K1324" s="41"/>
      <c r="L1324" s="41"/>
    </row>
    <row r="1325" spans="2:12" x14ac:dyDescent="0.25">
      <c r="B1325" s="63"/>
      <c r="C1325" s="41"/>
      <c r="D1325" s="64"/>
      <c r="E1325" s="38"/>
      <c r="F1325" s="41"/>
      <c r="G1325" s="41"/>
      <c r="H1325" s="65"/>
      <c r="I1325" s="65"/>
      <c r="J1325" s="41"/>
      <c r="K1325" s="41"/>
      <c r="L1325" s="41"/>
    </row>
    <row r="1326" spans="2:12" x14ac:dyDescent="0.25">
      <c r="B1326" s="63"/>
      <c r="C1326" s="41"/>
      <c r="D1326" s="64"/>
      <c r="E1326" s="38"/>
      <c r="F1326" s="41"/>
      <c r="G1326" s="41"/>
      <c r="H1326" s="65"/>
      <c r="I1326" s="65"/>
      <c r="J1326" s="41"/>
      <c r="K1326" s="41"/>
      <c r="L1326" s="41"/>
    </row>
    <row r="1327" spans="2:12" x14ac:dyDescent="0.25">
      <c r="B1327" s="63"/>
      <c r="C1327" s="41"/>
      <c r="D1327" s="64"/>
      <c r="E1327" s="38"/>
      <c r="F1327" s="41"/>
      <c r="G1327" s="41"/>
      <c r="H1327" s="65"/>
      <c r="I1327" s="65"/>
      <c r="J1327" s="41"/>
      <c r="K1327" s="41"/>
      <c r="L1327" s="41"/>
    </row>
    <row r="1328" spans="2:12" x14ac:dyDescent="0.25">
      <c r="B1328" s="63"/>
      <c r="C1328" s="41"/>
      <c r="D1328" s="64"/>
      <c r="E1328" s="38"/>
      <c r="F1328" s="41"/>
      <c r="G1328" s="41"/>
      <c r="H1328" s="65"/>
      <c r="I1328" s="65"/>
      <c r="J1328" s="41"/>
      <c r="K1328" s="41"/>
      <c r="L1328" s="41"/>
    </row>
    <row r="1329" spans="2:12" x14ac:dyDescent="0.25">
      <c r="B1329" s="63"/>
      <c r="C1329" s="41"/>
      <c r="D1329" s="64"/>
      <c r="E1329" s="38"/>
      <c r="F1329" s="41"/>
      <c r="G1329" s="41"/>
      <c r="H1329" s="65"/>
      <c r="I1329" s="65"/>
      <c r="J1329" s="41"/>
      <c r="K1329" s="41"/>
      <c r="L1329" s="41"/>
    </row>
    <row r="1330" spans="2:12" x14ac:dyDescent="0.25">
      <c r="B1330" s="63"/>
      <c r="C1330" s="41"/>
      <c r="D1330" s="64"/>
      <c r="E1330" s="38"/>
      <c r="F1330" s="41"/>
      <c r="G1330" s="41"/>
      <c r="H1330" s="65"/>
      <c r="I1330" s="65"/>
      <c r="J1330" s="41"/>
      <c r="K1330" s="41"/>
      <c r="L1330" s="41"/>
    </row>
    <row r="1331" spans="2:12" x14ac:dyDescent="0.25">
      <c r="B1331" s="63"/>
      <c r="C1331" s="41"/>
      <c r="D1331" s="64"/>
      <c r="E1331" s="38"/>
      <c r="F1331" s="41"/>
      <c r="G1331" s="41"/>
      <c r="H1331" s="65"/>
      <c r="I1331" s="65"/>
      <c r="J1331" s="41"/>
      <c r="K1331" s="41"/>
      <c r="L1331" s="41"/>
    </row>
    <row r="1332" spans="2:12" x14ac:dyDescent="0.25">
      <c r="B1332" s="63"/>
      <c r="C1332" s="41"/>
      <c r="D1332" s="64"/>
      <c r="E1332" s="38"/>
      <c r="F1332" s="41"/>
      <c r="G1332" s="41"/>
      <c r="H1332" s="65"/>
      <c r="I1332" s="65"/>
      <c r="J1332" s="41"/>
      <c r="K1332" s="41"/>
      <c r="L1332" s="41"/>
    </row>
    <row r="1333" spans="2:12" x14ac:dyDescent="0.25">
      <c r="B1333" s="63"/>
      <c r="C1333" s="41"/>
      <c r="D1333" s="64"/>
      <c r="E1333" s="38"/>
      <c r="F1333" s="41"/>
      <c r="G1333" s="41"/>
      <c r="H1333" s="65"/>
      <c r="I1333" s="65"/>
      <c r="J1333" s="41"/>
      <c r="K1333" s="41"/>
      <c r="L1333" s="41"/>
    </row>
    <row r="1334" spans="2:12" x14ac:dyDescent="0.25">
      <c r="B1334" s="63"/>
      <c r="C1334" s="41"/>
      <c r="D1334" s="64"/>
      <c r="E1334" s="38"/>
      <c r="F1334" s="41"/>
      <c r="G1334" s="41"/>
      <c r="H1334" s="65"/>
      <c r="I1334" s="65"/>
      <c r="J1334" s="41"/>
      <c r="K1334" s="41"/>
      <c r="L1334" s="41"/>
    </row>
    <row r="1335" spans="2:12" x14ac:dyDescent="0.25">
      <c r="B1335" s="63"/>
      <c r="C1335" s="41"/>
      <c r="D1335" s="64"/>
      <c r="E1335" s="38"/>
      <c r="F1335" s="41"/>
      <c r="G1335" s="41"/>
      <c r="H1335" s="65"/>
      <c r="I1335" s="65"/>
      <c r="J1335" s="41"/>
      <c r="K1335" s="41"/>
      <c r="L1335" s="41"/>
    </row>
    <row r="1336" spans="2:12" x14ac:dyDescent="0.25">
      <c r="B1336" s="63"/>
      <c r="C1336" s="41"/>
      <c r="D1336" s="64"/>
      <c r="E1336" s="38"/>
      <c r="F1336" s="41"/>
      <c r="G1336" s="41"/>
      <c r="H1336" s="65"/>
      <c r="I1336" s="65"/>
      <c r="J1336" s="41"/>
      <c r="K1336" s="41"/>
      <c r="L1336" s="41"/>
    </row>
    <row r="1337" spans="2:12" x14ac:dyDescent="0.25">
      <c r="B1337" s="63"/>
      <c r="C1337" s="41"/>
      <c r="D1337" s="64"/>
      <c r="E1337" s="38"/>
      <c r="F1337" s="41"/>
      <c r="G1337" s="41"/>
      <c r="H1337" s="65"/>
      <c r="I1337" s="65"/>
      <c r="J1337" s="41"/>
      <c r="K1337" s="41"/>
      <c r="L1337" s="41"/>
    </row>
    <row r="1338" spans="2:12" x14ac:dyDescent="0.25">
      <c r="B1338" s="63"/>
      <c r="C1338" s="41"/>
      <c r="D1338" s="64"/>
      <c r="E1338" s="38"/>
      <c r="F1338" s="41"/>
      <c r="G1338" s="41"/>
      <c r="H1338" s="65"/>
      <c r="I1338" s="65"/>
      <c r="J1338" s="41"/>
      <c r="K1338" s="41"/>
      <c r="L1338" s="41"/>
    </row>
    <row r="1339" spans="2:12" x14ac:dyDescent="0.25">
      <c r="B1339" s="63"/>
      <c r="C1339" s="41"/>
      <c r="D1339" s="64"/>
      <c r="E1339" s="38"/>
      <c r="F1339" s="41"/>
      <c r="G1339" s="41"/>
      <c r="H1339" s="65"/>
      <c r="I1339" s="65"/>
      <c r="J1339" s="41"/>
      <c r="K1339" s="41"/>
      <c r="L1339" s="41"/>
    </row>
    <row r="1340" spans="2:12" x14ac:dyDescent="0.25">
      <c r="B1340" s="63"/>
      <c r="C1340" s="41"/>
      <c r="D1340" s="64"/>
      <c r="E1340" s="38"/>
      <c r="F1340" s="41"/>
      <c r="G1340" s="41"/>
      <c r="H1340" s="65"/>
      <c r="I1340" s="65"/>
      <c r="J1340" s="41"/>
      <c r="K1340" s="41"/>
      <c r="L1340" s="41"/>
    </row>
    <row r="1341" spans="2:12" x14ac:dyDescent="0.25">
      <c r="B1341" s="63"/>
      <c r="C1341" s="41"/>
      <c r="D1341" s="64"/>
      <c r="E1341" s="38"/>
      <c r="F1341" s="41"/>
      <c r="G1341" s="41"/>
      <c r="H1341" s="65"/>
      <c r="I1341" s="65"/>
      <c r="J1341" s="41"/>
      <c r="K1341" s="41"/>
      <c r="L1341" s="41"/>
    </row>
    <row r="1342" spans="2:12" x14ac:dyDescent="0.25">
      <c r="B1342" s="63"/>
      <c r="C1342" s="41"/>
      <c r="D1342" s="64"/>
      <c r="E1342" s="38"/>
      <c r="F1342" s="41"/>
      <c r="G1342" s="41"/>
      <c r="H1342" s="65"/>
      <c r="I1342" s="65"/>
      <c r="J1342" s="41"/>
      <c r="K1342" s="41"/>
      <c r="L1342" s="41"/>
    </row>
    <row r="1343" spans="2:12" x14ac:dyDescent="0.25">
      <c r="B1343" s="63"/>
      <c r="C1343" s="41"/>
      <c r="D1343" s="64"/>
      <c r="E1343" s="38"/>
      <c r="F1343" s="41"/>
      <c r="G1343" s="41"/>
      <c r="H1343" s="65"/>
      <c r="I1343" s="65"/>
      <c r="J1343" s="41"/>
      <c r="K1343" s="41"/>
      <c r="L1343" s="41"/>
    </row>
    <row r="1344" spans="2:12" x14ac:dyDescent="0.25">
      <c r="B1344" s="63"/>
      <c r="C1344" s="41"/>
      <c r="D1344" s="64"/>
      <c r="E1344" s="38"/>
      <c r="F1344" s="41"/>
      <c r="G1344" s="41"/>
      <c r="H1344" s="65"/>
      <c r="I1344" s="65"/>
      <c r="J1344" s="41"/>
      <c r="K1344" s="41"/>
      <c r="L1344" s="41"/>
    </row>
    <row r="1345" spans="2:12" x14ac:dyDescent="0.25">
      <c r="B1345" s="63"/>
      <c r="C1345" s="41"/>
      <c r="D1345" s="64"/>
      <c r="E1345" s="38"/>
      <c r="F1345" s="41"/>
      <c r="G1345" s="41"/>
      <c r="H1345" s="65"/>
      <c r="I1345" s="65"/>
      <c r="J1345" s="41"/>
      <c r="K1345" s="41"/>
      <c r="L1345" s="41"/>
    </row>
    <row r="1346" spans="2:12" x14ac:dyDescent="0.25">
      <c r="B1346" s="63"/>
      <c r="C1346" s="41"/>
      <c r="D1346" s="64"/>
      <c r="E1346" s="38"/>
      <c r="F1346" s="41"/>
      <c r="G1346" s="41"/>
      <c r="H1346" s="65"/>
      <c r="I1346" s="65"/>
      <c r="J1346" s="41"/>
      <c r="K1346" s="41"/>
      <c r="L1346" s="41"/>
    </row>
    <row r="1347" spans="2:12" x14ac:dyDescent="0.25">
      <c r="B1347" s="63"/>
      <c r="C1347" s="41"/>
      <c r="D1347" s="64"/>
      <c r="E1347" s="38"/>
      <c r="F1347" s="41"/>
      <c r="G1347" s="41"/>
      <c r="H1347" s="65"/>
      <c r="I1347" s="65"/>
      <c r="J1347" s="41"/>
      <c r="K1347" s="41"/>
      <c r="L1347" s="41"/>
    </row>
    <row r="1348" spans="2:12" x14ac:dyDescent="0.25">
      <c r="B1348" s="63"/>
      <c r="C1348" s="41"/>
      <c r="D1348" s="64"/>
      <c r="E1348" s="38"/>
      <c r="F1348" s="41"/>
      <c r="G1348" s="41"/>
      <c r="H1348" s="65"/>
      <c r="I1348" s="65"/>
      <c r="J1348" s="41"/>
      <c r="K1348" s="41"/>
      <c r="L1348" s="41"/>
    </row>
    <row r="1349" spans="2:12" x14ac:dyDescent="0.25">
      <c r="B1349" s="63"/>
      <c r="C1349" s="41"/>
      <c r="D1349" s="64"/>
      <c r="E1349" s="38"/>
      <c r="F1349" s="41"/>
      <c r="G1349" s="41"/>
      <c r="H1349" s="65"/>
      <c r="I1349" s="65"/>
      <c r="J1349" s="41"/>
      <c r="K1349" s="41"/>
      <c r="L1349" s="41"/>
    </row>
    <row r="1350" spans="2:12" x14ac:dyDescent="0.25">
      <c r="B1350" s="63"/>
      <c r="C1350" s="41"/>
      <c r="D1350" s="64"/>
      <c r="E1350" s="38"/>
      <c r="F1350" s="41"/>
      <c r="G1350" s="41"/>
      <c r="H1350" s="65"/>
      <c r="I1350" s="65"/>
      <c r="J1350" s="41"/>
      <c r="K1350" s="41"/>
      <c r="L1350" s="41"/>
    </row>
    <row r="1351" spans="2:12" x14ac:dyDescent="0.25">
      <c r="B1351" s="63"/>
      <c r="C1351" s="41"/>
      <c r="D1351" s="64"/>
      <c r="E1351" s="38"/>
      <c r="F1351" s="41"/>
      <c r="G1351" s="41"/>
      <c r="H1351" s="65"/>
      <c r="I1351" s="65"/>
      <c r="J1351" s="41"/>
      <c r="K1351" s="41"/>
      <c r="L1351" s="41"/>
    </row>
    <row r="1352" spans="2:12" x14ac:dyDescent="0.25">
      <c r="B1352" s="63"/>
      <c r="C1352" s="41"/>
      <c r="D1352" s="64"/>
      <c r="E1352" s="38"/>
      <c r="F1352" s="41"/>
      <c r="G1352" s="41"/>
      <c r="H1352" s="65"/>
      <c r="I1352" s="65"/>
      <c r="J1352" s="41"/>
      <c r="K1352" s="41"/>
      <c r="L1352" s="41"/>
    </row>
    <row r="1353" spans="2:12" x14ac:dyDescent="0.25">
      <c r="B1353" s="63"/>
      <c r="C1353" s="41"/>
      <c r="D1353" s="64"/>
      <c r="E1353" s="38"/>
      <c r="F1353" s="41"/>
      <c r="G1353" s="41"/>
      <c r="H1353" s="65"/>
      <c r="I1353" s="65"/>
      <c r="J1353" s="41"/>
      <c r="K1353" s="41"/>
      <c r="L1353" s="41"/>
    </row>
    <row r="1354" spans="2:12" x14ac:dyDescent="0.25">
      <c r="B1354" s="63"/>
      <c r="C1354" s="41"/>
      <c r="D1354" s="64"/>
      <c r="E1354" s="38"/>
      <c r="F1354" s="41"/>
      <c r="G1354" s="41"/>
      <c r="H1354" s="65"/>
      <c r="I1354" s="65"/>
      <c r="J1354" s="41"/>
      <c r="K1354" s="41"/>
      <c r="L1354" s="41"/>
    </row>
    <row r="1355" spans="2:12" x14ac:dyDescent="0.25">
      <c r="B1355" s="63"/>
      <c r="C1355" s="41"/>
      <c r="D1355" s="64"/>
      <c r="E1355" s="38"/>
      <c r="F1355" s="41"/>
      <c r="G1355" s="41"/>
      <c r="H1355" s="65"/>
      <c r="I1355" s="65"/>
      <c r="J1355" s="41"/>
      <c r="K1355" s="41"/>
      <c r="L1355" s="41"/>
    </row>
    <row r="1356" spans="2:12" x14ac:dyDescent="0.25">
      <c r="B1356" s="63"/>
      <c r="C1356" s="41"/>
      <c r="D1356" s="64"/>
      <c r="E1356" s="38"/>
      <c r="F1356" s="41"/>
      <c r="G1356" s="41"/>
      <c r="H1356" s="65"/>
      <c r="I1356" s="65"/>
      <c r="J1356" s="41"/>
      <c r="K1356" s="41"/>
      <c r="L1356" s="41"/>
    </row>
    <row r="1357" spans="2:12" x14ac:dyDescent="0.25">
      <c r="B1357" s="63"/>
      <c r="C1357" s="41"/>
      <c r="D1357" s="64"/>
      <c r="E1357" s="38"/>
      <c r="F1357" s="41"/>
      <c r="G1357" s="41"/>
      <c r="H1357" s="65"/>
      <c r="I1357" s="65"/>
      <c r="J1357" s="41"/>
      <c r="K1357" s="41"/>
      <c r="L1357" s="41"/>
    </row>
    <row r="1358" spans="2:12" x14ac:dyDescent="0.25">
      <c r="B1358" s="63"/>
      <c r="C1358" s="41"/>
      <c r="D1358" s="64"/>
      <c r="E1358" s="38"/>
      <c r="F1358" s="41"/>
      <c r="G1358" s="41"/>
      <c r="H1358" s="65"/>
      <c r="I1358" s="65"/>
      <c r="J1358" s="41"/>
      <c r="K1358" s="41"/>
      <c r="L1358" s="41"/>
    </row>
    <row r="1359" spans="2:12" x14ac:dyDescent="0.25">
      <c r="B1359" s="63"/>
      <c r="C1359" s="41"/>
      <c r="D1359" s="64"/>
      <c r="E1359" s="38"/>
      <c r="F1359" s="41"/>
      <c r="G1359" s="41"/>
      <c r="H1359" s="65"/>
      <c r="I1359" s="65"/>
      <c r="J1359" s="41"/>
      <c r="K1359" s="41"/>
      <c r="L1359" s="41"/>
    </row>
    <row r="1360" spans="2:12" x14ac:dyDescent="0.25">
      <c r="B1360" s="63"/>
      <c r="C1360" s="41"/>
      <c r="D1360" s="64"/>
      <c r="E1360" s="38"/>
      <c r="F1360" s="41"/>
      <c r="G1360" s="41"/>
      <c r="H1360" s="65"/>
      <c r="I1360" s="65"/>
      <c r="J1360" s="41"/>
      <c r="K1360" s="41"/>
      <c r="L1360" s="41"/>
    </row>
    <row r="1361" spans="2:12" x14ac:dyDescent="0.25">
      <c r="B1361" s="63"/>
      <c r="C1361" s="41"/>
      <c r="D1361" s="64"/>
      <c r="E1361" s="38"/>
      <c r="F1361" s="41"/>
      <c r="G1361" s="41"/>
      <c r="H1361" s="65"/>
      <c r="I1361" s="65"/>
      <c r="J1361" s="41"/>
      <c r="K1361" s="41"/>
      <c r="L1361" s="41"/>
    </row>
    <row r="1362" spans="2:12" x14ac:dyDescent="0.25">
      <c r="B1362" s="63"/>
      <c r="C1362" s="41"/>
      <c r="D1362" s="64"/>
      <c r="E1362" s="38"/>
      <c r="F1362" s="41"/>
      <c r="G1362" s="41"/>
      <c r="H1362" s="65"/>
      <c r="I1362" s="65"/>
      <c r="J1362" s="41"/>
      <c r="K1362" s="41"/>
      <c r="L1362" s="41"/>
    </row>
    <row r="1363" spans="2:12" x14ac:dyDescent="0.25">
      <c r="B1363" s="63"/>
      <c r="C1363" s="41"/>
      <c r="D1363" s="64"/>
      <c r="E1363" s="38"/>
      <c r="F1363" s="41"/>
      <c r="G1363" s="41"/>
      <c r="H1363" s="65"/>
      <c r="I1363" s="65"/>
      <c r="J1363" s="41"/>
      <c r="K1363" s="41"/>
      <c r="L1363" s="41"/>
    </row>
    <row r="1364" spans="2:12" x14ac:dyDescent="0.25">
      <c r="B1364" s="63"/>
      <c r="C1364" s="41"/>
      <c r="D1364" s="64"/>
      <c r="E1364" s="38"/>
      <c r="F1364" s="41"/>
      <c r="G1364" s="41"/>
      <c r="H1364" s="65"/>
      <c r="I1364" s="65"/>
      <c r="J1364" s="41"/>
      <c r="K1364" s="41"/>
      <c r="L1364" s="41"/>
    </row>
    <row r="1365" spans="2:12" x14ac:dyDescent="0.25">
      <c r="B1365" s="63"/>
      <c r="C1365" s="41"/>
      <c r="D1365" s="64"/>
      <c r="E1365" s="38"/>
      <c r="F1365" s="41"/>
      <c r="G1365" s="41"/>
      <c r="H1365" s="65"/>
      <c r="I1365" s="65"/>
      <c r="J1365" s="41"/>
      <c r="K1365" s="41"/>
      <c r="L1365" s="41"/>
    </row>
    <row r="1366" spans="2:12" x14ac:dyDescent="0.25">
      <c r="B1366" s="63"/>
      <c r="C1366" s="41"/>
      <c r="D1366" s="64"/>
      <c r="E1366" s="38"/>
      <c r="F1366" s="41"/>
      <c r="G1366" s="41"/>
      <c r="H1366" s="65"/>
      <c r="I1366" s="65"/>
      <c r="J1366" s="41"/>
      <c r="K1366" s="41"/>
      <c r="L1366" s="41"/>
    </row>
    <row r="1367" spans="2:12" x14ac:dyDescent="0.25">
      <c r="B1367" s="63"/>
      <c r="C1367" s="41"/>
      <c r="D1367" s="64"/>
      <c r="E1367" s="38"/>
      <c r="F1367" s="41"/>
      <c r="G1367" s="41"/>
      <c r="H1367" s="65"/>
      <c r="I1367" s="65"/>
      <c r="J1367" s="41"/>
      <c r="K1367" s="41"/>
      <c r="L1367" s="41"/>
    </row>
    <row r="1368" spans="2:12" x14ac:dyDescent="0.25">
      <c r="B1368" s="63"/>
      <c r="C1368" s="41"/>
      <c r="D1368" s="64"/>
      <c r="E1368" s="38"/>
      <c r="F1368" s="41"/>
      <c r="G1368" s="41"/>
      <c r="H1368" s="65"/>
      <c r="I1368" s="65"/>
      <c r="J1368" s="41"/>
      <c r="K1368" s="41"/>
      <c r="L1368" s="41"/>
    </row>
    <row r="1369" spans="2:12" x14ac:dyDescent="0.25">
      <c r="B1369" s="63"/>
      <c r="C1369" s="41"/>
      <c r="D1369" s="64"/>
      <c r="E1369" s="38"/>
      <c r="F1369" s="41"/>
      <c r="G1369" s="41"/>
      <c r="H1369" s="65"/>
      <c r="I1369" s="65"/>
      <c r="J1369" s="41"/>
      <c r="K1369" s="41"/>
      <c r="L1369" s="41"/>
    </row>
    <row r="1370" spans="2:12" x14ac:dyDescent="0.25">
      <c r="B1370" s="63"/>
      <c r="C1370" s="41"/>
      <c r="D1370" s="64"/>
      <c r="E1370" s="38"/>
      <c r="F1370" s="41"/>
      <c r="G1370" s="41"/>
      <c r="H1370" s="65"/>
      <c r="I1370" s="65"/>
      <c r="J1370" s="41"/>
      <c r="K1370" s="41"/>
      <c r="L1370" s="41"/>
    </row>
    <row r="1371" spans="2:12" x14ac:dyDescent="0.25">
      <c r="B1371" s="63"/>
      <c r="C1371" s="41"/>
      <c r="D1371" s="64"/>
      <c r="E1371" s="38"/>
      <c r="F1371" s="41"/>
      <c r="G1371" s="41"/>
      <c r="H1371" s="65"/>
      <c r="I1371" s="65"/>
      <c r="J1371" s="41"/>
      <c r="K1371" s="41"/>
      <c r="L1371" s="41"/>
    </row>
    <row r="1372" spans="2:12" x14ac:dyDescent="0.25">
      <c r="B1372" s="63"/>
      <c r="C1372" s="41"/>
      <c r="D1372" s="64"/>
      <c r="E1372" s="38"/>
      <c r="F1372" s="41"/>
      <c r="G1372" s="41"/>
      <c r="H1372" s="65"/>
      <c r="I1372" s="65"/>
      <c r="J1372" s="41"/>
      <c r="K1372" s="41"/>
      <c r="L1372" s="41"/>
    </row>
    <row r="1373" spans="2:12" x14ac:dyDescent="0.25">
      <c r="B1373" s="63"/>
      <c r="C1373" s="41"/>
      <c r="D1373" s="64"/>
      <c r="E1373" s="38"/>
      <c r="F1373" s="41"/>
      <c r="G1373" s="41"/>
      <c r="H1373" s="65"/>
      <c r="I1373" s="65"/>
      <c r="J1373" s="41"/>
      <c r="K1373" s="41"/>
      <c r="L1373" s="41"/>
    </row>
    <row r="1374" spans="2:12" x14ac:dyDescent="0.25">
      <c r="B1374" s="63"/>
      <c r="C1374" s="41"/>
      <c r="D1374" s="64"/>
      <c r="E1374" s="38"/>
      <c r="F1374" s="41"/>
      <c r="G1374" s="41"/>
      <c r="H1374" s="65"/>
      <c r="I1374" s="65"/>
      <c r="J1374" s="41"/>
      <c r="K1374" s="41"/>
      <c r="L1374" s="41"/>
    </row>
    <row r="1375" spans="2:12" x14ac:dyDescent="0.25">
      <c r="B1375" s="63"/>
      <c r="C1375" s="41"/>
      <c r="D1375" s="64"/>
      <c r="E1375" s="38"/>
      <c r="F1375" s="41"/>
      <c r="G1375" s="41"/>
      <c r="H1375" s="65"/>
      <c r="I1375" s="65"/>
      <c r="J1375" s="41"/>
      <c r="K1375" s="41"/>
      <c r="L1375" s="41"/>
    </row>
    <row r="1376" spans="2:12" x14ac:dyDescent="0.25">
      <c r="B1376" s="63"/>
      <c r="C1376" s="41"/>
      <c r="D1376" s="64"/>
      <c r="E1376" s="38"/>
      <c r="F1376" s="41"/>
      <c r="G1376" s="41"/>
      <c r="H1376" s="65"/>
      <c r="I1376" s="65"/>
      <c r="J1376" s="41"/>
      <c r="K1376" s="41"/>
      <c r="L1376" s="41"/>
    </row>
    <row r="1377" spans="2:12" x14ac:dyDescent="0.25">
      <c r="B1377" s="63"/>
      <c r="C1377" s="41"/>
      <c r="D1377" s="64"/>
      <c r="E1377" s="38"/>
      <c r="F1377" s="41"/>
      <c r="G1377" s="41"/>
      <c r="H1377" s="65"/>
      <c r="I1377" s="65"/>
      <c r="J1377" s="41"/>
      <c r="K1377" s="41"/>
      <c r="L1377" s="41"/>
    </row>
    <row r="1378" spans="2:12" x14ac:dyDescent="0.25">
      <c r="B1378" s="63"/>
      <c r="C1378" s="41"/>
      <c r="D1378" s="64"/>
      <c r="E1378" s="38"/>
      <c r="F1378" s="41"/>
      <c r="G1378" s="41"/>
      <c r="H1378" s="65"/>
      <c r="I1378" s="65"/>
      <c r="J1378" s="41"/>
      <c r="K1378" s="41"/>
      <c r="L1378" s="41"/>
    </row>
    <row r="1379" spans="2:12" x14ac:dyDescent="0.25">
      <c r="B1379" s="63"/>
      <c r="C1379" s="41"/>
      <c r="D1379" s="64"/>
      <c r="E1379" s="38"/>
      <c r="F1379" s="41"/>
      <c r="G1379" s="41"/>
      <c r="H1379" s="65"/>
      <c r="I1379" s="65"/>
      <c r="J1379" s="41"/>
      <c r="K1379" s="41"/>
      <c r="L1379" s="41"/>
    </row>
    <row r="1380" spans="2:12" x14ac:dyDescent="0.25">
      <c r="B1380" s="63"/>
      <c r="C1380" s="41"/>
      <c r="D1380" s="64"/>
      <c r="E1380" s="38"/>
      <c r="F1380" s="41"/>
      <c r="G1380" s="41"/>
      <c r="H1380" s="65"/>
      <c r="I1380" s="65"/>
      <c r="J1380" s="41"/>
      <c r="K1380" s="41"/>
      <c r="L1380" s="41"/>
    </row>
    <row r="1381" spans="2:12" x14ac:dyDescent="0.25">
      <c r="B1381" s="63"/>
      <c r="C1381" s="41"/>
      <c r="D1381" s="64"/>
      <c r="E1381" s="38"/>
      <c r="F1381" s="41"/>
      <c r="G1381" s="41"/>
      <c r="H1381" s="65"/>
      <c r="I1381" s="65"/>
      <c r="J1381" s="41"/>
      <c r="K1381" s="41"/>
      <c r="L1381" s="41"/>
    </row>
    <row r="1382" spans="2:12" x14ac:dyDescent="0.25">
      <c r="B1382" s="63"/>
      <c r="C1382" s="41"/>
      <c r="D1382" s="64"/>
      <c r="E1382" s="38"/>
      <c r="F1382" s="41"/>
      <c r="G1382" s="41"/>
      <c r="H1382" s="65"/>
      <c r="I1382" s="65"/>
      <c r="J1382" s="41"/>
      <c r="K1382" s="41"/>
      <c r="L1382" s="41"/>
    </row>
    <row r="1383" spans="2:12" x14ac:dyDescent="0.25">
      <c r="B1383" s="63"/>
      <c r="C1383" s="41"/>
      <c r="D1383" s="64"/>
      <c r="E1383" s="38"/>
      <c r="F1383" s="41"/>
      <c r="G1383" s="41"/>
      <c r="H1383" s="65"/>
      <c r="I1383" s="65"/>
      <c r="J1383" s="41"/>
      <c r="K1383" s="41"/>
      <c r="L1383" s="41"/>
    </row>
    <row r="1384" spans="2:12" x14ac:dyDescent="0.25">
      <c r="B1384" s="63"/>
      <c r="C1384" s="41"/>
      <c r="D1384" s="64"/>
      <c r="E1384" s="38"/>
      <c r="F1384" s="41"/>
      <c r="G1384" s="41"/>
      <c r="H1384" s="65"/>
      <c r="I1384" s="65"/>
      <c r="J1384" s="41"/>
      <c r="K1384" s="41"/>
      <c r="L1384" s="41"/>
    </row>
    <row r="1385" spans="2:12" x14ac:dyDescent="0.25">
      <c r="B1385" s="63"/>
      <c r="C1385" s="41"/>
      <c r="D1385" s="64"/>
      <c r="E1385" s="38"/>
      <c r="F1385" s="41"/>
      <c r="G1385" s="41"/>
      <c r="H1385" s="65"/>
      <c r="I1385" s="65"/>
      <c r="J1385" s="41"/>
      <c r="K1385" s="41"/>
      <c r="L1385" s="41"/>
    </row>
    <row r="1386" spans="2:12" x14ac:dyDescent="0.25">
      <c r="B1386" s="63"/>
      <c r="C1386" s="41"/>
      <c r="D1386" s="64"/>
      <c r="E1386" s="38"/>
      <c r="F1386" s="41"/>
      <c r="G1386" s="41"/>
      <c r="H1386" s="65"/>
      <c r="I1386" s="65"/>
      <c r="J1386" s="41"/>
      <c r="K1386" s="41"/>
      <c r="L1386" s="41"/>
    </row>
    <row r="1387" spans="2:12" x14ac:dyDescent="0.25">
      <c r="B1387" s="63"/>
      <c r="C1387" s="41"/>
      <c r="D1387" s="64"/>
      <c r="E1387" s="38"/>
      <c r="F1387" s="41"/>
      <c r="G1387" s="41"/>
      <c r="H1387" s="65"/>
      <c r="I1387" s="65"/>
      <c r="J1387" s="41"/>
      <c r="K1387" s="41"/>
      <c r="L1387" s="41"/>
    </row>
    <row r="1388" spans="2:12" x14ac:dyDescent="0.25">
      <c r="B1388" s="63"/>
      <c r="C1388" s="41"/>
      <c r="D1388" s="64"/>
      <c r="E1388" s="38"/>
      <c r="F1388" s="41"/>
      <c r="G1388" s="41"/>
      <c r="H1388" s="65"/>
      <c r="I1388" s="65"/>
      <c r="J1388" s="41"/>
      <c r="K1388" s="41"/>
      <c r="L1388" s="41"/>
    </row>
    <row r="1389" spans="2:12" x14ac:dyDescent="0.25">
      <c r="B1389" s="63"/>
      <c r="C1389" s="41"/>
      <c r="D1389" s="64"/>
      <c r="E1389" s="38"/>
      <c r="F1389" s="41"/>
      <c r="G1389" s="41"/>
      <c r="H1389" s="65"/>
      <c r="I1389" s="65"/>
      <c r="J1389" s="41"/>
      <c r="K1389" s="41"/>
      <c r="L1389" s="41"/>
    </row>
    <row r="1390" spans="2:12" x14ac:dyDescent="0.25">
      <c r="B1390" s="63"/>
      <c r="C1390" s="41"/>
      <c r="D1390" s="64"/>
      <c r="E1390" s="38"/>
      <c r="F1390" s="41"/>
      <c r="G1390" s="41"/>
      <c r="H1390" s="65"/>
      <c r="I1390" s="65"/>
      <c r="J1390" s="41"/>
      <c r="K1390" s="41"/>
      <c r="L1390" s="41"/>
    </row>
    <row r="1391" spans="2:12" x14ac:dyDescent="0.25">
      <c r="B1391" s="63"/>
      <c r="C1391" s="41"/>
      <c r="D1391" s="64"/>
      <c r="E1391" s="38"/>
      <c r="F1391" s="41"/>
      <c r="G1391" s="41"/>
      <c r="H1391" s="65"/>
      <c r="I1391" s="65"/>
      <c r="J1391" s="41"/>
      <c r="K1391" s="41"/>
      <c r="L1391" s="41"/>
    </row>
    <row r="1392" spans="2:12" x14ac:dyDescent="0.25">
      <c r="B1392" s="63"/>
      <c r="C1392" s="41"/>
      <c r="D1392" s="64"/>
      <c r="E1392" s="38"/>
      <c r="F1392" s="41"/>
      <c r="G1392" s="41"/>
      <c r="H1392" s="65"/>
      <c r="I1392" s="65"/>
      <c r="J1392" s="41"/>
      <c r="K1392" s="41"/>
      <c r="L1392" s="41"/>
    </row>
    <row r="1393" spans="2:12" x14ac:dyDescent="0.25">
      <c r="B1393" s="63"/>
      <c r="C1393" s="41"/>
      <c r="D1393" s="64"/>
      <c r="E1393" s="38"/>
      <c r="F1393" s="41"/>
      <c r="G1393" s="41"/>
      <c r="H1393" s="65"/>
      <c r="I1393" s="65"/>
      <c r="J1393" s="41"/>
      <c r="K1393" s="41"/>
      <c r="L1393" s="41"/>
    </row>
    <row r="1394" spans="2:12" x14ac:dyDescent="0.25">
      <c r="B1394" s="63"/>
      <c r="C1394" s="41"/>
      <c r="D1394" s="64"/>
      <c r="E1394" s="38"/>
      <c r="F1394" s="41"/>
      <c r="G1394" s="41"/>
      <c r="H1394" s="65"/>
      <c r="I1394" s="65"/>
      <c r="J1394" s="41"/>
      <c r="K1394" s="41"/>
      <c r="L1394" s="41"/>
    </row>
    <row r="1395" spans="2:12" x14ac:dyDescent="0.25">
      <c r="B1395" s="63"/>
      <c r="C1395" s="41"/>
      <c r="D1395" s="64"/>
      <c r="E1395" s="38"/>
      <c r="F1395" s="41"/>
      <c r="G1395" s="41"/>
      <c r="H1395" s="65"/>
      <c r="I1395" s="65"/>
      <c r="J1395" s="41"/>
      <c r="K1395" s="41"/>
      <c r="L1395" s="41"/>
    </row>
    <row r="1396" spans="2:12" x14ac:dyDescent="0.25">
      <c r="B1396" s="63"/>
      <c r="C1396" s="41"/>
      <c r="D1396" s="64"/>
      <c r="E1396" s="38"/>
      <c r="F1396" s="41"/>
      <c r="G1396" s="41"/>
      <c r="H1396" s="65"/>
      <c r="I1396" s="65"/>
      <c r="J1396" s="41"/>
      <c r="K1396" s="41"/>
      <c r="L1396" s="41"/>
    </row>
    <row r="1397" spans="2:12" x14ac:dyDescent="0.25">
      <c r="B1397" s="63"/>
      <c r="C1397" s="41"/>
      <c r="D1397" s="64"/>
      <c r="E1397" s="38"/>
      <c r="F1397" s="41"/>
      <c r="G1397" s="41"/>
      <c r="H1397" s="65"/>
      <c r="I1397" s="65"/>
      <c r="J1397" s="41"/>
      <c r="K1397" s="41"/>
      <c r="L1397" s="41"/>
    </row>
    <row r="1398" spans="2:12" x14ac:dyDescent="0.25">
      <c r="B1398" s="63"/>
      <c r="C1398" s="41"/>
      <c r="D1398" s="64"/>
      <c r="E1398" s="38"/>
      <c r="F1398" s="41"/>
      <c r="G1398" s="41"/>
      <c r="H1398" s="65"/>
      <c r="I1398" s="65"/>
      <c r="J1398" s="41"/>
      <c r="K1398" s="41"/>
      <c r="L1398" s="41"/>
    </row>
    <row r="1399" spans="2:12" x14ac:dyDescent="0.25">
      <c r="B1399" s="63"/>
      <c r="C1399" s="41"/>
      <c r="D1399" s="64"/>
      <c r="E1399" s="38"/>
      <c r="F1399" s="41"/>
      <c r="G1399" s="41"/>
      <c r="H1399" s="65"/>
      <c r="I1399" s="65"/>
      <c r="J1399" s="41"/>
      <c r="K1399" s="41"/>
      <c r="L1399" s="41"/>
    </row>
    <row r="1400" spans="2:12" x14ac:dyDescent="0.25">
      <c r="B1400" s="63"/>
      <c r="C1400" s="41"/>
      <c r="D1400" s="64"/>
      <c r="E1400" s="38"/>
      <c r="F1400" s="41"/>
      <c r="G1400" s="41"/>
      <c r="H1400" s="65"/>
      <c r="I1400" s="65"/>
      <c r="J1400" s="41"/>
      <c r="K1400" s="41"/>
      <c r="L1400" s="41"/>
    </row>
    <row r="1401" spans="2:12" x14ac:dyDescent="0.25">
      <c r="B1401" s="63"/>
      <c r="C1401" s="41"/>
      <c r="D1401" s="64"/>
      <c r="E1401" s="38"/>
      <c r="F1401" s="41"/>
      <c r="G1401" s="41"/>
      <c r="H1401" s="65"/>
      <c r="I1401" s="65"/>
      <c r="J1401" s="41"/>
      <c r="K1401" s="41"/>
      <c r="L1401" s="41"/>
    </row>
    <row r="1402" spans="2:12" x14ac:dyDescent="0.25">
      <c r="B1402" s="63"/>
      <c r="C1402" s="41"/>
      <c r="D1402" s="64"/>
      <c r="E1402" s="38"/>
      <c r="F1402" s="41"/>
      <c r="G1402" s="41"/>
      <c r="H1402" s="65"/>
      <c r="I1402" s="65"/>
      <c r="J1402" s="41"/>
      <c r="K1402" s="41"/>
      <c r="L1402" s="41"/>
    </row>
    <row r="1403" spans="2:12" x14ac:dyDescent="0.25">
      <c r="B1403" s="63"/>
      <c r="C1403" s="41"/>
      <c r="D1403" s="64"/>
      <c r="E1403" s="38"/>
      <c r="F1403" s="41"/>
      <c r="G1403" s="41"/>
      <c r="H1403" s="65"/>
      <c r="I1403" s="65"/>
      <c r="J1403" s="41"/>
      <c r="K1403" s="41"/>
      <c r="L1403" s="41"/>
    </row>
    <row r="1404" spans="2:12" x14ac:dyDescent="0.25">
      <c r="B1404" s="63"/>
      <c r="C1404" s="41"/>
      <c r="D1404" s="64"/>
      <c r="E1404" s="38"/>
      <c r="F1404" s="41"/>
      <c r="G1404" s="41"/>
      <c r="H1404" s="65"/>
      <c r="I1404" s="65"/>
      <c r="J1404" s="41"/>
      <c r="K1404" s="41"/>
      <c r="L1404" s="41"/>
    </row>
    <row r="1405" spans="2:12" x14ac:dyDescent="0.25">
      <c r="B1405" s="63"/>
      <c r="C1405" s="41"/>
      <c r="D1405" s="64"/>
      <c r="E1405" s="38"/>
      <c r="F1405" s="41"/>
      <c r="G1405" s="41"/>
      <c r="H1405" s="65"/>
      <c r="I1405" s="65"/>
      <c r="J1405" s="41"/>
      <c r="K1405" s="41"/>
      <c r="L1405" s="41"/>
    </row>
    <row r="1406" spans="2:12" x14ac:dyDescent="0.25">
      <c r="B1406" s="63"/>
      <c r="C1406" s="41"/>
      <c r="D1406" s="64"/>
      <c r="E1406" s="38"/>
      <c r="F1406" s="41"/>
      <c r="G1406" s="41"/>
      <c r="H1406" s="65"/>
      <c r="I1406" s="65"/>
      <c r="J1406" s="41"/>
      <c r="K1406" s="41"/>
      <c r="L1406" s="41"/>
    </row>
    <row r="1407" spans="2:12" x14ac:dyDescent="0.25">
      <c r="B1407" s="63"/>
      <c r="C1407" s="41"/>
      <c r="D1407" s="64"/>
      <c r="E1407" s="38"/>
      <c r="F1407" s="41"/>
      <c r="G1407" s="41"/>
      <c r="H1407" s="65"/>
      <c r="I1407" s="65"/>
      <c r="J1407" s="41"/>
      <c r="K1407" s="41"/>
      <c r="L1407" s="41"/>
    </row>
    <row r="1408" spans="2:12" x14ac:dyDescent="0.25">
      <c r="B1408" s="63"/>
      <c r="C1408" s="41"/>
      <c r="D1408" s="64"/>
      <c r="E1408" s="38"/>
      <c r="F1408" s="41"/>
      <c r="G1408" s="41"/>
      <c r="H1408" s="65"/>
      <c r="I1408" s="65"/>
      <c r="J1408" s="41"/>
      <c r="K1408" s="41"/>
      <c r="L1408" s="41"/>
    </row>
    <row r="1409" spans="2:12" x14ac:dyDescent="0.25">
      <c r="B1409" s="63"/>
      <c r="C1409" s="41"/>
      <c r="D1409" s="64"/>
      <c r="E1409" s="38"/>
      <c r="F1409" s="41"/>
      <c r="G1409" s="41"/>
      <c r="H1409" s="65"/>
      <c r="I1409" s="65"/>
      <c r="J1409" s="41"/>
      <c r="K1409" s="41"/>
      <c r="L1409" s="41"/>
    </row>
    <row r="1410" spans="2:12" x14ac:dyDescent="0.25">
      <c r="B1410" s="63"/>
      <c r="C1410" s="41"/>
      <c r="D1410" s="64"/>
      <c r="E1410" s="38"/>
      <c r="F1410" s="41"/>
      <c r="G1410" s="41"/>
      <c r="H1410" s="65"/>
      <c r="I1410" s="65"/>
      <c r="J1410" s="41"/>
      <c r="K1410" s="41"/>
      <c r="L1410" s="41"/>
    </row>
    <row r="1411" spans="2:12" x14ac:dyDescent="0.25">
      <c r="B1411" s="63"/>
      <c r="C1411" s="41"/>
      <c r="D1411" s="64"/>
      <c r="E1411" s="38"/>
      <c r="F1411" s="41"/>
      <c r="G1411" s="41"/>
      <c r="H1411" s="65"/>
      <c r="I1411" s="65"/>
      <c r="J1411" s="41"/>
      <c r="K1411" s="41"/>
      <c r="L1411" s="41"/>
    </row>
    <row r="1412" spans="2:12" x14ac:dyDescent="0.25">
      <c r="B1412" s="63"/>
      <c r="C1412" s="41"/>
      <c r="D1412" s="64"/>
      <c r="E1412" s="38"/>
      <c r="F1412" s="41"/>
      <c r="G1412" s="41"/>
      <c r="H1412" s="65"/>
      <c r="I1412" s="65"/>
      <c r="J1412" s="41"/>
      <c r="K1412" s="41"/>
      <c r="L1412" s="41"/>
    </row>
    <row r="1413" spans="2:12" x14ac:dyDescent="0.25">
      <c r="B1413" s="63"/>
      <c r="C1413" s="41"/>
      <c r="D1413" s="64"/>
      <c r="E1413" s="38"/>
      <c r="F1413" s="41"/>
      <c r="G1413" s="41"/>
      <c r="H1413" s="65"/>
      <c r="I1413" s="65"/>
      <c r="J1413" s="41"/>
      <c r="K1413" s="41"/>
      <c r="L1413" s="41"/>
    </row>
    <row r="1414" spans="2:12" x14ac:dyDescent="0.25">
      <c r="B1414" s="63"/>
      <c r="C1414" s="41"/>
      <c r="D1414" s="64"/>
      <c r="E1414" s="38"/>
      <c r="F1414" s="41"/>
      <c r="G1414" s="41"/>
      <c r="H1414" s="65"/>
      <c r="I1414" s="65"/>
      <c r="J1414" s="41"/>
      <c r="K1414" s="41"/>
      <c r="L1414" s="41"/>
    </row>
    <row r="1415" spans="2:12" x14ac:dyDescent="0.25">
      <c r="B1415" s="63"/>
      <c r="C1415" s="41"/>
      <c r="D1415" s="64"/>
      <c r="E1415" s="38"/>
      <c r="F1415" s="41"/>
      <c r="G1415" s="41"/>
      <c r="H1415" s="65"/>
      <c r="I1415" s="65"/>
      <c r="J1415" s="41"/>
      <c r="K1415" s="41"/>
      <c r="L1415" s="41"/>
    </row>
    <row r="1416" spans="2:12" x14ac:dyDescent="0.25">
      <c r="B1416" s="63"/>
      <c r="C1416" s="41"/>
      <c r="D1416" s="64"/>
      <c r="E1416" s="38"/>
      <c r="F1416" s="41"/>
      <c r="G1416" s="41"/>
      <c r="H1416" s="65"/>
      <c r="I1416" s="65"/>
      <c r="J1416" s="41"/>
      <c r="K1416" s="41"/>
      <c r="L1416" s="41"/>
    </row>
    <row r="1417" spans="2:12" x14ac:dyDescent="0.25">
      <c r="B1417" s="63"/>
      <c r="C1417" s="41"/>
      <c r="D1417" s="64"/>
      <c r="E1417" s="38"/>
      <c r="F1417" s="41"/>
      <c r="G1417" s="41"/>
      <c r="H1417" s="65"/>
      <c r="I1417" s="65"/>
      <c r="J1417" s="41"/>
      <c r="K1417" s="41"/>
      <c r="L1417" s="41"/>
    </row>
    <row r="1418" spans="2:12" x14ac:dyDescent="0.25">
      <c r="B1418" s="63"/>
      <c r="C1418" s="41"/>
      <c r="D1418" s="64"/>
      <c r="E1418" s="38"/>
      <c r="F1418" s="41"/>
      <c r="G1418" s="41"/>
      <c r="H1418" s="65"/>
      <c r="I1418" s="65"/>
      <c r="J1418" s="41"/>
      <c r="K1418" s="41"/>
      <c r="L1418" s="41"/>
    </row>
    <row r="1419" spans="2:12" x14ac:dyDescent="0.25">
      <c r="B1419" s="63"/>
      <c r="C1419" s="41"/>
      <c r="D1419" s="64"/>
      <c r="E1419" s="38"/>
      <c r="F1419" s="41"/>
      <c r="G1419" s="41"/>
      <c r="H1419" s="65"/>
      <c r="I1419" s="65"/>
      <c r="J1419" s="41"/>
      <c r="K1419" s="41"/>
      <c r="L1419" s="41"/>
    </row>
    <row r="1420" spans="2:12" x14ac:dyDescent="0.25">
      <c r="B1420" s="63"/>
      <c r="C1420" s="41"/>
      <c r="D1420" s="64"/>
      <c r="E1420" s="38"/>
      <c r="F1420" s="41"/>
      <c r="G1420" s="41"/>
      <c r="H1420" s="65"/>
      <c r="I1420" s="65"/>
      <c r="J1420" s="41"/>
      <c r="K1420" s="41"/>
      <c r="L1420" s="41"/>
    </row>
    <row r="1421" spans="2:12" x14ac:dyDescent="0.25">
      <c r="B1421" s="63"/>
      <c r="C1421" s="41"/>
      <c r="D1421" s="64"/>
      <c r="E1421" s="38"/>
      <c r="F1421" s="41"/>
      <c r="G1421" s="41"/>
      <c r="H1421" s="65"/>
      <c r="I1421" s="65"/>
      <c r="J1421" s="41"/>
      <c r="K1421" s="41"/>
      <c r="L1421" s="41"/>
    </row>
    <row r="1422" spans="2:12" x14ac:dyDescent="0.25">
      <c r="B1422" s="63"/>
      <c r="C1422" s="41"/>
      <c r="D1422" s="64"/>
      <c r="E1422" s="38"/>
      <c r="F1422" s="41"/>
      <c r="G1422" s="41"/>
      <c r="H1422" s="65"/>
      <c r="I1422" s="65"/>
      <c r="J1422" s="41"/>
      <c r="K1422" s="41"/>
      <c r="L1422" s="41"/>
    </row>
    <row r="1423" spans="2:12" x14ac:dyDescent="0.25">
      <c r="B1423" s="63"/>
      <c r="C1423" s="41"/>
      <c r="D1423" s="64"/>
      <c r="E1423" s="38"/>
      <c r="F1423" s="41"/>
      <c r="G1423" s="41"/>
      <c r="H1423" s="65"/>
      <c r="I1423" s="65"/>
      <c r="J1423" s="41"/>
      <c r="K1423" s="41"/>
      <c r="L1423" s="41"/>
    </row>
    <row r="1424" spans="2:12" x14ac:dyDescent="0.25">
      <c r="B1424" s="63"/>
      <c r="C1424" s="41"/>
      <c r="D1424" s="64"/>
      <c r="E1424" s="38"/>
      <c r="F1424" s="41"/>
      <c r="G1424" s="41"/>
      <c r="H1424" s="65"/>
      <c r="I1424" s="65"/>
      <c r="J1424" s="41"/>
      <c r="K1424" s="41"/>
      <c r="L1424" s="41"/>
    </row>
    <row r="1425" spans="2:12" x14ac:dyDescent="0.25">
      <c r="B1425" s="63"/>
      <c r="C1425" s="41"/>
      <c r="D1425" s="64"/>
      <c r="E1425" s="38"/>
      <c r="F1425" s="41"/>
      <c r="G1425" s="41"/>
      <c r="H1425" s="65"/>
      <c r="I1425" s="65"/>
      <c r="J1425" s="41"/>
      <c r="K1425" s="41"/>
      <c r="L1425" s="41"/>
    </row>
    <row r="1426" spans="2:12" x14ac:dyDescent="0.25">
      <c r="B1426" s="63"/>
      <c r="C1426" s="41"/>
      <c r="D1426" s="64"/>
      <c r="E1426" s="38"/>
      <c r="F1426" s="41"/>
      <c r="G1426" s="41"/>
      <c r="H1426" s="65"/>
      <c r="I1426" s="65"/>
      <c r="J1426" s="41"/>
      <c r="K1426" s="41"/>
      <c r="L1426" s="41"/>
    </row>
    <row r="1427" spans="2:12" x14ac:dyDescent="0.25">
      <c r="B1427" s="63"/>
      <c r="C1427" s="41"/>
      <c r="D1427" s="64"/>
      <c r="E1427" s="38"/>
      <c r="F1427" s="41"/>
      <c r="G1427" s="41"/>
      <c r="H1427" s="65"/>
      <c r="I1427" s="65"/>
      <c r="J1427" s="41"/>
      <c r="K1427" s="41"/>
      <c r="L1427" s="41"/>
    </row>
    <row r="1428" spans="2:12" x14ac:dyDescent="0.25">
      <c r="B1428" s="63"/>
      <c r="C1428" s="41"/>
      <c r="D1428" s="64"/>
      <c r="E1428" s="38"/>
      <c r="F1428" s="41"/>
      <c r="G1428" s="41"/>
      <c r="H1428" s="65"/>
      <c r="I1428" s="65"/>
      <c r="J1428" s="41"/>
      <c r="K1428" s="41"/>
      <c r="L1428" s="41"/>
    </row>
    <row r="1429" spans="2:12" x14ac:dyDescent="0.25">
      <c r="B1429" s="63"/>
      <c r="C1429" s="41"/>
      <c r="D1429" s="64"/>
      <c r="E1429" s="38"/>
      <c r="F1429" s="41"/>
      <c r="G1429" s="41"/>
      <c r="H1429" s="65"/>
      <c r="I1429" s="65"/>
      <c r="J1429" s="41"/>
      <c r="K1429" s="41"/>
      <c r="L1429" s="41"/>
    </row>
    <row r="1430" spans="2:12" x14ac:dyDescent="0.25">
      <c r="B1430" s="63"/>
      <c r="C1430" s="41"/>
      <c r="D1430" s="64"/>
      <c r="E1430" s="38"/>
      <c r="F1430" s="41"/>
      <c r="G1430" s="41"/>
      <c r="H1430" s="65"/>
      <c r="I1430" s="65"/>
      <c r="J1430" s="41"/>
      <c r="K1430" s="41"/>
      <c r="L1430" s="41"/>
    </row>
    <row r="1431" spans="2:12" x14ac:dyDescent="0.25">
      <c r="B1431" s="63"/>
      <c r="C1431" s="41"/>
      <c r="D1431" s="64"/>
      <c r="E1431" s="38"/>
      <c r="F1431" s="41"/>
      <c r="G1431" s="41"/>
      <c r="H1431" s="65"/>
      <c r="I1431" s="65"/>
      <c r="J1431" s="41"/>
      <c r="K1431" s="41"/>
      <c r="L1431" s="41"/>
    </row>
    <row r="1432" spans="2:12" x14ac:dyDescent="0.25">
      <c r="B1432" s="63"/>
      <c r="C1432" s="41"/>
      <c r="D1432" s="64"/>
      <c r="E1432" s="38"/>
      <c r="F1432" s="41"/>
      <c r="G1432" s="41"/>
      <c r="H1432" s="65"/>
      <c r="I1432" s="65"/>
      <c r="J1432" s="41"/>
      <c r="K1432" s="41"/>
      <c r="L1432" s="41"/>
    </row>
    <row r="1433" spans="2:12" x14ac:dyDescent="0.25">
      <c r="B1433" s="63"/>
      <c r="C1433" s="41"/>
      <c r="D1433" s="64"/>
      <c r="E1433" s="38"/>
      <c r="F1433" s="41"/>
      <c r="G1433" s="41"/>
      <c r="H1433" s="65"/>
      <c r="I1433" s="65"/>
      <c r="J1433" s="41"/>
      <c r="K1433" s="41"/>
      <c r="L1433" s="41"/>
    </row>
    <row r="1434" spans="2:12" x14ac:dyDescent="0.25">
      <c r="B1434" s="63"/>
      <c r="C1434" s="41"/>
      <c r="D1434" s="64"/>
      <c r="E1434" s="38"/>
      <c r="F1434" s="41"/>
      <c r="G1434" s="41"/>
      <c r="H1434" s="65"/>
      <c r="I1434" s="65"/>
      <c r="J1434" s="41"/>
      <c r="K1434" s="41"/>
      <c r="L1434" s="41"/>
    </row>
    <row r="1435" spans="2:12" x14ac:dyDescent="0.25">
      <c r="B1435" s="63"/>
      <c r="C1435" s="41"/>
      <c r="D1435" s="64"/>
      <c r="E1435" s="38"/>
      <c r="F1435" s="41"/>
      <c r="G1435" s="41"/>
      <c r="H1435" s="65"/>
      <c r="I1435" s="65"/>
      <c r="J1435" s="41"/>
      <c r="K1435" s="41"/>
      <c r="L1435" s="41"/>
    </row>
    <row r="1436" spans="2:12" x14ac:dyDescent="0.25">
      <c r="B1436" s="63"/>
      <c r="C1436" s="41"/>
      <c r="D1436" s="64"/>
      <c r="E1436" s="38"/>
      <c r="F1436" s="41"/>
      <c r="G1436" s="41"/>
      <c r="H1436" s="65"/>
      <c r="I1436" s="65"/>
      <c r="J1436" s="41"/>
      <c r="K1436" s="41"/>
      <c r="L1436" s="41"/>
    </row>
    <row r="1437" spans="2:12" x14ac:dyDescent="0.25">
      <c r="B1437" s="63"/>
      <c r="C1437" s="41"/>
      <c r="D1437" s="64"/>
      <c r="E1437" s="38"/>
      <c r="F1437" s="41"/>
      <c r="G1437" s="41"/>
      <c r="H1437" s="65"/>
      <c r="I1437" s="65"/>
      <c r="J1437" s="41"/>
      <c r="K1437" s="41"/>
      <c r="L1437" s="41"/>
    </row>
    <row r="1438" spans="2:12" x14ac:dyDescent="0.25">
      <c r="B1438" s="63"/>
      <c r="C1438" s="41"/>
      <c r="D1438" s="64"/>
      <c r="E1438" s="38"/>
      <c r="F1438" s="41"/>
      <c r="G1438" s="41"/>
      <c r="H1438" s="65"/>
      <c r="I1438" s="65"/>
      <c r="J1438" s="41"/>
      <c r="K1438" s="41"/>
      <c r="L1438" s="41"/>
    </row>
    <row r="1439" spans="2:12" x14ac:dyDescent="0.25">
      <c r="B1439" s="63"/>
      <c r="C1439" s="41"/>
      <c r="D1439" s="64"/>
      <c r="E1439" s="38"/>
      <c r="F1439" s="41"/>
      <c r="G1439" s="41"/>
      <c r="H1439" s="65"/>
      <c r="I1439" s="65"/>
      <c r="J1439" s="41"/>
      <c r="K1439" s="41"/>
      <c r="L1439" s="41"/>
    </row>
    <row r="1440" spans="2:12" x14ac:dyDescent="0.25">
      <c r="B1440" s="63"/>
      <c r="C1440" s="41"/>
      <c r="D1440" s="64"/>
      <c r="E1440" s="38"/>
      <c r="F1440" s="41"/>
      <c r="G1440" s="41"/>
      <c r="H1440" s="65"/>
      <c r="I1440" s="65"/>
      <c r="J1440" s="41"/>
      <c r="K1440" s="41"/>
      <c r="L1440" s="41"/>
    </row>
    <row r="1441" spans="2:12" x14ac:dyDescent="0.25">
      <c r="B1441" s="63"/>
      <c r="C1441" s="41"/>
      <c r="D1441" s="64"/>
      <c r="E1441" s="38"/>
      <c r="F1441" s="41"/>
      <c r="G1441" s="41"/>
      <c r="H1441" s="65"/>
      <c r="I1441" s="65"/>
      <c r="J1441" s="41"/>
      <c r="K1441" s="41"/>
      <c r="L1441" s="41"/>
    </row>
    <row r="1442" spans="2:12" x14ac:dyDescent="0.25">
      <c r="B1442" s="63"/>
      <c r="C1442" s="41"/>
      <c r="D1442" s="64"/>
      <c r="E1442" s="38"/>
      <c r="F1442" s="41"/>
      <c r="G1442" s="41"/>
      <c r="H1442" s="65"/>
      <c r="I1442" s="65"/>
      <c r="J1442" s="41"/>
      <c r="K1442" s="41"/>
      <c r="L1442" s="41"/>
    </row>
    <row r="1443" spans="2:12" x14ac:dyDescent="0.25">
      <c r="B1443" s="63"/>
      <c r="C1443" s="41"/>
      <c r="D1443" s="64"/>
      <c r="E1443" s="38"/>
      <c r="F1443" s="41"/>
      <c r="G1443" s="41"/>
      <c r="H1443" s="65"/>
      <c r="I1443" s="65"/>
      <c r="J1443" s="41"/>
      <c r="K1443" s="41"/>
      <c r="L1443" s="41"/>
    </row>
    <row r="1444" spans="2:12" x14ac:dyDescent="0.25">
      <c r="B1444" s="63"/>
      <c r="C1444" s="41"/>
      <c r="D1444" s="64"/>
      <c r="E1444" s="38"/>
      <c r="F1444" s="41"/>
      <c r="G1444" s="41"/>
      <c r="H1444" s="65"/>
      <c r="I1444" s="65"/>
      <c r="J1444" s="41"/>
      <c r="K1444" s="41"/>
      <c r="L1444" s="41"/>
    </row>
    <row r="1445" spans="2:12" x14ac:dyDescent="0.25">
      <c r="B1445" s="63"/>
      <c r="C1445" s="41"/>
      <c r="D1445" s="64"/>
      <c r="E1445" s="38"/>
      <c r="F1445" s="41"/>
      <c r="G1445" s="41"/>
      <c r="H1445" s="65"/>
      <c r="I1445" s="65"/>
      <c r="J1445" s="41"/>
      <c r="K1445" s="41"/>
      <c r="L1445" s="41"/>
    </row>
    <row r="1446" spans="2:12" x14ac:dyDescent="0.25">
      <c r="B1446" s="63"/>
      <c r="C1446" s="41"/>
      <c r="D1446" s="64"/>
      <c r="E1446" s="38"/>
      <c r="F1446" s="41"/>
      <c r="G1446" s="41"/>
      <c r="H1446" s="65"/>
      <c r="I1446" s="65"/>
      <c r="J1446" s="41"/>
      <c r="K1446" s="41"/>
      <c r="L1446" s="41"/>
    </row>
    <row r="1447" spans="2:12" x14ac:dyDescent="0.25">
      <c r="B1447" s="63"/>
      <c r="C1447" s="41"/>
      <c r="D1447" s="64"/>
      <c r="E1447" s="38"/>
      <c r="F1447" s="41"/>
      <c r="G1447" s="41"/>
      <c r="H1447" s="65"/>
      <c r="I1447" s="65"/>
      <c r="J1447" s="41"/>
      <c r="K1447" s="41"/>
      <c r="L1447" s="41"/>
    </row>
    <row r="1448" spans="2:12" x14ac:dyDescent="0.25">
      <c r="B1448" s="63"/>
      <c r="C1448" s="41"/>
      <c r="D1448" s="64"/>
      <c r="E1448" s="38"/>
      <c r="F1448" s="41"/>
      <c r="G1448" s="41"/>
      <c r="H1448" s="65"/>
      <c r="I1448" s="65"/>
      <c r="J1448" s="41"/>
      <c r="K1448" s="41"/>
      <c r="L1448" s="41"/>
    </row>
    <row r="1449" spans="2:12" x14ac:dyDescent="0.25">
      <c r="B1449" s="63"/>
      <c r="C1449" s="41"/>
      <c r="D1449" s="64"/>
      <c r="E1449" s="38"/>
      <c r="F1449" s="41"/>
      <c r="G1449" s="41"/>
      <c r="H1449" s="65"/>
      <c r="I1449" s="65"/>
      <c r="J1449" s="41"/>
      <c r="K1449" s="41"/>
      <c r="L1449" s="41"/>
    </row>
    <row r="1450" spans="2:12" x14ac:dyDescent="0.25">
      <c r="B1450" s="63"/>
      <c r="C1450" s="41"/>
      <c r="D1450" s="64"/>
      <c r="E1450" s="38"/>
      <c r="F1450" s="41"/>
      <c r="G1450" s="41"/>
      <c r="H1450" s="65"/>
      <c r="I1450" s="65"/>
      <c r="J1450" s="41"/>
      <c r="K1450" s="41"/>
      <c r="L1450" s="41"/>
    </row>
    <row r="1451" spans="2:12" x14ac:dyDescent="0.25">
      <c r="B1451" s="63"/>
      <c r="C1451" s="41"/>
      <c r="D1451" s="64"/>
      <c r="E1451" s="38"/>
      <c r="F1451" s="41"/>
      <c r="G1451" s="41"/>
      <c r="H1451" s="65"/>
      <c r="I1451" s="65"/>
      <c r="J1451" s="41"/>
      <c r="K1451" s="41"/>
      <c r="L1451" s="41"/>
    </row>
    <row r="1452" spans="2:12" x14ac:dyDescent="0.25">
      <c r="B1452" s="63"/>
      <c r="C1452" s="41"/>
      <c r="D1452" s="64"/>
      <c r="E1452" s="38"/>
      <c r="F1452" s="41"/>
      <c r="G1452" s="41"/>
      <c r="H1452" s="65"/>
      <c r="I1452" s="65"/>
      <c r="J1452" s="41"/>
      <c r="K1452" s="41"/>
      <c r="L1452" s="41"/>
    </row>
    <row r="1453" spans="2:12" x14ac:dyDescent="0.25">
      <c r="B1453" s="63"/>
      <c r="C1453" s="41"/>
      <c r="D1453" s="64"/>
      <c r="E1453" s="38"/>
      <c r="F1453" s="41"/>
      <c r="G1453" s="41"/>
      <c r="H1453" s="65"/>
      <c r="I1453" s="65"/>
      <c r="J1453" s="41"/>
      <c r="K1453" s="41"/>
      <c r="L1453" s="41"/>
    </row>
    <row r="1454" spans="2:12" x14ac:dyDescent="0.25">
      <c r="B1454" s="63"/>
      <c r="C1454" s="41"/>
      <c r="D1454" s="64"/>
      <c r="E1454" s="38"/>
      <c r="F1454" s="41"/>
      <c r="G1454" s="41"/>
      <c r="H1454" s="65"/>
      <c r="I1454" s="65"/>
      <c r="J1454" s="41"/>
      <c r="K1454" s="41"/>
      <c r="L1454" s="41"/>
    </row>
    <row r="1455" spans="2:12" x14ac:dyDescent="0.25">
      <c r="B1455" s="63"/>
      <c r="C1455" s="41"/>
      <c r="D1455" s="64"/>
      <c r="E1455" s="38"/>
      <c r="F1455" s="41"/>
      <c r="G1455" s="41"/>
      <c r="H1455" s="65"/>
      <c r="I1455" s="65"/>
      <c r="J1455" s="41"/>
      <c r="K1455" s="41"/>
      <c r="L1455" s="41"/>
    </row>
    <row r="1456" spans="2:12" x14ac:dyDescent="0.25">
      <c r="B1456" s="63"/>
      <c r="C1456" s="41"/>
      <c r="D1456" s="64"/>
      <c r="E1456" s="38"/>
      <c r="F1456" s="41"/>
      <c r="G1456" s="41"/>
      <c r="H1456" s="65"/>
      <c r="I1456" s="65"/>
      <c r="J1456" s="41"/>
      <c r="K1456" s="41"/>
      <c r="L1456" s="41"/>
    </row>
    <row r="1457" spans="2:12" x14ac:dyDescent="0.25">
      <c r="B1457" s="63"/>
      <c r="C1457" s="41"/>
      <c r="D1457" s="64"/>
      <c r="E1457" s="38"/>
      <c r="F1457" s="41"/>
      <c r="G1457" s="41"/>
      <c r="H1457" s="65"/>
      <c r="I1457" s="65"/>
      <c r="J1457" s="41"/>
      <c r="K1457" s="41"/>
      <c r="L1457" s="41"/>
    </row>
    <row r="1458" spans="2:12" x14ac:dyDescent="0.25">
      <c r="B1458" s="63"/>
      <c r="C1458" s="41"/>
      <c r="D1458" s="64"/>
      <c r="E1458" s="38"/>
      <c r="F1458" s="41"/>
      <c r="G1458" s="41"/>
      <c r="H1458" s="65"/>
      <c r="I1458" s="65"/>
      <c r="J1458" s="41"/>
      <c r="K1458" s="41"/>
      <c r="L1458" s="41"/>
    </row>
    <row r="1459" spans="2:12" x14ac:dyDescent="0.25">
      <c r="B1459" s="63"/>
      <c r="C1459" s="41"/>
      <c r="D1459" s="64"/>
      <c r="E1459" s="38"/>
      <c r="F1459" s="41"/>
      <c r="G1459" s="41"/>
      <c r="H1459" s="65"/>
      <c r="I1459" s="65"/>
      <c r="J1459" s="41"/>
      <c r="K1459" s="41"/>
      <c r="L1459" s="41"/>
    </row>
    <row r="1460" spans="2:12" x14ac:dyDescent="0.25">
      <c r="B1460" s="63"/>
      <c r="C1460" s="41"/>
      <c r="D1460" s="64"/>
      <c r="E1460" s="38"/>
      <c r="F1460" s="41"/>
      <c r="G1460" s="41"/>
      <c r="H1460" s="65"/>
      <c r="I1460" s="65"/>
      <c r="J1460" s="41"/>
      <c r="K1460" s="41"/>
      <c r="L1460" s="41"/>
    </row>
    <row r="1461" spans="2:12" x14ac:dyDescent="0.25">
      <c r="B1461" s="63"/>
      <c r="C1461" s="41"/>
      <c r="D1461" s="64"/>
      <c r="E1461" s="38"/>
      <c r="F1461" s="41"/>
      <c r="G1461" s="41"/>
      <c r="H1461" s="65"/>
      <c r="I1461" s="65"/>
      <c r="J1461" s="41"/>
      <c r="K1461" s="41"/>
      <c r="L1461" s="41"/>
    </row>
    <row r="1462" spans="2:12" x14ac:dyDescent="0.25">
      <c r="B1462" s="63"/>
      <c r="C1462" s="41"/>
      <c r="D1462" s="64"/>
      <c r="E1462" s="38"/>
      <c r="F1462" s="41"/>
      <c r="G1462" s="41"/>
      <c r="H1462" s="65"/>
      <c r="I1462" s="65"/>
      <c r="J1462" s="41"/>
      <c r="K1462" s="41"/>
      <c r="L1462" s="41"/>
    </row>
    <row r="1463" spans="2:12" x14ac:dyDescent="0.25">
      <c r="B1463" s="63"/>
      <c r="C1463" s="41"/>
      <c r="D1463" s="64"/>
      <c r="E1463" s="38"/>
      <c r="F1463" s="41"/>
      <c r="G1463" s="41"/>
      <c r="H1463" s="65"/>
      <c r="I1463" s="65"/>
      <c r="J1463" s="41"/>
      <c r="K1463" s="41"/>
      <c r="L1463" s="41"/>
    </row>
    <row r="1464" spans="2:12" x14ac:dyDescent="0.25">
      <c r="B1464" s="63"/>
      <c r="C1464" s="41"/>
      <c r="D1464" s="64"/>
      <c r="E1464" s="38"/>
      <c r="F1464" s="41"/>
      <c r="G1464" s="41"/>
      <c r="H1464" s="65"/>
      <c r="I1464" s="65"/>
      <c r="J1464" s="41"/>
      <c r="K1464" s="41"/>
      <c r="L1464" s="41"/>
    </row>
    <row r="1465" spans="2:12" x14ac:dyDescent="0.25">
      <c r="B1465" s="63"/>
      <c r="C1465" s="41"/>
      <c r="D1465" s="64"/>
      <c r="E1465" s="38"/>
      <c r="F1465" s="41"/>
      <c r="G1465" s="41"/>
      <c r="H1465" s="65"/>
      <c r="I1465" s="65"/>
      <c r="J1465" s="41"/>
      <c r="K1465" s="41"/>
      <c r="L1465" s="41"/>
    </row>
    <row r="1466" spans="2:12" x14ac:dyDescent="0.25">
      <c r="B1466" s="63"/>
      <c r="C1466" s="41"/>
      <c r="D1466" s="64"/>
      <c r="E1466" s="38"/>
      <c r="F1466" s="41"/>
      <c r="G1466" s="41"/>
      <c r="H1466" s="65"/>
      <c r="I1466" s="65"/>
      <c r="J1466" s="41"/>
      <c r="K1466" s="41"/>
      <c r="L1466" s="41"/>
    </row>
    <row r="1467" spans="2:12" x14ac:dyDescent="0.25">
      <c r="B1467" s="63"/>
      <c r="C1467" s="41"/>
      <c r="D1467" s="64"/>
      <c r="E1467" s="38"/>
      <c r="F1467" s="41"/>
      <c r="G1467" s="41"/>
      <c r="H1467" s="65"/>
      <c r="I1467" s="65"/>
      <c r="J1467" s="41"/>
      <c r="K1467" s="41"/>
      <c r="L1467" s="41"/>
    </row>
    <row r="1468" spans="2:12" x14ac:dyDescent="0.25">
      <c r="B1468" s="63"/>
      <c r="C1468" s="41"/>
      <c r="D1468" s="64"/>
      <c r="E1468" s="38"/>
      <c r="F1468" s="41"/>
      <c r="G1468" s="41"/>
      <c r="H1468" s="65"/>
      <c r="I1468" s="65"/>
      <c r="J1468" s="41"/>
      <c r="K1468" s="41"/>
      <c r="L1468" s="41"/>
    </row>
    <row r="1469" spans="2:12" x14ac:dyDescent="0.25">
      <c r="B1469" s="63"/>
      <c r="C1469" s="41"/>
      <c r="D1469" s="64"/>
      <c r="E1469" s="38"/>
      <c r="F1469" s="41"/>
      <c r="G1469" s="41"/>
      <c r="H1469" s="65"/>
      <c r="I1469" s="65"/>
      <c r="J1469" s="41"/>
      <c r="K1469" s="41"/>
      <c r="L1469" s="41"/>
    </row>
    <row r="1470" spans="2:12" x14ac:dyDescent="0.25">
      <c r="B1470" s="63"/>
      <c r="C1470" s="41"/>
      <c r="D1470" s="64"/>
      <c r="E1470" s="38"/>
      <c r="F1470" s="41"/>
      <c r="G1470" s="41"/>
      <c r="H1470" s="65"/>
      <c r="I1470" s="65"/>
      <c r="J1470" s="41"/>
      <c r="K1470" s="41"/>
      <c r="L1470" s="41"/>
    </row>
    <row r="1471" spans="2:12" x14ac:dyDescent="0.25">
      <c r="B1471" s="63"/>
      <c r="C1471" s="41"/>
      <c r="D1471" s="64"/>
      <c r="E1471" s="38"/>
      <c r="F1471" s="41"/>
      <c r="G1471" s="41"/>
      <c r="H1471" s="65"/>
      <c r="I1471" s="65"/>
      <c r="J1471" s="41"/>
      <c r="K1471" s="41"/>
      <c r="L1471" s="41"/>
    </row>
    <row r="1472" spans="2:12" x14ac:dyDescent="0.25">
      <c r="B1472" s="63"/>
      <c r="C1472" s="41"/>
      <c r="D1472" s="64"/>
      <c r="E1472" s="38"/>
      <c r="F1472" s="41"/>
      <c r="G1472" s="41"/>
      <c r="H1472" s="65"/>
      <c r="I1472" s="65"/>
      <c r="J1472" s="41"/>
      <c r="K1472" s="41"/>
      <c r="L1472" s="41"/>
    </row>
    <row r="1473" spans="2:12" x14ac:dyDescent="0.25">
      <c r="B1473" s="63"/>
      <c r="C1473" s="41"/>
      <c r="D1473" s="64"/>
      <c r="E1473" s="38"/>
      <c r="F1473" s="41"/>
      <c r="G1473" s="41"/>
      <c r="H1473" s="65"/>
      <c r="I1473" s="65"/>
      <c r="J1473" s="41"/>
      <c r="K1473" s="41"/>
      <c r="L1473" s="41"/>
    </row>
    <row r="1474" spans="2:12" x14ac:dyDescent="0.25">
      <c r="B1474" s="63"/>
      <c r="C1474" s="41"/>
      <c r="D1474" s="64"/>
      <c r="E1474" s="38"/>
      <c r="F1474" s="41"/>
      <c r="G1474" s="41"/>
      <c r="H1474" s="65"/>
      <c r="I1474" s="65"/>
      <c r="J1474" s="41"/>
      <c r="K1474" s="41"/>
      <c r="L1474" s="41"/>
    </row>
    <row r="1475" spans="2:12" x14ac:dyDescent="0.25">
      <c r="B1475" s="63"/>
      <c r="C1475" s="41"/>
      <c r="D1475" s="64"/>
      <c r="E1475" s="38"/>
      <c r="F1475" s="41"/>
      <c r="G1475" s="41"/>
      <c r="H1475" s="65"/>
      <c r="I1475" s="65"/>
      <c r="J1475" s="41"/>
      <c r="K1475" s="41"/>
      <c r="L1475" s="41"/>
    </row>
    <row r="1476" spans="2:12" x14ac:dyDescent="0.25">
      <c r="B1476" s="63"/>
      <c r="C1476" s="41"/>
      <c r="D1476" s="64"/>
      <c r="E1476" s="38"/>
      <c r="F1476" s="41"/>
      <c r="G1476" s="41"/>
      <c r="H1476" s="65"/>
      <c r="I1476" s="65"/>
      <c r="J1476" s="41"/>
      <c r="K1476" s="41"/>
      <c r="L1476" s="41"/>
    </row>
    <row r="1477" spans="2:12" x14ac:dyDescent="0.25">
      <c r="B1477" s="63"/>
      <c r="C1477" s="41"/>
      <c r="D1477" s="64"/>
      <c r="E1477" s="38"/>
      <c r="F1477" s="41"/>
      <c r="G1477" s="41"/>
      <c r="H1477" s="65"/>
      <c r="I1477" s="65"/>
      <c r="J1477" s="41"/>
      <c r="K1477" s="41"/>
      <c r="L1477" s="41"/>
    </row>
    <row r="1478" spans="2:12" x14ac:dyDescent="0.25">
      <c r="B1478" s="63"/>
      <c r="C1478" s="41"/>
      <c r="D1478" s="64"/>
      <c r="E1478" s="38"/>
      <c r="F1478" s="41"/>
      <c r="G1478" s="41"/>
      <c r="H1478" s="65"/>
      <c r="I1478" s="65"/>
      <c r="J1478" s="41"/>
      <c r="K1478" s="41"/>
      <c r="L1478" s="41"/>
    </row>
    <row r="1479" spans="2:12" x14ac:dyDescent="0.25">
      <c r="B1479" s="63"/>
      <c r="C1479" s="41"/>
      <c r="D1479" s="64"/>
      <c r="E1479" s="38"/>
      <c r="F1479" s="41"/>
      <c r="G1479" s="41"/>
      <c r="H1479" s="65"/>
      <c r="I1479" s="65"/>
      <c r="J1479" s="41"/>
      <c r="K1479" s="41"/>
      <c r="L1479" s="41"/>
    </row>
    <row r="1480" spans="2:12" x14ac:dyDescent="0.25">
      <c r="B1480" s="63"/>
      <c r="C1480" s="41"/>
      <c r="D1480" s="64"/>
      <c r="E1480" s="38"/>
      <c r="F1480" s="41"/>
      <c r="G1480" s="41"/>
      <c r="H1480" s="65"/>
      <c r="I1480" s="65"/>
      <c r="J1480" s="41"/>
      <c r="K1480" s="41"/>
      <c r="L1480" s="41"/>
    </row>
    <row r="1481" spans="2:12" x14ac:dyDescent="0.25">
      <c r="B1481" s="63"/>
      <c r="C1481" s="41"/>
      <c r="D1481" s="64"/>
      <c r="E1481" s="38"/>
      <c r="F1481" s="41"/>
      <c r="G1481" s="41"/>
      <c r="H1481" s="65"/>
      <c r="I1481" s="65"/>
      <c r="J1481" s="41"/>
      <c r="K1481" s="41"/>
      <c r="L1481" s="41"/>
    </row>
    <row r="1482" spans="2:12" x14ac:dyDescent="0.25">
      <c r="B1482" s="63"/>
      <c r="C1482" s="41"/>
      <c r="D1482" s="64"/>
      <c r="E1482" s="38"/>
      <c r="F1482" s="41"/>
      <c r="G1482" s="41"/>
      <c r="H1482" s="65"/>
      <c r="I1482" s="65"/>
      <c r="J1482" s="41"/>
      <c r="K1482" s="41"/>
      <c r="L1482" s="41"/>
    </row>
    <row r="1483" spans="2:12" x14ac:dyDescent="0.25">
      <c r="B1483" s="63"/>
      <c r="C1483" s="41"/>
      <c r="D1483" s="64"/>
      <c r="E1483" s="38"/>
      <c r="F1483" s="41"/>
      <c r="G1483" s="41"/>
      <c r="H1483" s="65"/>
      <c r="I1483" s="65"/>
      <c r="J1483" s="41"/>
      <c r="K1483" s="41"/>
      <c r="L1483" s="41"/>
    </row>
    <row r="1484" spans="2:12" x14ac:dyDescent="0.25">
      <c r="B1484" s="63"/>
      <c r="C1484" s="41"/>
      <c r="D1484" s="64"/>
      <c r="E1484" s="38"/>
      <c r="F1484" s="41"/>
      <c r="G1484" s="41"/>
      <c r="H1484" s="65"/>
      <c r="I1484" s="65"/>
      <c r="J1484" s="41"/>
      <c r="K1484" s="41"/>
      <c r="L1484" s="41"/>
    </row>
    <row r="1485" spans="2:12" x14ac:dyDescent="0.25">
      <c r="B1485" s="63"/>
      <c r="C1485" s="41"/>
      <c r="D1485" s="64"/>
      <c r="E1485" s="38"/>
      <c r="F1485" s="41"/>
      <c r="G1485" s="41"/>
      <c r="H1485" s="65"/>
      <c r="I1485" s="65"/>
      <c r="J1485" s="41"/>
      <c r="K1485" s="41"/>
      <c r="L1485" s="41"/>
    </row>
    <row r="1486" spans="2:12" x14ac:dyDescent="0.25">
      <c r="B1486" s="63"/>
      <c r="C1486" s="41"/>
      <c r="D1486" s="64"/>
      <c r="E1486" s="38"/>
      <c r="F1486" s="41"/>
      <c r="G1486" s="41"/>
      <c r="H1486" s="65"/>
      <c r="I1486" s="65"/>
      <c r="J1486" s="41"/>
      <c r="K1486" s="41"/>
      <c r="L1486" s="41"/>
    </row>
    <row r="1487" spans="2:12" x14ac:dyDescent="0.25">
      <c r="B1487" s="63"/>
      <c r="C1487" s="41"/>
      <c r="D1487" s="64"/>
      <c r="E1487" s="38"/>
      <c r="F1487" s="41"/>
      <c r="G1487" s="41"/>
      <c r="H1487" s="65"/>
      <c r="I1487" s="65"/>
      <c r="J1487" s="41"/>
      <c r="K1487" s="41"/>
      <c r="L1487" s="41"/>
    </row>
    <row r="1488" spans="2:12" x14ac:dyDescent="0.25">
      <c r="B1488" s="63"/>
      <c r="C1488" s="41"/>
      <c r="D1488" s="64"/>
      <c r="E1488" s="38"/>
      <c r="F1488" s="41"/>
      <c r="G1488" s="41"/>
      <c r="H1488" s="65"/>
      <c r="I1488" s="65"/>
      <c r="J1488" s="41"/>
      <c r="K1488" s="41"/>
      <c r="L1488" s="41"/>
    </row>
    <row r="1489" spans="2:12" x14ac:dyDescent="0.25">
      <c r="B1489" s="63"/>
      <c r="C1489" s="41"/>
      <c r="D1489" s="64"/>
      <c r="E1489" s="38"/>
      <c r="F1489" s="41"/>
      <c r="G1489" s="41"/>
      <c r="H1489" s="65"/>
      <c r="I1489" s="65"/>
      <c r="J1489" s="41"/>
      <c r="K1489" s="41"/>
      <c r="L1489" s="41"/>
    </row>
    <row r="1490" spans="2:12" x14ac:dyDescent="0.25">
      <c r="B1490" s="63"/>
      <c r="C1490" s="41"/>
      <c r="D1490" s="64"/>
      <c r="E1490" s="38"/>
      <c r="F1490" s="41"/>
      <c r="G1490" s="41"/>
      <c r="H1490" s="65"/>
      <c r="I1490" s="65"/>
      <c r="J1490" s="41"/>
      <c r="K1490" s="41"/>
      <c r="L1490" s="41"/>
    </row>
    <row r="1491" spans="2:12" x14ac:dyDescent="0.25">
      <c r="B1491" s="63"/>
      <c r="C1491" s="41"/>
      <c r="D1491" s="64"/>
      <c r="E1491" s="38"/>
      <c r="F1491" s="41"/>
      <c r="G1491" s="41"/>
      <c r="H1491" s="65"/>
      <c r="I1491" s="65"/>
      <c r="J1491" s="41"/>
      <c r="K1491" s="41"/>
      <c r="L1491" s="41"/>
    </row>
    <row r="1492" spans="2:12" x14ac:dyDescent="0.25">
      <c r="B1492" s="63"/>
      <c r="C1492" s="41"/>
      <c r="D1492" s="64"/>
      <c r="E1492" s="38"/>
      <c r="F1492" s="41"/>
      <c r="G1492" s="41"/>
      <c r="H1492" s="65"/>
      <c r="I1492" s="65"/>
      <c r="J1492" s="41"/>
      <c r="K1492" s="41"/>
      <c r="L1492" s="41"/>
    </row>
    <row r="1493" spans="2:12" x14ac:dyDescent="0.25">
      <c r="B1493" s="63"/>
      <c r="C1493" s="41"/>
      <c r="D1493" s="64"/>
      <c r="E1493" s="38"/>
      <c r="F1493" s="41"/>
      <c r="G1493" s="41"/>
      <c r="H1493" s="65"/>
      <c r="I1493" s="65"/>
      <c r="J1493" s="41"/>
      <c r="K1493" s="41"/>
      <c r="L1493" s="41"/>
    </row>
    <row r="1494" spans="2:12" x14ac:dyDescent="0.25">
      <c r="B1494" s="63"/>
      <c r="C1494" s="41"/>
      <c r="D1494" s="64"/>
      <c r="E1494" s="38"/>
      <c r="F1494" s="41"/>
      <c r="G1494" s="41"/>
      <c r="H1494" s="65"/>
      <c r="I1494" s="65"/>
      <c r="J1494" s="41"/>
      <c r="K1494" s="41"/>
      <c r="L1494" s="41"/>
    </row>
    <row r="1495" spans="2:12" x14ac:dyDescent="0.25">
      <c r="B1495" s="63"/>
      <c r="C1495" s="41"/>
      <c r="D1495" s="64"/>
      <c r="E1495" s="38"/>
      <c r="F1495" s="41"/>
      <c r="G1495" s="41"/>
      <c r="H1495" s="65"/>
      <c r="I1495" s="65"/>
      <c r="J1495" s="41"/>
      <c r="K1495" s="41"/>
      <c r="L1495" s="41"/>
    </row>
    <row r="1496" spans="2:12" x14ac:dyDescent="0.25">
      <c r="B1496" s="63"/>
      <c r="C1496" s="41"/>
      <c r="D1496" s="64"/>
      <c r="E1496" s="38"/>
      <c r="F1496" s="41"/>
      <c r="G1496" s="41"/>
      <c r="H1496" s="65"/>
      <c r="I1496" s="65"/>
      <c r="J1496" s="41"/>
      <c r="K1496" s="41"/>
      <c r="L1496" s="41"/>
    </row>
    <row r="1497" spans="2:12" x14ac:dyDescent="0.25">
      <c r="B1497" s="63"/>
      <c r="C1497" s="41"/>
      <c r="D1497" s="64"/>
      <c r="E1497" s="38"/>
      <c r="F1497" s="41"/>
      <c r="G1497" s="41"/>
      <c r="H1497" s="65"/>
      <c r="I1497" s="65"/>
      <c r="J1497" s="41"/>
      <c r="K1497" s="41"/>
      <c r="L1497" s="41"/>
    </row>
    <row r="1498" spans="2:12" x14ac:dyDescent="0.25">
      <c r="B1498" s="63"/>
      <c r="C1498" s="41"/>
      <c r="D1498" s="64"/>
      <c r="E1498" s="38"/>
      <c r="F1498" s="41"/>
      <c r="G1498" s="41"/>
      <c r="H1498" s="65"/>
      <c r="I1498" s="65"/>
      <c r="J1498" s="41"/>
      <c r="K1498" s="41"/>
      <c r="L1498" s="41"/>
    </row>
    <row r="1499" spans="2:12" x14ac:dyDescent="0.25">
      <c r="B1499" s="63"/>
      <c r="C1499" s="41"/>
      <c r="D1499" s="64"/>
      <c r="E1499" s="38"/>
      <c r="F1499" s="41"/>
      <c r="G1499" s="41"/>
      <c r="H1499" s="65"/>
      <c r="I1499" s="65"/>
      <c r="J1499" s="41"/>
      <c r="K1499" s="41"/>
      <c r="L1499" s="41"/>
    </row>
    <row r="1500" spans="2:12" x14ac:dyDescent="0.25">
      <c r="B1500" s="63"/>
      <c r="C1500" s="41"/>
      <c r="D1500" s="64"/>
      <c r="E1500" s="38"/>
      <c r="F1500" s="41"/>
      <c r="G1500" s="41"/>
      <c r="H1500" s="65"/>
      <c r="I1500" s="65"/>
      <c r="J1500" s="41"/>
      <c r="K1500" s="41"/>
      <c r="L1500" s="41"/>
    </row>
    <row r="1501" spans="2:12" x14ac:dyDescent="0.25">
      <c r="B1501" s="63"/>
      <c r="C1501" s="41"/>
      <c r="D1501" s="64"/>
      <c r="E1501" s="38"/>
      <c r="F1501" s="41"/>
      <c r="G1501" s="41"/>
      <c r="H1501" s="65"/>
      <c r="I1501" s="65"/>
      <c r="J1501" s="41"/>
      <c r="K1501" s="41"/>
      <c r="L1501" s="41"/>
    </row>
    <row r="1502" spans="2:12" x14ac:dyDescent="0.25">
      <c r="B1502" s="63"/>
      <c r="C1502" s="41"/>
      <c r="D1502" s="64"/>
      <c r="E1502" s="38"/>
      <c r="F1502" s="41"/>
      <c r="G1502" s="41"/>
      <c r="H1502" s="65"/>
      <c r="I1502" s="65"/>
      <c r="J1502" s="41"/>
      <c r="K1502" s="41"/>
      <c r="L1502" s="41"/>
    </row>
    <row r="1503" spans="2:12" x14ac:dyDescent="0.25">
      <c r="B1503" s="63"/>
      <c r="C1503" s="41"/>
      <c r="D1503" s="64"/>
      <c r="E1503" s="38"/>
      <c r="F1503" s="41"/>
      <c r="G1503" s="41"/>
      <c r="H1503" s="65"/>
      <c r="I1503" s="65"/>
      <c r="J1503" s="41"/>
      <c r="K1503" s="41"/>
      <c r="L1503" s="41"/>
    </row>
    <row r="1504" spans="2:12" x14ac:dyDescent="0.25">
      <c r="B1504" s="63"/>
      <c r="C1504" s="41"/>
      <c r="D1504" s="64"/>
      <c r="E1504" s="38"/>
      <c r="F1504" s="41"/>
      <c r="G1504" s="41"/>
      <c r="H1504" s="65"/>
      <c r="I1504" s="65"/>
      <c r="J1504" s="41"/>
      <c r="K1504" s="41"/>
      <c r="L1504" s="41"/>
    </row>
    <row r="1505" spans="2:12" x14ac:dyDescent="0.25">
      <c r="B1505" s="63"/>
      <c r="C1505" s="41"/>
      <c r="D1505" s="64"/>
      <c r="E1505" s="38"/>
      <c r="F1505" s="41"/>
      <c r="G1505" s="41"/>
      <c r="H1505" s="65"/>
      <c r="I1505" s="65"/>
      <c r="J1505" s="41"/>
      <c r="K1505" s="41"/>
      <c r="L1505" s="41"/>
    </row>
    <row r="1506" spans="2:12" x14ac:dyDescent="0.25">
      <c r="B1506" s="63"/>
      <c r="C1506" s="41"/>
      <c r="D1506" s="64"/>
      <c r="E1506" s="38"/>
      <c r="F1506" s="41"/>
      <c r="G1506" s="41"/>
      <c r="H1506" s="65"/>
      <c r="I1506" s="65"/>
      <c r="J1506" s="41"/>
      <c r="K1506" s="41"/>
      <c r="L1506" s="41"/>
    </row>
    <row r="1507" spans="2:12" x14ac:dyDescent="0.25">
      <c r="B1507" s="63"/>
      <c r="C1507" s="41"/>
      <c r="D1507" s="64"/>
      <c r="E1507" s="38"/>
      <c r="F1507" s="41"/>
      <c r="G1507" s="41"/>
      <c r="H1507" s="65"/>
      <c r="I1507" s="65"/>
      <c r="J1507" s="41"/>
      <c r="K1507" s="41"/>
      <c r="L1507" s="41"/>
    </row>
    <row r="1508" spans="2:12" x14ac:dyDescent="0.25">
      <c r="B1508" s="63"/>
      <c r="C1508" s="41"/>
      <c r="D1508" s="64"/>
      <c r="E1508" s="38"/>
      <c r="F1508" s="41"/>
      <c r="G1508" s="41"/>
      <c r="H1508" s="65"/>
      <c r="I1508" s="65"/>
      <c r="J1508" s="41"/>
      <c r="K1508" s="41"/>
      <c r="L1508" s="41"/>
    </row>
    <row r="1509" spans="2:12" x14ac:dyDescent="0.25">
      <c r="B1509" s="63"/>
      <c r="C1509" s="41"/>
      <c r="D1509" s="64"/>
      <c r="E1509" s="38"/>
      <c r="F1509" s="41"/>
      <c r="G1509" s="41"/>
      <c r="H1509" s="65"/>
      <c r="I1509" s="65"/>
      <c r="J1509" s="41"/>
      <c r="K1509" s="41"/>
      <c r="L1509" s="41"/>
    </row>
    <row r="1510" spans="2:12" x14ac:dyDescent="0.25">
      <c r="B1510" s="63"/>
      <c r="C1510" s="41"/>
      <c r="D1510" s="64"/>
      <c r="E1510" s="38"/>
      <c r="F1510" s="41"/>
      <c r="G1510" s="41"/>
      <c r="H1510" s="65"/>
      <c r="I1510" s="65"/>
      <c r="J1510" s="41"/>
      <c r="K1510" s="41"/>
      <c r="L1510" s="41"/>
    </row>
    <row r="1511" spans="2:12" x14ac:dyDescent="0.25">
      <c r="B1511" s="63"/>
      <c r="C1511" s="41"/>
      <c r="D1511" s="64"/>
      <c r="E1511" s="38"/>
      <c r="F1511" s="41"/>
      <c r="G1511" s="41"/>
      <c r="H1511" s="65"/>
      <c r="I1511" s="65"/>
      <c r="J1511" s="41"/>
      <c r="K1511" s="41"/>
      <c r="L1511" s="41"/>
    </row>
    <row r="1512" spans="2:12" x14ac:dyDescent="0.25">
      <c r="B1512" s="63"/>
      <c r="C1512" s="41"/>
      <c r="D1512" s="64"/>
      <c r="E1512" s="38"/>
      <c r="F1512" s="41"/>
      <c r="G1512" s="41"/>
      <c r="H1512" s="65"/>
      <c r="I1512" s="65"/>
      <c r="J1512" s="41"/>
      <c r="K1512" s="41"/>
      <c r="L1512" s="41"/>
    </row>
    <row r="1513" spans="2:12" x14ac:dyDescent="0.25">
      <c r="B1513" s="63"/>
      <c r="C1513" s="41"/>
      <c r="D1513" s="64"/>
      <c r="E1513" s="38"/>
      <c r="F1513" s="41"/>
      <c r="G1513" s="41"/>
      <c r="H1513" s="65"/>
      <c r="I1513" s="65"/>
      <c r="J1513" s="41"/>
      <c r="K1513" s="41"/>
      <c r="L1513" s="41"/>
    </row>
    <row r="1514" spans="2:12" x14ac:dyDescent="0.25">
      <c r="B1514" s="63"/>
      <c r="C1514" s="41"/>
      <c r="D1514" s="64"/>
      <c r="E1514" s="38"/>
      <c r="F1514" s="41"/>
      <c r="G1514" s="41"/>
      <c r="H1514" s="65"/>
      <c r="I1514" s="65"/>
      <c r="J1514" s="41"/>
      <c r="K1514" s="41"/>
      <c r="L1514" s="41"/>
    </row>
    <row r="1515" spans="2:12" x14ac:dyDescent="0.25">
      <c r="B1515" s="63"/>
      <c r="C1515" s="41"/>
      <c r="D1515" s="64"/>
      <c r="E1515" s="38"/>
      <c r="F1515" s="41"/>
      <c r="G1515" s="41"/>
      <c r="H1515" s="65"/>
      <c r="I1515" s="65"/>
      <c r="J1515" s="41"/>
      <c r="K1515" s="41"/>
      <c r="L1515" s="41"/>
    </row>
    <row r="1516" spans="2:12" x14ac:dyDescent="0.25">
      <c r="B1516" s="63"/>
      <c r="C1516" s="41"/>
      <c r="D1516" s="64"/>
      <c r="E1516" s="38"/>
      <c r="F1516" s="41"/>
      <c r="G1516" s="41"/>
      <c r="H1516" s="65"/>
      <c r="I1516" s="65"/>
      <c r="J1516" s="41"/>
      <c r="K1516" s="41"/>
      <c r="L1516" s="41"/>
    </row>
    <row r="1517" spans="2:12" x14ac:dyDescent="0.25">
      <c r="B1517" s="63"/>
      <c r="C1517" s="41"/>
      <c r="D1517" s="64"/>
      <c r="E1517" s="38"/>
      <c r="F1517" s="41"/>
      <c r="G1517" s="41"/>
      <c r="H1517" s="65"/>
      <c r="I1517" s="65"/>
      <c r="J1517" s="41"/>
      <c r="K1517" s="41"/>
      <c r="L1517" s="41"/>
    </row>
    <row r="1518" spans="2:12" x14ac:dyDescent="0.25">
      <c r="B1518" s="63"/>
      <c r="C1518" s="41"/>
      <c r="D1518" s="64"/>
      <c r="E1518" s="38"/>
      <c r="F1518" s="41"/>
      <c r="G1518" s="41"/>
      <c r="H1518" s="65"/>
      <c r="I1518" s="65"/>
      <c r="J1518" s="41"/>
      <c r="K1518" s="41"/>
      <c r="L1518" s="41"/>
    </row>
    <row r="1519" spans="2:12" x14ac:dyDescent="0.25">
      <c r="B1519" s="63"/>
      <c r="C1519" s="41"/>
      <c r="D1519" s="64"/>
      <c r="E1519" s="38"/>
      <c r="F1519" s="41"/>
      <c r="G1519" s="41"/>
      <c r="H1519" s="65"/>
      <c r="I1519" s="65"/>
      <c r="J1519" s="41"/>
      <c r="K1519" s="41"/>
      <c r="L1519" s="41"/>
    </row>
    <row r="1520" spans="2:12" x14ac:dyDescent="0.25">
      <c r="B1520" s="63"/>
      <c r="C1520" s="41"/>
      <c r="D1520" s="64"/>
      <c r="E1520" s="38"/>
      <c r="F1520" s="41"/>
      <c r="G1520" s="41"/>
      <c r="H1520" s="65"/>
      <c r="I1520" s="65"/>
      <c r="J1520" s="41"/>
      <c r="K1520" s="41"/>
      <c r="L1520" s="41"/>
    </row>
    <row r="1521" spans="2:12" x14ac:dyDescent="0.25">
      <c r="B1521" s="63"/>
      <c r="C1521" s="41"/>
      <c r="D1521" s="64"/>
      <c r="E1521" s="38"/>
      <c r="F1521" s="41"/>
      <c r="G1521" s="41"/>
      <c r="H1521" s="65"/>
      <c r="I1521" s="65"/>
      <c r="J1521" s="41"/>
      <c r="K1521" s="41"/>
      <c r="L1521" s="41"/>
    </row>
    <row r="1522" spans="2:12" x14ac:dyDescent="0.25">
      <c r="B1522" s="63"/>
      <c r="C1522" s="41"/>
      <c r="D1522" s="64"/>
      <c r="E1522" s="38"/>
      <c r="F1522" s="41"/>
      <c r="G1522" s="41"/>
      <c r="H1522" s="65"/>
      <c r="I1522" s="65"/>
      <c r="J1522" s="41"/>
      <c r="K1522" s="41"/>
      <c r="L1522" s="41"/>
    </row>
    <row r="1523" spans="2:12" x14ac:dyDescent="0.25">
      <c r="B1523" s="63"/>
      <c r="C1523" s="41"/>
      <c r="D1523" s="64"/>
      <c r="E1523" s="38"/>
      <c r="F1523" s="41"/>
      <c r="G1523" s="41"/>
      <c r="H1523" s="65"/>
      <c r="I1523" s="65"/>
      <c r="J1523" s="41"/>
      <c r="K1523" s="41"/>
      <c r="L1523" s="41"/>
    </row>
    <row r="1524" spans="2:12" x14ac:dyDescent="0.25">
      <c r="B1524" s="63"/>
      <c r="C1524" s="41"/>
      <c r="D1524" s="64"/>
      <c r="E1524" s="38"/>
      <c r="F1524" s="41"/>
      <c r="G1524" s="41"/>
      <c r="H1524" s="65"/>
      <c r="I1524" s="65"/>
      <c r="J1524" s="41"/>
      <c r="K1524" s="41"/>
      <c r="L1524" s="41"/>
    </row>
    <row r="1525" spans="2:12" x14ac:dyDescent="0.25">
      <c r="B1525" s="63"/>
      <c r="C1525" s="41"/>
      <c r="D1525" s="64"/>
      <c r="E1525" s="38"/>
      <c r="F1525" s="41"/>
      <c r="G1525" s="41"/>
      <c r="H1525" s="65"/>
      <c r="I1525" s="65"/>
      <c r="J1525" s="41"/>
      <c r="K1525" s="41"/>
      <c r="L1525" s="41"/>
    </row>
    <row r="1526" spans="2:12" x14ac:dyDescent="0.25">
      <c r="B1526" s="63"/>
      <c r="C1526" s="41"/>
      <c r="D1526" s="64"/>
      <c r="E1526" s="38"/>
      <c r="F1526" s="41"/>
      <c r="G1526" s="41"/>
      <c r="H1526" s="65"/>
      <c r="I1526" s="65"/>
      <c r="J1526" s="41"/>
      <c r="K1526" s="41"/>
      <c r="L1526" s="41"/>
    </row>
    <row r="1527" spans="2:12" x14ac:dyDescent="0.25">
      <c r="B1527" s="63"/>
      <c r="C1527" s="41"/>
      <c r="D1527" s="64"/>
      <c r="E1527" s="38"/>
      <c r="F1527" s="41"/>
      <c r="G1527" s="41"/>
      <c r="H1527" s="65"/>
      <c r="I1527" s="65"/>
      <c r="J1527" s="41"/>
      <c r="K1527" s="41"/>
      <c r="L1527" s="41"/>
    </row>
    <row r="1528" spans="2:12" x14ac:dyDescent="0.25">
      <c r="B1528" s="63"/>
      <c r="C1528" s="41"/>
      <c r="D1528" s="64"/>
      <c r="E1528" s="38"/>
      <c r="F1528" s="41"/>
      <c r="G1528" s="41"/>
      <c r="H1528" s="65"/>
      <c r="I1528" s="65"/>
      <c r="J1528" s="41"/>
      <c r="K1528" s="41"/>
      <c r="L1528" s="41"/>
    </row>
    <row r="1529" spans="2:12" x14ac:dyDescent="0.25">
      <c r="B1529" s="63"/>
      <c r="C1529" s="41"/>
      <c r="D1529" s="64"/>
      <c r="E1529" s="38"/>
      <c r="F1529" s="41"/>
      <c r="G1529" s="41"/>
      <c r="H1529" s="65"/>
      <c r="I1529" s="65"/>
      <c r="J1529" s="41"/>
      <c r="K1529" s="41"/>
      <c r="L1529" s="41"/>
    </row>
    <row r="1530" spans="2:12" x14ac:dyDescent="0.25">
      <c r="B1530" s="63"/>
      <c r="C1530" s="41"/>
      <c r="D1530" s="64"/>
      <c r="E1530" s="38"/>
      <c r="F1530" s="41"/>
      <c r="G1530" s="41"/>
      <c r="H1530" s="65"/>
      <c r="I1530" s="65"/>
      <c r="J1530" s="41"/>
      <c r="K1530" s="41"/>
      <c r="L1530" s="41"/>
    </row>
    <row r="1531" spans="2:12" x14ac:dyDescent="0.25">
      <c r="B1531" s="63"/>
      <c r="C1531" s="41"/>
      <c r="D1531" s="64"/>
      <c r="E1531" s="38"/>
      <c r="F1531" s="41"/>
      <c r="G1531" s="41"/>
      <c r="H1531" s="65"/>
      <c r="I1531" s="65"/>
      <c r="J1531" s="41"/>
      <c r="K1531" s="41"/>
      <c r="L1531" s="41"/>
    </row>
    <row r="1532" spans="2:12" x14ac:dyDescent="0.25">
      <c r="H1532" s="7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6</vt:i4>
      </vt:variant>
    </vt:vector>
  </HeadingPairs>
  <TitlesOfParts>
    <vt:vector size="6" baseType="lpstr">
      <vt:lpstr>TIPO SDA</vt:lpstr>
      <vt:lpstr>TIPO PROY</vt:lpstr>
      <vt:lpstr>DETALLADO PROCESOS</vt:lpstr>
      <vt:lpstr>INFO GENERAL</vt:lpstr>
      <vt:lpstr>INVERSIÓN</vt:lpstr>
      <vt:lpstr>FUNCIONAMIENTO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2019-03-04T21:46:17Z</dcterms:modified>
</cp:coreProperties>
</file>