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arcela.reyes\Documents\ARCHIVOS SECRETARIA DE AMBIENTE\TRANSPARENCIA (nuevo)\Planeación\Políticas\Plan anticorrupción\2019\Mapa de riesgos corrupción\"/>
    </mc:Choice>
  </mc:AlternateContent>
  <xr:revisionPtr revIDLastSave="0" documentId="8_{7419FD72-9948-4565-B97D-8F40C9EE91D5}" xr6:coauthVersionLast="45" xr6:coauthVersionMax="45" xr10:uidLastSave="{00000000-0000-0000-0000-000000000000}"/>
  <bookViews>
    <workbookView xWindow="-120" yWindow="945" windowWidth="24240" windowHeight="12075" xr2:uid="{00000000-000D-0000-FFFF-FFFF00000000}"/>
  </bookViews>
  <sheets>
    <sheet name="MAPA DE RIESGOS CONSOLIDADO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'MAPA DE RIESGOS CONSOLIDADO2019'!$A$1:$R$10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1" l="1"/>
  <c r="E3" i="1"/>
  <c r="E4" i="1"/>
  <c r="E5" i="1"/>
  <c r="E6" i="1"/>
  <c r="E7" i="1"/>
  <c r="E8" i="1"/>
  <c r="E9" i="1"/>
  <c r="E10" i="1"/>
  <c r="E13" i="1"/>
  <c r="E15" i="1"/>
  <c r="E16" i="1"/>
  <c r="E20" i="1"/>
  <c r="E21" i="1"/>
  <c r="E22" i="1"/>
  <c r="E28" i="1"/>
  <c r="E29" i="1"/>
  <c r="E30" i="1"/>
  <c r="E33" i="1"/>
  <c r="E34" i="1"/>
  <c r="E35" i="1"/>
  <c r="E41" i="1"/>
  <c r="E42" i="1"/>
  <c r="E43" i="1"/>
  <c r="E44" i="1"/>
  <c r="E45" i="1"/>
  <c r="E46" i="1"/>
  <c r="E47" i="1"/>
  <c r="E48" i="1"/>
  <c r="E49" i="1"/>
  <c r="E50" i="1"/>
  <c r="E51" i="1"/>
  <c r="M38" i="1"/>
  <c r="G38" i="1"/>
  <c r="G40" i="1" l="1"/>
  <c r="M32" i="1" l="1"/>
  <c r="M31" i="1"/>
  <c r="N51" i="1" l="1"/>
  <c r="M51" i="1"/>
  <c r="L51" i="1"/>
  <c r="K51" i="1"/>
  <c r="J51" i="1"/>
  <c r="I51" i="1"/>
  <c r="G51" i="1"/>
  <c r="F51" i="1"/>
  <c r="I48" i="1" l="1"/>
  <c r="J48" i="1"/>
  <c r="K48" i="1"/>
  <c r="L48" i="1"/>
  <c r="M48" i="1"/>
  <c r="N48" i="1"/>
  <c r="O48" i="1"/>
  <c r="P48" i="1"/>
  <c r="I49" i="1"/>
  <c r="J49" i="1"/>
  <c r="K49" i="1"/>
  <c r="L49" i="1"/>
  <c r="M49" i="1"/>
  <c r="N49" i="1"/>
  <c r="O49" i="1"/>
  <c r="P49" i="1"/>
  <c r="I50" i="1"/>
  <c r="J50" i="1"/>
  <c r="K50" i="1"/>
  <c r="L50" i="1"/>
  <c r="M50" i="1"/>
  <c r="N50" i="1"/>
  <c r="O50" i="1"/>
  <c r="P50" i="1"/>
  <c r="F48" i="1"/>
  <c r="G48" i="1"/>
  <c r="F49" i="1"/>
  <c r="G49" i="1"/>
  <c r="F50" i="1"/>
  <c r="G50" i="1"/>
  <c r="I35" i="1" l="1"/>
  <c r="J35" i="1"/>
  <c r="K35" i="1"/>
  <c r="L35" i="1"/>
  <c r="M35" i="1"/>
  <c r="N35" i="1"/>
  <c r="I34" i="1"/>
  <c r="J34" i="1"/>
  <c r="K34" i="1"/>
  <c r="L34" i="1"/>
  <c r="M34" i="1"/>
  <c r="N34" i="1"/>
  <c r="I33" i="1"/>
  <c r="J33" i="1"/>
  <c r="K33" i="1"/>
  <c r="L33" i="1"/>
  <c r="M33" i="1"/>
  <c r="N33" i="1"/>
  <c r="F35" i="1"/>
  <c r="G35" i="1"/>
  <c r="F34" i="1"/>
  <c r="G34" i="1"/>
  <c r="F33" i="1"/>
  <c r="G33" i="1"/>
  <c r="I6" i="1" l="1"/>
  <c r="J6" i="1"/>
  <c r="K6" i="1"/>
  <c r="L6" i="1"/>
  <c r="M6" i="1"/>
  <c r="N6" i="1"/>
  <c r="I7" i="1"/>
  <c r="J7" i="1"/>
  <c r="K7" i="1"/>
  <c r="L7" i="1"/>
  <c r="M7" i="1"/>
  <c r="N7" i="1"/>
  <c r="I8" i="1"/>
  <c r="J8" i="1"/>
  <c r="K8" i="1"/>
  <c r="L8" i="1"/>
  <c r="M8" i="1"/>
  <c r="N8" i="1"/>
  <c r="I9" i="1"/>
  <c r="J9" i="1"/>
  <c r="K9" i="1"/>
  <c r="L9" i="1"/>
  <c r="M9" i="1"/>
  <c r="N9" i="1"/>
  <c r="J10" i="1"/>
  <c r="L10" i="1"/>
  <c r="M10" i="1"/>
  <c r="N10" i="1"/>
  <c r="F10" i="1"/>
  <c r="G10" i="1"/>
  <c r="F9" i="1"/>
  <c r="G9" i="1"/>
  <c r="F8" i="1"/>
  <c r="G8" i="1"/>
  <c r="F7" i="1"/>
  <c r="G7" i="1"/>
  <c r="F6" i="1"/>
  <c r="G6" i="1"/>
  <c r="F5" i="1"/>
  <c r="G5" i="1"/>
  <c r="F47" i="1" l="1"/>
  <c r="G47" i="1"/>
  <c r="F46" i="1"/>
  <c r="G46" i="1"/>
  <c r="I47" i="1"/>
  <c r="N47" i="1"/>
  <c r="O47" i="1"/>
  <c r="P47" i="1"/>
  <c r="I46" i="1"/>
  <c r="N46" i="1"/>
  <c r="O46" i="1"/>
  <c r="P46" i="1"/>
  <c r="I45" i="1"/>
  <c r="N45" i="1"/>
  <c r="O45" i="1"/>
  <c r="P45" i="1"/>
  <c r="F45" i="1"/>
  <c r="G45" i="1"/>
  <c r="J47" i="1" l="1"/>
  <c r="K47" i="1" l="1"/>
  <c r="J46" i="1"/>
  <c r="J45" i="1"/>
  <c r="K45" i="1"/>
  <c r="M47" i="1" l="1"/>
  <c r="L47" i="1"/>
  <c r="K46" i="1"/>
  <c r="M46" i="1" l="1"/>
  <c r="L46" i="1"/>
  <c r="M45" i="1"/>
  <c r="L45" i="1"/>
  <c r="I44" i="1" l="1"/>
  <c r="J44" i="1"/>
  <c r="K44" i="1"/>
  <c r="L44" i="1"/>
  <c r="M44" i="1"/>
  <c r="N44" i="1"/>
  <c r="O44" i="1"/>
  <c r="P44" i="1"/>
  <c r="I43" i="1"/>
  <c r="J43" i="1"/>
  <c r="K43" i="1"/>
  <c r="L43" i="1"/>
  <c r="M43" i="1"/>
  <c r="N43" i="1"/>
  <c r="O43" i="1"/>
  <c r="P43" i="1"/>
  <c r="I42" i="1"/>
  <c r="J42" i="1"/>
  <c r="K42" i="1"/>
  <c r="L42" i="1"/>
  <c r="M42" i="1"/>
  <c r="N42" i="1"/>
  <c r="O42" i="1"/>
  <c r="P42" i="1"/>
  <c r="F43" i="1"/>
  <c r="G43" i="1"/>
  <c r="F44" i="1"/>
  <c r="G44" i="1"/>
  <c r="F42" i="1"/>
  <c r="G42" i="1"/>
  <c r="F41" i="1" l="1"/>
  <c r="J39" i="1"/>
  <c r="K39" i="1"/>
  <c r="L39" i="1"/>
  <c r="N39" i="1"/>
  <c r="O39" i="1"/>
  <c r="G39" i="1"/>
  <c r="G3" i="1" l="1"/>
  <c r="B41" i="1" l="1"/>
  <c r="F40" i="1"/>
  <c r="B40" i="1"/>
  <c r="B39" i="1"/>
  <c r="Q35" i="1"/>
  <c r="P35" i="1"/>
  <c r="C35" i="1"/>
  <c r="B35" i="1"/>
  <c r="Q34" i="1"/>
  <c r="P34" i="1"/>
  <c r="C34" i="1"/>
  <c r="B34" i="1"/>
  <c r="I31" i="1"/>
  <c r="C31" i="1"/>
  <c r="Q30" i="1"/>
  <c r="P30" i="1"/>
  <c r="O30" i="1"/>
  <c r="N30" i="1"/>
  <c r="M30" i="1"/>
  <c r="L30" i="1"/>
  <c r="K30" i="1"/>
  <c r="J30" i="1"/>
  <c r="I30" i="1"/>
  <c r="H30" i="1"/>
  <c r="G30" i="1"/>
  <c r="F30" i="1"/>
  <c r="Q29" i="1"/>
  <c r="P29" i="1"/>
  <c r="O29" i="1"/>
  <c r="N29" i="1"/>
  <c r="M29" i="1"/>
  <c r="L29" i="1"/>
  <c r="K29" i="1"/>
  <c r="J29" i="1"/>
  <c r="I29" i="1"/>
  <c r="H29" i="1"/>
  <c r="G29" i="1"/>
  <c r="F29" i="1"/>
  <c r="C29" i="1"/>
  <c r="H28" i="1"/>
  <c r="G28" i="1"/>
  <c r="F28" i="1"/>
  <c r="C28" i="1"/>
  <c r="Q22" i="1"/>
  <c r="P22" i="1"/>
  <c r="N22" i="1"/>
  <c r="I22" i="1"/>
  <c r="G22" i="1"/>
  <c r="F22" i="1"/>
  <c r="Q21" i="1"/>
  <c r="P21" i="1"/>
  <c r="N21" i="1"/>
  <c r="I21" i="1"/>
  <c r="G21" i="1"/>
  <c r="F21" i="1"/>
  <c r="Q20" i="1"/>
  <c r="P20" i="1"/>
  <c r="N20" i="1"/>
  <c r="I20" i="1"/>
  <c r="G20" i="1"/>
  <c r="F20" i="1"/>
  <c r="N16" i="1"/>
  <c r="M16" i="1"/>
  <c r="L16" i="1"/>
  <c r="K16" i="1"/>
  <c r="J16" i="1"/>
  <c r="I16" i="1"/>
  <c r="H16" i="1"/>
  <c r="G16" i="1"/>
  <c r="F16" i="1"/>
  <c r="N15" i="1"/>
  <c r="M15" i="1"/>
  <c r="M14" i="1" s="1"/>
  <c r="L15" i="1"/>
  <c r="K15" i="1"/>
  <c r="J15" i="1"/>
  <c r="I15" i="1"/>
  <c r="H15" i="1"/>
  <c r="G15" i="1"/>
  <c r="F15" i="1"/>
  <c r="C15" i="1"/>
  <c r="O13" i="1"/>
  <c r="N13" i="1"/>
  <c r="M13" i="1"/>
  <c r="L13" i="1"/>
  <c r="K13" i="1"/>
  <c r="J13" i="1"/>
  <c r="I13" i="1"/>
  <c r="G13" i="1"/>
  <c r="F13" i="1"/>
  <c r="C13" i="1"/>
  <c r="C12" i="1"/>
  <c r="N5" i="1"/>
  <c r="M5" i="1"/>
  <c r="L5" i="1"/>
  <c r="K5" i="1"/>
  <c r="J5" i="1"/>
  <c r="I5" i="1"/>
  <c r="N4" i="1"/>
  <c r="I4" i="1"/>
  <c r="G4" i="1"/>
  <c r="F4" i="1"/>
  <c r="C4" i="1"/>
  <c r="B4" i="1"/>
  <c r="O3" i="1"/>
  <c r="N3" i="1"/>
  <c r="I3" i="1"/>
  <c r="F3" i="1"/>
  <c r="C3" i="1"/>
  <c r="B3" i="1"/>
  <c r="O2" i="1"/>
  <c r="N2" i="1"/>
  <c r="I2" i="1"/>
  <c r="G2" i="1"/>
  <c r="F2" i="1"/>
  <c r="C2" i="1"/>
  <c r="B2" i="1"/>
  <c r="J3" i="1" l="1"/>
  <c r="K3" i="1"/>
  <c r="K4" i="1"/>
  <c r="J2" i="1"/>
  <c r="J4" i="1"/>
  <c r="K2" i="1"/>
  <c r="L3" i="1" l="1"/>
  <c r="M3" i="1" s="1"/>
  <c r="L4" i="1"/>
  <c r="M4" i="1" s="1"/>
  <c r="L2" i="1"/>
  <c r="M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MIGUEL.PARDO</author>
  </authors>
  <commentList>
    <comment ref="H37" authorId="0" shapeId="0" xr:uid="{00000000-0006-0000-0000-000001000000}">
      <text>
        <r>
          <rPr>
            <b/>
            <sz val="9"/>
            <color indexed="81"/>
            <rFont val="Tahoma"/>
            <family val="2"/>
          </rPr>
          <t>MIGUEL.PARDO:</t>
        </r>
        <r>
          <rPr>
            <sz val="9"/>
            <color indexed="81"/>
            <rFont val="Tahoma"/>
            <family val="2"/>
          </rPr>
          <t xml:space="preserve">
</t>
        </r>
        <r>
          <rPr>
            <sz val="11"/>
            <color indexed="81"/>
            <rFont val="Tahoma"/>
            <family val="2"/>
          </rPr>
          <t>Ajustar el planteamiento del control de acuerdo con el primer comentario de esta hoja.</t>
        </r>
      </text>
    </comment>
  </commentList>
</comments>
</file>

<file path=xl/sharedStrings.xml><?xml version="1.0" encoding="utf-8"?>
<sst xmlns="http://schemas.openxmlformats.org/spreadsheetml/2006/main" count="378" uniqueCount="185">
  <si>
    <t>PROCESO ASOCIADO</t>
  </si>
  <si>
    <t>No. DEL RIESGO</t>
  </si>
  <si>
    <t>NOMBRE DEL RIESGO</t>
  </si>
  <si>
    <t>NUEVA EVALUACIÓN</t>
  </si>
  <si>
    <t>OPCIONES MANEJO</t>
  </si>
  <si>
    <t>ACCIONES</t>
  </si>
  <si>
    <t>ENCARGADO  DE DAR RESPUESTA</t>
  </si>
  <si>
    <t>PROBABILIDAD (1-5)</t>
  </si>
  <si>
    <t>IMPACTO (1-5)</t>
  </si>
  <si>
    <t>EVALUACION RIESGO</t>
  </si>
  <si>
    <t>CONTROLES</t>
  </si>
  <si>
    <t>REDUCE</t>
  </si>
  <si>
    <t>PROBABILIDAD</t>
  </si>
  <si>
    <t>IMPACTO</t>
  </si>
  <si>
    <t>PERFIL DEL RIESGO (1-100)</t>
  </si>
  <si>
    <t>GESTION JURÍDICA</t>
  </si>
  <si>
    <t>DIRECCION LEGAL AMBIENTAL</t>
  </si>
  <si>
    <t>GESTIÓN DE RECURSOS INFORMÁTIVOS Y TECNOLÓGICOS</t>
  </si>
  <si>
    <t>R1</t>
  </si>
  <si>
    <t>Intermitencia o indisponibilidad de los servicios de tecnologías de la información y Comunicaciones</t>
  </si>
  <si>
    <t>R2</t>
  </si>
  <si>
    <t>Afectación de la confidencialidad, disponibilidad e integridad; y privacidad de la información.</t>
  </si>
  <si>
    <t>ZONA RIESGO ALTA</t>
  </si>
  <si>
    <t>N° de 8informes reportados oportunamente/ N° de informes a reportar.</t>
  </si>
  <si>
    <t>R3</t>
  </si>
  <si>
    <t>Subutilización de las herramientas de TI en la Entidad.</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</si>
  <si>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</si>
  <si>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</si>
  <si>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</si>
  <si>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</si>
  <si>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R6</t>
  </si>
  <si>
    <t>Alteración y uso indebido de la información almacenada en el Sistema de Información Ambiental-Forest, para ocultar, alterar o eliminar para beneficio privado.</t>
  </si>
  <si>
    <t>ZONA RIESGO MODERADA</t>
  </si>
  <si>
    <t>"El abogado de la Subdirección Contractual presenta el tema a aprobación del Comité de Contratación, quien recomienda o no, la aprobacion debe constar en en el Acto de Apertura o el Acto que justifique la contratación Directa, el numero del comite y la fecha en la que se realizó. La Subdirectora Contractual verificara que esta información este contenida en los referidos actos,  se debe adelantar simpre previo a la apertura o celebración del contrato.</t>
  </si>
  <si>
    <t>ZONA RIESGO BAJA</t>
  </si>
  <si>
    <t>REDUCIR EL RIESGO</t>
  </si>
  <si>
    <t>Devolver el acto al abogado quien tendra que someter el tema al comite de contratación,</t>
  </si>
  <si>
    <t>DIRECCION DE GESTION CORPORATIVA</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</si>
  <si>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pronunciandose sobre las mismas, la verificación de cada actor del proceso contractual se evidencia en los flujos de aprobación y comentarios que deje en el sistema SIPSE, herramienta de seguimiento a la contratación.</t>
  </si>
  <si>
    <t>GESTION AMBIENTAL Y DESARROLLO RURAL</t>
  </si>
  <si>
    <t>Dispersión de la  información sobre la gestión que realiza el proceso de Gestión Ambiental y Desarrollo Rural</t>
  </si>
  <si>
    <t>Mezcla de residuos peligrosos o especiales  con convencionales en el centro de acopio de residuos de la SDA.</t>
  </si>
  <si>
    <t>ZONA RIESGO EXTREMA</t>
  </si>
  <si>
    <t xml:space="preserve">La Subdirección de SEGE, junto con su equipo de trabajo de Residuos, gestiona la Implementación de un espacio diferenciado para el almacenamiento de residuos pos consumo.
Cada vez que un residuo por pos consumo entra al espacio de almacenamiento, el Profesional Líder del Grupo de Residuos de SEGAE realiza la  verificación de los residuos a través de una acta de seguimiento.
</t>
  </si>
  <si>
    <t>Incumplimiento de contratos o convenios  y retrasos en la suscripción de los mismos.</t>
  </si>
  <si>
    <t xml:space="preserve">Cada apoyo a supervisión de contrato o convenio mensualmente alimentará el avance del plan de trabajo del contratista a través de una herramienta de seguimiento consolidada interna de la DGA (Incluye SEGAE y SER), la cual genera las alertas correspondientes.
Cada enlace de contractual, alimentará semanalmente el seguimiento a los procesos de contratación directa, el cual contiene la priorización de los perfiles de los procesos permanentes para el cumplimiento de las metas.
</t>
  </si>
  <si>
    <t>EVITAR EL RIESGO</t>
  </si>
  <si>
    <t>Uso indebido de información propia del proceso Gestión Ambiental y desarrollo Rural para beneficios particulares o a favor de un tercero.</t>
  </si>
  <si>
    <t>1. Cada líder de los procedimientos en acompañamiento de su enlace SIG, realizarán la verificación de los controles establecidos en los procedimientos para los documentos de mayor susceptibilidad de manipulación y mayor impacto en la gestión del proceso.
2. Capacitar al personal en el manejo de la información, la ejecución de los procedimientos y orientación frente al plan anticorrupción.</t>
  </si>
  <si>
    <t>PLANEACIÓN AMBIENTAL</t>
  </si>
  <si>
    <t xml:space="preserve">Información inconsistente reportada en el Observatorio Ambiental de Bogotá - OAB
</t>
  </si>
  <si>
    <t>Ocultar o manipular la información en cualquier etapa de la formulación y/o ajuste y/o seguimiento de políticas públicas ambientales e instrumentos de planeación ambiental.</t>
  </si>
  <si>
    <t>DIRECCIONAMIENTO ESTRATEGICO</t>
  </si>
  <si>
    <t>Gestión de información, de los proyectos de inversión, sin contar con los requisitos o atibutos esenciales de confiabilidad, oportunidad,  calidad, veracida, accesibilidad, relevancia, claridad, precisión y exactitud.</t>
  </si>
  <si>
    <t>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e los analistas a través de reuniones y se los envía adicionalmente a los gerentes mediante comunicación oficial interna. 
. La profesional de la SPCI, encargada de hacer la consolidación y cargue de la información validada por los analistas, trimestralmente en SEGPLAN, verifica la información deacuerdo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</si>
  <si>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</si>
  <si>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</si>
  <si>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1. No. De perfiles definidos
2. No. De reuniones con los gerentes de promoción de perfiles.
3.% de proyectos que envían información con el lleno de requisitos.</t>
  </si>
  <si>
    <t>PARTICIPACION Y EDUCACION AMBIENTAL</t>
  </si>
  <si>
    <t>Falta de continuidad en los procesos de participación liderados por la SDA</t>
  </si>
  <si>
    <t xml:space="preserve">Realizar seguimiento a las actividades realizadas en torno a los procesos ambientales locales </t>
  </si>
  <si>
    <t>OFICINA DE PARTICIPACION, EDUCACION Y LOCALIDADES</t>
  </si>
  <si>
    <t>No de actividades con seguimientos realizados/No actividades realizadas</t>
  </si>
  <si>
    <t>Bajos conocimientos adquiridos a partir de las acciones de educación ambiental</t>
  </si>
  <si>
    <t>Realizar el análisis y la evaluación de las evaluaciones del conocimientos aplicadas en las actividades de educación ambiental</t>
  </si>
  <si>
    <t>% de ciudadanos con aumento de conocimiento frente al cuidado y protección de los bienes y servicios ambientales.</t>
  </si>
  <si>
    <t>Pérdida o daño de Bienes</t>
  </si>
  <si>
    <t>Reportar  a la aseguradora para hacer la reposiciòn del bien, o se solicita al reponsable realizar la reposiciòn.</t>
  </si>
  <si>
    <t>GESTIÓN DOCUMENTAL</t>
  </si>
  <si>
    <t>Daño, perdida o deterioro de la documentación en el archivo central y del archivo de gestión de la SDA</t>
  </si>
  <si>
    <t xml:space="preserve">La Directora de Gestiòn corporativa programa Fumigaciones a las áreas de archivo y a la documentación una vez al año Se tienen instalados Extintores en las áreas de archivo, a los cuales el profesional de PIGA  realiza revisiòn cada seis 6 meses y mantenimiento cadas año segùn el contrato. El profesional del proceso de gestiòn documental solicita visita de inspecciòn a la SDA una vez al año al Archivo Distrital  El profesional responsasble del archivo realiza verificación anual del inventario documental del archivo central
</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</si>
  <si>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</si>
  <si>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</si>
  <si>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</si>
  <si>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</si>
  <si>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</si>
  <si>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</si>
  <si>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Violación de la reserva legal de los procesos
disciplinarios para obtener un beneficio ecocnomico o beneficio al disciplinado.</t>
  </si>
  <si>
    <t>Registro inadecuado de los hechos económicos, sociales y ambientales</t>
  </si>
  <si>
    <t xml:space="preserve">
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 </t>
  </si>
  <si>
    <t xml:space="preserve">Elaborar conciliaciones de la información contable ya sea con periodicidad mensual o trimestral.
</t>
  </si>
  <si>
    <t>SUBDIRECCION FINANCIERA</t>
  </si>
  <si>
    <t>El profesional responsable socializa al inicio de la vigencia el cronograma interno pare el registro de las transacciones en el sistema contable de la entidad, para que los profesionales integrantes del equipo contable realicen oportunamente los reconocimientos contables requeridos. En el caso de no reportar información contable en los plazos establecidos, la SDA se ve expuesta a sanciones disciplinarias y/o pecuniarias.</t>
  </si>
  <si>
    <t>GESTIÓN DE TALENTO HUMANO</t>
  </si>
  <si>
    <t>Revisar cumplimiento de los requisitos exigidos en el Manual de Funciones y Competencias Laborales.</t>
  </si>
  <si>
    <t>Hacer firmar acta de compromiso y autorización de actividades</t>
  </si>
  <si>
    <t>EVALUACIÓN, CONTROL Y SEGUIMIENTO</t>
  </si>
  <si>
    <t>DIRECCION DE CONTROL AMBIENTAL</t>
  </si>
  <si>
    <t>Actualizar el procedimiento 126PM04-PR82 Proceso Sancionatorio y los demás que se requieran del proceso ECyS.</t>
  </si>
  <si>
    <t>Realizar divulgación trimestral del avance de la actualización de los procedimientos a los funcionarios y contratistas que intervienen en el proceso ECyS en el cual se encontrará los cambios realizados a cada uno de ellos.</t>
  </si>
  <si>
    <t>PARTICIPACIÓN Y EDUCACIÓN AMBIENTAL</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</si>
  <si>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Periódicamente (mensual o bimensual) la Directora Legal Ambiental asigna a un abogado del grupo de conceptos y regulación normativa para que estudie y exponga el análisis de alguna norma, especialmente las que tienen mayor impacto en la Entidad.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</si>
  <si>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</si>
  <si>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</si>
  <si>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</si>
  <si>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Posibilidad de no lograr la coordinación interna e interinstitucional para formulación y orientación de Políticas e instrumentos de planeación ambiental, que favorezca la adecuada implementación en el Distrito Capital que aseguren la gestión y sostenibilidad ambiental del Distrito Capital.</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</si>
  <si>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cargan trimestralmente en el DRIVE de la SPPA, la información de los productos y resultados de la aplicación de cada procedimiento con los que cuenta la dependencia,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t>
  </si>
  <si>
    <t xml:space="preserv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 
</t>
  </si>
  <si>
    <t xml:space="preserve">Los profesionales de la Subdirección de Políticas y Planes Ambientales realizaran las verificaciones y validaciones de la información reportada por los diferentes actores, de acuerdo con la aplicación de los procedimientos para formulación y seguimiento de política pública conforme a la Guía para la formulación e implementación de políticas públicas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
Cada vez que se requiera el equipo interdisciplinario de la SPPA emitirá el concepto de valoración para iniciar la formulación o ajuste de la Política o Instrumento de Planeación Ambiental, considerando la integración de la normatividad distrital, nacional e internacional y la jurisprudencia existente, así como la coherencia entre las acciones reportadas en los seguimientos frente a las metas establecidas en el plan de acción según las responsabilidades de cada entidad. Si se encuentra inconsistencia en la información se comunica mediante oficio al Comité Sectorial de Ambiente para que revise las observaciones y se pronuncie sobre ellas para dar o no continuidad con la formulación o ajuste de la política o del instrumento de planeación.
</t>
  </si>
  <si>
    <t>Actualizar la caracterización del proceso de Planeación Ambiental Código: 126PM02-CP01, completando las interacciones con los proveedores y clientes tanto interno como externo, las entradas y salidas con sus actividades claves y responsables.
Actualizar el procedimiento 126PM02-PR13 Formulación y/o ajustes de Políticas y/o Instrumentos de planeación ambiental con los nuevos lineamientos del Decreto 668 de 2017 y de las guías y procedimientos del CONPES D.C.</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</si>
  <si>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</si>
  <si>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Instrumentos de planeación que permiten identificar desviaciones de la gestión con relación a lo programado en las políticas publicas o instrumentos de planeación ambiental.
Dar a conocer a las autoridades competentes sobre la conducta, presión o desviación presentada.</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</si>
  <si>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126PM01-PR05-M-2, en donde quedan establecidos los compormisos y los resultados de las acciones adelantadas. Se convocará a los actores sociales mediante correo electrónico. En caso de no contar con el quorum requerido, se convocará a una nueva reunión.</t>
  </si>
  <si>
    <t>El educador ambiental recibe la solicitud de acciones de educación ambiental a través del formato "126PM01-PR10-F-1 Solicitud de acciones de educación ambiental"  la cual es recibida por la Jefe de la Oficina de Participación, Educación y Localidadesy asignadaal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</si>
  <si>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</si>
  <si>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</si>
  <si>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</si>
  <si>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se devuelve al servidor público para que entregue completa la documentación, de lo cual se deja el registro correspondiente.</t>
  </si>
  <si>
    <t>Pérdida intencionada parcial o total, manipulación o alteración de los expedientes o de la información para favorecer a un tercero.</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</si>
  <si>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</si>
  <si>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</si>
  <si>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admininistrativas para su corrección, lo cual queda registrado en Sistema de Informacion Ambiental Forest.</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</si>
  <si>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Informacion Ambiental Forest.</t>
  </si>
  <si>
    <t>METROLOGÍA, MONITOREO Y MODELACIÓN.</t>
  </si>
  <si>
    <t>Manipulación de los datos, muestras y análisis de fuentes fijas</t>
  </si>
  <si>
    <t>Interrupción de la actividad de monitoreo.</t>
  </si>
  <si>
    <t>Suministro de información errónea a las partes interesadas sobre los datos metrológicos que suministra el Laboratorio Ambiental de la SDA o terceros contratados para tal fin</t>
  </si>
  <si>
    <t>El Profesional  Técnico de Apoyo de fuentes fijas diligencia la "Carta Control Medición de emisiones atmosféricas en fuentes fijas" cada vez que se utiliza el equipo isocinético para realizar el análisis de tendencias empleando gráficos de control para los análisis. Si se detecta la existencia de puntos que exceden los límites de control se interrumpe el análisis hasta resolver el problema que puede incluir la calibración del equipo.
Cada vez que se realiza la actividad de control, el Profesional Técnico Responsable revisa los conceptos técnicos resultantes para verificar el cumplimiento de la norma de emisión. En caso de detectar incumplimientos de la norma, se da inicio al proceso sancionatorio correspondiente.
Cada vez que se utiliza el equipo isocinético, el Profesional Técnico de Apoyo de fuentes fijas codifica las muestras de manera que no involucren los datos del tercero para evitar conflicto de intereses o favorecimiento del tercero. Si se detecta que el tercero fue favorecido con información privilegiada se adelantan los trámites para interponer los procesos disciplinarios correspondientes.</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</si>
  <si>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t>
  </si>
  <si>
    <t>El Profesional Técnico de Apoyo del RMCAB elabora el informe de porcentaje de captura y validación de datos mensual con fin de confirmar si los datos resultantes del monitoreo son confiables, representativos y de calidad. En caso contrario, dentro del mismo informe se incorporan las revisiones de los datos que pueden ser invalidados o puestos en revisión para un análisis más profundo.</t>
  </si>
  <si>
    <t>SISTEMA INTEGRADO DE GESTIÓN</t>
  </si>
  <si>
    <t>Posibilidad de perder las certificaciones de los estándares ISO 9001:2015, OHSAS 18001:2017 e ISO 14001:2015</t>
  </si>
  <si>
    <t>Posibilidad de que la Implementación de MIPG no contribuya al  cumplimiento de los objetivos estratégicos de la Entidad.</t>
  </si>
  <si>
    <t>No registro oportuno y eficaz de información para  el maximo aprovechamiento de la capacidad del aplicativo.</t>
  </si>
  <si>
    <t>La subsecretaria General y de Control Disciplinario a traves de su grupo del Sistema Integrado de Gestión-SIG, convoca mensualmente a los Servidores Públicos y Contratistas de la Entidad a jornadas de sensibilización y capacitación para fortalacer, mantener y mejorar la implementación de los sistemas de Gestión adoptados en el marco de MIPG.
Cuando se detectan debilidades en la implementación a traves de auditorías internas, externas o de los seguimientos de la segunda línea de defensa, se formulan acciones que se documentan en el aplicativo Isolución y que son objeto de evaluación.</t>
  </si>
  <si>
    <t>La Subsecretaria General y de Control Disciplinario a traves de su grupo del Sistema Integrado de Gestión-SIG, realiza de manera mensual y trimestral el seguimiento a las acciones planteadas en el  Plan de adecuación y sostenibilidad del MIPG de la SDA 2019 (publicado 28022019).  La primera linea de defensa realiza el segumiento a traves de una reunión mensual con todo el euipo de trabajo, verificando las acciones asociadas al proceso del SIG y Subsecretaria. La segunda linea defensa es ejecutada por cada uno de los profesionales del SIG, según el proceso a cargo, mediante mesas de trabajo con cada uno de los enlaces de los procesos asignados.  Adicionalmente, mediante las revisiones en comite Institucuional de Gestión y Desempeño al cual asisten los directivos de la Secretaria de manera periodica, se realiza la verificación del estado de avance de las metas institucionales que aportan al cumplimiento de los objetivos estrategicos lo cual se documenta mediante actas de reunión.
En caso de presentarse una desviación o rezago.</t>
  </si>
  <si>
    <t>Los enlaces Sig de cada uno de los procesos registran la información documental de los avances de la gestión operacional en el módulo correspondiente del aplicativo cada vez que se requiera, con el propósito de contar con la información insumo para el seguimiento, monitoreo y evaluación por parte de la SGCD y la OCI.
En el caso de presentarse errores, necesidades de ajuste o cambios en la información registrada el usuario o enlace SIG registra la novedad o el caso a través de la mesa de ayuda, el cual es asignado a un responsable para su gestión y trámite correspondiente; a través del correo electrónico el usuario recibe el registro de la novedad y el avance de la solución que culmina con una encuesta de percepción del servicio tecnológico.</t>
  </si>
  <si>
    <t xml:space="preserve">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periodiciada diaria y realizando las respectivas copias de respaldo en las cintas de almacenamiento magnéticas.
El gestor de requerimientos administrador de la Mesa de servicios evalua y clasifica las solicitudes de servicios de TI diariamente, y designa un responsable para su escalamiento del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La herramienta Mesa de Servicios Aranda aplica automáticamente una encuesta de percepción, en donde su diligenciamiento es voluntario por el usuario. Con los resultados de la encuesta, el gestor de requerimientos administrador de la mesa realiza análisis de los resultados y elabora un informe semestral de encuesta de percepción de la mesa de servicios, incluyendo el análisis de la ocurrencia de incidentes y requerimientos de TI, documentación de acciones de mejora.
</t>
  </si>
  <si>
    <t xml:space="preserve">El oficial de seguridad de la información gestiona la adopción y apropiación de politicas especificas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o 
El oficial de seguridad de la información implementa los lineamientos o controles del anexo A de la norma ISO27001 priorizados, conforme al plan de trabajo y  según criticidad e impacto para la entidad.
El oficial de seguridad realizar monitoreo permanente de posibles vulnerabilidad y fallas de red y en los  equipos móviles de la SDA , a través de herramientas tecnológicas (Tenable y Airwatch), monitoreo y verificación de elementos de información a través de la herramienta SandBox, con una periodicidad semanal.
ELIMINAR porque eliminar este control ya que esta incluido en la línea de abajo, monitoreo permanente de posibles vulnerabilidad y fallas de red, a través de herramientas tecnológicas (Tenable) 
</t>
  </si>
  <si>
    <t xml:space="preserve">El coordinador temático promueve el uso y apropiación mediante capacitación y socialización de  manejo y funcionamiento de los sistemas de información, de acuerdo con las necesidades identificadas o  a lo programado, realizando una evaluación aleatoriamente sobre la capacitación.
El equipo de seguridad de información desarrolla las acciones comprendidas de acuerdo con la necesidades identificadas o  a lo programado en el plan de capacitación y sensibilización en seguridad de la información de la SDA para la vigencia.
</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</si>
  <si>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pagina web.</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</si>
  <si>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El equipo asesor de TI reformula y actualiza el Plan Estratégico de Tecnologías de la información y las comunicaciones, ajustandolo a las necesidades estratégicas en TI, la disponibilidad presupuestal y la politica de gobierno digital, conforme a una necesidad normativa o ajuste presupuestal.
El Director de Planeación y Sistemas de Información Ambiental adelanta acciones para implementar gradualmente el procedimiento de Arquitectura Empresarial en la entidad, mediante la vinculación del perfil profesional que realice la definición y documentación del proceso de Arquitectura empresarial, así como la realización de ejercicios de arquitectura empresarial en la Entidad con el fin de alinear procesos, datos, aplicaciones e infraestructura tecnológica con los objetivos estratégicos de la SDA y su respectiva articulación con el PETI. 
</t>
  </si>
  <si>
    <t xml:space="preserve">El Coordinador del sistema de información en conjunto con el abogado de la DPSIA diseña, documenta en los estudios previos y documentos técnicos de soporte de las adquisiciones o actualizaciones de componentes de TI,  los acuerdos de confidencialidad, conforme al plan anual de adquisiciones del proyecto de TI y los lineamientos de seguridad de la información.
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ultimo reporte de las actividades ejecutadas en el último mes por el usuario y verifica los procesos trasladados, a fin de determinar su cumplimiento de las tareas asignadas en el Forest y si estan cuentan con autorización de traslado por el jefe inmediato.
El grupo administrador de forest finaliza o desactiva un proceso creado en este sistema, con la verificación previa de un registro de solicitud en la mesa de servicios y una  evaluación de la justificación informada en el ticket, para determinar si procede o no el cierre del proceso.
</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</si>
  <si>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</si>
  <si>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Implementar paulatimante los controles del Anexo A de la Norma ISO27001 priorizados, de acuerdo con el grado de mandurez de la entidad, los lineamientos dados por el MINTIC y Alta Consejería para las TIC, para el Subsistema de Seguridad de la Información SGSI.</t>
  </si>
  <si>
    <t>Desarrollar los instrumentos de percepción y medición de los niveles de adopción y apropiación de servicios de TI</t>
  </si>
  <si>
    <t>Adopción e implementacion del gobierno y gestión de datos</t>
  </si>
  <si>
    <t xml:space="preserve">Adopción e implementación del procedimiento de arquitectura empresarial para la SDA </t>
  </si>
  <si>
    <t>Adelantar las investigaciones preliminares de manera preventiva relacionado con el uso indebido de la información, teniendo en cuenta las pruebas que se puedan presentar, entre ellas la trazabilidad de los sistemas de información.</t>
  </si>
  <si>
    <t>El auxiliar administrativo de la Subdirección Contractual hace firmar la Planilla de control al entregar actos administrativos para elaborar CRP, cada vez que entrega uno , en caso de verificar que alguno no se ha relacionado, se realiza su inclusión.</t>
  </si>
  <si>
    <t>Socializar al inicio de la vigencia el cronograma interno pare el registro de las transacciones en el sistema contable de la entidad, para que los profesionales integrantes del equipo contable realicen oportunamente los reconocimientos contables requeridos.</t>
  </si>
  <si>
    <t>Llevar un control de los actos administrativos entregados a la Subdirección Financiera para el Registro presupuestal.</t>
  </si>
  <si>
    <t>SERVICIO A LA CIUDADNÍA</t>
  </si>
  <si>
    <t>Manejo de informacion privilegiada para beneficio de un tercero</t>
  </si>
  <si>
    <t>Incumplimiento con los estándares establecidos, tales como, calidad, oportunidad, confiabilidad y veracidad, en lo que respecta a la atención a la ciudadania y la Política Pública Distrital de Servicio a la Ciudadaní</t>
  </si>
  <si>
    <t xml:space="preserve">Incumplimiento en la oportunidad, claridad, calidez y coherencia en las respuestas emitidas por las diferentes areas misionales  a los derechos de petición. </t>
  </si>
  <si>
    <t xml:space="preserve">El profesional de coordinacion del proceso de Servicio a la Ciudadanía y su profesional de apoyo a la coordinacion,  realiza seguimiento y control  diario mediante base de datos Excel en el formato Registro y Control de Atencion, en el que se regtistran todos los ciudadanos atendidos y el tramite que vino a realizar a la Sala de Servicio a la Ciudadanía,  con el fin de tener los regisatros de cada ciudadano atendido y la razón de su visita. </t>
  </si>
  <si>
    <t>El gurpo de Servicio a la Ciudadanía, realiza capacitaciones mensuales  a todos sus servidores, con el fin de minimizar errores en la atención y de afianzar el conocimiento. Asi mismo realiza controles mediante evaluaciones de conocimientos en temas especificos de los que han sido capacitados. En el caso de que se presente alguna desviación, es decir, si algunas de las personas evaluadas no pasan la evcaluación se le aplica nuevamente.</t>
  </si>
  <si>
    <t>El Grupo de Servicio a la Ciudadania y PQRSF, realiza seguimiento a reportes mensuales  a las repuestas de PQRSF por parte de la Secretaria General, los cuales son remitidos por correo electronico institucional a los lideres de grupo y enlaces de Quejas. Igualmente, se realiza el informe de claridad, calidez, coherencia y oportunidad de las respuestas de las PQRSF</t>
  </si>
  <si>
    <t>COMUNICACIONES</t>
  </si>
  <si>
    <t>Divulgación de información errada, inoportuna o no autorizada sobre la gestión de la SDA a los públicos de interés internos y/o externos.</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</si>
  <si>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sorporte como correos electrónicos y plataformas de mensajería como Whatsapp y Hangouts (Gmail).</t>
  </si>
  <si>
    <t>D</t>
  </si>
  <si>
    <t xml:space="preserve">Realizar una prueba piloto para verificar la eficacia del control, en la que se evidencie la trazabilidad de las acciones establecidas.
Definir criterios de calidad y oportunidad en los productos periodísticos con destino a los públicos externos, como herramienta adicional de control para los profesionales de la OAC. </t>
  </si>
  <si>
    <t>OFICINA ASESORA DE COMUNICACIONES</t>
  </si>
  <si>
    <t>GESTIÓN ADMINISTRATIVA</t>
  </si>
  <si>
    <t>GESTIÓN TECNÓLOGICA</t>
  </si>
  <si>
    <t>GESTIÓN CONTRACTUAL</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</si>
  <si>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</si>
  <si>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GESTIÓN FINANCIERA</t>
  </si>
  <si>
    <t>TIPOLOGIA DEL RIESGO</t>
  </si>
  <si>
    <t>CUMPLIMIENTO</t>
  </si>
  <si>
    <t>CORRUPCION</t>
  </si>
  <si>
    <t>CORRUPCIÓN</t>
  </si>
  <si>
    <t>TECNOLOGICO</t>
  </si>
  <si>
    <t>SEGURIDAD DIGITAL</t>
  </si>
  <si>
    <t>OPERATIVO</t>
  </si>
  <si>
    <t>GERENCIAL</t>
  </si>
  <si>
    <t>GESTIÓN</t>
  </si>
  <si>
    <t>ESTRATEGICO</t>
  </si>
  <si>
    <t>IMAGEN</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</si>
  <si>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documentado en actas de autocontrol evidenciado. En caso de no encontrarse un expediente, carpeta o folio, se procede a registrar la novedad y la reconstrucción del mismo con la ayuda del aplicativo SIDD3  y formular un plan de manejo para evitar que otros expedientes presenten la misma situación.</t>
  </si>
  <si>
    <t xml:space="preserve">Los  abogados designados para la custodia y tramite de los expedientes mensualmnete realizan el conteo fisico de los expedientes y su contenido para asegurarsen que no hallan faltantes dentro de los mismos, dejando resgistro en las actas de autocontrol. Una vez terminada la actividad estos expedientes quedan guardados dentro de un archivo fijo, bajo llave y custodiado por una camara de seguridad.
En caso de que halla un faltante se procede a realizar el denuncio respetivo ante la fiscalia y se incia con la reconstrucción del expediente. </t>
  </si>
  <si>
    <t>Seguimiento mensual a la base de datos, a los expedientes disciplinarios, para verificar que las actuaciones se cumplan conformen a la ley 734 de 2002.</t>
  </si>
  <si>
    <t>Se deja registro del personal externo que ingresa ala oficina a realizar consulta de expedientes, dejando constancia dentro del expediente revisado.</t>
  </si>
  <si>
    <t>FINANCIERO</t>
  </si>
  <si>
    <t>Incumplimiento de  requisitos y competencias  establecidos para  la vinculación de personal</t>
  </si>
  <si>
    <t>SERVICIO A LA CIUDADANÍA</t>
  </si>
  <si>
    <t>Incumplimiento en la planeaciòn y ejecuciòn de la Evaluación del desempeño Laboral (EDL) por parte de los evaluadores y evaluados</t>
  </si>
  <si>
    <t>Inasistencia o baja cobertura de las capacitaciones programadas.</t>
  </si>
  <si>
    <t>ZONA DE RIESGO ALTA</t>
  </si>
  <si>
    <t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El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t>
  </si>
  <si>
    <t>La Guía para la Formulación del Plan Institucional de Capacitación –PIC- con base en el Aprendizaje Organizacional.- establece las pautas para que la formulación de los Planes Institucionales de Capacitación PIC se aborden de manera integral: Proporciona pasos, instrumentos, formatos para entender el aprendizaje organizacional y el enfoque de capacitación por competencias, con esta herramiento la profecional de Bienestar y Capacitación de la  DGC  formula el plan Institucional y la profesional de Bienestar y Capacitación realiza verificación al Plan de Capacitaciones y seguimiento trimestral al indicador de cumplimiento y  establece revisión periódica de los resultados arrojados por el indicador de capacitacion. En caso de desviaciones dentro del procedimiento: Elaboración y ejecución de los Planes Institucionales de Capacitación y Estímulos Código: 126PA01-PR32, se establece en politicas y lineamientos de operación lo siguiente:  La Administración enviará copias al área disciplinaria del organismo, ante un posible detrimento patrimonial, si se denota la inasistencia de los servidores públicos inscritos a las actividades de bienestar y capacitación programadas, sin justificación escrita y bien soportada.</t>
  </si>
  <si>
    <t>La DGC establece el procedimiento  para el cumplimiento legal en la vinculación de personal. Previo a la vinculación de un servidor, el profesional  de la DGC, realiza aplicación de criterios de evaluación técnico juridicos sobre experiencia e idoneidad  conforme lo establece el Manual de funciones y requisitos adoptado por la entidad. En caso de presentarse una desviación en la vinculación de un servidor, sera falta grave y disciplinaria para las personas intervinientes en proceso de vinculación, en tal caso se informará a la Subsecretaría General y de Control Disciplinario para el debido proceso.</t>
  </si>
  <si>
    <t>Realizar campañas de sensibilización Tema: Entregas oportunas de las EDL, asi como el diligenciamiento de los formatos y la importancia del cumplimiento en la entrega de la EDL.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</si>
</sst>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name val="Tahoma"/>
      <family val="2"/>
    </font>
    <font>
      <b/>
      <sz val="12"/>
      <name val="Arial"/>
      <family val="2"/>
    </font>
    <font>
      <sz val="11"/>
      <color theme="0"/>
      <name val="Arial"/>
      <family val="2"/>
    </font>
    <font>
      <b/>
      <sz val="11"/>
      <name val="Arial"/>
      <family val="2"/>
    </font>
    <font>
      <sz val="10"/>
      <color theme="0"/>
      <name val="Arial"/>
      <family val="2"/>
    </font>
    <font>
      <sz val="10"/>
      <color theme="3" tint="-0.499984740745262"/>
      <name val="Arial"/>
      <family val="2"/>
    </font>
    <font>
      <b/>
      <sz val="12"/>
      <color theme="3" tint="-0.499984740745262"/>
      <name val="Arial"/>
      <family val="2"/>
    </font>
    <font>
      <sz val="12"/>
      <color theme="3" tint="-0.499984740745262"/>
      <name val="Arial"/>
      <family val="2"/>
    </font>
    <font>
      <sz val="12"/>
      <color theme="0"/>
      <name val="Arial"/>
      <family val="2"/>
    </font>
    <font>
      <sz val="12"/>
      <name val="Arial"/>
      <family val="2"/>
    </font>
    <font>
      <b/>
      <sz val="9"/>
      <color indexed="81"/>
      <name val="Tahoma"/>
      <family val="2"/>
    </font>
    <font>
      <sz val="9"/>
      <color indexed="81"/>
      <name val="Tahoma"/>
      <family val="2"/>
    </font>
    <font>
      <sz val="11"/>
      <color indexed="81"/>
      <name val="Tahoma"/>
      <family val="2"/>
    </font>
  </fonts>
  <fills count="11">
    <fill>
      <patternFill patternType="none"/>
    </fill>
    <fill>
      <patternFill patternType="gray125"/>
    </fill>
    <fill>
      <patternFill patternType="solid">
        <fgColor theme="3" tint="-0.499984740745262"/>
        <bgColor indexed="64"/>
      </patternFill>
    </fill>
    <fill>
      <patternFill patternType="solid">
        <fgColor indexed="22"/>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0000"/>
        <bgColor indexed="64"/>
      </patternFill>
    </fill>
    <fill>
      <patternFill patternType="solid">
        <fgColor rgb="FFFFC000"/>
        <bgColor indexed="64"/>
      </patternFill>
    </fill>
  </fills>
  <borders count="1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3"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5" fillId="2" borderId="2" xfId="0" applyFont="1" applyFill="1" applyBorder="1" applyAlignment="1">
      <alignment horizontal="justify" vertical="center"/>
    </xf>
    <xf numFmtId="0" fontId="5" fillId="2" borderId="2"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3" fillId="2" borderId="8" xfId="0"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9" xfId="0" applyFont="1" applyFill="1" applyBorder="1" applyAlignment="1" applyProtection="1">
      <alignment horizontal="center" vertical="center" wrapText="1"/>
    </xf>
    <xf numFmtId="0" fontId="6" fillId="0" borderId="0" xfId="0" applyFont="1"/>
    <xf numFmtId="0" fontId="0" fillId="5" borderId="9" xfId="0" applyFill="1" applyBorder="1" applyAlignment="1" applyProtection="1">
      <alignment horizontal="center" vertical="center" wrapText="1"/>
      <protection locked="0"/>
    </xf>
    <xf numFmtId="0" fontId="8" fillId="0" borderId="0" xfId="0" applyFont="1"/>
    <xf numFmtId="0" fontId="9" fillId="0" borderId="0" xfId="0" applyFont="1"/>
    <xf numFmtId="0" fontId="5" fillId="2" borderId="11" xfId="0" applyFont="1" applyFill="1" applyBorder="1" applyAlignment="1">
      <alignment horizontal="center" vertical="center" wrapText="1"/>
    </xf>
    <xf numFmtId="0" fontId="9" fillId="0" borderId="2" xfId="0" applyFont="1" applyBorder="1"/>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8" fillId="0" borderId="2" xfId="0" applyFont="1" applyBorder="1"/>
    <xf numFmtId="49" fontId="0" fillId="7" borderId="2" xfId="0" applyNumberFormat="1" applyFill="1" applyBorder="1" applyAlignment="1" applyProtection="1">
      <alignment horizontal="center" vertical="center"/>
    </xf>
    <xf numFmtId="49" fontId="0" fillId="7" borderId="2" xfId="0" applyNumberFormat="1" applyFill="1" applyBorder="1" applyAlignment="1" applyProtection="1">
      <alignment horizontal="center" vertical="center" wrapText="1"/>
    </xf>
    <xf numFmtId="0" fontId="2"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0" fillId="0" borderId="0" xfId="0" applyAlignment="1">
      <alignment horizontal="center"/>
    </xf>
    <xf numFmtId="0" fontId="5" fillId="2" borderId="2" xfId="0" applyFont="1" applyFill="1" applyBorder="1" applyAlignment="1">
      <alignment horizontal="justify" vertical="top" wrapText="1"/>
    </xf>
    <xf numFmtId="0" fontId="5" fillId="2" borderId="2" xfId="0" applyFont="1" applyFill="1" applyBorder="1" applyAlignment="1">
      <alignment horizontal="justify" vertical="center" wrapText="1"/>
    </xf>
    <xf numFmtId="0" fontId="4" fillId="8" borderId="2" xfId="0" applyFont="1" applyFill="1" applyBorder="1" applyAlignment="1" applyProtection="1">
      <alignment horizontal="center" vertical="center" wrapText="1"/>
    </xf>
    <xf numFmtId="0" fontId="5" fillId="2" borderId="2" xfId="0" applyFont="1" applyFill="1" applyBorder="1" applyAlignment="1">
      <alignment horizontal="left" vertical="top" wrapText="1"/>
    </xf>
    <xf numFmtId="0" fontId="5" fillId="2" borderId="2"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5" fillId="2" borderId="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7" fillId="6" borderId="10" xfId="0" applyFont="1" applyFill="1" applyBorder="1" applyAlignment="1">
      <alignment horizontal="center"/>
    </xf>
    <xf numFmtId="0" fontId="1" fillId="3" borderId="6" xfId="0" applyFont="1" applyFill="1" applyBorder="1" applyAlignment="1">
      <alignment horizontal="center" vertical="center" wrapText="1"/>
    </xf>
    <xf numFmtId="0" fontId="0" fillId="0" borderId="0" xfId="0" applyAlignment="1">
      <alignment horizontal="left" vertical="center"/>
    </xf>
    <xf numFmtId="0" fontId="4" fillId="9" borderId="2"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protection locked="0"/>
    </xf>
    <xf numFmtId="0" fontId="4" fillId="10" borderId="9" xfId="0" applyFont="1" applyFill="1" applyBorder="1" applyAlignment="1" applyProtection="1">
      <alignment horizontal="center" vertical="center" wrapText="1"/>
    </xf>
    <xf numFmtId="0" fontId="3" fillId="2" borderId="3" xfId="0" quotePrefix="1" applyFont="1" applyFill="1" applyBorder="1" applyAlignment="1">
      <alignment horizontal="left" vertical="center" wrapText="1"/>
    </xf>
    <xf numFmtId="0" fontId="3" fillId="2" borderId="3" xfId="0" applyFont="1" applyFill="1" applyBorder="1" applyAlignment="1">
      <alignment horizontal="left" vertical="center" wrapText="1"/>
    </xf>
    <xf numFmtId="0" fontId="5" fillId="2" borderId="2" xfId="0" applyFont="1" applyFill="1" applyBorder="1" applyAlignment="1">
      <alignment vertical="center" wrapText="1"/>
    </xf>
    <xf numFmtId="0" fontId="0" fillId="0" borderId="0" xfId="0" applyAlignment="1">
      <alignment vertical="center"/>
    </xf>
    <xf numFmtId="0" fontId="3" fillId="2" borderId="3" xfId="0" quotePrefix="1" applyFont="1" applyFill="1" applyBorder="1" applyAlignment="1">
      <alignment horizontal="center" vertical="center" wrapText="1"/>
    </xf>
    <xf numFmtId="0" fontId="0" fillId="0" borderId="0" xfId="0" applyAlignment="1">
      <alignment horizontal="center" vertical="center"/>
    </xf>
    <xf numFmtId="0" fontId="7" fillId="6" borderId="0" xfId="0" applyFont="1" applyFill="1" applyBorder="1" applyAlignment="1"/>
    <xf numFmtId="0" fontId="7" fillId="6" borderId="1" xfId="0" applyFont="1" applyFill="1" applyBorder="1" applyAlignment="1"/>
    <xf numFmtId="0" fontId="1" fillId="3" borderId="2"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3" borderId="5" xfId="0" applyFont="1" applyFill="1" applyBorder="1" applyAlignment="1">
      <alignment vertical="center" wrapText="1"/>
    </xf>
  </cellXfs>
  <cellStyles count="1">
    <cellStyle name="Normal" xfId="0" builtinId="0"/>
  </cellStyles>
  <dxfs count="194">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Herramienta%20de%20riesgos%20Evaluaci&#243;n%20Control%20y%20Seguimient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lina.bernal/Downloads/HERRAMIENTA%20DE%20RIESGOS%20ECS%2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Herramienta%20de%20riesgos%20Metrolog&#237;a%20Monitoreo%20y%20Modelaci&#243;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lina.bernal/Desktop/RIESGOS%202019/SEGUIMIENTOS%20RIESGOS/SEGUIMIENTO%202/MAPAS%20DE%20RIESGO/RIESGOS%20SIG%202019-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lina.bernal/Desktop/RIESGOS%202019/SERVICIO%20A%20LA%20CIUDADAN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3">
          <cell r="J13" t="str">
            <v xml:space="preserve">Perdida de procesos judiciales por falta de oportunidad en la atención de los mismos </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3">
          <cell r="A13" t="str">
            <v>R2</v>
          </cell>
        </row>
        <row r="14">
          <cell r="A14" t="str">
            <v>R3</v>
          </cell>
        </row>
      </sheetData>
      <sheetData sheetId="2" refreshError="1">
        <row r="11">
          <cell r="C11">
            <v>2</v>
          </cell>
          <cell r="D11">
            <v>3</v>
          </cell>
          <cell r="H11" t="str">
            <v>ZONA RIESGO MODERADA</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H12" t="str">
            <v>ZONA RIESGO ALTA</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H13" t="str">
            <v>ZONA RIESGO MODERADA</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E13" t="str">
            <v>ZONA RIESGO ALTA</v>
          </cell>
          <cell r="G13" t="str">
            <v>PROBABILIDAD</v>
          </cell>
          <cell r="H13">
            <v>3</v>
          </cell>
          <cell r="I13">
            <v>3</v>
          </cell>
          <cell r="J13">
            <v>36</v>
          </cell>
          <cell r="K13" t="str">
            <v>ZONA RIESGO ALTA</v>
          </cell>
          <cell r="L13" t="str">
            <v>REDUCIR EL RIESGO</v>
          </cell>
        </row>
        <row r="14">
          <cell r="C14">
            <v>3</v>
          </cell>
          <cell r="D14">
            <v>1</v>
          </cell>
          <cell r="E14" t="str">
            <v>ZONA RIESGO BAJA</v>
          </cell>
          <cell r="G14" t="str">
            <v>PROBABILIDAD</v>
          </cell>
          <cell r="H14">
            <v>3</v>
          </cell>
          <cell r="I14">
            <v>1</v>
          </cell>
          <cell r="J14">
            <v>12</v>
          </cell>
          <cell r="K14" t="str">
            <v>ZONA RIESGO BAJA</v>
          </cell>
          <cell r="L14" t="str">
            <v>ASUMIR EL RIESGO</v>
          </cell>
        </row>
        <row r="15">
          <cell r="C15">
            <v>2</v>
          </cell>
          <cell r="D15">
            <v>3</v>
          </cell>
          <cell r="E15" t="str">
            <v>ZONA RIESGO MODERADA</v>
          </cell>
          <cell r="G15" t="str">
            <v>PROBABILIDAD</v>
          </cell>
          <cell r="H15">
            <v>2</v>
          </cell>
          <cell r="I15">
            <v>3</v>
          </cell>
          <cell r="J15">
            <v>24</v>
          </cell>
          <cell r="K15" t="str">
            <v>ZONA RIESGO MODERADA</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4">
          <cell r="A14" t="str">
            <v>R2</v>
          </cell>
          <cell r="B14" t="str">
            <v xml:space="preserve">Presentación extemporánea de informes a la Secretaría de Hacienda Distrital </v>
          </cell>
          <cell r="N14" t="str">
            <v>SUBDIRECCION FINANCIERA</v>
          </cell>
          <cell r="O14">
            <v>0</v>
          </cell>
        </row>
        <row r="15">
          <cell r="A15" t="str">
            <v>R3</v>
          </cell>
          <cell r="B15" t="str">
            <v>Elaboración inoportuna  del registro presupuestal de un compromiso o contrato suscrito por la SDA.</v>
          </cell>
          <cell r="N15" t="str">
            <v>SUBDIRECCION FINANCIERA</v>
          </cell>
          <cell r="O15">
            <v>0</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cell r="M13" t="str">
            <v>Actualizar el procedimiento 126PM04-PR53 Administración de Expedientes con el fin de establecer controles y lineamientos de préstamo.</v>
          </cell>
        </row>
        <row r="14">
          <cell r="C14">
            <v>2</v>
          </cell>
          <cell r="D14">
            <v>4</v>
          </cell>
        </row>
        <row r="15">
          <cell r="E15" t="str">
            <v>ZONA RIESGO EXTREMA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A13" t="str">
            <v>R1</v>
          </cell>
        </row>
        <row r="14">
          <cell r="A14" t="str">
            <v>R2</v>
          </cell>
          <cell r="D14">
            <v>4</v>
          </cell>
        </row>
        <row r="15">
          <cell r="A15" t="str">
            <v>R3</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4</v>
          </cell>
          <cell r="E13" t="str">
            <v>ZONA RIESGO ALTA</v>
          </cell>
          <cell r="G13" t="str">
            <v>PROBABILIDAD</v>
          </cell>
          <cell r="H13">
            <v>1</v>
          </cell>
          <cell r="I13">
            <v>4</v>
          </cell>
          <cell r="J13">
            <v>16</v>
          </cell>
          <cell r="K13" t="str">
            <v>ZONA RIESGO ALTA</v>
          </cell>
          <cell r="L13" t="str">
            <v>EVITAR EL RIESGO</v>
          </cell>
          <cell r="M13" t="str">
            <v>Realizar capacitaciones semestrales sobre los procedimientos de Aseguramiento de Calidad de los Resultados emitidos por el Laboratorio Ambiental SDA y Muestreo de contaminantes en fuentes fijas de emisión</v>
          </cell>
          <cell r="N13" t="str">
            <v>DIRECCION DE CONTROL AMBIENTAL</v>
          </cell>
        </row>
        <row r="14">
          <cell r="C14">
            <v>1</v>
          </cell>
          <cell r="D14">
            <v>3</v>
          </cell>
          <cell r="E14" t="str">
            <v>ZONA RIESGO MODERADA</v>
          </cell>
          <cell r="G14" t="str">
            <v>IMPACTO</v>
          </cell>
          <cell r="H14">
            <v>1</v>
          </cell>
          <cell r="I14">
            <v>2</v>
          </cell>
          <cell r="J14">
            <v>8</v>
          </cell>
          <cell r="K14" t="str">
            <v>ZONA RIESGO BAJA</v>
          </cell>
          <cell r="L14" t="str">
            <v>REDUCIR EL RIESGO</v>
          </cell>
          <cell r="M14" t="str">
            <v>Realizar capacitaciones semestrales sobre el procedimiento Validación de datos de la RMCAB</v>
          </cell>
          <cell r="N14" t="str">
            <v>DIRECCION DE CONTROL AMBIENTAL</v>
          </cell>
        </row>
        <row r="15">
          <cell r="C15">
            <v>2</v>
          </cell>
          <cell r="D15">
            <v>3</v>
          </cell>
          <cell r="E15" t="str">
            <v>ZONA RIESGO MODERADA</v>
          </cell>
          <cell r="G15" t="str">
            <v>IMPACTO</v>
          </cell>
          <cell r="H15">
            <v>2</v>
          </cell>
          <cell r="I15">
            <v>3</v>
          </cell>
          <cell r="J15">
            <v>24</v>
          </cell>
          <cell r="K15" t="str">
            <v>ZONA RIESGO MODERADA</v>
          </cell>
          <cell r="L15" t="str">
            <v>REDUCIR EL RIESGO</v>
          </cell>
          <cell r="M15" t="str">
            <v>Realizar capacitaciones semestrales sobre el procedimiento Validación de datos de la RMCAB</v>
          </cell>
          <cell r="N15" t="str">
            <v>SUBDIRECCION DE CALIDAD DEL AIRE, AUDITIVA Y VISUAL</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3</v>
          </cell>
          <cell r="E13" t="str">
            <v>ZONA RIESGO MODERADA</v>
          </cell>
          <cell r="G13" t="str">
            <v>IMPACTO</v>
          </cell>
          <cell r="H13">
            <v>2</v>
          </cell>
          <cell r="I13">
            <v>1</v>
          </cell>
          <cell r="J13">
            <v>8</v>
          </cell>
          <cell r="K13" t="str">
            <v>ZONA RIESGO BAJA</v>
          </cell>
          <cell r="L13" t="str">
            <v>ASUMIR EL RIESGO</v>
          </cell>
          <cell r="M13" t="str">
            <v>Sensibilizar y capacitar a los servidores públicos en los sistemas integrados de gestión certificados en la Entidad para difundir y dar cumplimiento a los requisitos de la norma.|</v>
          </cell>
          <cell r="N13" t="str">
            <v>SUBSECRETARIA GENERAL Y DE CONTROL DISCIPLINARIO</v>
          </cell>
        </row>
        <row r="14">
          <cell r="C14">
            <v>2</v>
          </cell>
          <cell r="D14">
            <v>5</v>
          </cell>
          <cell r="E14" t="str">
            <v>ZONA RIESGO EXTREMA</v>
          </cell>
          <cell r="G14" t="str">
            <v>PROBABILIDAD</v>
          </cell>
          <cell r="H14">
            <v>1</v>
          </cell>
          <cell r="I14">
            <v>5</v>
          </cell>
          <cell r="J14">
            <v>20</v>
          </cell>
          <cell r="K14" t="str">
            <v>ZONA RIESGO ALTA</v>
          </cell>
          <cell r="L14" t="str">
            <v>REDUCIR EL RIESGO</v>
          </cell>
          <cell r="M14" t="str">
            <v>Realizar socialización, seguimiento y monitoreo de las acciones planteadas en el plan de adecuación y sostenibilidad de MIPG.</v>
          </cell>
          <cell r="N14" t="str">
            <v>SUBSECRETARIA GENERAL Y DE CONTROL DISCIPLINARIO</v>
          </cell>
        </row>
        <row r="15">
          <cell r="C15">
            <v>5</v>
          </cell>
          <cell r="D15">
            <v>4</v>
          </cell>
          <cell r="E15" t="str">
            <v>ZONA RIESGO EXTREMA</v>
          </cell>
          <cell r="G15" t="str">
            <v>PROBABILIDAD</v>
          </cell>
          <cell r="H15">
            <v>3</v>
          </cell>
          <cell r="I15">
            <v>4</v>
          </cell>
          <cell r="J15">
            <v>48</v>
          </cell>
          <cell r="K15" t="str">
            <v>ZONA RIESGO EXTREMA</v>
          </cell>
          <cell r="L15" t="str">
            <v>REDUCIR EL RIESGO</v>
          </cell>
          <cell r="M15" t="str">
            <v>Requerir al proveedor de manera oportuna las actualización, ajustes, parametrizaciones y adecuaciones necesarias para el máximo aprovechamiento de la capacidad del aplicativo.</v>
          </cell>
          <cell r="N15" t="str">
            <v>SUBSECRETARIA GENERAL Y DE CONTROL DISCIPLINARIO</v>
          </cell>
        </row>
      </sheetData>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D13">
            <v>3</v>
          </cell>
          <cell r="E13" t="str">
            <v>ZONA RIESGO EXTREMA</v>
          </cell>
          <cell r="G13" t="str">
            <v>PROBABILIDAD</v>
          </cell>
          <cell r="H13">
            <v>4</v>
          </cell>
          <cell r="I13">
            <v>3</v>
          </cell>
          <cell r="J13">
            <v>48</v>
          </cell>
          <cell r="K13" t="str">
            <v>ZONA RIESGO ALTA</v>
          </cell>
          <cell r="L13" t="str">
            <v>REDUCIR EL RIESGO</v>
          </cell>
          <cell r="M13" t="str">
            <v>Realizar capacitaciones de sensibilización con los funcionarios y/o contratistas en temas relacionados con privacidad de la informacion, ley de transparencia y anticorrupcion</v>
          </cell>
          <cell r="N13" t="str">
            <v>SUBSECRETARIA GENERAL Y DE CONTROL DISCIPLINARIO</v>
          </cell>
        </row>
        <row r="14">
          <cell r="C14">
            <v>4</v>
          </cell>
          <cell r="D14">
            <v>2</v>
          </cell>
          <cell r="E14" t="str">
            <v>ZONA RIESGO ALTA</v>
          </cell>
          <cell r="G14" t="str">
            <v>PROBABILIDAD</v>
          </cell>
          <cell r="H14">
            <v>4</v>
          </cell>
          <cell r="I14">
            <v>2</v>
          </cell>
          <cell r="J14">
            <v>32</v>
          </cell>
          <cell r="K14" t="str">
            <v>ZONA RIESGO ALTA</v>
          </cell>
          <cell r="L14" t="str">
            <v>EVITAR EL RIESGO</v>
          </cell>
          <cell r="M14" t="str">
            <v>Realizar campaña y capacitacion que busquen la sensibilizacion de los servidores públicos y el cumplimiento a cabalidad de la Política Pública distrital de Servicio a la Ciudadanía</v>
          </cell>
          <cell r="N14" t="str">
            <v>SUBSECRETARIA GENERAL Y DE CONTROL DISCIPLINARIO</v>
          </cell>
        </row>
        <row r="15">
          <cell r="C15">
            <v>4</v>
          </cell>
          <cell r="D15">
            <v>3</v>
          </cell>
          <cell r="E15" t="str">
            <v>ZONA RIESGO ALTA</v>
          </cell>
          <cell r="G15" t="str">
            <v>PROBABILIDAD</v>
          </cell>
          <cell r="H15">
            <v>4</v>
          </cell>
          <cell r="I15">
            <v>3</v>
          </cell>
          <cell r="J15">
            <v>48</v>
          </cell>
          <cell r="K15" t="str">
            <v>ZONA RIESGO ALTA</v>
          </cell>
          <cell r="L15" t="str">
            <v>REDUCIR EL RIESGO</v>
          </cell>
          <cell r="M15" t="str">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ell>
          <cell r="N15" t="str">
            <v>SUBSECRETARIA GENERAL Y DE CONTROL DISCIPLINARIO</v>
          </cell>
        </row>
      </sheetData>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1</v>
          </cell>
          <cell r="D13">
            <v>3</v>
          </cell>
          <cell r="E13" t="str">
            <v>ZONA RIESGO MODERADA</v>
          </cell>
          <cell r="G13" t="str">
            <v>PROBABILIDAD</v>
          </cell>
          <cell r="H13">
            <v>1</v>
          </cell>
          <cell r="I13">
            <v>3</v>
          </cell>
          <cell r="J13">
            <v>12</v>
          </cell>
          <cell r="K13" t="str">
            <v>ZONA RIESGO MODERADA</v>
          </cell>
          <cell r="L13" t="str">
            <v>REDUCIR EL RIESGO</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5</v>
          </cell>
          <cell r="D13">
            <v>3</v>
          </cell>
          <cell r="E13" t="str">
            <v>ZONA RIESGO EXTREMA</v>
          </cell>
          <cell r="G13" t="str">
            <v>PROBABILIDAD</v>
          </cell>
          <cell r="H13">
            <v>3</v>
          </cell>
          <cell r="I13">
            <v>3</v>
          </cell>
          <cell r="J13">
            <v>36</v>
          </cell>
          <cell r="K13" t="str">
            <v>ZONA RIESGO ALTA</v>
          </cell>
          <cell r="L13" t="str">
            <v>REDUCIR EL RIESGO</v>
          </cell>
        </row>
        <row r="14">
          <cell r="C14">
            <v>4</v>
          </cell>
          <cell r="D14">
            <v>3</v>
          </cell>
          <cell r="E14" t="str">
            <v>ZONA RIESGO ALTA</v>
          </cell>
          <cell r="G14" t="str">
            <v>PROBABILIDAD</v>
          </cell>
          <cell r="H14">
            <v>2</v>
          </cell>
          <cell r="I14">
            <v>3</v>
          </cell>
          <cell r="J14">
            <v>24</v>
          </cell>
          <cell r="K14" t="str">
            <v>ZONA RIESGO MODERADA</v>
          </cell>
          <cell r="L14" t="str">
            <v>REDUCIR EL RIESGO</v>
          </cell>
        </row>
        <row r="15">
          <cell r="C15">
            <v>4</v>
          </cell>
          <cell r="D15">
            <v>2</v>
          </cell>
          <cell r="E15" t="str">
            <v>ZONA RIESGO ALTA</v>
          </cell>
          <cell r="G15" t="str">
            <v>IMPACTO</v>
          </cell>
          <cell r="H15">
            <v>4</v>
          </cell>
          <cell r="I15">
            <v>1</v>
          </cell>
          <cell r="J15">
            <v>16</v>
          </cell>
          <cell r="K15" t="str">
            <v>ZONA RIESGO MODERADA</v>
          </cell>
          <cell r="L15" t="str">
            <v>COMPARTIR O TRANSFERIR EL RIESGO</v>
          </cell>
        </row>
        <row r="16">
          <cell r="C16">
            <v>5</v>
          </cell>
          <cell r="D16">
            <v>4</v>
          </cell>
          <cell r="E16" t="str">
            <v>ZONA RIESGO EXTREMA</v>
          </cell>
          <cell r="G16" t="str">
            <v>PROBABILIDAD</v>
          </cell>
          <cell r="H16">
            <v>4</v>
          </cell>
          <cell r="I16">
            <v>4</v>
          </cell>
          <cell r="J16">
            <v>64</v>
          </cell>
          <cell r="K16" t="str">
            <v>ZONA RIESGO EXTREMA</v>
          </cell>
          <cell r="L16" t="str">
            <v>COMPARTIR O TRANSFERIR EL RIESGO</v>
          </cell>
        </row>
        <row r="17">
          <cell r="C17">
            <v>2</v>
          </cell>
          <cell r="D17">
            <v>3</v>
          </cell>
          <cell r="E17" t="str">
            <v>ZONA RIESGO MODERADA</v>
          </cell>
          <cell r="H17">
            <v>2</v>
          </cell>
          <cell r="J17">
            <v>8</v>
          </cell>
          <cell r="K17" t="str">
            <v>ZONA RIESGO BAJA</v>
          </cell>
          <cell r="L17" t="str">
            <v>REDUCIR EL RIESGO</v>
          </cell>
        </row>
        <row r="18">
          <cell r="C18">
            <v>4</v>
          </cell>
          <cell r="D18">
            <v>4</v>
          </cell>
          <cell r="E18" t="str">
            <v>ZONA RIESGO EXTREMA</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K13" t="str">
            <v>ZONA RIESGO ALTA</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E15" t="str">
            <v>ZONA RIESGO ALTA</v>
          </cell>
          <cell r="G15" t="str">
            <v>IMPACTO</v>
          </cell>
          <cell r="H15">
            <v>1</v>
          </cell>
          <cell r="I15">
            <v>2</v>
          </cell>
          <cell r="J15">
            <v>8</v>
          </cell>
          <cell r="K15" t="str">
            <v>ZONA RIESGO BAJA</v>
          </cell>
          <cell r="L15" t="str">
            <v>EVITAR EL RIESGO</v>
          </cell>
          <cell r="M15" t="str">
            <v>Devolver a quien estructure el proceso para ajustar los criterios que no corresponada o limiten la participación</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B13" t="str">
            <v>Pérdida o daño de los bienes o servicios ecosistémicos de las áreas áreas de interés ambiental del D.C. (Incluye áreas  protegidas administradas por la SDA)</v>
          </cell>
          <cell r="C13">
            <v>5</v>
          </cell>
          <cell r="D13">
            <v>5</v>
          </cell>
          <cell r="E13" t="str">
            <v>ZONA RIESGO EXTREMA</v>
          </cell>
          <cell r="F13" t="str">
            <v xml:space="preserve">Los Administradores (PEDH y PEDM) realizan periódicamente en cada visita de las áreas de la Estructura Ecológica Principal administradas, análisis de tensionantes donde identifican ocupaciones y factores que puedan afectar los bienes o servicios ecosistémicos de las áreas de interés ambiental.
Los Administradores (PEDH y PEDM) de acuerdo a la necesidad realizan reporte y seguimiento de la situación a las autoridades competentes (Alcaldías Locales)
Los Administradores (PEDH y PEDM) según se presente, realizan acciones iniciales de control (levantamiento de cambuches)
Los Profesionales de incendios forestales continuamente, según las actividades correspondientes descritas en el plan de acción de la Comisión de Distrital para la Prevención y Mitigación de Incendios Forestales, realizan prevención y mitigación de incendios forestales.
Los profesionales de emergencias ambientales de la DGA, realizan la gestión de atención de las emergencias ambientales mediante la implementación del Plan Institucional de Respuesta a Emergencias
</v>
          </cell>
          <cell r="G13" t="str">
            <v>IMPACTO</v>
          </cell>
          <cell r="H13">
            <v>3</v>
          </cell>
          <cell r="I13">
            <v>3</v>
          </cell>
          <cell r="J13">
            <v>36</v>
          </cell>
          <cell r="K13" t="str">
            <v>ZONA RIESGO ALTA</v>
          </cell>
          <cell r="L13" t="str">
            <v>REDUCIR EL RIESGO</v>
          </cell>
        </row>
        <row r="14">
          <cell r="C14">
            <v>5</v>
          </cell>
          <cell r="D14">
            <v>4</v>
          </cell>
          <cell r="E14" t="str">
            <v>ZONA RIESGO EXTREMA</v>
          </cell>
          <cell r="F14" t="str">
            <v xml:space="preserve">Los profesionales líderes de cada grupo del Proceso de Gestión Amiental y Dearrollo Rural, periódicamente mantienen actualizada la información en el DRIVE o en su archivo de trazabilidad  predeterminado de acuerdo a sus tiempos de retención, clasificación y tipología definida; en los procedimientos de cada equipo de trabajo. </v>
          </cell>
          <cell r="G14" t="str">
            <v>IMPACTO</v>
          </cell>
          <cell r="H14">
            <v>2</v>
          </cell>
          <cell r="I14">
            <v>2</v>
          </cell>
          <cell r="J14">
            <v>16</v>
          </cell>
          <cell r="K14" t="str">
            <v>ZONA RIESGO BAJA</v>
          </cell>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C13">
            <v>2</v>
          </cell>
          <cell r="D13">
            <v>4</v>
          </cell>
          <cell r="E13" t="str">
            <v>ZONA RIESGO ALTA</v>
          </cell>
          <cell r="G13" t="str">
            <v>PROBABILIDAD</v>
          </cell>
          <cell r="L13" t="str">
            <v>REDUCIR EL RIESGO</v>
          </cell>
          <cell r="N13" t="str">
            <v>SUBDIRECCION DE POLITICA Y PPLANES AMBIENTALES</v>
          </cell>
          <cell r="O13">
            <v>0</v>
          </cell>
        </row>
        <row r="14">
          <cell r="C14">
            <v>3</v>
          </cell>
          <cell r="D14">
            <v>3</v>
          </cell>
          <cell r="E14" t="str">
            <v>ZONA RIESGO ALTA</v>
          </cell>
          <cell r="G14" t="str">
            <v>PROBABILIDAD</v>
          </cell>
          <cell r="L14" t="str">
            <v>REDUCIR EL RIESGO</v>
          </cell>
          <cell r="N14" t="str">
            <v>DIRECCION DE PLANEACION Y SISTEMAS DE INFORMACION AMBIENTAL</v>
          </cell>
          <cell r="O14">
            <v>0</v>
          </cell>
        </row>
        <row r="15">
          <cell r="C15">
            <v>3</v>
          </cell>
          <cell r="D15">
            <v>5</v>
          </cell>
          <cell r="E15" t="str">
            <v>ZONA RIESGO EXTREMA</v>
          </cell>
          <cell r="G15" t="str">
            <v>PROBABILIDAD</v>
          </cell>
          <cell r="L15" t="str">
            <v>REDUCIR EL RIESGO</v>
          </cell>
          <cell r="N15" t="str">
            <v>SUBDIRECCION DE POLITICA Y PPLANES AMBIENTALES</v>
          </cell>
          <cell r="O15">
            <v>0</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sheetData sheetId="7"/>
      <sheetData sheetId="8"/>
      <sheetData sheetId="9">
        <row r="15">
          <cell r="A15" t="str">
            <v>R3</v>
          </cell>
          <cell r="B15" t="str">
            <v>Alteración y perdida de la información en el Archivo de la SDA</v>
          </cell>
          <cell r="C15">
            <v>3</v>
          </cell>
          <cell r="D15">
            <v>4</v>
          </cell>
          <cell r="E15" t="str">
            <v>ZONA RIESGO EXTREMA</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Inoportunidad en la entrega de informes, alertas y recomendaciones para el mejoramiento de la gestión institucional</v>
          </cell>
          <cell r="C13">
            <v>5</v>
          </cell>
          <cell r="D13">
            <v>4</v>
          </cell>
          <cell r="E13" t="str">
            <v>ZONA RIESGO EXTREMA</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K13" t="str">
            <v>ZONA RIESGO EXTREMA</v>
          </cell>
          <cell r="L13" t="str">
            <v>REDUCIR EL RIESGO</v>
          </cell>
          <cell r="M13" t="str">
            <v>Realizar capacitaciones en la aplicación de los procedimientos de auditoria</v>
          </cell>
          <cell r="N13" t="str">
            <v>OFICINA DE CONTROL INTERNO</v>
          </cell>
          <cell r="O13" t="str">
            <v>Capacitaciones realizadas / 2 capacitaciones programadas</v>
          </cell>
        </row>
        <row r="14">
          <cell r="C14">
            <v>3</v>
          </cell>
          <cell r="D14">
            <v>5</v>
          </cell>
          <cell r="E14" t="str">
            <v>ZONA RIESGO EXTREMA</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K14" t="str">
            <v>ZONA RIESGO ALTA</v>
          </cell>
          <cell r="L14" t="str">
            <v>EVITAR EL RIESGO</v>
          </cell>
          <cell r="M14" t="str">
            <v>Realizar revisiones de informes preliminares por otro auditor</v>
          </cell>
          <cell r="N14" t="str">
            <v>OFICINA DE CONTROL INTERNO</v>
          </cell>
          <cell r="O14" t="str">
            <v>Número de auditorías revisadas / Número de auditorias ejecutadas</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sheetData sheetId="1"/>
      <sheetData sheetId="2"/>
      <sheetData sheetId="3"/>
      <sheetData sheetId="4"/>
      <sheetData sheetId="5"/>
      <sheetData sheetId="6"/>
      <sheetData sheetId="7"/>
      <sheetData sheetId="8"/>
      <sheetData sheetId="9">
        <row r="13">
          <cell r="B13" t="str">
            <v xml:space="preserve"> Violación al Debido Proceso</v>
          </cell>
          <cell r="G13" t="str">
            <v>PROBABILIDAD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zoomScale="70" zoomScaleNormal="70" workbookViewId="0">
      <selection activeCell="E2" sqref="E2"/>
    </sheetView>
  </sheetViews>
  <sheetFormatPr baseColWidth="10" defaultRowHeight="15" x14ac:dyDescent="0.25"/>
  <cols>
    <col min="1" max="1" width="24.5703125" style="39" customWidth="1"/>
    <col min="2" max="2" width="12.85546875" customWidth="1"/>
    <col min="3" max="3" width="43.85546875" style="46" customWidth="1"/>
    <col min="4" max="4" width="21.140625" style="48" customWidth="1"/>
    <col min="5" max="5" width="14.5703125" style="27" customWidth="1"/>
    <col min="6" max="6" width="10.7109375" customWidth="1"/>
    <col min="7" max="7" width="25.28515625" customWidth="1"/>
    <col min="8" max="8" width="43.85546875" customWidth="1"/>
    <col min="9" max="9" width="29.28515625" customWidth="1"/>
    <col min="10" max="10" width="17.5703125" customWidth="1"/>
    <col min="12" max="12" width="16.140625" customWidth="1"/>
    <col min="13" max="13" width="23" customWidth="1"/>
    <col min="14" max="14" width="27" customWidth="1"/>
    <col min="15" max="15" width="40.5703125" customWidth="1"/>
    <col min="16" max="16" width="33.7109375" customWidth="1"/>
    <col min="17" max="17" width="19.42578125" hidden="1" customWidth="1"/>
  </cols>
  <sheetData>
    <row r="1" spans="1:17" ht="54.75" customHeight="1" x14ac:dyDescent="0.25">
      <c r="A1" s="53" t="s">
        <v>0</v>
      </c>
      <c r="B1" s="53" t="s">
        <v>1</v>
      </c>
      <c r="C1" s="51" t="s">
        <v>2</v>
      </c>
      <c r="D1" s="52" t="s">
        <v>160</v>
      </c>
      <c r="E1" s="1" t="s">
        <v>7</v>
      </c>
      <c r="F1" s="1" t="s">
        <v>8</v>
      </c>
      <c r="G1" s="1" t="s">
        <v>9</v>
      </c>
      <c r="H1" s="1" t="s">
        <v>10</v>
      </c>
      <c r="I1" s="1" t="s">
        <v>11</v>
      </c>
      <c r="J1" s="1" t="s">
        <v>12</v>
      </c>
      <c r="K1" s="1" t="s">
        <v>13</v>
      </c>
      <c r="L1" s="1" t="s">
        <v>14</v>
      </c>
      <c r="M1" s="54" t="s">
        <v>3</v>
      </c>
      <c r="N1" s="54" t="s">
        <v>4</v>
      </c>
      <c r="O1" s="54" t="s">
        <v>5</v>
      </c>
      <c r="P1" s="54" t="s">
        <v>6</v>
      </c>
      <c r="Q1" s="38"/>
    </row>
    <row r="2" spans="1:17" ht="220.5" customHeight="1" x14ac:dyDescent="0.25">
      <c r="A2" s="25" t="s">
        <v>15</v>
      </c>
      <c r="B2" s="2" t="str">
        <f>[1]IDENTIFICACIÓN!A12</f>
        <v>R1</v>
      </c>
      <c r="C2" s="3" t="str">
        <f>'[1]CONTEXTO ESTRATEGICO'!J12</f>
        <v>Emisión de conceptos jurídicos basados en normativa desactualizada o no aplicable.</v>
      </c>
      <c r="D2" s="11" t="s">
        <v>161</v>
      </c>
      <c r="E2" s="4">
        <f>[1]ANALISIS!C11</f>
        <v>2</v>
      </c>
      <c r="F2" s="4">
        <f>[1]ANALISIS!D11</f>
        <v>3</v>
      </c>
      <c r="G2" s="5" t="str">
        <f>[1]ANALISIS!H11</f>
        <v>ZONA RIESGO MODERADA</v>
      </c>
      <c r="H2" s="28" t="s">
        <v>91</v>
      </c>
      <c r="I2" s="7" t="str">
        <f>'[1]VALORACIÓN DEL RIESGO'!F11</f>
        <v>PROBABILIDAD</v>
      </c>
      <c r="J2" s="8">
        <f>IF(C2="",0,(IF('[1]VALORACIÓN DEL RIESGO'!J11&lt;50,'[1]MAPA DE RIESGO'!D13,(IF(AND('[1]VALORACIÓN DEL RIESGO'!J11&gt;=51,I2="IMPACTO"),E2,(IF(AND('[1]VALORACIÓN DEL RIESGO'!J11&gt;=51,'[1]VALORACIÓN DEL RIESGO'!J11&lt;=75,I2="PROBABILIDAD"),(IF(E2-1&lt;=0,1,E2-1)),(IF(AND('[1]VALORACIÓN DEL RIESGO'!J11&gt;=76,'[1]VALORACIÓN DEL RIESGO'!J11&lt;=100,I2="PROBABILIDAD"),(IF(E2-2&lt;=0,1,E2-2)))))))))))</f>
        <v>1</v>
      </c>
      <c r="K2" s="8">
        <f>IF(C2="",0,(IF('[1]VALORACIÓN DEL RIESGO'!J11&lt;50,'[1]MAPA DE RIESGO'!E13,(IF(AND('[1]VALORACIÓN DEL RIESGO'!J11&gt;=51,I2="PROBABILIDAD"),F2,(IF(AND('[1]VALORACIÓN DEL RIESGO'!J11&gt;=51,'[1]VALORACIÓN DEL RIESGO'!J11&lt;=75,I2="IMPACTO"),(IF(F2-1&lt;=0,1,F2-1)),(IF(AND('[1]VALORACIÓN DEL RIESGO'!J11&gt;=76,'[1]VALORACIÓN DEL RIESGO'!J11&lt;=100,I2="IMPACTO"),(IF(F2-2&lt;=0,1,F2-2)))))))))))</f>
        <v>3</v>
      </c>
      <c r="L2" s="8">
        <f>(J2*K2)*4</f>
        <v>12</v>
      </c>
      <c r="M2" s="5" t="str">
        <f>IF(OR(AND(J2=3,K2=4),AND(J2=2,K2=5),AND(L2&gt;=52,L2&lt;=100)),"ZONA RIESGO EXTREMA",IF(OR(AND(J2=5,K2=2),AND(J2=4,K2=3),AND(J2=1,K2=4),AND(L2=20),AND(L2&gt;=28,L2&lt;=48)),"ZONA RIESGO ALTA",IF(OR(AND(J2=1,K2=3),AND(J2=4,K2=1),AND(L2=24)),"ZONA RIESGO MODERADA",IF(AND(L2&gt;=4,L2&lt;=16),"ZONA RIESGO BAJA"))))</f>
        <v>ZONA RIESGO MODERADA</v>
      </c>
      <c r="N2" s="8" t="str">
        <f>[1]ANALISIS!I11</f>
        <v>REDUCIR EL RIESGO</v>
      </c>
      <c r="O2" s="6" t="str">
        <f>[1]ANALISIS!J11</f>
        <v>El enlace del Sistema Integrado de Gestión verifica el 5 % de los conceptos emitidos por parte de la DLA para definir si los mismos se encuentran acordes a la normatividad legal vigente (Trimestral)</v>
      </c>
      <c r="P2" s="23" t="s">
        <v>16</v>
      </c>
      <c r="Q2" s="9"/>
    </row>
    <row r="3" spans="1:17" ht="219" customHeight="1" x14ac:dyDescent="0.25">
      <c r="A3" s="25" t="s">
        <v>15</v>
      </c>
      <c r="B3" s="2" t="str">
        <f>[1]IDENTIFICACIÓN!A13</f>
        <v>R2</v>
      </c>
      <c r="C3" s="3" t="str">
        <f>'[1]CONTEXTO ESTRATEGICO'!J13</f>
        <v xml:space="preserve">Perdida de procesos judiciales por falta de oportunidad en la atención de los mismos </v>
      </c>
      <c r="D3" s="11" t="s">
        <v>161</v>
      </c>
      <c r="E3" s="4">
        <f>[1]ANALISIS!C12</f>
        <v>3</v>
      </c>
      <c r="F3" s="4">
        <f>[1]ANALISIS!D12</f>
        <v>3</v>
      </c>
      <c r="G3" s="30" t="str">
        <f>[1]ANALISIS!H12</f>
        <v>ZONA RIESGO ALTA</v>
      </c>
      <c r="H3" s="29" t="s">
        <v>92</v>
      </c>
      <c r="I3" s="7" t="str">
        <f>'[1]VALORACIÓN DEL RIESGO'!F12</f>
        <v>PROBABILIDAD</v>
      </c>
      <c r="J3" s="8">
        <f>IF(C3="",0,(IF('[1]VALORACIÓN DEL RIESGO'!J12&lt;50,'[1]MAPA DE RIESGO'!D14,(IF(AND('[1]VALORACIÓN DEL RIESGO'!J12&gt;=51,I3="IMPACTO"),E3,(IF(AND('[1]VALORACIÓN DEL RIESGO'!J12&gt;=51,'[1]VALORACIÓN DEL RIESGO'!J12&lt;=75,I3="PROBABILIDAD"),(IF(E3-1&lt;=0,1,E3-1)),(IF(AND('[1]VALORACIÓN DEL RIESGO'!J12&gt;=76,'[1]VALORACIÓN DEL RIESGO'!J12&lt;=100,I3="PROBABILIDAD"),(IF(E3-2&lt;=0,1,E3-2)))))))))))</f>
        <v>2</v>
      </c>
      <c r="K3" s="8">
        <f>IF(C3="",0,(IF('[1]VALORACIÓN DEL RIESGO'!J12&lt;50,'[1]MAPA DE RIESGO'!E14,(IF(AND('[1]VALORACIÓN DEL RIESGO'!J12&gt;=51,I3="PROBABILIDAD"),F3,(IF(AND('[1]VALORACIÓN DEL RIESGO'!J12&gt;=51,'[1]VALORACIÓN DEL RIESGO'!J12&lt;=75,I3="IMPACTO"),(IF(F3-1&lt;=0,1,F3-1)),(IF(AND('[1]VALORACIÓN DEL RIESGO'!J12&gt;=76,'[1]VALORACIÓN DEL RIESGO'!J12&lt;=100,I3="IMPACTO"),(IF(F3-2&lt;=0,1,F3-2)))))))))))</f>
        <v>3</v>
      </c>
      <c r="L3" s="8">
        <f t="shared" ref="L3:L4" si="0">(J3*K3)*4</f>
        <v>24</v>
      </c>
      <c r="M3" s="5" t="str">
        <f>IF(OR(AND(J3=3,K3=4),AND(J3=2,K3=5),AND(L3&gt;=52,L3&lt;=100)),"ZONA RIESGO EXTREMA",IF(OR(AND(J3=5,K3=2),AND(J3=4,K3=3),AND(J3=1,K3=4),AND(L3=20),AND(L3&gt;=28,L3&lt;=48)),"ZONA RIESGO ALTA",IF(OR(AND(J3=1,K3=3),AND(J3=4,K3=1),AND(L3=24)),"ZONA RIESGO MODERADA",IF(AND(L3&gt;=4,L3&lt;=16),"ZONA RIESGO BAJA"))))</f>
        <v>ZONA RIESGO MODERADA</v>
      </c>
      <c r="N3" s="8" t="str">
        <f>[1]ANALISIS!I12</f>
        <v>REDUCIR EL RIESGO</v>
      </c>
      <c r="O3" s="6"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3" s="23" t="s">
        <v>16</v>
      </c>
      <c r="Q3" s="9"/>
    </row>
    <row r="4" spans="1:17" ht="318.75" customHeight="1" x14ac:dyDescent="0.25">
      <c r="A4" s="25" t="s">
        <v>15</v>
      </c>
      <c r="B4" s="2" t="str">
        <f>[1]IDENTIFICACIÓN!A14</f>
        <v>R3</v>
      </c>
      <c r="C4" s="3" t="str">
        <f>'[1]CONTEXTO ESTRATEGICO'!J14</f>
        <v xml:space="preserve">Posibilidad de que algún proceso judicial sea representado por un apoderado de la SDA que se encuentre incurso en un conflicto de interés. </v>
      </c>
      <c r="D4" s="11" t="s">
        <v>163</v>
      </c>
      <c r="E4" s="4">
        <f>[1]ANALISIS!C13</f>
        <v>1</v>
      </c>
      <c r="F4" s="4">
        <f>[1]ANALISIS!D13</f>
        <v>3</v>
      </c>
      <c r="G4" s="5" t="str">
        <f>[1]ANALISIS!H13</f>
        <v>ZONA RIESGO MODERADA</v>
      </c>
      <c r="H4" s="28" t="s">
        <v>93</v>
      </c>
      <c r="I4" s="7" t="str">
        <f>'[1]VALORACIÓN DEL RIESGO'!F13</f>
        <v>PROBABILIDAD</v>
      </c>
      <c r="J4" s="8">
        <f>IF(C4="",0,(IF('[1]VALORACIÓN DEL RIESGO'!J13&lt;50,'[1]MAPA DE RIESGO'!D15,(IF(AND('[1]VALORACIÓN DEL RIESGO'!J13&gt;=51,I4="IMPACTO"),E4,(IF(AND('[1]VALORACIÓN DEL RIESGO'!J13&gt;=51,'[1]VALORACIÓN DEL RIESGO'!J13&lt;=75,I4="PROBABILIDAD"),(IF(E4-1&lt;=0,1,E4-1)),(IF(AND('[1]VALORACIÓN DEL RIESGO'!J13&gt;=76,'[1]VALORACIÓN DEL RIESGO'!J13&lt;=100,I4="PROBABILIDAD"),(IF(E4-2&lt;=0,1,E4-2)))))))))))</f>
        <v>1</v>
      </c>
      <c r="K4" s="8">
        <f>IF(C4="",0,(IF('[1]VALORACIÓN DEL RIESGO'!J13&lt;50,'[1]MAPA DE RIESGO'!E15,(IF(AND('[1]VALORACIÓN DEL RIESGO'!J13&gt;=51,I4="PROBABILIDAD"),F4,(IF(AND('[1]VALORACIÓN DEL RIESGO'!J13&gt;=51,'[1]VALORACIÓN DEL RIESGO'!J13&lt;=75,I4="IMPACTO"),(IF(F4-1&lt;=0,1,F4-1)),(IF(AND('[1]VALORACIÓN DEL RIESGO'!J13&gt;=76,'[1]VALORACIÓN DEL RIESGO'!J13&lt;=100,I4="IMPACTO"),(IF(F4-2&lt;=0,1,F4-2)))))))))))</f>
        <v>3</v>
      </c>
      <c r="L4" s="8">
        <f t="shared" si="0"/>
        <v>12</v>
      </c>
      <c r="M4" s="5" t="str">
        <f t="shared" ref="M4" si="1">IF(OR(AND(J4=3,K4=4),AND(J4=2,K4=5),AND(L4&gt;=52,L4&lt;=100)),"ZONA RIESGO EXTREMA",IF(OR(AND(J4=5,K4=2),AND(J4=4,K4=3),AND(J4=1,K4=4),AND(L4=20),AND(L4&gt;=28,L4&lt;=48)),"ZONA RIESGO ALTA",IF(OR(AND(J4=1,K4=3),AND(J4=4,K4=1),AND(L4=24)),"ZONA RIESGO MODERADA",IF(AND(L4&gt;=4,L4&lt;=16),"ZONA RIESGO BAJA"))))</f>
        <v>ZONA RIESGO MODERADA</v>
      </c>
      <c r="N4" s="8" t="str">
        <f>[1]ANALISIS!I13</f>
        <v>REDUCIR EL RIESGO</v>
      </c>
      <c r="O4" s="29" t="s">
        <v>94</v>
      </c>
      <c r="P4" s="23" t="s">
        <v>16</v>
      </c>
      <c r="Q4" s="9"/>
    </row>
    <row r="5" spans="1:17" ht="166.5" customHeight="1" x14ac:dyDescent="0.25">
      <c r="A5" s="25" t="s">
        <v>156</v>
      </c>
      <c r="B5" s="10" t="s">
        <v>18</v>
      </c>
      <c r="C5" s="43" t="s">
        <v>19</v>
      </c>
      <c r="D5" s="47" t="s">
        <v>164</v>
      </c>
      <c r="E5" s="11">
        <f>'[2]MAPA DE RIESGO'!C13</f>
        <v>5</v>
      </c>
      <c r="F5" s="11">
        <f>'[2]MAPA DE RIESGO'!D13</f>
        <v>3</v>
      </c>
      <c r="G5" s="5" t="str">
        <f>'[2]MAPA DE RIESGO'!E13</f>
        <v>ZONA RIESGO EXTREMA</v>
      </c>
      <c r="H5" s="29" t="s">
        <v>127</v>
      </c>
      <c r="I5" s="8" t="str">
        <f>'[3]MAPA DE RIESGO'!G13</f>
        <v>PROBABILIDAD</v>
      </c>
      <c r="J5" s="8">
        <f>'[3]MAPA DE RIESGO'!H13</f>
        <v>3</v>
      </c>
      <c r="K5" s="8">
        <f>'[3]MAPA DE RIESGO'!I13</f>
        <v>3</v>
      </c>
      <c r="L5" s="8">
        <f>'[3]MAPA DE RIESGO'!J13</f>
        <v>36</v>
      </c>
      <c r="M5" s="5" t="str">
        <f>'[3]MAPA DE RIESGO'!K13</f>
        <v>ZONA RIESGO ALTA</v>
      </c>
      <c r="N5" s="8" t="str">
        <f>'[3]MAPA DE RIESGO'!L13</f>
        <v>REDUCIR EL RIESGO</v>
      </c>
      <c r="O5" s="31" t="s">
        <v>133</v>
      </c>
      <c r="P5" s="24" t="s">
        <v>17</v>
      </c>
      <c r="Q5" s="9"/>
    </row>
    <row r="6" spans="1:17" ht="168" customHeight="1" x14ac:dyDescent="0.25">
      <c r="A6" s="25" t="s">
        <v>156</v>
      </c>
      <c r="B6" s="10" t="s">
        <v>20</v>
      </c>
      <c r="C6" s="44" t="s">
        <v>21</v>
      </c>
      <c r="D6" s="11" t="s">
        <v>165</v>
      </c>
      <c r="E6" s="11">
        <f>'[2]MAPA DE RIESGO'!C14</f>
        <v>4</v>
      </c>
      <c r="F6" s="11">
        <f>'[2]MAPA DE RIESGO'!D14</f>
        <v>3</v>
      </c>
      <c r="G6" s="5" t="str">
        <f>'[2]MAPA DE RIESGO'!E14</f>
        <v>ZONA RIESGO ALTA</v>
      </c>
      <c r="H6" s="31" t="s">
        <v>128</v>
      </c>
      <c r="I6" s="8" t="str">
        <f>'[2]MAPA DE RIESGO'!G13</f>
        <v>PROBABILIDAD</v>
      </c>
      <c r="J6" s="6">
        <f>'[2]MAPA DE RIESGO'!H13</f>
        <v>3</v>
      </c>
      <c r="K6" s="6">
        <f>'[2]MAPA DE RIESGO'!I13</f>
        <v>3</v>
      </c>
      <c r="L6" s="6">
        <f>'[2]MAPA DE RIESGO'!J13</f>
        <v>36</v>
      </c>
      <c r="M6" s="5" t="str">
        <f>'[2]MAPA DE RIESGO'!K13</f>
        <v>ZONA RIESGO ALTA</v>
      </c>
      <c r="N6" s="8" t="str">
        <f>'[2]MAPA DE RIESGO'!L13</f>
        <v>REDUCIR EL RIESGO</v>
      </c>
      <c r="O6" s="31" t="s">
        <v>134</v>
      </c>
      <c r="P6" s="24" t="s">
        <v>17</v>
      </c>
      <c r="Q6" s="9" t="s">
        <v>23</v>
      </c>
    </row>
    <row r="7" spans="1:17" ht="185.25" customHeight="1" x14ac:dyDescent="0.25">
      <c r="A7" s="25" t="s">
        <v>156</v>
      </c>
      <c r="B7" s="10" t="s">
        <v>24</v>
      </c>
      <c r="C7" s="44" t="s">
        <v>25</v>
      </c>
      <c r="D7" s="11" t="s">
        <v>166</v>
      </c>
      <c r="E7" s="11">
        <f>'[2]MAPA DE RIESGO'!C15</f>
        <v>4</v>
      </c>
      <c r="F7" s="11">
        <f>'[2]MAPA DE RIESGO'!D15</f>
        <v>2</v>
      </c>
      <c r="G7" s="5" t="str">
        <f>'[2]MAPA DE RIESGO'!E15</f>
        <v>ZONA RIESGO ALTA</v>
      </c>
      <c r="H7" s="31" t="s">
        <v>129</v>
      </c>
      <c r="I7" s="8" t="str">
        <f>'[2]MAPA DE RIESGO'!G14</f>
        <v>PROBABILIDAD</v>
      </c>
      <c r="J7" s="6">
        <f>'[2]MAPA DE RIESGO'!H14</f>
        <v>2</v>
      </c>
      <c r="K7" s="6">
        <f>'[2]MAPA DE RIESGO'!I14</f>
        <v>3</v>
      </c>
      <c r="L7" s="6">
        <f>'[2]MAPA DE RIESGO'!J14</f>
        <v>24</v>
      </c>
      <c r="M7" s="5" t="str">
        <f>'[2]MAPA DE RIESGO'!K14</f>
        <v>ZONA RIESGO MODERADA</v>
      </c>
      <c r="N7" s="8" t="str">
        <f>'[2]MAPA DE RIESGO'!L14</f>
        <v>REDUCIR EL RIESGO</v>
      </c>
      <c r="O7" s="31" t="s">
        <v>135</v>
      </c>
      <c r="P7" s="24" t="s">
        <v>17</v>
      </c>
      <c r="Q7" s="9" t="s">
        <v>23</v>
      </c>
    </row>
    <row r="8" spans="1:17" ht="108.75" customHeight="1" thickBot="1" x14ac:dyDescent="0.3">
      <c r="A8" s="25" t="s">
        <v>156</v>
      </c>
      <c r="B8" s="10" t="s">
        <v>26</v>
      </c>
      <c r="C8" s="44" t="s">
        <v>27</v>
      </c>
      <c r="D8" s="11" t="s">
        <v>166</v>
      </c>
      <c r="E8" s="11">
        <f>'[2]MAPA DE RIESGO'!C16</f>
        <v>5</v>
      </c>
      <c r="F8" s="11">
        <f>'[2]MAPA DE RIESGO'!D16</f>
        <v>4</v>
      </c>
      <c r="G8" s="13" t="str">
        <f>'[2]MAPA DE RIESGO'!E16</f>
        <v>ZONA RIESGO EXTREMA</v>
      </c>
      <c r="H8" s="31" t="s">
        <v>130</v>
      </c>
      <c r="I8" s="8" t="str">
        <f>'[2]MAPA DE RIESGO'!G15</f>
        <v>IMPACTO</v>
      </c>
      <c r="J8" s="8">
        <f>'[2]MAPA DE RIESGO'!H15</f>
        <v>4</v>
      </c>
      <c r="K8" s="8">
        <f>'[2]MAPA DE RIESGO'!I15</f>
        <v>1</v>
      </c>
      <c r="L8" s="8">
        <f>'[2]MAPA DE RIESGO'!J15</f>
        <v>16</v>
      </c>
      <c r="M8" s="5" t="str">
        <f>'[2]MAPA DE RIESGO'!K15</f>
        <v>ZONA RIESGO MODERADA</v>
      </c>
      <c r="N8" s="8" t="str">
        <f>'[2]MAPA DE RIESGO'!L15</f>
        <v>COMPARTIR O TRANSFERIR EL RIESGO</v>
      </c>
      <c r="O8" s="31" t="s">
        <v>136</v>
      </c>
      <c r="P8" s="24" t="s">
        <v>17</v>
      </c>
      <c r="Q8" s="9" t="s">
        <v>23</v>
      </c>
    </row>
    <row r="9" spans="1:17" s="14" customFormat="1" ht="133.5" customHeight="1" thickBot="1" x14ac:dyDescent="0.25">
      <c r="A9" s="25" t="s">
        <v>156</v>
      </c>
      <c r="B9" s="10" t="s">
        <v>28</v>
      </c>
      <c r="C9" s="44" t="s">
        <v>29</v>
      </c>
      <c r="D9" s="11" t="s">
        <v>167</v>
      </c>
      <c r="E9" s="11">
        <f>'[2]MAPA DE RIESGO'!C17</f>
        <v>2</v>
      </c>
      <c r="F9" s="11">
        <f>'[2]MAPA DE RIESGO'!D17</f>
        <v>3</v>
      </c>
      <c r="G9" s="13" t="str">
        <f>'[2]MAPA DE RIESGO'!E17</f>
        <v>ZONA RIESGO MODERADA</v>
      </c>
      <c r="H9" s="29" t="s">
        <v>131</v>
      </c>
      <c r="I9" s="8" t="str">
        <f>'[2]MAPA DE RIESGO'!G16</f>
        <v>PROBABILIDAD</v>
      </c>
      <c r="J9" s="8">
        <f>'[2]MAPA DE RIESGO'!H16</f>
        <v>4</v>
      </c>
      <c r="K9" s="8">
        <f>'[2]MAPA DE RIESGO'!I16</f>
        <v>4</v>
      </c>
      <c r="L9" s="8">
        <f>'[2]MAPA DE RIESGO'!J16</f>
        <v>64</v>
      </c>
      <c r="M9" s="5" t="str">
        <f>'[2]MAPA DE RIESGO'!K16</f>
        <v>ZONA RIESGO EXTREMA</v>
      </c>
      <c r="N9" s="8" t="str">
        <f>'[2]MAPA DE RIESGO'!L16</f>
        <v>COMPARTIR O TRANSFERIR EL RIESGO</v>
      </c>
      <c r="O9" s="31" t="s">
        <v>137</v>
      </c>
      <c r="P9" s="24" t="s">
        <v>17</v>
      </c>
      <c r="Q9" s="9" t="s">
        <v>23</v>
      </c>
    </row>
    <row r="10" spans="1:17" s="14" customFormat="1" ht="148.5" customHeight="1" thickBot="1" x14ac:dyDescent="0.25">
      <c r="A10" s="25" t="s">
        <v>156</v>
      </c>
      <c r="B10" s="10" t="s">
        <v>30</v>
      </c>
      <c r="C10" s="44" t="s">
        <v>31</v>
      </c>
      <c r="D10" s="11" t="s">
        <v>163</v>
      </c>
      <c r="E10" s="11">
        <f>'[2]MAPA DE RIESGO'!C18</f>
        <v>4</v>
      </c>
      <c r="F10" s="11">
        <f>'[2]MAPA DE RIESGO'!D18</f>
        <v>4</v>
      </c>
      <c r="G10" s="13" t="str">
        <f>'[2]MAPA DE RIESGO'!E18</f>
        <v>ZONA RIESGO EXTREMA</v>
      </c>
      <c r="H10" s="31" t="s">
        <v>132</v>
      </c>
      <c r="I10" s="8" t="s">
        <v>12</v>
      </c>
      <c r="J10" s="8">
        <f>'[2]MAPA DE RIESGO'!H17</f>
        <v>2</v>
      </c>
      <c r="K10" s="8">
        <v>4</v>
      </c>
      <c r="L10" s="8">
        <f>'[2]MAPA DE RIESGO'!J17</f>
        <v>8</v>
      </c>
      <c r="M10" s="5" t="str">
        <f>'[2]MAPA DE RIESGO'!K17</f>
        <v>ZONA RIESGO BAJA</v>
      </c>
      <c r="N10" s="8" t="str">
        <f>'[2]MAPA DE RIESGO'!L17</f>
        <v>REDUCIR EL RIESGO</v>
      </c>
      <c r="O10" s="31" t="s">
        <v>138</v>
      </c>
      <c r="P10" s="24" t="s">
        <v>17</v>
      </c>
      <c r="Q10" s="9" t="s">
        <v>23</v>
      </c>
    </row>
    <row r="11" spans="1:17" s="14" customFormat="1" ht="21.75" hidden="1" customHeight="1" x14ac:dyDescent="0.25">
      <c r="A11" s="37"/>
      <c r="B11" s="49"/>
      <c r="C11" s="49"/>
      <c r="D11" s="49"/>
      <c r="E11" s="49"/>
      <c r="F11" s="49"/>
      <c r="G11" s="49"/>
      <c r="H11" s="49"/>
      <c r="I11" s="49"/>
      <c r="J11" s="49"/>
      <c r="K11" s="49"/>
      <c r="L11" s="49"/>
      <c r="M11" s="49"/>
      <c r="N11" s="49"/>
      <c r="O11" s="49"/>
      <c r="P11" s="49"/>
      <c r="Q11" s="50"/>
    </row>
    <row r="12" spans="1:17" s="14" customFormat="1" ht="119.25" customHeight="1" thickBot="1" x14ac:dyDescent="0.25">
      <c r="A12" s="25" t="s">
        <v>157</v>
      </c>
      <c r="B12" s="10" t="s">
        <v>18</v>
      </c>
      <c r="C12" s="3"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2" s="11" t="s">
        <v>161</v>
      </c>
      <c r="E12" s="11">
        <v>2</v>
      </c>
      <c r="F12" s="11">
        <v>3</v>
      </c>
      <c r="G12" s="13" t="s">
        <v>32</v>
      </c>
      <c r="H12" s="12" t="s">
        <v>33</v>
      </c>
      <c r="I12" s="8" t="s">
        <v>13</v>
      </c>
      <c r="J12" s="8">
        <v>2</v>
      </c>
      <c r="K12" s="8">
        <v>1</v>
      </c>
      <c r="L12" s="8">
        <v>8</v>
      </c>
      <c r="M12" s="13" t="s">
        <v>34</v>
      </c>
      <c r="N12" s="8" t="s">
        <v>35</v>
      </c>
      <c r="O12" s="12" t="s">
        <v>36</v>
      </c>
      <c r="P12" s="24" t="s">
        <v>37</v>
      </c>
      <c r="Q12" s="8"/>
    </row>
    <row r="13" spans="1:17" s="14" customFormat="1" ht="111.75" customHeight="1" thickBot="1" x14ac:dyDescent="0.25">
      <c r="A13" s="25" t="s">
        <v>157</v>
      </c>
      <c r="B13" s="10" t="s">
        <v>20</v>
      </c>
      <c r="C13" s="3" t="str">
        <f>'[4]MAPA DE RIESGO'!B15</f>
        <v>Posibilidad de direccionar la Contratación y/o vinculación en favor de un tercero</v>
      </c>
      <c r="D13" s="11" t="s">
        <v>163</v>
      </c>
      <c r="E13" s="11">
        <f>'[4]MAPA DE RIESGO'!C15</f>
        <v>1</v>
      </c>
      <c r="F13" s="11">
        <f>'[4]MAPA DE RIESGO'!D15</f>
        <v>4</v>
      </c>
      <c r="G13" s="13" t="str">
        <f>'[4]MAPA DE RIESGO'!E15</f>
        <v>ZONA RIESGO ALTA</v>
      </c>
      <c r="H13" s="12" t="s">
        <v>38</v>
      </c>
      <c r="I13" s="8" t="str">
        <f>'[4]MAPA DE RIESGO'!G15</f>
        <v>IMPACTO</v>
      </c>
      <c r="J13" s="8">
        <f>'[4]MAPA DE RIESGO'!H15</f>
        <v>1</v>
      </c>
      <c r="K13" s="8">
        <f>'[4]MAPA DE RIESGO'!I15</f>
        <v>2</v>
      </c>
      <c r="L13" s="8">
        <f>'[4]MAPA DE RIESGO'!J15</f>
        <v>8</v>
      </c>
      <c r="M13" s="13" t="str">
        <f>'[4]MAPA DE RIESGO'!K15</f>
        <v>ZONA RIESGO BAJA</v>
      </c>
      <c r="N13" s="8" t="str">
        <f>'[4]MAPA DE RIESGO'!L15</f>
        <v>EVITAR EL RIESGO</v>
      </c>
      <c r="O13" s="12" t="str">
        <f>'[4]MAPA DE RIESGO'!M15</f>
        <v>Devolver a quien estructure el proceso para ajustar los criterios que no corresponada o limiten la participación</v>
      </c>
      <c r="P13" s="24" t="s">
        <v>37</v>
      </c>
      <c r="Q13" s="8"/>
    </row>
    <row r="14" spans="1:17" s="14" customFormat="1" ht="162.75" customHeight="1" thickBot="1" x14ac:dyDescent="0.25">
      <c r="A14" s="33" t="s">
        <v>155</v>
      </c>
      <c r="B14" s="35" t="s">
        <v>18</v>
      </c>
      <c r="C14" s="36" t="s">
        <v>66</v>
      </c>
      <c r="D14" s="35" t="s">
        <v>166</v>
      </c>
      <c r="E14" s="35">
        <v>4</v>
      </c>
      <c r="F14" s="35">
        <v>4</v>
      </c>
      <c r="G14" s="13" t="s">
        <v>42</v>
      </c>
      <c r="H14" s="12" t="s">
        <v>158</v>
      </c>
      <c r="I14" s="8" t="s">
        <v>13</v>
      </c>
      <c r="J14" s="4">
        <v>3</v>
      </c>
      <c r="K14" s="4">
        <v>3</v>
      </c>
      <c r="L14" s="8">
        <v>36</v>
      </c>
      <c r="M14" s="13" t="str">
        <f>$M$15</f>
        <v>ZONA RIESGO ALTA</v>
      </c>
      <c r="N14" s="8" t="s">
        <v>35</v>
      </c>
      <c r="O14" s="12" t="s">
        <v>67</v>
      </c>
      <c r="P14" s="24" t="s">
        <v>37</v>
      </c>
      <c r="Q14" s="34"/>
    </row>
    <row r="15" spans="1:17" s="16" customFormat="1" ht="128.25" customHeight="1" thickBot="1" x14ac:dyDescent="0.25">
      <c r="A15" s="25" t="s">
        <v>39</v>
      </c>
      <c r="B15" s="10" t="s">
        <v>18</v>
      </c>
      <c r="C15" s="3" t="str">
        <f>'[5]MAPA DE RIESGO'!B13</f>
        <v>Pérdida o daño de los bienes o servicios ecosistémicos de las áreas áreas de interés ambiental del D.C. (Incluye áreas  protegidas administradas por la SDA)</v>
      </c>
      <c r="D15" s="11" t="s">
        <v>168</v>
      </c>
      <c r="E15" s="11">
        <f>'[5]MAPA DE RIESGO'!C13</f>
        <v>5</v>
      </c>
      <c r="F15" s="11">
        <f>'[5]MAPA DE RIESGO'!D13</f>
        <v>5</v>
      </c>
      <c r="G15" s="13" t="str">
        <f>'[5]MAPA DE RIESGO'!E13</f>
        <v>ZONA RIESGO EXTREMA</v>
      </c>
      <c r="H15" s="12" t="str">
        <f>'[5]MAPA DE RIESGO'!F13</f>
        <v xml:space="preserve">Los Administradores (PEDH y PEDM) realizan periódicamente en cada visita de las áreas de la Estructura Ecológica Principal administradas, análisis de tensionantes donde identifican ocupaciones y factores que puedan afectar los bienes o servicios ecosistémicos de las áreas de interés ambiental.
Los Administradores (PEDH y PEDM) de acuerdo a la necesidad realizan reporte y seguimiento de la situación a las autoridades competentes (Alcaldías Locales)
Los Administradores (PEDH y PEDM) según se presente, realizan acciones iniciales de control (levantamiento de cambuches)
Los Profesionales de incendios forestales continuamente, según las actividades correspondientes descritas en el plan de acción de la Comisión de Distrital para la Prevención y Mitigación de Incendios Forestales, realizan prevención y mitigación de incendios forestales.
Los profesionales de emergencias ambientales de la DGA, realizan la gestión de atención de las emergencias ambientales mediante la implementación del Plan Institucional de Respuesta a Emergencias
</v>
      </c>
      <c r="I15" s="8" t="str">
        <f>'[5]MAPA DE RIESGO'!G13</f>
        <v>IMPACTO</v>
      </c>
      <c r="J15" s="8">
        <f>'[5]MAPA DE RIESGO'!H13</f>
        <v>3</v>
      </c>
      <c r="K15" s="8">
        <f>'[5]MAPA DE RIESGO'!I13</f>
        <v>3</v>
      </c>
      <c r="L15" s="8">
        <f>'[5]MAPA DE RIESGO'!J13</f>
        <v>36</v>
      </c>
      <c r="M15" s="13" t="str">
        <f>'[5]MAPA DE RIESGO'!K13</f>
        <v>ZONA RIESGO ALTA</v>
      </c>
      <c r="N15" s="8" t="str">
        <f>'[5]MAPA DE RIESGO'!L13</f>
        <v>REDUCIR EL RIESGO</v>
      </c>
      <c r="O15" s="12"/>
      <c r="P15" s="24" t="s">
        <v>39</v>
      </c>
      <c r="Q15" s="9"/>
    </row>
    <row r="16" spans="1:17" s="16" customFormat="1" ht="131.25" customHeight="1" thickBot="1" x14ac:dyDescent="0.25">
      <c r="A16" s="25" t="s">
        <v>39</v>
      </c>
      <c r="B16" s="10" t="s">
        <v>20</v>
      </c>
      <c r="C16" s="3" t="s">
        <v>40</v>
      </c>
      <c r="D16" s="11" t="s">
        <v>168</v>
      </c>
      <c r="E16" s="11">
        <f>'[5]MAPA DE RIESGO'!C14</f>
        <v>5</v>
      </c>
      <c r="F16" s="11">
        <f>'[5]MAPA DE RIESGO'!D14</f>
        <v>4</v>
      </c>
      <c r="G16" s="13" t="str">
        <f>'[5]MAPA DE RIESGO'!E14</f>
        <v>ZONA RIESGO EXTREMA</v>
      </c>
      <c r="H16" s="12" t="str">
        <f>'[5]MAPA DE RIESGO'!F14</f>
        <v xml:space="preserve">Los profesionales líderes de cada grupo del Proceso de Gestión Amiental y Dearrollo Rural, periódicamente mantienen actualizada la información en el DRIVE o en su archivo de trazabilidad  predeterminado de acuerdo a sus tiempos de retención, clasificación y tipología definida; en los procedimientos de cada equipo de trabajo. </v>
      </c>
      <c r="I16" s="8" t="str">
        <f>'[5]MAPA DE RIESGO'!G14</f>
        <v>IMPACTO</v>
      </c>
      <c r="J16" s="8">
        <f>'[5]MAPA DE RIESGO'!H14</f>
        <v>2</v>
      </c>
      <c r="K16" s="8">
        <f>'[5]MAPA DE RIESGO'!I14</f>
        <v>2</v>
      </c>
      <c r="L16" s="8">
        <f>'[5]MAPA DE RIESGO'!J14</f>
        <v>16</v>
      </c>
      <c r="M16" s="13" t="str">
        <f>'[5]MAPA DE RIESGO'!K14</f>
        <v>ZONA RIESGO BAJA</v>
      </c>
      <c r="N16" s="8" t="str">
        <f>'[5]MAPA DE RIESGO'!L14</f>
        <v>REDUCIR EL RIESGO</v>
      </c>
      <c r="O16" s="12"/>
      <c r="P16" s="24" t="s">
        <v>39</v>
      </c>
      <c r="Q16" s="9"/>
    </row>
    <row r="17" spans="1:17" s="16" customFormat="1" ht="141" thickBot="1" x14ac:dyDescent="0.25">
      <c r="A17" s="25" t="s">
        <v>39</v>
      </c>
      <c r="B17" s="10" t="s">
        <v>24</v>
      </c>
      <c r="C17" s="3" t="s">
        <v>41</v>
      </c>
      <c r="D17" s="11" t="s">
        <v>168</v>
      </c>
      <c r="E17" s="11">
        <v>5</v>
      </c>
      <c r="F17" s="11">
        <v>5</v>
      </c>
      <c r="G17" s="13" t="s">
        <v>42</v>
      </c>
      <c r="H17" s="12" t="s">
        <v>43</v>
      </c>
      <c r="I17" s="8" t="s">
        <v>13</v>
      </c>
      <c r="J17" s="8">
        <v>2</v>
      </c>
      <c r="K17" s="8">
        <v>2</v>
      </c>
      <c r="L17" s="8">
        <v>16</v>
      </c>
      <c r="M17" s="13" t="s">
        <v>34</v>
      </c>
      <c r="N17" s="8" t="s">
        <v>35</v>
      </c>
      <c r="O17" s="12"/>
      <c r="P17" s="24" t="s">
        <v>39</v>
      </c>
      <c r="Q17" s="9"/>
    </row>
    <row r="18" spans="1:17" s="16" customFormat="1" ht="117.75" customHeight="1" thickBot="1" x14ac:dyDescent="0.25">
      <c r="A18" s="25" t="s">
        <v>39</v>
      </c>
      <c r="B18" s="10" t="s">
        <v>26</v>
      </c>
      <c r="C18" s="3" t="s">
        <v>44</v>
      </c>
      <c r="D18" s="11" t="s">
        <v>168</v>
      </c>
      <c r="E18" s="11">
        <v>5</v>
      </c>
      <c r="F18" s="11">
        <v>5</v>
      </c>
      <c r="G18" s="13" t="s">
        <v>42</v>
      </c>
      <c r="H18" s="12" t="s">
        <v>45</v>
      </c>
      <c r="I18" s="8" t="s">
        <v>13</v>
      </c>
      <c r="J18" s="8">
        <v>2</v>
      </c>
      <c r="K18" s="8">
        <v>2</v>
      </c>
      <c r="L18" s="8">
        <v>16</v>
      </c>
      <c r="M18" s="13" t="s">
        <v>34</v>
      </c>
      <c r="N18" s="8" t="s">
        <v>46</v>
      </c>
      <c r="O18" s="12"/>
      <c r="P18" s="24" t="s">
        <v>39</v>
      </c>
      <c r="Q18" s="9"/>
    </row>
    <row r="19" spans="1:17" s="16" customFormat="1" ht="115.5" thickBot="1" x14ac:dyDescent="0.25">
      <c r="A19" s="25" t="s">
        <v>39</v>
      </c>
      <c r="B19" s="10" t="s">
        <v>28</v>
      </c>
      <c r="C19" s="3" t="s">
        <v>47</v>
      </c>
      <c r="D19" s="11" t="s">
        <v>163</v>
      </c>
      <c r="E19" s="11">
        <v>4</v>
      </c>
      <c r="F19" s="11">
        <v>3</v>
      </c>
      <c r="G19" s="13" t="s">
        <v>22</v>
      </c>
      <c r="H19" s="12" t="s">
        <v>48</v>
      </c>
      <c r="I19" s="8" t="s">
        <v>12</v>
      </c>
      <c r="J19" s="8">
        <v>2</v>
      </c>
      <c r="K19" s="8">
        <v>3</v>
      </c>
      <c r="L19" s="8">
        <v>16</v>
      </c>
      <c r="M19" s="13" t="s">
        <v>32</v>
      </c>
      <c r="N19" s="8" t="s">
        <v>46</v>
      </c>
      <c r="O19" s="12"/>
      <c r="P19" s="24" t="s">
        <v>39</v>
      </c>
      <c r="Q19" s="9"/>
    </row>
    <row r="20" spans="1:17" s="16" customFormat="1" ht="334.5" customHeight="1" thickBot="1" x14ac:dyDescent="0.25">
      <c r="A20" s="26" t="s">
        <v>49</v>
      </c>
      <c r="B20" s="10" t="s">
        <v>18</v>
      </c>
      <c r="C20" s="44" t="s">
        <v>95</v>
      </c>
      <c r="D20" s="11" t="s">
        <v>169</v>
      </c>
      <c r="E20" s="11">
        <f>'[6]MAPA DE RIESGO'!C13</f>
        <v>2</v>
      </c>
      <c r="F20" s="11">
        <f>'[6]MAPA DE RIESGO'!D13</f>
        <v>4</v>
      </c>
      <c r="G20" s="13" t="str">
        <f>'[6]MAPA DE RIESGO'!E13</f>
        <v>ZONA RIESGO ALTA</v>
      </c>
      <c r="H20" s="31" t="s">
        <v>96</v>
      </c>
      <c r="I20" s="12" t="str">
        <f>'[6]MAPA DE RIESGO'!G13</f>
        <v>PROBABILIDAD</v>
      </c>
      <c r="J20" s="8">
        <v>2</v>
      </c>
      <c r="K20" s="8">
        <v>2</v>
      </c>
      <c r="L20" s="8">
        <v>16</v>
      </c>
      <c r="M20" s="13" t="s">
        <v>34</v>
      </c>
      <c r="N20" s="8" t="str">
        <f>'[6]MAPA DE RIESGO'!L13</f>
        <v>REDUCIR EL RIESGO</v>
      </c>
      <c r="O20" s="31" t="s">
        <v>99</v>
      </c>
      <c r="P20" s="24" t="str">
        <f>'[6]MAPA DE RIESGO'!N13</f>
        <v>SUBDIRECCION DE POLITICA Y PPLANES AMBIENTALES</v>
      </c>
      <c r="Q20" s="9">
        <f>'[6]MAPA DE RIESGO'!O13</f>
        <v>0</v>
      </c>
    </row>
    <row r="21" spans="1:17" s="16" customFormat="1" ht="409.6" customHeight="1" thickBot="1" x14ac:dyDescent="0.25">
      <c r="A21" s="26" t="s">
        <v>49</v>
      </c>
      <c r="B21" s="10" t="s">
        <v>20</v>
      </c>
      <c r="C21" s="3" t="s">
        <v>50</v>
      </c>
      <c r="D21" s="11" t="s">
        <v>166</v>
      </c>
      <c r="E21" s="11">
        <f>'[6]MAPA DE RIESGO'!C14</f>
        <v>3</v>
      </c>
      <c r="F21" s="11">
        <f>'[6]MAPA DE RIESGO'!D14</f>
        <v>3</v>
      </c>
      <c r="G21" s="13" t="str">
        <f>'[6]MAPA DE RIESGO'!E14</f>
        <v>ZONA RIESGO ALTA</v>
      </c>
      <c r="H21" s="31" t="s">
        <v>97</v>
      </c>
      <c r="I21" s="12" t="str">
        <f>'[6]MAPA DE RIESGO'!G14</f>
        <v>PROBABILIDAD</v>
      </c>
      <c r="J21" s="8">
        <v>2</v>
      </c>
      <c r="K21" s="8">
        <v>2</v>
      </c>
      <c r="L21" s="8">
        <v>16</v>
      </c>
      <c r="M21" s="13" t="s">
        <v>34</v>
      </c>
      <c r="N21" s="8" t="str">
        <f>'[6]MAPA DE RIESGO'!L14</f>
        <v>REDUCIR EL RIESGO</v>
      </c>
      <c r="O21" s="31" t="s">
        <v>100</v>
      </c>
      <c r="P21" s="24" t="str">
        <f>'[6]MAPA DE RIESGO'!N14</f>
        <v>DIRECCION DE PLANEACION Y SISTEMAS DE INFORMACION AMBIENTAL</v>
      </c>
      <c r="Q21" s="9">
        <f>'[6]MAPA DE RIESGO'!O14</f>
        <v>0</v>
      </c>
    </row>
    <row r="22" spans="1:17" s="16" customFormat="1" ht="409.5" customHeight="1" thickBot="1" x14ac:dyDescent="0.25">
      <c r="A22" s="26" t="s">
        <v>49</v>
      </c>
      <c r="B22" s="10" t="s">
        <v>24</v>
      </c>
      <c r="C22" s="3" t="s">
        <v>51</v>
      </c>
      <c r="D22" s="11" t="s">
        <v>163</v>
      </c>
      <c r="E22" s="11">
        <f>'[6]MAPA DE RIESGO'!C15</f>
        <v>3</v>
      </c>
      <c r="F22" s="11">
        <f>'[6]MAPA DE RIESGO'!D15</f>
        <v>5</v>
      </c>
      <c r="G22" s="13" t="str">
        <f>'[6]MAPA DE RIESGO'!E15</f>
        <v>ZONA RIESGO EXTREMA</v>
      </c>
      <c r="H22" s="31" t="s">
        <v>98</v>
      </c>
      <c r="I22" s="12" t="str">
        <f>'[6]MAPA DE RIESGO'!G15</f>
        <v>PROBABILIDAD</v>
      </c>
      <c r="J22" s="12">
        <v>2</v>
      </c>
      <c r="K22" s="12">
        <v>2</v>
      </c>
      <c r="L22" s="12">
        <v>16</v>
      </c>
      <c r="M22" s="13" t="s">
        <v>34</v>
      </c>
      <c r="N22" s="8" t="str">
        <f>'[6]MAPA DE RIESGO'!L15</f>
        <v>REDUCIR EL RIESGO</v>
      </c>
      <c r="O22" s="31" t="s">
        <v>101</v>
      </c>
      <c r="P22" s="24" t="str">
        <f>'[6]MAPA DE RIESGO'!N15</f>
        <v>SUBDIRECCION DE POLITICA Y PPLANES AMBIENTALES</v>
      </c>
      <c r="Q22" s="9">
        <f>'[6]MAPA DE RIESGO'!O15</f>
        <v>0</v>
      </c>
    </row>
    <row r="23" spans="1:17" s="17" customFormat="1" ht="306.75" thickBot="1" x14ac:dyDescent="0.25">
      <c r="A23" s="25" t="s">
        <v>52</v>
      </c>
      <c r="B23" s="10" t="s">
        <v>18</v>
      </c>
      <c r="C23" s="3" t="s">
        <v>53</v>
      </c>
      <c r="D23" s="11" t="s">
        <v>167</v>
      </c>
      <c r="E23" s="11">
        <v>3</v>
      </c>
      <c r="F23" s="3">
        <v>3</v>
      </c>
      <c r="G23" s="13" t="s">
        <v>22</v>
      </c>
      <c r="H23" s="12" t="s">
        <v>54</v>
      </c>
      <c r="I23" s="12" t="s">
        <v>12</v>
      </c>
      <c r="J23" s="12">
        <v>1</v>
      </c>
      <c r="K23" s="12">
        <v>3</v>
      </c>
      <c r="L23" s="12">
        <v>12</v>
      </c>
      <c r="M23" s="13" t="s">
        <v>32</v>
      </c>
      <c r="N23" s="12" t="s">
        <v>35</v>
      </c>
      <c r="O23" s="12" t="s">
        <v>55</v>
      </c>
      <c r="P23" s="24" t="s">
        <v>56</v>
      </c>
      <c r="Q23" s="9" t="s">
        <v>57</v>
      </c>
    </row>
    <row r="24" spans="1:17" s="17" customFormat="1" ht="230.25" customHeight="1" thickBot="1" x14ac:dyDescent="0.25">
      <c r="A24" s="25" t="s">
        <v>58</v>
      </c>
      <c r="B24" s="18" t="s">
        <v>18</v>
      </c>
      <c r="C24" s="12" t="s">
        <v>59</v>
      </c>
      <c r="D24" s="12" t="s">
        <v>170</v>
      </c>
      <c r="E24" s="12">
        <v>3</v>
      </c>
      <c r="F24" s="12">
        <v>4</v>
      </c>
      <c r="G24" s="13" t="s">
        <v>42</v>
      </c>
      <c r="H24" s="31" t="s">
        <v>102</v>
      </c>
      <c r="I24" s="12" t="s">
        <v>12</v>
      </c>
      <c r="J24" s="12">
        <v>1</v>
      </c>
      <c r="K24" s="12">
        <v>4</v>
      </c>
      <c r="L24" s="12">
        <v>16</v>
      </c>
      <c r="M24" s="13" t="s">
        <v>32</v>
      </c>
      <c r="N24" s="9" t="s">
        <v>35</v>
      </c>
      <c r="O24" s="9" t="s">
        <v>60</v>
      </c>
      <c r="P24" s="15" t="s">
        <v>61</v>
      </c>
      <c r="Q24" s="9" t="s">
        <v>62</v>
      </c>
    </row>
    <row r="25" spans="1:17" s="17" customFormat="1" ht="230.25" customHeight="1" thickBot="1" x14ac:dyDescent="0.25">
      <c r="A25" s="25" t="s">
        <v>90</v>
      </c>
      <c r="B25" s="18" t="s">
        <v>20</v>
      </c>
      <c r="C25" s="32" t="s">
        <v>63</v>
      </c>
      <c r="D25" s="12" t="s">
        <v>170</v>
      </c>
      <c r="E25" s="12">
        <v>1</v>
      </c>
      <c r="F25" s="12">
        <v>4</v>
      </c>
      <c r="G25" s="13" t="s">
        <v>22</v>
      </c>
      <c r="H25" s="31" t="s">
        <v>103</v>
      </c>
      <c r="I25" s="12" t="s">
        <v>13</v>
      </c>
      <c r="J25" s="12">
        <v>1</v>
      </c>
      <c r="K25" s="12">
        <v>2</v>
      </c>
      <c r="L25" s="12">
        <v>8</v>
      </c>
      <c r="M25" s="13" t="s">
        <v>34</v>
      </c>
      <c r="N25" s="9" t="s">
        <v>35</v>
      </c>
      <c r="O25" s="9" t="s">
        <v>64</v>
      </c>
      <c r="P25" s="24" t="s">
        <v>61</v>
      </c>
      <c r="Q25" s="9"/>
    </row>
    <row r="26" spans="1:17" s="17" customFormat="1" ht="224.25" customHeight="1" thickBot="1" x14ac:dyDescent="0.25">
      <c r="A26" s="25" t="s">
        <v>90</v>
      </c>
      <c r="B26" s="18" t="s">
        <v>24</v>
      </c>
      <c r="C26" s="32" t="s">
        <v>105</v>
      </c>
      <c r="D26" s="12" t="s">
        <v>162</v>
      </c>
      <c r="E26" s="12">
        <v>2</v>
      </c>
      <c r="F26" s="12">
        <v>4</v>
      </c>
      <c r="G26" s="13" t="s">
        <v>22</v>
      </c>
      <c r="H26" s="31" t="s">
        <v>104</v>
      </c>
      <c r="I26" s="12" t="s">
        <v>12</v>
      </c>
      <c r="J26" s="12">
        <v>2</v>
      </c>
      <c r="K26" s="12">
        <v>4</v>
      </c>
      <c r="L26" s="12">
        <v>32</v>
      </c>
      <c r="M26" s="13" t="s">
        <v>22</v>
      </c>
      <c r="N26" s="9" t="s">
        <v>35</v>
      </c>
      <c r="O26" s="9" t="s">
        <v>106</v>
      </c>
      <c r="P26" s="24" t="s">
        <v>61</v>
      </c>
      <c r="Q26" s="9" t="s">
        <v>65</v>
      </c>
    </row>
    <row r="27" spans="1:17" s="17" customFormat="1" ht="104.25" customHeight="1" thickBot="1" x14ac:dyDescent="0.25">
      <c r="A27" s="25" t="s">
        <v>68</v>
      </c>
      <c r="B27" s="18" t="s">
        <v>18</v>
      </c>
      <c r="C27" s="18" t="s">
        <v>69</v>
      </c>
      <c r="D27" s="18" t="s">
        <v>166</v>
      </c>
      <c r="E27" s="18">
        <v>3</v>
      </c>
      <c r="F27" s="18">
        <v>4</v>
      </c>
      <c r="G27" s="13" t="s">
        <v>42</v>
      </c>
      <c r="H27" s="12" t="s">
        <v>70</v>
      </c>
      <c r="I27" s="12" t="s">
        <v>13</v>
      </c>
      <c r="J27" s="12">
        <v>3</v>
      </c>
      <c r="K27" s="12">
        <v>3</v>
      </c>
      <c r="L27" s="12">
        <v>36</v>
      </c>
      <c r="M27" s="13" t="s">
        <v>22</v>
      </c>
      <c r="N27" s="9" t="s">
        <v>35</v>
      </c>
      <c r="O27" s="6" t="s">
        <v>71</v>
      </c>
      <c r="P27" s="24" t="s">
        <v>37</v>
      </c>
      <c r="Q27" s="19"/>
    </row>
    <row r="28" spans="1:17" s="17" customFormat="1" ht="141" thickBot="1" x14ac:dyDescent="0.25">
      <c r="A28" s="25" t="s">
        <v>68</v>
      </c>
      <c r="B28" s="18" t="s">
        <v>20</v>
      </c>
      <c r="C28" s="18" t="str">
        <f>'[7]MAPA DE RIESGO'!B15</f>
        <v>Alteración y perdida de la información en el Archivo de la SDA</v>
      </c>
      <c r="D28" s="18" t="s">
        <v>163</v>
      </c>
      <c r="E28" s="18">
        <f>'[7]MAPA DE RIESGO'!C15</f>
        <v>3</v>
      </c>
      <c r="F28" s="18">
        <f>'[7]MAPA DE RIESGO'!D15</f>
        <v>4</v>
      </c>
      <c r="G28" s="13" t="str">
        <f>'[7]MAPA DE RIESGO'!E15</f>
        <v>ZONA RIESGO EXTREMA</v>
      </c>
      <c r="H28" s="12"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28" s="12" t="s">
        <v>13</v>
      </c>
      <c r="J28" s="12">
        <v>3</v>
      </c>
      <c r="K28" s="12">
        <v>3</v>
      </c>
      <c r="L28" s="12">
        <v>36</v>
      </c>
      <c r="M28" s="13" t="s">
        <v>22</v>
      </c>
      <c r="N28" s="9" t="s">
        <v>35</v>
      </c>
      <c r="O28" s="6" t="s">
        <v>72</v>
      </c>
      <c r="P28" s="24" t="s">
        <v>37</v>
      </c>
      <c r="Q28" s="19"/>
    </row>
    <row r="29" spans="1:17" s="17" customFormat="1" ht="210.75" customHeight="1" thickBot="1" x14ac:dyDescent="0.25">
      <c r="A29" s="25" t="s">
        <v>73</v>
      </c>
      <c r="B29" s="18" t="s">
        <v>18</v>
      </c>
      <c r="C29" s="12" t="str">
        <f>'[8]MAPA DE RIESGO'!B13</f>
        <v>Inoportunidad en la entrega de informes, alertas y recomendaciones para el mejoramiento de la gestión institucional</v>
      </c>
      <c r="D29" s="12" t="s">
        <v>166</v>
      </c>
      <c r="E29" s="12">
        <f>'[8]MAPA DE RIESGO'!C13</f>
        <v>5</v>
      </c>
      <c r="F29" s="12">
        <f>'[8]MAPA DE RIESGO'!D13</f>
        <v>4</v>
      </c>
      <c r="G29" s="13" t="str">
        <f>'[8]MAPA DE RIESGO'!E13</f>
        <v>ZONA RIESGO EXTREMA</v>
      </c>
      <c r="H29" s="12"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29" s="12" t="str">
        <f>'[8]MAPA DE RIESGO'!G13</f>
        <v>PROBABILIDAD</v>
      </c>
      <c r="J29" s="12">
        <f>'[8]MAPA DE RIESGO'!H13</f>
        <v>3</v>
      </c>
      <c r="K29" s="12">
        <f>'[8]MAPA DE RIESGO'!I13</f>
        <v>4</v>
      </c>
      <c r="L29" s="12">
        <f>'[8]MAPA DE RIESGO'!J13</f>
        <v>48</v>
      </c>
      <c r="M29" s="13" t="str">
        <f>'[8]MAPA DE RIESGO'!K13</f>
        <v>ZONA RIESGO EXTREMA</v>
      </c>
      <c r="N29" s="9" t="str">
        <f>'[8]MAPA DE RIESGO'!L13</f>
        <v>REDUCIR EL RIESGO</v>
      </c>
      <c r="O29" s="9" t="str">
        <f>'[8]MAPA DE RIESGO'!M13</f>
        <v>Realizar capacitaciones en la aplicación de los procedimientos de auditoria</v>
      </c>
      <c r="P29" s="24" t="str">
        <f>'[8]MAPA DE RIESGO'!N13</f>
        <v>OFICINA DE CONTROL INTERNO</v>
      </c>
      <c r="Q29" s="6" t="str">
        <f>'[8]MAPA DE RIESGO'!O13</f>
        <v>Capacitaciones realizadas / 2 capacitaciones programadas</v>
      </c>
    </row>
    <row r="30" spans="1:17" s="17" customFormat="1" ht="57" customHeight="1" thickBot="1" x14ac:dyDescent="0.25">
      <c r="A30" s="25" t="s">
        <v>73</v>
      </c>
      <c r="B30" s="18" t="s">
        <v>20</v>
      </c>
      <c r="C30" s="12" t="s">
        <v>74</v>
      </c>
      <c r="D30" s="12" t="s">
        <v>163</v>
      </c>
      <c r="E30" s="12">
        <f>'[8]MAPA DE RIESGO'!C14</f>
        <v>3</v>
      </c>
      <c r="F30" s="12">
        <f>'[8]MAPA DE RIESGO'!D14</f>
        <v>5</v>
      </c>
      <c r="G30" s="13" t="str">
        <f>'[8]MAPA DE RIESGO'!E14</f>
        <v>ZONA RIESGO EXTREMA</v>
      </c>
      <c r="H30" s="12"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0" s="12" t="str">
        <f>'[8]MAPA DE RIESGO'!G14</f>
        <v>PROBABILIDAD</v>
      </c>
      <c r="J30" s="12">
        <f>'[8]MAPA DE RIESGO'!H14</f>
        <v>1</v>
      </c>
      <c r="K30" s="12">
        <f>'[8]MAPA DE RIESGO'!I14</f>
        <v>5</v>
      </c>
      <c r="L30" s="12">
        <f>'[8]MAPA DE RIESGO'!J14</f>
        <v>20</v>
      </c>
      <c r="M30" s="13" t="str">
        <f>'[8]MAPA DE RIESGO'!K14</f>
        <v>ZONA RIESGO ALTA</v>
      </c>
      <c r="N30" s="9" t="str">
        <f>'[8]MAPA DE RIESGO'!L14</f>
        <v>EVITAR EL RIESGO</v>
      </c>
      <c r="O30" s="9" t="str">
        <f>'[8]MAPA DE RIESGO'!M14</f>
        <v>Realizar revisiones de informes preliminares por otro auditor</v>
      </c>
      <c r="P30" s="24" t="str">
        <f>'[8]MAPA DE RIESGO'!N14</f>
        <v>OFICINA DE CONTROL INTERNO</v>
      </c>
      <c r="Q30" s="9" t="str">
        <f>'[8]MAPA DE RIESGO'!O14</f>
        <v>Número de auditorías revisadas / Número de auditorias ejecutadas</v>
      </c>
    </row>
    <row r="31" spans="1:17" s="17" customFormat="1" ht="62.25" customHeight="1" x14ac:dyDescent="0.2">
      <c r="A31" s="25" t="s">
        <v>75</v>
      </c>
      <c r="B31" s="12" t="s">
        <v>18</v>
      </c>
      <c r="C31" s="12" t="str">
        <f>'[9]MAPA DE RIESGO'!B13</f>
        <v xml:space="preserve"> Violación al Debido Proceso</v>
      </c>
      <c r="D31" s="12" t="s">
        <v>161</v>
      </c>
      <c r="E31" s="12">
        <v>5</v>
      </c>
      <c r="F31" s="12">
        <v>4</v>
      </c>
      <c r="G31" s="5" t="s">
        <v>42</v>
      </c>
      <c r="H31" s="31" t="s">
        <v>171</v>
      </c>
      <c r="I31" s="12" t="str">
        <f>'[9]MAPA DE RIESGO'!G13</f>
        <v>PROBABILIDAD</v>
      </c>
      <c r="J31" s="12">
        <v>3</v>
      </c>
      <c r="K31" s="12">
        <v>4</v>
      </c>
      <c r="L31" s="12">
        <v>48</v>
      </c>
      <c r="M31" s="40" t="str">
        <f>IF(OR(AND(J31=3,K31=4),AND(J31=2,K31=5),AND(L31&gt;=52,L31&lt;=100)),"ZONA RIESGO EXTREMA",IF(OR(AND(J31=5,K31=2),AND(J31=4,K31=3),AND(J31=1,K31=4),AND(L31=20),AND(L31&gt;=28,L31&lt;=48)),"ZONA RIESGO ALTA",IF(OR(AND(J31=1,K31=3),AND(J31=4,K31=1),AND(L31=24)),"ZONA RIESGO MODERADA",IF(AND(L31&gt;=4,L31&lt;=16),"ZONA RIESGO BAJA"))))</f>
        <v>ZONA RIESGO EXTREMA</v>
      </c>
      <c r="N31" s="29" t="s">
        <v>35</v>
      </c>
      <c r="O31" s="9" t="s">
        <v>173</v>
      </c>
      <c r="P31" s="24" t="s">
        <v>76</v>
      </c>
      <c r="Q31" s="20"/>
    </row>
    <row r="32" spans="1:17" s="17" customFormat="1" ht="57.75" customHeight="1" x14ac:dyDescent="0.2">
      <c r="A32" s="25" t="s">
        <v>75</v>
      </c>
      <c r="B32" s="12" t="s">
        <v>20</v>
      </c>
      <c r="C32" s="12" t="s">
        <v>77</v>
      </c>
      <c r="D32" s="12" t="s">
        <v>161</v>
      </c>
      <c r="E32" s="12">
        <v>3</v>
      </c>
      <c r="F32" s="12">
        <v>5</v>
      </c>
      <c r="G32" s="5" t="s">
        <v>42</v>
      </c>
      <c r="H32" s="31" t="s">
        <v>172</v>
      </c>
      <c r="I32" s="12" t="s">
        <v>12</v>
      </c>
      <c r="J32" s="12">
        <v>3</v>
      </c>
      <c r="K32" s="12">
        <v>5</v>
      </c>
      <c r="L32" s="12">
        <v>60</v>
      </c>
      <c r="M32" s="5" t="str">
        <f t="shared" ref="M32" si="2">IF(OR(AND(J32=3,K32=4),AND(J32=2,K32=5),AND(L32&gt;=52,L32&lt;=100)),"ZONA RIESGO EXTREMA",IF(OR(AND(J32=5,K32=2),AND(J32=4,K32=3),AND(J32=1,K32=4),AND(L32=20),AND(L32&gt;=28,L32&lt;=48)),"ZONA RIESGO ALTA",IF(OR(AND(J32=1,K32=3),AND(J32=4,K32=1),AND(L32=24)),"ZONA RIESGO MODERADA",IF(AND(L32&gt;=4,L32&lt;=16),"ZONA RIESGO BAJA"))))</f>
        <v>ZONA RIESGO EXTREMA</v>
      </c>
      <c r="N32" s="41" t="s">
        <v>46</v>
      </c>
      <c r="O32" s="6" t="s">
        <v>174</v>
      </c>
      <c r="P32" s="24" t="s">
        <v>76</v>
      </c>
      <c r="Q32" s="19"/>
    </row>
    <row r="33" spans="1:17" s="17" customFormat="1" ht="130.5" customHeight="1" thickBot="1" x14ac:dyDescent="0.25">
      <c r="A33" s="25" t="s">
        <v>159</v>
      </c>
      <c r="B33" s="12" t="s">
        <v>18</v>
      </c>
      <c r="C33" s="12" t="s">
        <v>78</v>
      </c>
      <c r="D33" s="12" t="s">
        <v>175</v>
      </c>
      <c r="E33" s="12">
        <f>'[10]MAPA DE RIESGO'!C13</f>
        <v>3</v>
      </c>
      <c r="F33" s="12">
        <f>'[10]MAPA DE RIESGO'!D13</f>
        <v>3</v>
      </c>
      <c r="G33" s="13" t="str">
        <f>'[10]MAPA DE RIESGO'!E13</f>
        <v>ZONA RIESGO ALTA</v>
      </c>
      <c r="H33" s="31" t="s">
        <v>79</v>
      </c>
      <c r="I33" s="12" t="str">
        <f>'[10]MAPA DE RIESGO'!G13</f>
        <v>PROBABILIDAD</v>
      </c>
      <c r="J33" s="12">
        <f>'[10]MAPA DE RIESGO'!H13</f>
        <v>3</v>
      </c>
      <c r="K33" s="12">
        <f>'[10]MAPA DE RIESGO'!I13</f>
        <v>3</v>
      </c>
      <c r="L33" s="12">
        <f>'[10]MAPA DE RIESGO'!J13</f>
        <v>36</v>
      </c>
      <c r="M33" s="13" t="str">
        <f>'[10]MAPA DE RIESGO'!K13</f>
        <v>ZONA RIESGO ALTA</v>
      </c>
      <c r="N33" s="12" t="str">
        <f>'[10]MAPA DE RIESGO'!L13</f>
        <v>REDUCIR EL RIESGO</v>
      </c>
      <c r="O33" s="31" t="s">
        <v>80</v>
      </c>
      <c r="P33" s="24" t="s">
        <v>81</v>
      </c>
      <c r="Q33" s="21"/>
    </row>
    <row r="34" spans="1:17" s="17" customFormat="1" ht="140.25" customHeight="1" thickBot="1" x14ac:dyDescent="0.25">
      <c r="A34" s="25" t="s">
        <v>159</v>
      </c>
      <c r="B34" s="12" t="str">
        <f>'[11]MAPA DE RIESGO'!A14</f>
        <v>R2</v>
      </c>
      <c r="C34" s="12" t="str">
        <f>'[11]MAPA DE RIESGO'!B14</f>
        <v xml:space="preserve">Presentación extemporánea de informes a la Secretaría de Hacienda Distrital </v>
      </c>
      <c r="D34" s="12" t="s">
        <v>175</v>
      </c>
      <c r="E34" s="12">
        <f>'[10]MAPA DE RIESGO'!C14</f>
        <v>3</v>
      </c>
      <c r="F34" s="12">
        <f>'[10]MAPA DE RIESGO'!D14</f>
        <v>1</v>
      </c>
      <c r="G34" s="13" t="str">
        <f>'[10]MAPA DE RIESGO'!E14</f>
        <v>ZONA RIESGO BAJA</v>
      </c>
      <c r="H34" s="31" t="s">
        <v>82</v>
      </c>
      <c r="I34" s="12" t="str">
        <f>'[10]MAPA DE RIESGO'!G14</f>
        <v>PROBABILIDAD</v>
      </c>
      <c r="J34" s="12">
        <f>'[10]MAPA DE RIESGO'!H14</f>
        <v>3</v>
      </c>
      <c r="K34" s="12">
        <f>'[10]MAPA DE RIESGO'!I14</f>
        <v>1</v>
      </c>
      <c r="L34" s="12">
        <f>'[10]MAPA DE RIESGO'!J14</f>
        <v>12</v>
      </c>
      <c r="M34" s="13" t="str">
        <f>'[10]MAPA DE RIESGO'!K14</f>
        <v>ZONA RIESGO BAJA</v>
      </c>
      <c r="N34" s="12" t="str">
        <f>'[10]MAPA DE RIESGO'!L14</f>
        <v>ASUMIR EL RIESGO</v>
      </c>
      <c r="O34" s="31" t="s">
        <v>140</v>
      </c>
      <c r="P34" s="24" t="str">
        <f>'[11]MAPA DE RIESGO'!N14</f>
        <v>SUBDIRECCION FINANCIERA</v>
      </c>
      <c r="Q34" s="21">
        <f>'[11]MAPA DE RIESGO'!O14</f>
        <v>0</v>
      </c>
    </row>
    <row r="35" spans="1:17" s="17" customFormat="1" ht="93.75" customHeight="1" thickBot="1" x14ac:dyDescent="0.25">
      <c r="A35" s="25" t="s">
        <v>159</v>
      </c>
      <c r="B35" s="12" t="str">
        <f>'[11]MAPA DE RIESGO'!A15</f>
        <v>R3</v>
      </c>
      <c r="C35" s="12" t="str">
        <f>'[11]MAPA DE RIESGO'!B15</f>
        <v>Elaboración inoportuna  del registro presupuestal de un compromiso o contrato suscrito por la SDA.</v>
      </c>
      <c r="D35" s="12" t="s">
        <v>175</v>
      </c>
      <c r="E35" s="12">
        <f>'[10]MAPA DE RIESGO'!C15</f>
        <v>2</v>
      </c>
      <c r="F35" s="12">
        <f>'[10]MAPA DE RIESGO'!D15</f>
        <v>3</v>
      </c>
      <c r="G35" s="13" t="str">
        <f>'[10]MAPA DE RIESGO'!E15</f>
        <v>ZONA RIESGO MODERADA</v>
      </c>
      <c r="H35" s="31" t="s">
        <v>139</v>
      </c>
      <c r="I35" s="12" t="str">
        <f>'[10]MAPA DE RIESGO'!G15</f>
        <v>PROBABILIDAD</v>
      </c>
      <c r="J35" s="12">
        <f>'[10]MAPA DE RIESGO'!H15</f>
        <v>2</v>
      </c>
      <c r="K35" s="12">
        <f>'[10]MAPA DE RIESGO'!I15</f>
        <v>3</v>
      </c>
      <c r="L35" s="12">
        <f>'[10]MAPA DE RIESGO'!J15</f>
        <v>24</v>
      </c>
      <c r="M35" s="13" t="str">
        <f>'[10]MAPA DE RIESGO'!K15</f>
        <v>ZONA RIESGO MODERADA</v>
      </c>
      <c r="N35" s="12" t="str">
        <f>'[10]MAPA DE RIESGO'!L15</f>
        <v>ASUMIR EL RIESGO</v>
      </c>
      <c r="O35" s="31" t="s">
        <v>141</v>
      </c>
      <c r="P35" s="24" t="str">
        <f>'[11]MAPA DE RIESGO'!N15</f>
        <v>SUBDIRECCION FINANCIERA</v>
      </c>
      <c r="Q35" s="21">
        <f>'[11]MAPA DE RIESGO'!O15</f>
        <v>0</v>
      </c>
    </row>
    <row r="36" spans="1:17" s="17" customFormat="1" ht="55.5" customHeight="1" thickBot="1" x14ac:dyDescent="0.25">
      <c r="A36" s="25" t="s">
        <v>83</v>
      </c>
      <c r="B36" s="12" t="s">
        <v>18</v>
      </c>
      <c r="C36" s="12" t="s">
        <v>178</v>
      </c>
      <c r="D36" s="12" t="s">
        <v>166</v>
      </c>
      <c r="E36" s="12">
        <v>4</v>
      </c>
      <c r="F36" s="12">
        <v>3</v>
      </c>
      <c r="G36" s="42" t="s">
        <v>180</v>
      </c>
      <c r="H36" s="12" t="s">
        <v>181</v>
      </c>
      <c r="I36" s="12" t="s">
        <v>12</v>
      </c>
      <c r="J36" s="12">
        <v>2</v>
      </c>
      <c r="K36" s="12">
        <v>3</v>
      </c>
      <c r="L36" s="12">
        <v>48</v>
      </c>
      <c r="M36" s="13" t="s">
        <v>32</v>
      </c>
      <c r="N36" s="12" t="s">
        <v>35</v>
      </c>
      <c r="O36" s="12" t="s">
        <v>184</v>
      </c>
      <c r="P36" s="24" t="s">
        <v>37</v>
      </c>
      <c r="Q36" s="19"/>
    </row>
    <row r="37" spans="1:17" s="17" customFormat="1" ht="78.75" customHeight="1" thickBot="1" x14ac:dyDescent="0.25">
      <c r="A37" s="25" t="s">
        <v>83</v>
      </c>
      <c r="B37" s="12" t="s">
        <v>20</v>
      </c>
      <c r="C37" s="12" t="s">
        <v>176</v>
      </c>
      <c r="D37" s="12" t="s">
        <v>163</v>
      </c>
      <c r="E37" s="12">
        <v>1</v>
      </c>
      <c r="F37" s="12">
        <v>5</v>
      </c>
      <c r="G37" s="42" t="s">
        <v>180</v>
      </c>
      <c r="H37" s="12" t="s">
        <v>182</v>
      </c>
      <c r="I37" s="12" t="s">
        <v>12</v>
      </c>
      <c r="J37" s="12">
        <v>1</v>
      </c>
      <c r="K37" s="12">
        <v>5</v>
      </c>
      <c r="L37" s="12">
        <v>20</v>
      </c>
      <c r="M37" s="42" t="s">
        <v>180</v>
      </c>
      <c r="N37" s="12" t="s">
        <v>46</v>
      </c>
      <c r="O37" s="12" t="s">
        <v>84</v>
      </c>
      <c r="P37" s="24" t="s">
        <v>37</v>
      </c>
      <c r="Q37" s="19"/>
    </row>
    <row r="38" spans="1:17" s="17" customFormat="1" ht="60.75" customHeight="1" thickBot="1" x14ac:dyDescent="0.25">
      <c r="A38" s="25" t="s">
        <v>83</v>
      </c>
      <c r="B38" s="12" t="s">
        <v>24</v>
      </c>
      <c r="C38" s="12" t="s">
        <v>179</v>
      </c>
      <c r="D38" s="12" t="s">
        <v>166</v>
      </c>
      <c r="E38" s="12">
        <v>3</v>
      </c>
      <c r="F38" s="12">
        <v>4</v>
      </c>
      <c r="G38" s="13" t="str">
        <f>'[12]MAPA DE RIESGO'!$E$13</f>
        <v>ZONA RIESGO EXTREMA</v>
      </c>
      <c r="H38" s="12" t="s">
        <v>183</v>
      </c>
      <c r="I38" s="12" t="s">
        <v>12</v>
      </c>
      <c r="J38" s="12">
        <v>3</v>
      </c>
      <c r="K38" s="12">
        <v>4</v>
      </c>
      <c r="L38" s="12">
        <v>48</v>
      </c>
      <c r="M38" s="13" t="str">
        <f>'[12]MAPA DE RIESGO'!$E$13</f>
        <v>ZONA RIESGO EXTREMA</v>
      </c>
      <c r="N38" s="12" t="s">
        <v>35</v>
      </c>
      <c r="O38" s="12" t="s">
        <v>85</v>
      </c>
      <c r="P38" s="24" t="s">
        <v>37</v>
      </c>
      <c r="Q38" s="19"/>
    </row>
    <row r="39" spans="1:17" s="17" customFormat="1" ht="201.75" customHeight="1" thickBot="1" x14ac:dyDescent="0.25">
      <c r="A39" s="25" t="s">
        <v>86</v>
      </c>
      <c r="B39" s="12" t="str">
        <f>'[13]MAPA DE RIESGO'!A13</f>
        <v>R1</v>
      </c>
      <c r="C39" s="32" t="s">
        <v>108</v>
      </c>
      <c r="D39" s="12" t="s">
        <v>163</v>
      </c>
      <c r="E39" s="12">
        <v>3</v>
      </c>
      <c r="F39" s="12">
        <v>4</v>
      </c>
      <c r="G39" s="13" t="str">
        <f>'[12]MAPA DE RIESGO'!$E$13</f>
        <v>ZONA RIESGO EXTREMA</v>
      </c>
      <c r="H39" s="31" t="s">
        <v>107</v>
      </c>
      <c r="I39" s="12" t="s">
        <v>12</v>
      </c>
      <c r="J39" s="12">
        <f>'[12]MAPA DE RIESGO'!H13</f>
        <v>1</v>
      </c>
      <c r="K39" s="12">
        <f>'[12]MAPA DE RIESGO'!I13</f>
        <v>4</v>
      </c>
      <c r="L39" s="12">
        <f>'[12]MAPA DE RIESGO'!J13</f>
        <v>16</v>
      </c>
      <c r="M39" s="42" t="s">
        <v>180</v>
      </c>
      <c r="N39" s="12" t="str">
        <f>'[12]MAPA DE RIESGO'!L13</f>
        <v>EVITAR EL RIESGO</v>
      </c>
      <c r="O39" s="12" t="str">
        <f>'[12]MAPA DE RIESGO'!M13</f>
        <v>Actualizar el procedimiento 126PM04-PR53 Administración de Expedientes con el fin de establecer controles y lineamientos de préstamo.</v>
      </c>
      <c r="P39" s="24" t="s">
        <v>87</v>
      </c>
      <c r="Q39" s="19"/>
    </row>
    <row r="40" spans="1:17" s="16" customFormat="1" ht="111" customHeight="1" thickBot="1" x14ac:dyDescent="0.25">
      <c r="A40" s="25" t="s">
        <v>86</v>
      </c>
      <c r="B40" s="12" t="str">
        <f>'[13]MAPA DE RIESGO'!A14</f>
        <v>R2</v>
      </c>
      <c r="C40" s="32" t="s">
        <v>109</v>
      </c>
      <c r="D40" s="12" t="s">
        <v>163</v>
      </c>
      <c r="E40" s="12">
        <v>3</v>
      </c>
      <c r="F40" s="12">
        <f>'[13]MAPA DE RIESGO'!D14</f>
        <v>4</v>
      </c>
      <c r="G40" s="13" t="str">
        <f>'[12]MAPA DE RIESGO'!$E$15</f>
        <v>ZONA RIESGO EXTREMA</v>
      </c>
      <c r="H40" s="31" t="s">
        <v>111</v>
      </c>
      <c r="I40" s="12" t="s">
        <v>12</v>
      </c>
      <c r="J40" s="12">
        <v>1</v>
      </c>
      <c r="K40" s="12">
        <v>4</v>
      </c>
      <c r="L40" s="12">
        <v>20</v>
      </c>
      <c r="M40" s="13" t="s">
        <v>22</v>
      </c>
      <c r="N40" s="12" t="s">
        <v>35</v>
      </c>
      <c r="O40" s="12" t="s">
        <v>88</v>
      </c>
      <c r="P40" s="24" t="s">
        <v>87</v>
      </c>
      <c r="Q40" s="22"/>
    </row>
    <row r="41" spans="1:17" s="16" customFormat="1" ht="177" customHeight="1" thickBot="1" x14ac:dyDescent="0.25">
      <c r="A41" s="25" t="s">
        <v>86</v>
      </c>
      <c r="B41" s="12" t="str">
        <f>'[13]MAPA DE RIESGO'!A15</f>
        <v>R3</v>
      </c>
      <c r="C41" s="32" t="s">
        <v>110</v>
      </c>
      <c r="D41" s="12" t="s">
        <v>166</v>
      </c>
      <c r="E41" s="12">
        <f>'[12]MAPA DE RIESGO'!C14</f>
        <v>2</v>
      </c>
      <c r="F41" s="12">
        <f>'[12]MAPA DE RIESGO'!D14</f>
        <v>4</v>
      </c>
      <c r="G41" s="13" t="s">
        <v>22</v>
      </c>
      <c r="H41" s="31" t="s">
        <v>112</v>
      </c>
      <c r="I41" s="12" t="s">
        <v>12</v>
      </c>
      <c r="J41" s="12">
        <v>75</v>
      </c>
      <c r="K41" s="12">
        <v>10</v>
      </c>
      <c r="L41" s="12">
        <v>85</v>
      </c>
      <c r="M41" s="13" t="s">
        <v>42</v>
      </c>
      <c r="N41" s="12" t="s">
        <v>35</v>
      </c>
      <c r="O41" s="12" t="s">
        <v>89</v>
      </c>
      <c r="P41" s="24" t="s">
        <v>87</v>
      </c>
    </row>
    <row r="42" spans="1:17" s="16" customFormat="1" ht="334.5" customHeight="1" thickBot="1" x14ac:dyDescent="0.25">
      <c r="A42" s="25" t="s">
        <v>113</v>
      </c>
      <c r="B42" s="12" t="s">
        <v>18</v>
      </c>
      <c r="C42" s="32" t="s">
        <v>114</v>
      </c>
      <c r="D42" s="12" t="s">
        <v>163</v>
      </c>
      <c r="E42" s="12">
        <f>'[14]MAPA DE RIESGO'!C13</f>
        <v>2</v>
      </c>
      <c r="F42" s="12">
        <f>'[14]MAPA DE RIESGO'!D13</f>
        <v>4</v>
      </c>
      <c r="G42" s="42" t="str">
        <f>'[14]MAPA DE RIESGO'!E13</f>
        <v>ZONA RIESGO ALTA</v>
      </c>
      <c r="H42" s="31" t="s">
        <v>117</v>
      </c>
      <c r="I42" s="12" t="str">
        <f>'[14]MAPA DE RIESGO'!G13</f>
        <v>PROBABILIDAD</v>
      </c>
      <c r="J42" s="12">
        <f>'[14]MAPA DE RIESGO'!H13</f>
        <v>1</v>
      </c>
      <c r="K42" s="12">
        <f>'[14]MAPA DE RIESGO'!I13</f>
        <v>4</v>
      </c>
      <c r="L42" s="12">
        <f>'[14]MAPA DE RIESGO'!J13</f>
        <v>16</v>
      </c>
      <c r="M42" s="13" t="str">
        <f>'[14]MAPA DE RIESGO'!K13</f>
        <v>ZONA RIESGO ALTA</v>
      </c>
      <c r="N42" s="12" t="str">
        <f>'[14]MAPA DE RIESGO'!L13</f>
        <v>EVITAR EL RIESGO</v>
      </c>
      <c r="O42" s="31" t="str">
        <f>'[14]MAPA DE RIESGO'!M13</f>
        <v>Realizar capacitaciones semestrales sobre los procedimientos de Aseguramiento de Calidad de los Resultados emitidos por el Laboratorio Ambiental SDA y Muestreo de contaminantes en fuentes fijas de emisión</v>
      </c>
      <c r="P42" s="24" t="str">
        <f>'[14]MAPA DE RIESGO'!N13</f>
        <v>DIRECCION DE CONTROL AMBIENTAL</v>
      </c>
    </row>
    <row r="43" spans="1:17" s="16" customFormat="1" ht="66.75" customHeight="1" thickBot="1" x14ac:dyDescent="0.25">
      <c r="A43" s="25" t="s">
        <v>113</v>
      </c>
      <c r="B43" s="12" t="s">
        <v>20</v>
      </c>
      <c r="C43" s="12" t="s">
        <v>115</v>
      </c>
      <c r="D43" s="12" t="s">
        <v>166</v>
      </c>
      <c r="E43" s="12">
        <f>'[14]MAPA DE RIESGO'!C14</f>
        <v>1</v>
      </c>
      <c r="F43" s="12">
        <f>'[14]MAPA DE RIESGO'!D14</f>
        <v>3</v>
      </c>
      <c r="G43" s="13" t="str">
        <f>'[14]MAPA DE RIESGO'!E14</f>
        <v>ZONA RIESGO MODERADA</v>
      </c>
      <c r="H43" s="31" t="s">
        <v>118</v>
      </c>
      <c r="I43" s="12" t="str">
        <f>'[14]MAPA DE RIESGO'!G14</f>
        <v>IMPACTO</v>
      </c>
      <c r="J43" s="12">
        <f>'[14]MAPA DE RIESGO'!H14</f>
        <v>1</v>
      </c>
      <c r="K43" s="12">
        <f>'[14]MAPA DE RIESGO'!I14</f>
        <v>2</v>
      </c>
      <c r="L43" s="12">
        <f>'[14]MAPA DE RIESGO'!J14</f>
        <v>8</v>
      </c>
      <c r="M43" s="13" t="str">
        <f>'[14]MAPA DE RIESGO'!K14</f>
        <v>ZONA RIESGO BAJA</v>
      </c>
      <c r="N43" s="12" t="str">
        <f>'[14]MAPA DE RIESGO'!L14</f>
        <v>REDUCIR EL RIESGO</v>
      </c>
      <c r="O43" s="31" t="str">
        <f>'[14]MAPA DE RIESGO'!M14</f>
        <v>Realizar capacitaciones semestrales sobre el procedimiento Validación de datos de la RMCAB</v>
      </c>
      <c r="P43" s="24" t="str">
        <f>'[14]MAPA DE RIESGO'!N14</f>
        <v>DIRECCION DE CONTROL AMBIENTAL</v>
      </c>
    </row>
    <row r="44" spans="1:17" s="16" customFormat="1" ht="115.5" thickBot="1" x14ac:dyDescent="0.25">
      <c r="A44" s="25" t="s">
        <v>113</v>
      </c>
      <c r="B44" s="12" t="s">
        <v>24</v>
      </c>
      <c r="C44" s="32" t="s">
        <v>116</v>
      </c>
      <c r="D44" s="12" t="s">
        <v>166</v>
      </c>
      <c r="E44" s="12">
        <f>'[14]MAPA DE RIESGO'!C15</f>
        <v>2</v>
      </c>
      <c r="F44" s="12">
        <f>'[14]MAPA DE RIESGO'!D15</f>
        <v>3</v>
      </c>
      <c r="G44" s="13" t="str">
        <f>'[14]MAPA DE RIESGO'!E15</f>
        <v>ZONA RIESGO MODERADA</v>
      </c>
      <c r="H44" s="31" t="s">
        <v>119</v>
      </c>
      <c r="I44" s="12" t="str">
        <f>'[14]MAPA DE RIESGO'!G15</f>
        <v>IMPACTO</v>
      </c>
      <c r="J44" s="12">
        <f>'[14]MAPA DE RIESGO'!H15</f>
        <v>2</v>
      </c>
      <c r="K44" s="12">
        <f>'[14]MAPA DE RIESGO'!I15</f>
        <v>3</v>
      </c>
      <c r="L44" s="12">
        <f>'[14]MAPA DE RIESGO'!J15</f>
        <v>24</v>
      </c>
      <c r="M44" s="13" t="str">
        <f>'[14]MAPA DE RIESGO'!K15</f>
        <v>ZONA RIESGO MODERADA</v>
      </c>
      <c r="N44" s="12" t="str">
        <f>'[14]MAPA DE RIESGO'!L15</f>
        <v>REDUCIR EL RIESGO</v>
      </c>
      <c r="O44" s="31" t="str">
        <f>'[14]MAPA DE RIESGO'!M15</f>
        <v>Realizar capacitaciones semestrales sobre el procedimiento Validación de datos de la RMCAB</v>
      </c>
      <c r="P44" s="24" t="str">
        <f>'[14]MAPA DE RIESGO'!N15</f>
        <v>SUBDIRECCION DE CALIDAD DEL AIRE, AUDITIVA Y VISUAL</v>
      </c>
    </row>
    <row r="45" spans="1:17" s="16" customFormat="1" ht="179.25" thickBot="1" x14ac:dyDescent="0.25">
      <c r="A45" s="25" t="s">
        <v>120</v>
      </c>
      <c r="B45" s="12" t="s">
        <v>18</v>
      </c>
      <c r="C45" s="32" t="s">
        <v>121</v>
      </c>
      <c r="D45" s="12" t="s">
        <v>169</v>
      </c>
      <c r="E45" s="12">
        <f>'[15]MAPA DE RIESGO'!C13</f>
        <v>2</v>
      </c>
      <c r="F45" s="12">
        <f>'[15]MAPA DE RIESGO'!D13</f>
        <v>3</v>
      </c>
      <c r="G45" s="13" t="str">
        <f>'[15]MAPA DE RIESGO'!E13</f>
        <v>ZONA RIESGO MODERADA</v>
      </c>
      <c r="H45" s="31" t="s">
        <v>124</v>
      </c>
      <c r="I45" s="12" t="str">
        <f>'[15]MAPA DE RIESGO'!G13</f>
        <v>IMPACTO</v>
      </c>
      <c r="J45" s="12">
        <f>'[15]MAPA DE RIESGO'!H13</f>
        <v>2</v>
      </c>
      <c r="K45" s="12">
        <f>'[15]MAPA DE RIESGO'!I13</f>
        <v>1</v>
      </c>
      <c r="L45" s="12">
        <f>'[15]MAPA DE RIESGO'!J13</f>
        <v>8</v>
      </c>
      <c r="M45" s="13" t="str">
        <f>'[15]MAPA DE RIESGO'!K13</f>
        <v>ZONA RIESGO BAJA</v>
      </c>
      <c r="N45" s="12" t="str">
        <f>'[15]MAPA DE RIESGO'!L13</f>
        <v>ASUMIR EL RIESGO</v>
      </c>
      <c r="O45" s="31" t="str">
        <f>'[15]MAPA DE RIESGO'!M13</f>
        <v>Sensibilizar y capacitar a los servidores públicos en los sistemas integrados de gestión certificados en la Entidad para difundir y dar cumplimiento a los requisitos de la norma.|</v>
      </c>
      <c r="P45" s="24" t="str">
        <f>'[15]MAPA DE RIESGO'!N13</f>
        <v>SUBSECRETARIA GENERAL Y DE CONTROL DISCIPLINARIO</v>
      </c>
    </row>
    <row r="46" spans="1:17" s="16" customFormat="1" ht="294" thickBot="1" x14ac:dyDescent="0.25">
      <c r="A46" s="25" t="s">
        <v>120</v>
      </c>
      <c r="B46" s="12" t="s">
        <v>20</v>
      </c>
      <c r="C46" s="32" t="s">
        <v>122</v>
      </c>
      <c r="D46" s="12" t="s">
        <v>167</v>
      </c>
      <c r="E46" s="12">
        <f>'[15]MAPA DE RIESGO'!C14</f>
        <v>2</v>
      </c>
      <c r="F46" s="12">
        <f>'[15]MAPA DE RIESGO'!D14</f>
        <v>5</v>
      </c>
      <c r="G46" s="13" t="str">
        <f>'[15]MAPA DE RIESGO'!E14</f>
        <v>ZONA RIESGO EXTREMA</v>
      </c>
      <c r="H46" s="31" t="s">
        <v>125</v>
      </c>
      <c r="I46" s="12" t="str">
        <f>'[15]MAPA DE RIESGO'!G14</f>
        <v>PROBABILIDAD</v>
      </c>
      <c r="J46" s="12">
        <f>'[15]MAPA DE RIESGO'!H14</f>
        <v>1</v>
      </c>
      <c r="K46" s="12">
        <f>'[15]MAPA DE RIESGO'!I14</f>
        <v>5</v>
      </c>
      <c r="L46" s="12">
        <f>'[15]MAPA DE RIESGO'!J14</f>
        <v>20</v>
      </c>
      <c r="M46" s="13" t="str">
        <f>'[15]MAPA DE RIESGO'!K14</f>
        <v>ZONA RIESGO ALTA</v>
      </c>
      <c r="N46" s="12" t="str">
        <f>'[15]MAPA DE RIESGO'!L14</f>
        <v>REDUCIR EL RIESGO</v>
      </c>
      <c r="O46" s="31" t="str">
        <f>'[15]MAPA DE RIESGO'!M14</f>
        <v>Realizar socialización, seguimiento y monitoreo de las acciones planteadas en el plan de adecuación y sostenibilidad de MIPG.</v>
      </c>
      <c r="P46" s="24" t="str">
        <f>'[15]MAPA DE RIESGO'!N14</f>
        <v>SUBSECRETARIA GENERAL Y DE CONTROL DISCIPLINARIO</v>
      </c>
    </row>
    <row r="47" spans="1:17" ht="228.75" customHeight="1" thickBot="1" x14ac:dyDescent="0.3">
      <c r="A47" s="25" t="s">
        <v>120</v>
      </c>
      <c r="B47" s="12" t="s">
        <v>24</v>
      </c>
      <c r="C47" s="32" t="s">
        <v>123</v>
      </c>
      <c r="D47" s="12" t="s">
        <v>164</v>
      </c>
      <c r="E47" s="12">
        <f>'[15]MAPA DE RIESGO'!C15</f>
        <v>5</v>
      </c>
      <c r="F47" s="12">
        <f>'[15]MAPA DE RIESGO'!D15</f>
        <v>4</v>
      </c>
      <c r="G47" s="13" t="str">
        <f>'[15]MAPA DE RIESGO'!E15</f>
        <v>ZONA RIESGO EXTREMA</v>
      </c>
      <c r="H47" s="31" t="s">
        <v>126</v>
      </c>
      <c r="I47" s="12" t="str">
        <f>'[15]MAPA DE RIESGO'!G15</f>
        <v>PROBABILIDAD</v>
      </c>
      <c r="J47" s="12">
        <f>'[15]MAPA DE RIESGO'!H15</f>
        <v>3</v>
      </c>
      <c r="K47" s="12">
        <f>'[15]MAPA DE RIESGO'!I15</f>
        <v>4</v>
      </c>
      <c r="L47" s="12">
        <f>'[15]MAPA DE RIESGO'!J15</f>
        <v>48</v>
      </c>
      <c r="M47" s="13" t="str">
        <f>'[15]MAPA DE RIESGO'!K15</f>
        <v>ZONA RIESGO EXTREMA</v>
      </c>
      <c r="N47" s="12" t="str">
        <f>'[15]MAPA DE RIESGO'!L15</f>
        <v>REDUCIR EL RIESGO</v>
      </c>
      <c r="O47" s="31" t="str">
        <f>'[15]MAPA DE RIESGO'!M15</f>
        <v>Requerir al proveedor de manera oportuna las actualización, ajustes, parametrizaciones y adecuaciones necesarias para el máximo aprovechamiento de la capacidad del aplicativo.</v>
      </c>
      <c r="P47" s="24" t="str">
        <f>'[15]MAPA DE RIESGO'!N15</f>
        <v>SUBSECRETARIA GENERAL Y DE CONTROL DISCIPLINARIO</v>
      </c>
    </row>
    <row r="48" spans="1:17" ht="140.25" customHeight="1" thickBot="1" x14ac:dyDescent="0.3">
      <c r="A48" s="25" t="s">
        <v>142</v>
      </c>
      <c r="B48" s="12" t="s">
        <v>18</v>
      </c>
      <c r="C48" s="32" t="s">
        <v>143</v>
      </c>
      <c r="D48" s="12" t="s">
        <v>162</v>
      </c>
      <c r="E48" s="12">
        <f>'[16]MAPA DE RIESGO'!C13</f>
        <v>5</v>
      </c>
      <c r="F48" s="12">
        <f>'[16]MAPA DE RIESGO'!D13</f>
        <v>3</v>
      </c>
      <c r="G48" s="13" t="str">
        <f>'[16]MAPA DE RIESGO'!E13</f>
        <v>ZONA RIESGO EXTREMA</v>
      </c>
      <c r="H48" s="31" t="s">
        <v>146</v>
      </c>
      <c r="I48" s="12" t="str">
        <f>'[16]MAPA DE RIESGO'!G13</f>
        <v>PROBABILIDAD</v>
      </c>
      <c r="J48" s="12">
        <f>'[16]MAPA DE RIESGO'!H13</f>
        <v>4</v>
      </c>
      <c r="K48" s="12">
        <f>'[16]MAPA DE RIESGO'!I13</f>
        <v>3</v>
      </c>
      <c r="L48" s="12">
        <f>'[16]MAPA DE RIESGO'!J13</f>
        <v>48</v>
      </c>
      <c r="M48" s="13" t="str">
        <f>'[16]MAPA DE RIESGO'!K13</f>
        <v>ZONA RIESGO ALTA</v>
      </c>
      <c r="N48" s="12" t="str">
        <f>'[16]MAPA DE RIESGO'!L13</f>
        <v>REDUCIR EL RIESGO</v>
      </c>
      <c r="O48" s="31" t="str">
        <f>'[16]MAPA DE RIESGO'!M13</f>
        <v>Realizar capacitaciones de sensibilización con los funcionarios y/o contratistas en temas relacionados con privacidad de la informacion, ley de transparencia y anticorrupcion</v>
      </c>
      <c r="P48" s="24" t="str">
        <f>'[16]MAPA DE RIESGO'!N13</f>
        <v>SUBSECRETARIA GENERAL Y DE CONTROL DISCIPLINARIO</v>
      </c>
    </row>
    <row r="49" spans="1:16" ht="138" customHeight="1" thickBot="1" x14ac:dyDescent="0.3">
      <c r="A49" s="25" t="s">
        <v>177</v>
      </c>
      <c r="B49" s="12" t="s">
        <v>20</v>
      </c>
      <c r="C49" s="32" t="s">
        <v>144</v>
      </c>
      <c r="D49" s="12" t="s">
        <v>166</v>
      </c>
      <c r="E49" s="12">
        <f>'[16]MAPA DE RIESGO'!C14</f>
        <v>4</v>
      </c>
      <c r="F49" s="12">
        <f>'[16]MAPA DE RIESGO'!D14</f>
        <v>2</v>
      </c>
      <c r="G49" s="13" t="str">
        <f>'[16]MAPA DE RIESGO'!E14</f>
        <v>ZONA RIESGO ALTA</v>
      </c>
      <c r="H49" s="31" t="s">
        <v>147</v>
      </c>
      <c r="I49" s="12" t="str">
        <f>'[16]MAPA DE RIESGO'!G14</f>
        <v>PROBABILIDAD</v>
      </c>
      <c r="J49" s="12">
        <f>'[16]MAPA DE RIESGO'!H14</f>
        <v>4</v>
      </c>
      <c r="K49" s="12">
        <f>'[16]MAPA DE RIESGO'!I14</f>
        <v>2</v>
      </c>
      <c r="L49" s="12">
        <f>'[16]MAPA DE RIESGO'!J14</f>
        <v>32</v>
      </c>
      <c r="M49" s="13" t="str">
        <f>'[16]MAPA DE RIESGO'!K14</f>
        <v>ZONA RIESGO ALTA</v>
      </c>
      <c r="N49" s="12" t="str">
        <f>'[16]MAPA DE RIESGO'!L14</f>
        <v>EVITAR EL RIESGO</v>
      </c>
      <c r="O49" s="31" t="str">
        <f>'[16]MAPA DE RIESGO'!M14</f>
        <v>Realizar campaña y capacitacion que busquen la sensibilizacion de los servidores públicos y el cumplimiento a cabalidad de la Política Pública distrital de Servicio a la Ciudadanía</v>
      </c>
      <c r="P49" s="24" t="str">
        <f>'[16]MAPA DE RIESGO'!N14</f>
        <v>SUBSECRETARIA GENERAL Y DE CONTROL DISCIPLINARIO</v>
      </c>
    </row>
    <row r="50" spans="1:16" ht="123.75" customHeight="1" thickBot="1" x14ac:dyDescent="0.3">
      <c r="A50" s="25" t="s">
        <v>177</v>
      </c>
      <c r="B50" s="12" t="s">
        <v>24</v>
      </c>
      <c r="C50" s="32" t="s">
        <v>145</v>
      </c>
      <c r="D50" s="12" t="s">
        <v>161</v>
      </c>
      <c r="E50" s="12">
        <f>'[16]MAPA DE RIESGO'!C15</f>
        <v>4</v>
      </c>
      <c r="F50" s="12">
        <f>'[16]MAPA DE RIESGO'!D15</f>
        <v>3</v>
      </c>
      <c r="G50" s="13" t="str">
        <f>'[16]MAPA DE RIESGO'!E15</f>
        <v>ZONA RIESGO ALTA</v>
      </c>
      <c r="H50" s="31" t="s">
        <v>148</v>
      </c>
      <c r="I50" s="12" t="str">
        <f>'[16]MAPA DE RIESGO'!G15</f>
        <v>PROBABILIDAD</v>
      </c>
      <c r="J50" s="12">
        <f>'[16]MAPA DE RIESGO'!H15</f>
        <v>4</v>
      </c>
      <c r="K50" s="12">
        <f>'[16]MAPA DE RIESGO'!I15</f>
        <v>3</v>
      </c>
      <c r="L50" s="12">
        <f>'[16]MAPA DE RIESGO'!J15</f>
        <v>48</v>
      </c>
      <c r="M50" s="13" t="str">
        <f>'[16]MAPA DE RIESGO'!K15</f>
        <v>ZONA RIESGO ALTA</v>
      </c>
      <c r="N50" s="12" t="str">
        <f>'[16]MAPA DE RIESGO'!L15</f>
        <v>REDUCIR EL RIESGO</v>
      </c>
      <c r="O50" s="31" t="str">
        <f>'[16]MAPA DE RIESGO'!M15</f>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
      <c r="P50" s="24" t="str">
        <f>'[16]MAPA DE RIESGO'!N15</f>
        <v>SUBSECRETARIA GENERAL Y DE CONTROL DISCIPLINARIO</v>
      </c>
    </row>
    <row r="51" spans="1:16" ht="231.75" customHeight="1" thickBot="1" x14ac:dyDescent="0.3">
      <c r="A51" s="25" t="s">
        <v>149</v>
      </c>
      <c r="B51" s="12" t="s">
        <v>18</v>
      </c>
      <c r="C51" s="45" t="s">
        <v>150</v>
      </c>
      <c r="D51" s="12" t="s">
        <v>170</v>
      </c>
      <c r="E51" s="12">
        <f>'[17]MAPA DE RIESGO'!C13</f>
        <v>1</v>
      </c>
      <c r="F51" s="12">
        <f>'[17]MAPA DE RIESGO'!D13</f>
        <v>3</v>
      </c>
      <c r="G51" s="13" t="str">
        <f>'[17]MAPA DE RIESGO'!E13</f>
        <v>ZONA RIESGO MODERADA</v>
      </c>
      <c r="H51" s="31" t="s">
        <v>151</v>
      </c>
      <c r="I51" s="12" t="str">
        <f>'[17]MAPA DE RIESGO'!G13</f>
        <v>PROBABILIDAD</v>
      </c>
      <c r="J51" s="12">
        <f>'[17]MAPA DE RIESGO'!H13</f>
        <v>1</v>
      </c>
      <c r="K51" s="12">
        <f>'[17]MAPA DE RIESGO'!I13</f>
        <v>3</v>
      </c>
      <c r="L51" s="12">
        <f>'[17]MAPA DE RIESGO'!J13</f>
        <v>12</v>
      </c>
      <c r="M51" s="13" t="str">
        <f>'[17]MAPA DE RIESGO'!K13</f>
        <v>ZONA RIESGO MODERADA</v>
      </c>
      <c r="N51" s="12" t="str">
        <f>'[17]MAPA DE RIESGO'!L13</f>
        <v>REDUCIR EL RIESGO</v>
      </c>
      <c r="O51" s="31" t="s">
        <v>153</v>
      </c>
      <c r="P51" s="24" t="s">
        <v>154</v>
      </c>
    </row>
    <row r="52" spans="1:16" x14ac:dyDescent="0.25">
      <c r="O52" t="s">
        <v>152</v>
      </c>
    </row>
  </sheetData>
  <conditionalFormatting sqref="G2 M2:M4 G27:G30 M27:M30 G4:G10 G12:G24 M12:M24 G33:G42 M33:M42">
    <cfRule type="cellIs" dxfId="193" priority="212" stopIfTrue="1" operator="equal">
      <formula>"INACEPTABLE"</formula>
    </cfRule>
    <cfRule type="cellIs" dxfId="192" priority="213" stopIfTrue="1" operator="equal">
      <formula>"IMPORTANTE"</formula>
    </cfRule>
    <cfRule type="cellIs" dxfId="191" priority="214" stopIfTrue="1" operator="equal">
      <formula>"MODERADO"</formula>
    </cfRule>
  </conditionalFormatting>
  <conditionalFormatting sqref="G2 M2:M4 G27:G30 M27:M30 G4:G10 G12:G24 M12:M24 G33:G42 M33:M42">
    <cfRule type="cellIs" dxfId="190" priority="211" stopIfTrue="1" operator="equal">
      <formula>"TOLERABLE"</formula>
    </cfRule>
  </conditionalFormatting>
  <conditionalFormatting sqref="G2 M2:M4 G27:G30 M27:M30 G4:G10 G12:G24 M12:M24 G33:G42 M33:M42">
    <cfRule type="cellIs" dxfId="189" priority="209" stopIfTrue="1" operator="equal">
      <formula>"ZONA RIESGO ALTA"</formula>
    </cfRule>
    <cfRule type="cellIs" dxfId="188" priority="210" stopIfTrue="1" operator="equal">
      <formula>"ZONA RIESGO EXTREMA"</formula>
    </cfRule>
  </conditionalFormatting>
  <conditionalFormatting sqref="G2 M2:M4 G27:G30 M27:M30 G4:G10 G12:G24 M12:M24 G33:G42 M33:M42">
    <cfRule type="cellIs" dxfId="187" priority="207" stopIfTrue="1" operator="equal">
      <formula>"ZONA RIESGO BAJA"</formula>
    </cfRule>
    <cfRule type="cellIs" dxfId="186" priority="208" stopIfTrue="1" operator="equal">
      <formula>"ZONA RIESGO MODERADA"</formula>
    </cfRule>
  </conditionalFormatting>
  <conditionalFormatting sqref="G2 M2:M4 G27:G30 M27:M30 G4:G10 G12:G24 M12:M24 G33:G42 M33:M42">
    <cfRule type="cellIs" dxfId="185" priority="205" stopIfTrue="1" operator="equal">
      <formula>"ZONA RIESGO MODERADA"</formula>
    </cfRule>
    <cfRule type="cellIs" dxfId="184" priority="206" stopIfTrue="1" operator="equal">
      <formula>"ZONA RIESGO ALTA"</formula>
    </cfRule>
  </conditionalFormatting>
  <conditionalFormatting sqref="M5 M8:M10">
    <cfRule type="cellIs" dxfId="183" priority="195" stopIfTrue="1" operator="equal">
      <formula>"ZONA RIESGO MODERADA"</formula>
    </cfRule>
    <cfRule type="cellIs" dxfId="182" priority="196" stopIfTrue="1" operator="equal">
      <formula>"ZONA RIESGO ALTA"</formula>
    </cfRule>
  </conditionalFormatting>
  <conditionalFormatting sqref="M5 M8:M10">
    <cfRule type="cellIs" dxfId="181" priority="202" stopIfTrue="1" operator="equal">
      <formula>"INACEPTABLE"</formula>
    </cfRule>
    <cfRule type="cellIs" dxfId="180" priority="203" stopIfTrue="1" operator="equal">
      <formula>"IMPORTANTE"</formula>
    </cfRule>
    <cfRule type="cellIs" dxfId="179" priority="204" stopIfTrue="1" operator="equal">
      <formula>"MODERADO"</formula>
    </cfRule>
  </conditionalFormatting>
  <conditionalFormatting sqref="M5 M8:M10">
    <cfRule type="cellIs" dxfId="178" priority="201" stopIfTrue="1" operator="equal">
      <formula>"TOLERABLE"</formula>
    </cfRule>
  </conditionalFormatting>
  <conditionalFormatting sqref="M5 M8:M10">
    <cfRule type="cellIs" dxfId="177" priority="199" stopIfTrue="1" operator="equal">
      <formula>"ZONA RIESGO ALTA"</formula>
    </cfRule>
    <cfRule type="cellIs" dxfId="176" priority="200" stopIfTrue="1" operator="equal">
      <formula>"ZONA RIESGO EXTREMA"</formula>
    </cfRule>
  </conditionalFormatting>
  <conditionalFormatting sqref="M5 M8:M10">
    <cfRule type="cellIs" dxfId="175" priority="197" stopIfTrue="1" operator="equal">
      <formula>"ZONA RIESGO BAJA"</formula>
    </cfRule>
    <cfRule type="cellIs" dxfId="174" priority="198" stopIfTrue="1" operator="equal">
      <formula>"ZONA RIESGO MODERADA"</formula>
    </cfRule>
  </conditionalFormatting>
  <conditionalFormatting sqref="M7">
    <cfRule type="cellIs" dxfId="173" priority="192" stopIfTrue="1" operator="equal">
      <formula>"INACEPTABLE"</formula>
    </cfRule>
    <cfRule type="cellIs" dxfId="172" priority="193" stopIfTrue="1" operator="equal">
      <formula>"IMPORTANTE"</formula>
    </cfRule>
    <cfRule type="cellIs" dxfId="171" priority="194" stopIfTrue="1" operator="equal">
      <formula>"MODERADO"</formula>
    </cfRule>
  </conditionalFormatting>
  <conditionalFormatting sqref="M7">
    <cfRule type="cellIs" dxfId="170" priority="191" stopIfTrue="1" operator="equal">
      <formula>"TOLERABLE"</formula>
    </cfRule>
  </conditionalFormatting>
  <conditionalFormatting sqref="M7">
    <cfRule type="cellIs" dxfId="169" priority="189" stopIfTrue="1" operator="equal">
      <formula>"ZONA RIESGO ALTA"</formula>
    </cfRule>
    <cfRule type="cellIs" dxfId="168" priority="190" stopIfTrue="1" operator="equal">
      <formula>"ZONA RIESGO EXTREMA"</formula>
    </cfRule>
  </conditionalFormatting>
  <conditionalFormatting sqref="M7">
    <cfRule type="cellIs" dxfId="167" priority="187" stopIfTrue="1" operator="equal">
      <formula>"ZONA RIESGO BAJA"</formula>
    </cfRule>
    <cfRule type="cellIs" dxfId="166" priority="188" stopIfTrue="1" operator="equal">
      <formula>"ZONA RIESGO MODERADA"</formula>
    </cfRule>
  </conditionalFormatting>
  <conditionalFormatting sqref="M7">
    <cfRule type="cellIs" dxfId="165" priority="185" stopIfTrue="1" operator="equal">
      <formula>"ZONA RIESGO MODERADA"</formula>
    </cfRule>
    <cfRule type="cellIs" dxfId="164" priority="186" stopIfTrue="1" operator="equal">
      <formula>"ZONA RIESGO ALTA"</formula>
    </cfRule>
  </conditionalFormatting>
  <conditionalFormatting sqref="M6">
    <cfRule type="cellIs" dxfId="163" priority="182" stopIfTrue="1" operator="equal">
      <formula>"INACEPTABLE"</formula>
    </cfRule>
    <cfRule type="cellIs" dxfId="162" priority="183" stopIfTrue="1" operator="equal">
      <formula>"IMPORTANTE"</formula>
    </cfRule>
    <cfRule type="cellIs" dxfId="161" priority="184" stopIfTrue="1" operator="equal">
      <formula>"MODERADO"</formula>
    </cfRule>
  </conditionalFormatting>
  <conditionalFormatting sqref="M6">
    <cfRule type="cellIs" dxfId="160" priority="181" stopIfTrue="1" operator="equal">
      <formula>"TOLERABLE"</formula>
    </cfRule>
  </conditionalFormatting>
  <conditionalFormatting sqref="M6">
    <cfRule type="cellIs" dxfId="159" priority="179" stopIfTrue="1" operator="equal">
      <formula>"ZONA RIESGO ALTA"</formula>
    </cfRule>
    <cfRule type="cellIs" dxfId="158" priority="180" stopIfTrue="1" operator="equal">
      <formula>"ZONA RIESGO EXTREMA"</formula>
    </cfRule>
  </conditionalFormatting>
  <conditionalFormatting sqref="M6">
    <cfRule type="cellIs" dxfId="157" priority="177" stopIfTrue="1" operator="equal">
      <formula>"ZONA RIESGO BAJA"</formula>
    </cfRule>
    <cfRule type="cellIs" dxfId="156" priority="178" stopIfTrue="1" operator="equal">
      <formula>"ZONA RIESGO MODERADA"</formula>
    </cfRule>
  </conditionalFormatting>
  <conditionalFormatting sqref="M6">
    <cfRule type="cellIs" dxfId="155" priority="175" stopIfTrue="1" operator="equal">
      <formula>"ZONA RIESGO MODERADA"</formula>
    </cfRule>
    <cfRule type="cellIs" dxfId="154" priority="176" stopIfTrue="1" operator="equal">
      <formula>"ZONA RIESGO ALTA"</formula>
    </cfRule>
  </conditionalFormatting>
  <conditionalFormatting sqref="G3">
    <cfRule type="cellIs" dxfId="153" priority="172" stopIfTrue="1" operator="equal">
      <formula>"INACEPTABLE"</formula>
    </cfRule>
    <cfRule type="cellIs" dxfId="152" priority="173" stopIfTrue="1" operator="equal">
      <formula>"IMPORTANTE"</formula>
    </cfRule>
    <cfRule type="cellIs" dxfId="151" priority="174" stopIfTrue="1" operator="equal">
      <formula>"MODERADO"</formula>
    </cfRule>
  </conditionalFormatting>
  <conditionalFormatting sqref="G3">
    <cfRule type="cellIs" dxfId="150" priority="171" stopIfTrue="1" operator="equal">
      <formula>"TOLERABLE"</formula>
    </cfRule>
  </conditionalFormatting>
  <conditionalFormatting sqref="G3">
    <cfRule type="cellIs" dxfId="149" priority="169" stopIfTrue="1" operator="equal">
      <formula>"ZONA RIESGO ALTA"</formula>
    </cfRule>
    <cfRule type="cellIs" dxfId="148" priority="170" stopIfTrue="1" operator="equal">
      <formula>"ZONA RIESGO EXTREMA"</formula>
    </cfRule>
  </conditionalFormatting>
  <conditionalFormatting sqref="G3">
    <cfRule type="cellIs" dxfId="147" priority="167" stopIfTrue="1" operator="equal">
      <formula>"ZONA RIESGO BAJA"</formula>
    </cfRule>
    <cfRule type="cellIs" dxfId="146" priority="168" stopIfTrue="1" operator="equal">
      <formula>"ZONA RIESGO MODERADA"</formula>
    </cfRule>
  </conditionalFormatting>
  <conditionalFormatting sqref="G3">
    <cfRule type="cellIs" dxfId="145" priority="165" stopIfTrue="1" operator="equal">
      <formula>"ZONA RIESGO MODERADA"</formula>
    </cfRule>
    <cfRule type="cellIs" dxfId="144" priority="166" stopIfTrue="1" operator="equal">
      <formula>"ZONA RIESGO ALTA"</formula>
    </cfRule>
  </conditionalFormatting>
  <conditionalFormatting sqref="M25 G25:G26">
    <cfRule type="cellIs" dxfId="143" priority="162" stopIfTrue="1" operator="equal">
      <formula>"INACEPTABLE"</formula>
    </cfRule>
    <cfRule type="cellIs" dxfId="142" priority="163" stopIfTrue="1" operator="equal">
      <formula>"IMPORTANTE"</formula>
    </cfRule>
    <cfRule type="cellIs" dxfId="141" priority="164" stopIfTrue="1" operator="equal">
      <formula>"MODERADO"</formula>
    </cfRule>
  </conditionalFormatting>
  <conditionalFormatting sqref="M25 G25:G26">
    <cfRule type="cellIs" dxfId="140" priority="161" stopIfTrue="1" operator="equal">
      <formula>"TOLERABLE"</formula>
    </cfRule>
  </conditionalFormatting>
  <conditionalFormatting sqref="M25 G25:G26">
    <cfRule type="cellIs" dxfId="139" priority="159" stopIfTrue="1" operator="equal">
      <formula>"ZONA RIESGO ALTA"</formula>
    </cfRule>
    <cfRule type="cellIs" dxfId="138" priority="160" stopIfTrue="1" operator="equal">
      <formula>"ZONA RIESGO EXTREMA"</formula>
    </cfRule>
  </conditionalFormatting>
  <conditionalFormatting sqref="M25 G25:G26">
    <cfRule type="cellIs" dxfId="137" priority="157" stopIfTrue="1" operator="equal">
      <formula>"ZONA RIESGO BAJA"</formula>
    </cfRule>
    <cfRule type="cellIs" dxfId="136" priority="158" stopIfTrue="1" operator="equal">
      <formula>"ZONA RIESGO MODERADA"</formula>
    </cfRule>
  </conditionalFormatting>
  <conditionalFormatting sqref="M25 G25:G26">
    <cfRule type="cellIs" dxfId="135" priority="155" stopIfTrue="1" operator="equal">
      <formula>"ZONA RIESGO MODERADA"</formula>
    </cfRule>
    <cfRule type="cellIs" dxfId="134" priority="156" stopIfTrue="1" operator="equal">
      <formula>"ZONA RIESGO ALTA"</formula>
    </cfRule>
  </conditionalFormatting>
  <conditionalFormatting sqref="M26">
    <cfRule type="cellIs" dxfId="133" priority="152" stopIfTrue="1" operator="equal">
      <formula>"INACEPTABLE"</formula>
    </cfRule>
    <cfRule type="cellIs" dxfId="132" priority="153" stopIfTrue="1" operator="equal">
      <formula>"IMPORTANTE"</formula>
    </cfRule>
    <cfRule type="cellIs" dxfId="131" priority="154" stopIfTrue="1" operator="equal">
      <formula>"MODERADO"</formula>
    </cfRule>
  </conditionalFormatting>
  <conditionalFormatting sqref="M26">
    <cfRule type="cellIs" dxfId="130" priority="151" stopIfTrue="1" operator="equal">
      <formula>"TOLERABLE"</formula>
    </cfRule>
  </conditionalFormatting>
  <conditionalFormatting sqref="M26">
    <cfRule type="cellIs" dxfId="129" priority="149" stopIfTrue="1" operator="equal">
      <formula>"ZONA RIESGO ALTA"</formula>
    </cfRule>
    <cfRule type="cellIs" dxfId="128" priority="150" stopIfTrue="1" operator="equal">
      <formula>"ZONA RIESGO EXTREMA"</formula>
    </cfRule>
  </conditionalFormatting>
  <conditionalFormatting sqref="M26">
    <cfRule type="cellIs" dxfId="127" priority="147" stopIfTrue="1" operator="equal">
      <formula>"ZONA RIESGO BAJA"</formula>
    </cfRule>
    <cfRule type="cellIs" dxfId="126" priority="148" stopIfTrue="1" operator="equal">
      <formula>"ZONA RIESGO MODERADA"</formula>
    </cfRule>
  </conditionalFormatting>
  <conditionalFormatting sqref="M26">
    <cfRule type="cellIs" dxfId="125" priority="145" stopIfTrue="1" operator="equal">
      <formula>"ZONA RIESGO MODERADA"</formula>
    </cfRule>
    <cfRule type="cellIs" dxfId="124" priority="146" stopIfTrue="1" operator="equal">
      <formula>"ZONA RIESGO ALTA"</formula>
    </cfRule>
  </conditionalFormatting>
  <conditionalFormatting sqref="G44 M44">
    <cfRule type="cellIs" dxfId="123" priority="125" stopIfTrue="1" operator="equal">
      <formula>"ZONA RIESGO MODERADA"</formula>
    </cfRule>
    <cfRule type="cellIs" dxfId="122" priority="126" stopIfTrue="1" operator="equal">
      <formula>"ZONA RIESGO ALTA"</formula>
    </cfRule>
  </conditionalFormatting>
  <conditionalFormatting sqref="G43 M43">
    <cfRule type="cellIs" dxfId="121" priority="142" stopIfTrue="1" operator="equal">
      <formula>"INACEPTABLE"</formula>
    </cfRule>
    <cfRule type="cellIs" dxfId="120" priority="143" stopIfTrue="1" operator="equal">
      <formula>"IMPORTANTE"</formula>
    </cfRule>
    <cfRule type="cellIs" dxfId="119" priority="144" stopIfTrue="1" operator="equal">
      <formula>"MODERADO"</formula>
    </cfRule>
  </conditionalFormatting>
  <conditionalFormatting sqref="G43 M43">
    <cfRule type="cellIs" dxfId="118" priority="141" stopIfTrue="1" operator="equal">
      <formula>"TOLERABLE"</formula>
    </cfRule>
  </conditionalFormatting>
  <conditionalFormatting sqref="G43 M43">
    <cfRule type="cellIs" dxfId="117" priority="139" stopIfTrue="1" operator="equal">
      <formula>"ZONA RIESGO ALTA"</formula>
    </cfRule>
    <cfRule type="cellIs" dxfId="116" priority="140" stopIfTrue="1" operator="equal">
      <formula>"ZONA RIESGO EXTREMA"</formula>
    </cfRule>
  </conditionalFormatting>
  <conditionalFormatting sqref="G43 M43">
    <cfRule type="cellIs" dxfId="115" priority="137" stopIfTrue="1" operator="equal">
      <formula>"ZONA RIESGO BAJA"</formula>
    </cfRule>
    <cfRule type="cellIs" dxfId="114" priority="138" stopIfTrue="1" operator="equal">
      <formula>"ZONA RIESGO MODERADA"</formula>
    </cfRule>
  </conditionalFormatting>
  <conditionalFormatting sqref="G43 M43">
    <cfRule type="cellIs" dxfId="113" priority="135" stopIfTrue="1" operator="equal">
      <formula>"ZONA RIESGO MODERADA"</formula>
    </cfRule>
    <cfRule type="cellIs" dxfId="112" priority="136" stopIfTrue="1" operator="equal">
      <formula>"ZONA RIESGO ALTA"</formula>
    </cfRule>
  </conditionalFormatting>
  <conditionalFormatting sqref="G44 M44">
    <cfRule type="cellIs" dxfId="111" priority="132" stopIfTrue="1" operator="equal">
      <formula>"INACEPTABLE"</formula>
    </cfRule>
    <cfRule type="cellIs" dxfId="110" priority="133" stopIfTrue="1" operator="equal">
      <formula>"IMPORTANTE"</formula>
    </cfRule>
    <cfRule type="cellIs" dxfId="109" priority="134" stopIfTrue="1" operator="equal">
      <formula>"MODERADO"</formula>
    </cfRule>
  </conditionalFormatting>
  <conditionalFormatting sqref="G44 M44">
    <cfRule type="cellIs" dxfId="108" priority="131" stopIfTrue="1" operator="equal">
      <formula>"TOLERABLE"</formula>
    </cfRule>
  </conditionalFormatting>
  <conditionalFormatting sqref="G44 M44">
    <cfRule type="cellIs" dxfId="107" priority="129" stopIfTrue="1" operator="equal">
      <formula>"ZONA RIESGO ALTA"</formula>
    </cfRule>
    <cfRule type="cellIs" dxfId="106" priority="130" stopIfTrue="1" operator="equal">
      <formula>"ZONA RIESGO EXTREMA"</formula>
    </cfRule>
  </conditionalFormatting>
  <conditionalFormatting sqref="G44 M44">
    <cfRule type="cellIs" dxfId="105" priority="127" stopIfTrue="1" operator="equal">
      <formula>"ZONA RIESGO BAJA"</formula>
    </cfRule>
    <cfRule type="cellIs" dxfId="104" priority="128" stopIfTrue="1" operator="equal">
      <formula>"ZONA RIESGO MODERADA"</formula>
    </cfRule>
  </conditionalFormatting>
  <conditionalFormatting sqref="G45 M45">
    <cfRule type="cellIs" dxfId="103" priority="115" stopIfTrue="1" operator="equal">
      <formula>"ZONA RIESGO MODERADA"</formula>
    </cfRule>
    <cfRule type="cellIs" dxfId="102" priority="116" stopIfTrue="1" operator="equal">
      <formula>"ZONA RIESGO ALTA"</formula>
    </cfRule>
  </conditionalFormatting>
  <conditionalFormatting sqref="G45 M45">
    <cfRule type="cellIs" dxfId="101" priority="122" stopIfTrue="1" operator="equal">
      <formula>"INACEPTABLE"</formula>
    </cfRule>
    <cfRule type="cellIs" dxfId="100" priority="123" stopIfTrue="1" operator="equal">
      <formula>"IMPORTANTE"</formula>
    </cfRule>
    <cfRule type="cellIs" dxfId="99" priority="124" stopIfTrue="1" operator="equal">
      <formula>"MODERADO"</formula>
    </cfRule>
  </conditionalFormatting>
  <conditionalFormatting sqref="G45 M45">
    <cfRule type="cellIs" dxfId="98" priority="121" stopIfTrue="1" operator="equal">
      <formula>"TOLERABLE"</formula>
    </cfRule>
  </conditionalFormatting>
  <conditionalFormatting sqref="G45 M45">
    <cfRule type="cellIs" dxfId="97" priority="119" stopIfTrue="1" operator="equal">
      <formula>"ZONA RIESGO ALTA"</formula>
    </cfRule>
    <cfRule type="cellIs" dxfId="96" priority="120" stopIfTrue="1" operator="equal">
      <formula>"ZONA RIESGO EXTREMA"</formula>
    </cfRule>
  </conditionalFormatting>
  <conditionalFormatting sqref="G45 M45">
    <cfRule type="cellIs" dxfId="95" priority="117" stopIfTrue="1" operator="equal">
      <formula>"ZONA RIESGO BAJA"</formula>
    </cfRule>
    <cfRule type="cellIs" dxfId="94" priority="118" stopIfTrue="1" operator="equal">
      <formula>"ZONA RIESGO MODERADA"</formula>
    </cfRule>
  </conditionalFormatting>
  <conditionalFormatting sqref="G46 M46">
    <cfRule type="cellIs" dxfId="93" priority="105" stopIfTrue="1" operator="equal">
      <formula>"ZONA RIESGO MODERADA"</formula>
    </cfRule>
    <cfRule type="cellIs" dxfId="92" priority="106" stopIfTrue="1" operator="equal">
      <formula>"ZONA RIESGO ALTA"</formula>
    </cfRule>
  </conditionalFormatting>
  <conditionalFormatting sqref="G46 M46">
    <cfRule type="cellIs" dxfId="91" priority="112" stopIfTrue="1" operator="equal">
      <formula>"INACEPTABLE"</formula>
    </cfRule>
    <cfRule type="cellIs" dxfId="90" priority="113" stopIfTrue="1" operator="equal">
      <formula>"IMPORTANTE"</formula>
    </cfRule>
    <cfRule type="cellIs" dxfId="89" priority="114" stopIfTrue="1" operator="equal">
      <formula>"MODERADO"</formula>
    </cfRule>
  </conditionalFormatting>
  <conditionalFormatting sqref="G46 M46">
    <cfRule type="cellIs" dxfId="88" priority="111" stopIfTrue="1" operator="equal">
      <formula>"TOLERABLE"</formula>
    </cfRule>
  </conditionalFormatting>
  <conditionalFormatting sqref="G46 M46">
    <cfRule type="cellIs" dxfId="87" priority="109" stopIfTrue="1" operator="equal">
      <formula>"ZONA RIESGO ALTA"</formula>
    </cfRule>
    <cfRule type="cellIs" dxfId="86" priority="110" stopIfTrue="1" operator="equal">
      <formula>"ZONA RIESGO EXTREMA"</formula>
    </cfRule>
  </conditionalFormatting>
  <conditionalFormatting sqref="G46 M46">
    <cfRule type="cellIs" dxfId="85" priority="107" stopIfTrue="1" operator="equal">
      <formula>"ZONA RIESGO BAJA"</formula>
    </cfRule>
    <cfRule type="cellIs" dxfId="84" priority="108" stopIfTrue="1" operator="equal">
      <formula>"ZONA RIESGO MODERADA"</formula>
    </cfRule>
  </conditionalFormatting>
  <conditionalFormatting sqref="G47 M47">
    <cfRule type="cellIs" dxfId="83" priority="95" stopIfTrue="1" operator="equal">
      <formula>"ZONA RIESGO MODERADA"</formula>
    </cfRule>
    <cfRule type="cellIs" dxfId="82" priority="96" stopIfTrue="1" operator="equal">
      <formula>"ZONA RIESGO ALTA"</formula>
    </cfRule>
  </conditionalFormatting>
  <conditionalFormatting sqref="G47 M47">
    <cfRule type="cellIs" dxfId="81" priority="102" stopIfTrue="1" operator="equal">
      <formula>"INACEPTABLE"</formula>
    </cfRule>
    <cfRule type="cellIs" dxfId="80" priority="103" stopIfTrue="1" operator="equal">
      <formula>"IMPORTANTE"</formula>
    </cfRule>
    <cfRule type="cellIs" dxfId="79" priority="104" stopIfTrue="1" operator="equal">
      <formula>"MODERADO"</formula>
    </cfRule>
  </conditionalFormatting>
  <conditionalFormatting sqref="G47 M47">
    <cfRule type="cellIs" dxfId="78" priority="101" stopIfTrue="1" operator="equal">
      <formula>"TOLERABLE"</formula>
    </cfRule>
  </conditionalFormatting>
  <conditionalFormatting sqref="G47 M47">
    <cfRule type="cellIs" dxfId="77" priority="99" stopIfTrue="1" operator="equal">
      <formula>"ZONA RIESGO ALTA"</formula>
    </cfRule>
    <cfRule type="cellIs" dxfId="76" priority="100" stopIfTrue="1" operator="equal">
      <formula>"ZONA RIESGO EXTREMA"</formula>
    </cfRule>
  </conditionalFormatting>
  <conditionalFormatting sqref="G47 M47">
    <cfRule type="cellIs" dxfId="75" priority="97" stopIfTrue="1" operator="equal">
      <formula>"ZONA RIESGO BAJA"</formula>
    </cfRule>
    <cfRule type="cellIs" dxfId="74" priority="98" stopIfTrue="1" operator="equal">
      <formula>"ZONA RIESGO MODERADA"</formula>
    </cfRule>
  </conditionalFormatting>
  <conditionalFormatting sqref="G48 M48">
    <cfRule type="cellIs" dxfId="73" priority="85" stopIfTrue="1" operator="equal">
      <formula>"ZONA RIESGO MODERADA"</formula>
    </cfRule>
    <cfRule type="cellIs" dxfId="72" priority="86" stopIfTrue="1" operator="equal">
      <formula>"ZONA RIESGO ALTA"</formula>
    </cfRule>
  </conditionalFormatting>
  <conditionalFormatting sqref="G48 M48">
    <cfRule type="cellIs" dxfId="71" priority="92" stopIfTrue="1" operator="equal">
      <formula>"INACEPTABLE"</formula>
    </cfRule>
    <cfRule type="cellIs" dxfId="70" priority="93" stopIfTrue="1" operator="equal">
      <formula>"IMPORTANTE"</formula>
    </cfRule>
    <cfRule type="cellIs" dxfId="69" priority="94" stopIfTrue="1" operator="equal">
      <formula>"MODERADO"</formula>
    </cfRule>
  </conditionalFormatting>
  <conditionalFormatting sqref="G48 M48">
    <cfRule type="cellIs" dxfId="68" priority="91" stopIfTrue="1" operator="equal">
      <formula>"TOLERABLE"</formula>
    </cfRule>
  </conditionalFormatting>
  <conditionalFormatting sqref="G48 M48">
    <cfRule type="cellIs" dxfId="67" priority="89" stopIfTrue="1" operator="equal">
      <formula>"ZONA RIESGO ALTA"</formula>
    </cfRule>
    <cfRule type="cellIs" dxfId="66" priority="90" stopIfTrue="1" operator="equal">
      <formula>"ZONA RIESGO EXTREMA"</formula>
    </cfRule>
  </conditionalFormatting>
  <conditionalFormatting sqref="G48 M48">
    <cfRule type="cellIs" dxfId="65" priority="87" stopIfTrue="1" operator="equal">
      <formula>"ZONA RIESGO BAJA"</formula>
    </cfRule>
    <cfRule type="cellIs" dxfId="64" priority="88" stopIfTrue="1" operator="equal">
      <formula>"ZONA RIESGO MODERADA"</formula>
    </cfRule>
  </conditionalFormatting>
  <conditionalFormatting sqref="G49">
    <cfRule type="cellIs" dxfId="63" priority="75" stopIfTrue="1" operator="equal">
      <formula>"ZONA RIESGO MODERADA"</formula>
    </cfRule>
    <cfRule type="cellIs" dxfId="62" priority="76" stopIfTrue="1" operator="equal">
      <formula>"ZONA RIESGO ALTA"</formula>
    </cfRule>
  </conditionalFormatting>
  <conditionalFormatting sqref="G49">
    <cfRule type="cellIs" dxfId="61" priority="82" stopIfTrue="1" operator="equal">
      <formula>"INACEPTABLE"</formula>
    </cfRule>
    <cfRule type="cellIs" dxfId="60" priority="83" stopIfTrue="1" operator="equal">
      <formula>"IMPORTANTE"</formula>
    </cfRule>
    <cfRule type="cellIs" dxfId="59" priority="84" stopIfTrue="1" operator="equal">
      <formula>"MODERADO"</formula>
    </cfRule>
  </conditionalFormatting>
  <conditionalFormatting sqref="G49">
    <cfRule type="cellIs" dxfId="58" priority="81" stopIfTrue="1" operator="equal">
      <formula>"TOLERABLE"</formula>
    </cfRule>
  </conditionalFormatting>
  <conditionalFormatting sqref="G49">
    <cfRule type="cellIs" dxfId="57" priority="79" stopIfTrue="1" operator="equal">
      <formula>"ZONA RIESGO ALTA"</formula>
    </cfRule>
    <cfRule type="cellIs" dxfId="56" priority="80" stopIfTrue="1" operator="equal">
      <formula>"ZONA RIESGO EXTREMA"</formula>
    </cfRule>
  </conditionalFormatting>
  <conditionalFormatting sqref="G49">
    <cfRule type="cellIs" dxfId="55" priority="77" stopIfTrue="1" operator="equal">
      <formula>"ZONA RIESGO BAJA"</formula>
    </cfRule>
    <cfRule type="cellIs" dxfId="54" priority="78" stopIfTrue="1" operator="equal">
      <formula>"ZONA RIESGO MODERADA"</formula>
    </cfRule>
  </conditionalFormatting>
  <conditionalFormatting sqref="G50 M50">
    <cfRule type="cellIs" dxfId="53" priority="65" stopIfTrue="1" operator="equal">
      <formula>"ZONA RIESGO MODERADA"</formula>
    </cfRule>
    <cfRule type="cellIs" dxfId="52" priority="66" stopIfTrue="1" operator="equal">
      <formula>"ZONA RIESGO ALTA"</formula>
    </cfRule>
  </conditionalFormatting>
  <conditionalFormatting sqref="G50 M50">
    <cfRule type="cellIs" dxfId="51" priority="72" stopIfTrue="1" operator="equal">
      <formula>"INACEPTABLE"</formula>
    </cfRule>
    <cfRule type="cellIs" dxfId="50" priority="73" stopIfTrue="1" operator="equal">
      <formula>"IMPORTANTE"</formula>
    </cfRule>
    <cfRule type="cellIs" dxfId="49" priority="74" stopIfTrue="1" operator="equal">
      <formula>"MODERADO"</formula>
    </cfRule>
  </conditionalFormatting>
  <conditionalFormatting sqref="G50 M50">
    <cfRule type="cellIs" dxfId="48" priority="71" stopIfTrue="1" operator="equal">
      <formula>"TOLERABLE"</formula>
    </cfRule>
  </conditionalFormatting>
  <conditionalFormatting sqref="G50 M50">
    <cfRule type="cellIs" dxfId="47" priority="69" stopIfTrue="1" operator="equal">
      <formula>"ZONA RIESGO ALTA"</formula>
    </cfRule>
    <cfRule type="cellIs" dxfId="46" priority="70" stopIfTrue="1" operator="equal">
      <formula>"ZONA RIESGO EXTREMA"</formula>
    </cfRule>
  </conditionalFormatting>
  <conditionalFormatting sqref="G50 M50">
    <cfRule type="cellIs" dxfId="45" priority="67" stopIfTrue="1" operator="equal">
      <formula>"ZONA RIESGO BAJA"</formula>
    </cfRule>
    <cfRule type="cellIs" dxfId="44" priority="68" stopIfTrue="1" operator="equal">
      <formula>"ZONA RIESGO MODERADA"</formula>
    </cfRule>
  </conditionalFormatting>
  <conditionalFormatting sqref="M49">
    <cfRule type="cellIs" dxfId="43" priority="55" stopIfTrue="1" operator="equal">
      <formula>"ZONA RIESGO MODERADA"</formula>
    </cfRule>
    <cfRule type="cellIs" dxfId="42" priority="56" stopIfTrue="1" operator="equal">
      <formula>"ZONA RIESGO ALTA"</formula>
    </cfRule>
  </conditionalFormatting>
  <conditionalFormatting sqref="M49">
    <cfRule type="cellIs" dxfId="41" priority="62" stopIfTrue="1" operator="equal">
      <formula>"INACEPTABLE"</formula>
    </cfRule>
    <cfRule type="cellIs" dxfId="40" priority="63" stopIfTrue="1" operator="equal">
      <formula>"IMPORTANTE"</formula>
    </cfRule>
    <cfRule type="cellIs" dxfId="39" priority="64" stopIfTrue="1" operator="equal">
      <formula>"MODERADO"</formula>
    </cfRule>
  </conditionalFormatting>
  <conditionalFormatting sqref="M49">
    <cfRule type="cellIs" dxfId="38" priority="61" stopIfTrue="1" operator="equal">
      <formula>"TOLERABLE"</formula>
    </cfRule>
  </conditionalFormatting>
  <conditionalFormatting sqref="M49">
    <cfRule type="cellIs" dxfId="37" priority="59" stopIfTrue="1" operator="equal">
      <formula>"ZONA RIESGO ALTA"</formula>
    </cfRule>
    <cfRule type="cellIs" dxfId="36" priority="60" stopIfTrue="1" operator="equal">
      <formula>"ZONA RIESGO EXTREMA"</formula>
    </cfRule>
  </conditionalFormatting>
  <conditionalFormatting sqref="M49">
    <cfRule type="cellIs" dxfId="35" priority="57" stopIfTrue="1" operator="equal">
      <formula>"ZONA RIESGO BAJA"</formula>
    </cfRule>
    <cfRule type="cellIs" dxfId="34" priority="58" stopIfTrue="1" operator="equal">
      <formula>"ZONA RIESGO MODERADA"</formula>
    </cfRule>
  </conditionalFormatting>
  <conditionalFormatting sqref="G51 M51">
    <cfRule type="cellIs" dxfId="33" priority="45" stopIfTrue="1" operator="equal">
      <formula>"ZONA RIESGO MODERADA"</formula>
    </cfRule>
    <cfRule type="cellIs" dxfId="32" priority="46" stopIfTrue="1" operator="equal">
      <formula>"ZONA RIESGO ALTA"</formula>
    </cfRule>
  </conditionalFormatting>
  <conditionalFormatting sqref="G51 M51">
    <cfRule type="cellIs" dxfId="31" priority="52" stopIfTrue="1" operator="equal">
      <formula>"INACEPTABLE"</formula>
    </cfRule>
    <cfRule type="cellIs" dxfId="30" priority="53" stopIfTrue="1" operator="equal">
      <formula>"IMPORTANTE"</formula>
    </cfRule>
    <cfRule type="cellIs" dxfId="29" priority="54" stopIfTrue="1" operator="equal">
      <formula>"MODERADO"</formula>
    </cfRule>
  </conditionalFormatting>
  <conditionalFormatting sqref="G51 M51">
    <cfRule type="cellIs" dxfId="28" priority="51" stopIfTrue="1" operator="equal">
      <formula>"TOLERABLE"</formula>
    </cfRule>
  </conditionalFormatting>
  <conditionalFormatting sqref="G51 M51">
    <cfRule type="cellIs" dxfId="27" priority="49" stopIfTrue="1" operator="equal">
      <formula>"ZONA RIESGO ALTA"</formula>
    </cfRule>
    <cfRule type="cellIs" dxfId="26" priority="50" stopIfTrue="1" operator="equal">
      <formula>"ZONA RIESGO EXTREMA"</formula>
    </cfRule>
  </conditionalFormatting>
  <conditionalFormatting sqref="G51 M51">
    <cfRule type="cellIs" dxfId="25" priority="47" stopIfTrue="1" operator="equal">
      <formula>"ZONA RIESGO BAJA"</formula>
    </cfRule>
    <cfRule type="cellIs" dxfId="24" priority="48" stopIfTrue="1" operator="equal">
      <formula>"ZONA RIESGO MODERADA"</formula>
    </cfRule>
  </conditionalFormatting>
  <conditionalFormatting sqref="M32">
    <cfRule type="cellIs" dxfId="23" priority="11" stopIfTrue="1" operator="equal">
      <formula>"ZONA RIESGO MODERADA"</formula>
    </cfRule>
    <cfRule type="cellIs" dxfId="22" priority="12" stopIfTrue="1" operator="equal">
      <formula>"ZONA RIESGO ALTA"</formula>
    </cfRule>
  </conditionalFormatting>
  <conditionalFormatting sqref="G31:G32">
    <cfRule type="cellIs" dxfId="21" priority="31" stopIfTrue="1" operator="equal">
      <formula>"TOLERABLE"</formula>
    </cfRule>
  </conditionalFormatting>
  <conditionalFormatting sqref="G31:G32">
    <cfRule type="cellIs" dxfId="20" priority="32" stopIfTrue="1" operator="equal">
      <formula>"INACEPTABLE"</formula>
    </cfRule>
    <cfRule type="cellIs" dxfId="19" priority="33" stopIfTrue="1" operator="equal">
      <formula>"IMPORTANTE"</formula>
    </cfRule>
    <cfRule type="cellIs" dxfId="18" priority="34" stopIfTrue="1" operator="equal">
      <formula>"MODERADO"</formula>
    </cfRule>
  </conditionalFormatting>
  <conditionalFormatting sqref="G31:G32">
    <cfRule type="cellIs" dxfId="17" priority="29" stopIfTrue="1" operator="equal">
      <formula>"ZONA RIESGO ALTA"</formula>
    </cfRule>
    <cfRule type="cellIs" dxfId="16" priority="30" stopIfTrue="1" operator="equal">
      <formula>"ZONA RIESGO EXTREMA"</formula>
    </cfRule>
  </conditionalFormatting>
  <conditionalFormatting sqref="G31:G32">
    <cfRule type="cellIs" dxfId="15" priority="27" stopIfTrue="1" operator="equal">
      <formula>"ZONA RIESGO BAJA"</formula>
    </cfRule>
    <cfRule type="cellIs" dxfId="14" priority="28" stopIfTrue="1" operator="equal">
      <formula>"ZONA RIESGO MODERADA"</formula>
    </cfRule>
  </conditionalFormatting>
  <conditionalFormatting sqref="G31:G32">
    <cfRule type="cellIs" dxfId="13" priority="25" stopIfTrue="1" operator="equal">
      <formula>"ZONA RIESGO MODERADA"</formula>
    </cfRule>
    <cfRule type="cellIs" dxfId="12" priority="26" stopIfTrue="1" operator="equal">
      <formula>"ZONA RIESGO ALTA"</formula>
    </cfRule>
  </conditionalFormatting>
  <conditionalFormatting sqref="M31">
    <cfRule type="cellIs" dxfId="11" priority="22" stopIfTrue="1" operator="equal">
      <formula>"INACEPTABLE"</formula>
    </cfRule>
    <cfRule type="cellIs" dxfId="10" priority="23" stopIfTrue="1" operator="equal">
      <formula>"IMPORTANTE"</formula>
    </cfRule>
    <cfRule type="cellIs" dxfId="9" priority="24" stopIfTrue="1" operator="equal">
      <formula>"MODERADO"</formula>
    </cfRule>
  </conditionalFormatting>
  <conditionalFormatting sqref="M31">
    <cfRule type="cellIs" dxfId="8" priority="21" stopIfTrue="1" operator="equal">
      <formula>"TOLERABLE"</formula>
    </cfRule>
  </conditionalFormatting>
  <conditionalFormatting sqref="M32">
    <cfRule type="cellIs" dxfId="7" priority="18" stopIfTrue="1" operator="equal">
      <formula>"INACEPTABLE"</formula>
    </cfRule>
    <cfRule type="cellIs" dxfId="6" priority="19" stopIfTrue="1" operator="equal">
      <formula>"IMPORTANTE"</formula>
    </cfRule>
    <cfRule type="cellIs" dxfId="5" priority="20" stopIfTrue="1" operator="equal">
      <formula>"MODERADO"</formula>
    </cfRule>
  </conditionalFormatting>
  <conditionalFormatting sqref="M32">
    <cfRule type="cellIs" dxfId="4" priority="17" stopIfTrue="1" operator="equal">
      <formula>"TOLERABLE"</formula>
    </cfRule>
  </conditionalFormatting>
  <conditionalFormatting sqref="M32">
    <cfRule type="cellIs" dxfId="3" priority="15" stopIfTrue="1" operator="equal">
      <formula>"ZONA RIESGO ALTA"</formula>
    </cfRule>
    <cfRule type="cellIs" dxfId="2" priority="16" stopIfTrue="1" operator="equal">
      <formula>"ZONA RIESGO EXTREMA"</formula>
    </cfRule>
  </conditionalFormatting>
  <conditionalFormatting sqref="M32">
    <cfRule type="cellIs" dxfId="1" priority="13" stopIfTrue="1" operator="equal">
      <formula>"ZONA RIESGO BAJA"</formula>
    </cfRule>
    <cfRule type="cellIs" dxfId="0" priority="14" stopIfTrue="1" operator="equal">
      <formula>"ZONA RIESGO MODERADA"</formula>
    </cfRule>
  </conditionalFormatting>
  <dataValidations disablePrompts="1" count="6">
    <dataValidation type="list" allowBlank="1" showInputMessage="1" showErrorMessage="1" sqref="P39:P48 P50:P51" xr:uid="{00000000-0002-0000-0000-000000000000}">
      <formula1>$G$22:$G$34</formula1>
    </dataValidation>
    <dataValidation type="list" allowBlank="1" showInputMessage="1" showErrorMessage="1" sqref="P31:P32" xr:uid="{00000000-0002-0000-0000-000001000000}">
      <formula1>$G$24:$G$31</formula1>
    </dataValidation>
    <dataValidation allowBlank="1" showInputMessage="1" showErrorMessage="1" prompt="La probabilidad se encuentra determinada por una escala de 1 a 3, siendo 1 la menor probabilidad de ocurrencia del riesgo y 3 la mayor probabilidad de  ocurrencia." sqref="E1" xr:uid="{00000000-0002-0000-0000-000002000000}"/>
    <dataValidation allowBlank="1" showInputMessage="1" showErrorMessage="1" prompt="Es la materialización del riesgo y las consecuencias de su aparición. Su escala es: 5 bajo impacto, 10 medio, 20 alto impacto._x000a_" sqref="F1" xr:uid="{00000000-0002-0000-0000-000003000000}"/>
    <dataValidation type="list" allowBlank="1" showInputMessage="1" showErrorMessage="1" sqref="P5:P10" xr:uid="{00000000-0002-0000-0000-000004000000}">
      <formula1>$H$24:$H$32</formula1>
    </dataValidation>
    <dataValidation type="list" allowBlank="1" showInputMessage="1" showErrorMessage="1" sqref="P2:P4" xr:uid="{00000000-0002-0000-0000-000005000000}">
      <formula1>$H$24:$H$37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CONSOLIDADO2019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CAROLINA.BERNAL</dc:creator>
  <cp:lastModifiedBy>MARCELA.REYES</cp:lastModifiedBy>
  <dcterms:created xsi:type="dcterms:W3CDTF">2019-04-05T16:28:31Z</dcterms:created>
  <dcterms:modified xsi:type="dcterms:W3CDTF">2019-11-21T15:29:21Z</dcterms:modified>
</cp:coreProperties>
</file>