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20949369-154C-4F18-BAE1-4CB93BCF05FD}" xr6:coauthVersionLast="47" xr6:coauthVersionMax="47" xr10:uidLastSave="{00000000-0000-0000-0000-000000000000}"/>
  <bookViews>
    <workbookView xWindow="-120" yWindow="-120" windowWidth="20730" windowHeight="11040" tabRatio="690" xr2:uid="{00000000-000D-0000-FFFF-FFFF00000000}"/>
  </bookViews>
  <sheets>
    <sheet name="GENERAL" sheetId="7" r:id="rId1"/>
    <sheet name="PETI" sheetId="1" r:id="rId2"/>
    <sheet name="TRATAMIENTO_RIESGOS" sheetId="4" r:id="rId3"/>
    <sheet name="SEG_Y_PRIV_INFO" sheetId="5" r:id="rId4"/>
  </sheets>
  <definedNames>
    <definedName name="_xlnm._FilterDatabase" localSheetId="1" hidden="1">PETI!$A$12:$AK$12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3" i="5" l="1"/>
  <c r="O14" i="5"/>
  <c r="O19" i="4"/>
  <c r="O14" i="4"/>
  <c r="O15" i="4"/>
  <c r="O16" i="4"/>
  <c r="O17" i="4"/>
  <c r="O18" i="4"/>
  <c r="O13" i="4"/>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13" i="1"/>
  <c r="C14" i="7"/>
  <c r="G14" i="7" l="1"/>
  <c r="E14" i="7" l="1"/>
  <c r="J24" i="1" l="1"/>
  <c r="J48" i="1"/>
</calcChain>
</file>

<file path=xl/sharedStrings.xml><?xml version="1.0" encoding="utf-8"?>
<sst xmlns="http://schemas.openxmlformats.org/spreadsheetml/2006/main" count="369" uniqueCount="189">
  <si>
    <t>PLAN INSTITUCIONAL DE GESTIÓN Y DESEMPEÑO</t>
  </si>
  <si>
    <t>NOMBRE DEL PLAN:</t>
  </si>
  <si>
    <t>Plan Estratégico de Tecnologías de la Información (PETI)</t>
  </si>
  <si>
    <t>OBJETIVO DEL PLAN:</t>
  </si>
  <si>
    <t>JUSTIFICACIÓN:</t>
  </si>
  <si>
    <t>LÍDER DEL PLAN:</t>
  </si>
  <si>
    <t>ITEM</t>
  </si>
  <si>
    <t>ACCIÓN</t>
  </si>
  <si>
    <t>PESO POR ACTIVIDAD</t>
  </si>
  <si>
    <t xml:space="preserve">ACTIVIDADES </t>
  </si>
  <si>
    <t xml:space="preserve">META </t>
  </si>
  <si>
    <t>PRODUCTO ESPERADO</t>
  </si>
  <si>
    <t>FECHA DE INICIO
(DD-MM-AAAA)</t>
  </si>
  <si>
    <t>FECHA DE FINALIZACIÓN 
(DD-MM-AAAA)</t>
  </si>
  <si>
    <t>DEPENDENCIA  
LIDER</t>
  </si>
  <si>
    <t>DEPENDENCIA (S) 
 APOYO</t>
  </si>
  <si>
    <t>EVIDENCIA</t>
  </si>
  <si>
    <t>ANÁLISIS CUALITATIVO 
(AUTOEVALUACIÓN)</t>
  </si>
  <si>
    <t>% Avance real acumulado de la actividad</t>
  </si>
  <si>
    <t>Transformación digital</t>
  </si>
  <si>
    <t>Fortalecer la adoción de tecnologías emergentes en la entidad</t>
  </si>
  <si>
    <t>Arquitectura Institucional</t>
  </si>
  <si>
    <t>Definir y mantener la arquitectura institucional de TI.</t>
  </si>
  <si>
    <t>Definir el procedimiento de Arqutitectura Institucional</t>
  </si>
  <si>
    <t>Procedimiento de Arqutitectura Institucional</t>
  </si>
  <si>
    <t>Consolidar y socializar las lecciones aprendidas del ciclo de vida de desarrollo de software</t>
  </si>
  <si>
    <t>Banco de lecciones aprendidas 
Plan de ejecución lecciones aprendidas</t>
  </si>
  <si>
    <t>Establecer las acciones del plan de mejora para el ciclo de vida de desarrollo de software para la vigencia 2027</t>
  </si>
  <si>
    <t>Plan de mejora 2027</t>
  </si>
  <si>
    <t>Gestionar integralmente los Proyectos TI con enfoque MGGTI y MGPTI del MRAE</t>
  </si>
  <si>
    <t>Seguimiento de proyectos TI Geoespaciales</t>
  </si>
  <si>
    <t>Despacho</t>
  </si>
  <si>
    <t>Gestionar la estratégia y monitoreo del desempeño operacional Tecnológico</t>
  </si>
  <si>
    <t xml:space="preserve">Realizar seguimiento mensual al desempeño de los  indicadores de TI, de acuerdo con el catalogo definido para la vigencia 2026.  </t>
  </si>
  <si>
    <t>Catálogo de seguimiento de indicadores 
Tablero Power BI indicadores OTI</t>
  </si>
  <si>
    <t xml:space="preserve">Uso y apropiación </t>
  </si>
  <si>
    <t xml:space="preserve">Diseñar soluciones, productos o servicios TI que sean culturalmente apropiados a la entidad. </t>
  </si>
  <si>
    <t>Informe mapa de empatía Requerimientos de TI, con soluciones propuestas</t>
  </si>
  <si>
    <t>Evaluar la percepción de los servicios ofrecidos por la Oficina de Tecnologías de la Información</t>
  </si>
  <si>
    <t>Informe con los resultados de la encuesta realizada (Nivel de apropiación y/o uso)</t>
  </si>
  <si>
    <t>Administrar y fomentar la estratégia del uso y apropiación de los servicios TI asi como la estrategia de transformación tecnológica</t>
  </si>
  <si>
    <t>Cuadro de control de capacitaciones, transferencias de conocimiento realizadas en el marco de la estrategia</t>
  </si>
  <si>
    <t>Infraestructura tecnológica</t>
  </si>
  <si>
    <t xml:space="preserve">Plan de sesibilización 
Evidencias de las actividades del plan </t>
  </si>
  <si>
    <t>Todas la dependencias de la entidad</t>
  </si>
  <si>
    <t xml:space="preserve">Realizar relacionamiento interno y externo (entidades públicas y privadas) para el intercambio de conocimientos, innovación y acceso a tecnología. </t>
  </si>
  <si>
    <t xml:space="preserve">Base de datos de relacionamientos (nombre entidad o dependencia, fecha relacionamiento, tema, observaciones y compromisos) </t>
  </si>
  <si>
    <t>PLAN DE TRATAMIENTO DE RIESGOS DE SEGURIDAD Y PRIVACIDAD DE LA INFORMACIÓN</t>
  </si>
  <si>
    <t>PLAN DE SEGURIDAD Y PRIVACIDAD DE LA INFORMACIÓN</t>
  </si>
  <si>
    <t>NA</t>
  </si>
  <si>
    <t>JEFE OFICINA DE TECNOLOGÍAS DE LA INFORMACIÓN Y COMUNICACIÓN</t>
  </si>
  <si>
    <t>Arquitectura</t>
  </si>
  <si>
    <t xml:space="preserve">Documento de Estrategia formalizado
Evidencias de la socialización </t>
  </si>
  <si>
    <t xml:space="preserve">Definir la estrategia de transformación digital de la entidad </t>
  </si>
  <si>
    <t>Plan de trabajo del piloto de IA</t>
  </si>
  <si>
    <t>Evaluar el Nivel de Madurez del MRAE 3.0, en la entidad.</t>
  </si>
  <si>
    <t xml:space="preserve">Actualizar procedimiento Proyectos TI </t>
  </si>
  <si>
    <t>Documento del procedimiento Proyectos TI y Ciclo de Vida de Software TI</t>
  </si>
  <si>
    <t>Establecer el espacio colaborativo del Marco de Referencia de Arquitectura Empresarial (MRAE)</t>
  </si>
  <si>
    <t>Imagen y link del espacio colaborativo del MRAE</t>
  </si>
  <si>
    <t>Equipos de la OTIC</t>
  </si>
  <si>
    <t>Despacho OTIC</t>
  </si>
  <si>
    <t>Dcoumento de evaluación
Hoja de ruta MRAE</t>
  </si>
  <si>
    <t>Realizar seguimiento mensual a los proyectos TI</t>
  </si>
  <si>
    <t>Matriz de Fichas de Proyectos y Backlog</t>
  </si>
  <si>
    <t>Diseñar la estrategia de uso y apropiación tecnológica de la entidad.</t>
  </si>
  <si>
    <t>Analizar y comprender en profundidad los sentimientos, pensamientos, necesidades y comportamientos de las mesas de ayuda y  requerimientos allegados a la OTIC</t>
  </si>
  <si>
    <t xml:space="preserve">Documento de estrategia formalizado
Evidencias de la socialización </t>
  </si>
  <si>
    <t>Facilitar el desarrollo de competencias, asi como el mejoramiento en el uso y apropiación de los servivios tecnológicos.</t>
  </si>
  <si>
    <t>Establecer la hoja de ruta estratégica de TI para la Secretaría Distrital de Ambiente, alineada con el modelo de Arquitectura Empresarial para asegurar la coherencia tecnológica e institucional</t>
  </si>
  <si>
    <t>La Hoja de Ruta del PETI se establece como el instrumento de planificación esencial para alinear las capacidades tecnológicas con los objetivos misionales de la Secretaría Distrital de Ambiente. Su implementación justifica la inversión en infraestructura y servicios digitales, garantizando que cada iniciativa de TI genere valor público, optimice los procesos internos y facilite la interacción del ciudadano con la gestión ambiental, transformando la tecnología en un habilitador estratégico y no solo en un soporte operativo.</t>
  </si>
  <si>
    <t>PLANES OTIC</t>
  </si>
  <si>
    <t>Optimizar la gestión de riesgos de seguridad y privacidad mediante la implementación de acciones alineadas con las directrices nacionales del MinTIC y el DAFP, garantizando la protección de los activos de información de la Secretaría Distrital de Ambiente.</t>
  </si>
  <si>
    <t>Adoptar transversalmente la política de seguridad de la información en todos los trámites, sistemas e infraestructura de la Secretaría. El objetivo es salvaguardar los activos de información y asegurar el cumplimiento de los principios de confidencialidad, integridad y disponibilidad de los datos</t>
  </si>
  <si>
    <t>La adopción de lineamientos de seguridad en todos los trámites y servicios responde al principio de 'seguridad desde el diseño'. Esto se justifica como una medida de eficiencia preventiva: es más costo-efectivo integrar controles de seguridad desde el inicio de cada proceso que remediar vulnerabilidades en sistemas ya operativos. De este modo, la entidad minimiza su exposición a riesgos cibernéticos y fortalece la confianza de los grupos de interés en el manejo de sus datos personales.</t>
  </si>
  <si>
    <t>Consolidar el portafolio de proyectos TI y backlog</t>
  </si>
  <si>
    <t>Realizar sensibiilizaciones sobre buenas practicas para uso de repositorios solo contenga documentos de la vigencia actual y que la información histórica se organice según lineamientos</t>
  </si>
  <si>
    <t>Realizar un diagnostico del estado actual de la plataforma de infraestructura relacionada a los servidores fisicos, que contienen los servicios (SI APLICA) de virtualizacion, aplicaciones, base de datos y generar oportunidades de mejora y recomendaciones que permitan mejorar la plataforma a traves de las mejores practicas de la especialidad</t>
  </si>
  <si>
    <t>Realizar un diagnostico del estado actual de la plataforma de infraestructura relacionada a los servidores virtuales, que contienen los servicios (SI APLICA) de aplicaciones, base de datos y generar oportunidades de mejora y recomendaciones que permitan mejorar la plataforma a traves de las mejores practicas de la especialidad</t>
  </si>
  <si>
    <t>Realizar un diagnostico del estado actual de la plataforma de infraestructura relacionada a la capa media y generar oportunidades de mejora y recomendaciones que permitan mejorar la plataforma a traves de las mejores practicas de la especialidad</t>
  </si>
  <si>
    <t>Realizar un diagnostico del estado actual de la plataforma de infraestructura relacionada a los motores de bases de datos y generar oportunidades de mejora y recomendaciones que permitan mejorar la plataforma a traves de las mejores practicas de la especialidad</t>
  </si>
  <si>
    <t>Realizar un diagnostico del estado actual de la plataforma de infraestructura relacionada a los servicios de red LAN y generar oportunidades de mejora y recomendaciones que permitan mejorar la plataforma a traves de las mejores practicas de la especialidad</t>
  </si>
  <si>
    <t>Realizar un diagnostico del estado actual de la plataforma de infraestructura relacionada a los servicios de red WLAN y generar oportunidades de mejora y recomendaciones que permitan mejorar la plataforma a traves de las mejores practicas de la especialidad</t>
  </si>
  <si>
    <t>Realizar un diagnostico del estado actual de la plataforma de UPS y generar oportunidades de mejora y recomendaciones que permitan mejorar la plataforma a traves de las mejores practicas de la especialidad</t>
  </si>
  <si>
    <t>Caracterizar la infraestructura de red y su nivel de madurez tecnológica dentro de la entidad</t>
  </si>
  <si>
    <t>Caracterizar la infraestructura de servidores y su nivel de madurez tecnológica dentro de la entidad</t>
  </si>
  <si>
    <t>Caracterizar la infraestructura de UPS y su nivel de madurez tecnológica dentro de la entidad</t>
  </si>
  <si>
    <t>Caracterizar la infraestructura de capa media y su nivel de madurez tecnológica dentro de la entidad</t>
  </si>
  <si>
    <t>Caracterizar la infraestructura de bases de datos y su nivel de madurez tecnológica dentro de la entidad</t>
  </si>
  <si>
    <t>Arquitectura infraestructura tecnológica</t>
  </si>
  <si>
    <t>Documento de diagnostico
Plan de trabajo</t>
  </si>
  <si>
    <t>Diseñar y/o reestructurar la mesa de servicios de la SDA</t>
  </si>
  <si>
    <t>Establecer un piloto de IA</t>
  </si>
  <si>
    <t>Diseñar la nueva estructura de mesa de servicios</t>
  </si>
  <si>
    <t>Documento con: Diagrama de flujo de estados, roles y grupos por niveles, niveles de servicio, Acuerdos de Nivel de Servicio, reportes</t>
  </si>
  <si>
    <t>Catálogo de servisios actualizado</t>
  </si>
  <si>
    <t>Actualizar el Catálogo de servisios actualizado</t>
  </si>
  <si>
    <t xml:space="preserve">Procedimiento de Gestión de cambios
Instructivo de mesa de ayuda </t>
  </si>
  <si>
    <t xml:space="preserve">Actualizar los documentos de mesa de ayuda con su respectiva socialización </t>
  </si>
  <si>
    <t>Mesa de ayuda</t>
  </si>
  <si>
    <t xml:space="preserve">Equipo </t>
  </si>
  <si>
    <t>Implementar la solución de mesa de ayuda para la SDA</t>
  </si>
  <si>
    <t xml:space="preserve">Denir los lineamientos técnicos y solicitar la parametrizaciónn del ambiente nube para la solución de mesa de ayuda. </t>
  </si>
  <si>
    <t xml:space="preserve">Caso mesa de servicio </t>
  </si>
  <si>
    <t xml:space="preserve">Realizar capacitaciones / transferencias de conocimento sobre el uso de la solución de  mesa de ayuda, a usuarios finales. </t>
  </si>
  <si>
    <t xml:space="preserve">Solicitar la transferencia de conocimiento a especialistas de mesa de ayuda. </t>
  </si>
  <si>
    <t xml:space="preserve">Manual de usuario de solución de mesa de ayuda
Grabación de la socialización </t>
  </si>
  <si>
    <t>Realizar las pruebas de funcionamiento de la solución de mesa de ayuda</t>
  </si>
  <si>
    <t>Formato de pruebas</t>
  </si>
  <si>
    <t>Formato de cambios tecnológicos</t>
  </si>
  <si>
    <t>Diseñar los tableros de control de mesa de ayuda</t>
  </si>
  <si>
    <t xml:space="preserve">Tablero de control socializados </t>
  </si>
  <si>
    <t xml:space="preserve">Plan de capacitación 
Presentación de la capacitación
Análisis de la evaluación de conocimientos
Lista de asistencia </t>
  </si>
  <si>
    <t xml:space="preserve">Solicitar el despliegue de la solución de mesa de ayuda en producción </t>
  </si>
  <si>
    <t>Realizar trimestralmente, la encuesta de percepción de la mesa de ayuda de la OTIC</t>
  </si>
  <si>
    <t>Realizar visitas trimestrales a las sedes fuera de la entidad</t>
  </si>
  <si>
    <t>Reportes de cambios y mejoras en las sedes externas de la SDA</t>
  </si>
  <si>
    <t>Implementación de políticas de almacenamiento de información de la SDA</t>
  </si>
  <si>
    <t>Actualizar la politica de almacaenamiento de informaciòn de la SDA</t>
  </si>
  <si>
    <t>Elaborar tablero de capacidades de: Cuentas de correo y almacenamiento</t>
  </si>
  <si>
    <t xml:space="preserve">Politica de almacenamiento </t>
  </si>
  <si>
    <t xml:space="preserve">Tablero de control </t>
  </si>
  <si>
    <t xml:space="preserve">Realizar el mejoramiento de las comunicaciones en el area de atencion al usuario por medio de IA </t>
  </si>
  <si>
    <t xml:space="preserve">Establecer el plan de trabajo de implentación y su seguimiento </t>
  </si>
  <si>
    <t xml:space="preserve">Seguimiento ejecución y evidencias </t>
  </si>
  <si>
    <t>Fortalecer la gestión de riesgos y controles de seguridad digital asociados a servicios  de nube que tenga la Entidad.</t>
  </si>
  <si>
    <t xml:space="preserve">Establecer y documentar la metodología de riesgos de seguridad de la información aplicable a la entidad </t>
  </si>
  <si>
    <t>Documento que contiene la metodología de riesgos de Seguridad de la Información</t>
  </si>
  <si>
    <t>OTIC - Seguridad de la Información</t>
  </si>
  <si>
    <t xml:space="preserve">Levantar el inventario de activos de información de la OTIC </t>
  </si>
  <si>
    <t xml:space="preserve">Matriz de inventario de activos de información </t>
  </si>
  <si>
    <t>Levantar y documentar la matriz de riesgos y controles de la OTIC</t>
  </si>
  <si>
    <t xml:space="preserve">Matriz de riesgos y controles de seguridad de la información </t>
  </si>
  <si>
    <t>Sensibilizar a los colaboradores de la entidad sobre los lineamientos de seguridad de la información</t>
  </si>
  <si>
    <t>Desarrollar campañas de socialización de las amenazas digitales, políticas y controles de seguridad, con el fin de mejorar conocimiento en temas de seguridad.</t>
  </si>
  <si>
    <t xml:space="preserve">Correo elecctrónico con la divulgación de la campaña de sensibilización </t>
  </si>
  <si>
    <t xml:space="preserve">Realizar (2) capacitaciones a los colaboradores de la entidad sobre la seguridad de la información y ciberseguridad </t>
  </si>
  <si>
    <t xml:space="preserve">Presentaciones 
Lista de asistencia </t>
  </si>
  <si>
    <t xml:space="preserve">Gestionar y revisar los controles informáticos  de la entidad </t>
  </si>
  <si>
    <t xml:space="preserve">Realizar un diagnostico relacionado con la implementación de buenas practicas y de lineamientos en las herramientas de seguridad informática de la entidad </t>
  </si>
  <si>
    <t>Documento que contiene el diagnostico relacionado con la implementación de buenas practicas y de lineamientos en las herramientas de seguridad informática de la entidad</t>
  </si>
  <si>
    <t>Plan de trabajo con actividades y fechas de compromiso</t>
  </si>
  <si>
    <t xml:space="preserve">Realizar evaluación del MSPI de la entidad </t>
  </si>
  <si>
    <t>Elaborar el documento de autodiagnóstico de la entidad en la implementación de Seguridad y Privacidad de la Información.</t>
  </si>
  <si>
    <t>Formato del autodiagnostico diligenciado</t>
  </si>
  <si>
    <t>Implementar mejoras al MSPI</t>
  </si>
  <si>
    <t>Plan de mejora del SGSI</t>
  </si>
  <si>
    <t>OTIC - Arquitectura Institucional</t>
  </si>
  <si>
    <t>OTIC - Sistemas de información</t>
  </si>
  <si>
    <t xml:space="preserve">OTIC - Sistemas de información </t>
  </si>
  <si>
    <t>OTIC - Arquitectura Institucional
OTIC - Sistemas de información</t>
  </si>
  <si>
    <t>OTIC - Mesa de ayuda</t>
  </si>
  <si>
    <t>OTIC - Infraestructura Tecnológica</t>
  </si>
  <si>
    <t>OTIC  - Seguridad de la Información</t>
  </si>
  <si>
    <t>Plan de trabajo de implementacion de recomendaciones generadas con base en el diagnostico realizado</t>
  </si>
  <si>
    <t>COMPONENTE PETI</t>
  </si>
  <si>
    <t>PESO DE LA ACTIVIDAD</t>
  </si>
  <si>
    <t>Arquitectura de datos y aplicaciones</t>
  </si>
  <si>
    <t>Este plan es un instrumento esencial para dar cumplimiento a los lineamientos del MSPI emitidos por el MinTIC y el DAFP. Su ejecución garantiza que la entidad opere bajo un marco legal sólido, armonizando la transformación digital con una cultura de seguridad que protege los datos personales de la ciudadanía y asegura la transparencia en el ejercicio de la función pública.</t>
  </si>
  <si>
    <t>Establecer un plan de mejora de las no conformidades de la auditoria interna anual del SGSI para la vigencia 2026.</t>
  </si>
  <si>
    <t>Plan de tratamiento de riesgos de seguridad y privacidad de la información</t>
  </si>
  <si>
    <t>Plan de Seguridad y Privacidad de la Información</t>
  </si>
  <si>
    <t>COMPONENTE DEL PETI</t>
  </si>
  <si>
    <t>Realizar un diagnostico del estado actual de la plataforma de infraestructura relacionada a los servicios de red WAN y generar oportunidades de mejora y recomendaciones que permitan mejorar la plataforma a traves de las mejores practicas de la especialidad</t>
  </si>
  <si>
    <t>% Avance esperado acumulado de la actividad</t>
  </si>
  <si>
    <t>COMPONENTES ESTRUCTURALES</t>
  </si>
  <si>
    <t>PESO % POR COMPONENTE</t>
  </si>
  <si>
    <t>Porcentaje de Avance esperado por Componente</t>
  </si>
  <si>
    <t>Avance esperado total según distribución %</t>
  </si>
  <si>
    <t>% avance por componente</t>
  </si>
  <si>
    <t>Avance total  según distribución %</t>
  </si>
  <si>
    <t>1.1.   Dominio de Arquitectura institucional</t>
  </si>
  <si>
    <t>COMPONENTES TRANSVERSALES</t>
  </si>
  <si>
    <t>2.1. Transformación digital</t>
  </si>
  <si>
    <t>2.2.   Uso y apropiación</t>
  </si>
  <si>
    <t>2.3 Ejecución presupuestal</t>
  </si>
  <si>
    <t>2.4. Seguridad de la información</t>
  </si>
  <si>
    <t>2.4.1. Seguridad y Privacidad de la información</t>
  </si>
  <si>
    <t>2.4.2. Tratamiento de Riesgos</t>
  </si>
  <si>
    <t>TOTAL</t>
  </si>
  <si>
    <r>
      <t xml:space="preserve">1.2.   </t>
    </r>
    <r>
      <rPr>
        <sz val="10"/>
        <color rgb="FF000000"/>
        <rFont val="Arial Narrow"/>
        <family val="2"/>
      </rPr>
      <t>Dominio de Arquitectura de datos y aplicaciones</t>
    </r>
  </si>
  <si>
    <t>1.3.   Dominio de Arquitectura de Infraestructura Tecnológica</t>
  </si>
  <si>
    <t>1.4.   Dominio de Arquitectura Seguridad de la​ Información</t>
  </si>
  <si>
    <t>Seguridad</t>
  </si>
  <si>
    <t>Arquitectura de Seguridad tecnológica</t>
  </si>
  <si>
    <t>Gestionar la información de datos personales de los colaboradores de la entidad y usuarios externos misionales</t>
  </si>
  <si>
    <t>Actualizar las bases de datos teniendo en cuenta la información suministrada por las áreas y el levantamiento de activos de información</t>
  </si>
  <si>
    <t>Evidencia registro ante la SIC</t>
  </si>
  <si>
    <t>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</si>
</sst>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0" x14ac:knownFonts="1">
    <font>
      <sz val="11"/>
      <color theme="1"/>
      <name val="Calibri"/>
      <family val="2"/>
      <scheme val="minor"/>
    </font>
    <font>
      <sz val="11"/>
      <color theme="1"/>
      <name val="Calibri"/>
      <family val="2"/>
      <scheme val="minor"/>
    </font>
    <font>
      <sz val="10"/>
      <color theme="1"/>
      <name val="Arial"/>
      <family val="2"/>
    </font>
    <font>
      <sz val="10"/>
      <color theme="1"/>
      <name val="Calibri"/>
      <family val="2"/>
      <scheme val="minor"/>
    </font>
    <font>
      <b/>
      <sz val="10"/>
      <color theme="0"/>
      <name val="Century Gothic"/>
      <family val="2"/>
    </font>
    <font>
      <sz val="10"/>
      <color theme="1"/>
      <name val="Century Gothic"/>
      <family val="2"/>
    </font>
    <font>
      <b/>
      <sz val="10"/>
      <color theme="1"/>
      <name val="Century Gothic"/>
      <family val="2"/>
    </font>
    <font>
      <sz val="10"/>
      <name val="Arial"/>
      <family val="2"/>
    </font>
    <font>
      <b/>
      <sz val="12"/>
      <name val="Arial"/>
      <family val="2"/>
    </font>
    <font>
      <sz val="10"/>
      <color theme="1"/>
      <name val="Aptos"/>
      <family val="2"/>
    </font>
    <font>
      <b/>
      <sz val="10"/>
      <color theme="1"/>
      <name val="Aptos"/>
      <family val="2"/>
    </font>
    <font>
      <sz val="10"/>
      <color rgb="FF000000"/>
      <name val="Aptos"/>
      <family val="2"/>
    </font>
    <font>
      <b/>
      <sz val="10"/>
      <color theme="0"/>
      <name val="Arial Narrow"/>
      <family val="2"/>
    </font>
    <font>
      <b/>
      <sz val="10"/>
      <color theme="1"/>
      <name val="Arial Narrow"/>
      <family val="2"/>
    </font>
    <font>
      <sz val="10"/>
      <color theme="1"/>
      <name val="Arial Narrow"/>
      <family val="2"/>
    </font>
    <font>
      <b/>
      <sz val="10"/>
      <name val="Arial Narrow"/>
      <family val="2"/>
    </font>
    <font>
      <b/>
      <sz val="10"/>
      <color rgb="FF000000"/>
      <name val="Arial Narrow"/>
      <family val="2"/>
    </font>
    <font>
      <sz val="10"/>
      <color rgb="FF000000"/>
      <name val="Arial Narrow"/>
      <family val="2"/>
    </font>
    <font>
      <sz val="10"/>
      <name val="Arial Narrow"/>
      <family val="2"/>
    </font>
    <font>
      <b/>
      <i/>
      <sz val="10"/>
      <color rgb="FFFFFFFF"/>
      <name val="Arial Narrow"/>
      <family val="2"/>
    </font>
    <font>
      <sz val="8"/>
      <name val="Calibri"/>
      <family val="2"/>
      <scheme val="minor"/>
    </font>
    <font>
      <sz val="10"/>
      <color theme="0"/>
      <name val="Century Gothic"/>
      <family val="2"/>
    </font>
    <font>
      <sz val="10"/>
      <color theme="1"/>
      <name val="Arial Narrow"/>
      <family val="2"/>
    </font>
    <font>
      <sz val="11"/>
      <color theme="1"/>
      <name val="Arial Narrow"/>
    </font>
    <font>
      <sz val="10"/>
      <color theme="1"/>
      <name val="Arial Narrow"/>
    </font>
    <font>
      <sz val="11"/>
      <color theme="1"/>
      <name val="Arial Narrow"/>
      <family val="2"/>
    </font>
    <font>
      <b/>
      <sz val="10"/>
      <color rgb="FF00B050"/>
      <name val="Arial Narrow"/>
      <family val="2"/>
    </font>
    <font>
      <i/>
      <sz val="10"/>
      <color rgb="FF000000"/>
      <name val="Arial Narrow"/>
      <family val="2"/>
    </font>
    <font>
      <sz val="10"/>
      <color theme="0"/>
      <name val="Arial"/>
      <family val="2"/>
    </font>
    <font>
      <b/>
      <sz val="10"/>
      <color theme="1"/>
      <name val="Arial"/>
      <family val="2"/>
    </font>
  </fonts>
  <fills count="10">
    <fill>
      <patternFill patternType="none"/>
    </fill>
    <fill>
      <patternFill patternType="gray125"/>
    </fill>
    <fill>
      <patternFill patternType="solid">
        <fgColor theme="9" tint="-0.499984740745262"/>
        <bgColor indexed="64"/>
      </patternFill>
    </fill>
    <fill>
      <patternFill patternType="solid">
        <fgColor rgb="FFC6E0B4"/>
        <bgColor indexed="64"/>
      </patternFill>
    </fill>
    <fill>
      <patternFill patternType="solid">
        <fgColor theme="9" tint="-0.24994659260841701"/>
        <bgColor indexed="64"/>
      </patternFill>
    </fill>
    <fill>
      <patternFill patternType="solid">
        <fgColor theme="0"/>
        <bgColor indexed="64"/>
      </patternFill>
    </fill>
    <fill>
      <patternFill patternType="solid">
        <fgColor rgb="FFFFFFFF"/>
        <bgColor rgb="FF000000"/>
      </patternFill>
    </fill>
    <fill>
      <patternFill patternType="solid">
        <fgColor rgb="FF548235"/>
        <bgColor rgb="FF000000"/>
      </patternFill>
    </fill>
    <fill>
      <patternFill patternType="solid">
        <fgColor rgb="FFA9D08E"/>
        <bgColor rgb="FF000000"/>
      </patternFill>
    </fill>
    <fill>
      <patternFill patternType="solid">
        <fgColor rgb="FFD0CECE"/>
        <bgColor rgb="FF000000"/>
      </patternFill>
    </fill>
  </fills>
  <borders count="72">
    <border>
      <left/>
      <right/>
      <top/>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style="thin">
        <color indexed="64"/>
      </bottom>
      <diagonal/>
    </border>
    <border>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indexed="64"/>
      </top>
      <bottom style="thin">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bottom/>
      <diagonal/>
    </border>
    <border>
      <left style="thin">
        <color rgb="FF000000"/>
      </left>
      <right/>
      <top/>
      <bottom/>
      <diagonal/>
    </border>
    <border>
      <left/>
      <right style="thin">
        <color rgb="FF000000"/>
      </right>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51">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xf numFmtId="0" fontId="3" fillId="0" borderId="0" xfId="0" applyFont="1"/>
    <xf numFmtId="0" fontId="5" fillId="0" borderId="0" xfId="0" applyFont="1"/>
    <xf numFmtId="0" fontId="5" fillId="0" borderId="0" xfId="0" applyFont="1" applyAlignment="1">
      <alignment horizontal="center"/>
    </xf>
    <xf numFmtId="0" fontId="4" fillId="4" borderId="26" xfId="0" applyFont="1" applyFill="1" applyBorder="1" applyAlignment="1">
      <alignment horizontal="center" vertical="center" wrapText="1"/>
    </xf>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9" fontId="14" fillId="0" borderId="2" xfId="1" applyFont="1" applyFill="1" applyBorder="1" applyAlignment="1">
      <alignment horizontal="center" vertical="center"/>
    </xf>
    <xf numFmtId="0" fontId="17" fillId="0" borderId="2" xfId="0" applyFont="1" applyBorder="1" applyAlignment="1">
      <alignment vertical="center" wrapText="1"/>
    </xf>
    <xf numFmtId="0" fontId="14" fillId="0" borderId="2" xfId="1" applyNumberFormat="1" applyFont="1" applyFill="1" applyBorder="1" applyAlignment="1">
      <alignment horizontal="center" vertical="center"/>
    </xf>
    <xf numFmtId="14" fontId="17" fillId="0" borderId="2" xfId="0" applyNumberFormat="1" applyFont="1" applyBorder="1" applyAlignment="1">
      <alignment horizontal="center" vertical="center"/>
    </xf>
    <xf numFmtId="0" fontId="17" fillId="0" borderId="2" xfId="0" applyFont="1" applyBorder="1" applyAlignment="1">
      <alignment horizontal="center" vertical="center" wrapText="1"/>
    </xf>
    <xf numFmtId="9" fontId="14" fillId="0" borderId="11" xfId="1" applyFont="1" applyBorder="1" applyAlignment="1">
      <alignment horizontal="center" vertical="center"/>
    </xf>
    <xf numFmtId="9" fontId="14" fillId="0" borderId="9" xfId="1" applyFont="1" applyBorder="1" applyAlignment="1">
      <alignment horizontal="center" vertical="center"/>
    </xf>
    <xf numFmtId="14" fontId="14" fillId="0" borderId="2" xfId="1" applyNumberFormat="1" applyFont="1" applyFill="1" applyBorder="1" applyAlignment="1">
      <alignment horizontal="center" vertical="center"/>
    </xf>
    <xf numFmtId="9" fontId="14" fillId="0" borderId="25" xfId="1" applyFont="1" applyBorder="1" applyAlignment="1">
      <alignment horizontal="center" vertical="center"/>
    </xf>
    <xf numFmtId="0" fontId="18" fillId="5" borderId="2" xfId="0" applyFont="1" applyFill="1" applyBorder="1" applyAlignment="1">
      <alignment vertical="center" wrapText="1"/>
    </xf>
    <xf numFmtId="0" fontId="14" fillId="0" borderId="2" xfId="0" applyFont="1" applyBorder="1" applyAlignment="1">
      <alignment vertical="center" wrapText="1"/>
    </xf>
    <xf numFmtId="9" fontId="14" fillId="0" borderId="2" xfId="1" applyFont="1" applyFill="1" applyBorder="1" applyAlignment="1">
      <alignment horizontal="center" vertical="center" wrapText="1"/>
    </xf>
    <xf numFmtId="14" fontId="14" fillId="0" borderId="2" xfId="1" applyNumberFormat="1" applyFont="1" applyFill="1" applyBorder="1" applyAlignment="1">
      <alignment horizontal="center" vertical="center" wrapText="1"/>
    </xf>
    <xf numFmtId="9" fontId="14" fillId="0" borderId="2" xfId="1" applyFont="1" applyBorder="1" applyAlignment="1">
      <alignment horizontal="center" vertical="center"/>
    </xf>
    <xf numFmtId="14" fontId="14" fillId="0" borderId="2" xfId="0" applyNumberFormat="1" applyFont="1" applyBorder="1" applyAlignment="1">
      <alignment horizontal="center" vertical="center"/>
    </xf>
    <xf numFmtId="0" fontId="18" fillId="0" borderId="2" xfId="0" applyFont="1" applyBorder="1" applyAlignment="1">
      <alignment horizontal="left" vertical="center" wrapText="1"/>
    </xf>
    <xf numFmtId="0" fontId="17" fillId="0" borderId="10" xfId="0" applyFont="1" applyBorder="1" applyAlignment="1">
      <alignment horizontal="left" vertical="center" wrapText="1"/>
    </xf>
    <xf numFmtId="0" fontId="17" fillId="0" borderId="10"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11" xfId="0" applyFont="1" applyBorder="1" applyAlignment="1">
      <alignment horizontal="center" vertical="center" wrapText="1"/>
    </xf>
    <xf numFmtId="0" fontId="14" fillId="0" borderId="0" xfId="0" applyFont="1"/>
    <xf numFmtId="0" fontId="18" fillId="0" borderId="10" xfId="0" applyFont="1" applyBorder="1" applyAlignment="1">
      <alignment vertical="center" wrapText="1"/>
    </xf>
    <xf numFmtId="9"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14" fontId="18" fillId="0" borderId="10" xfId="0" applyNumberFormat="1" applyFont="1" applyBorder="1" applyAlignment="1">
      <alignment horizontal="center" vertical="center"/>
    </xf>
    <xf numFmtId="9" fontId="18" fillId="0" borderId="2" xfId="0" applyNumberFormat="1" applyFont="1" applyBorder="1" applyAlignment="1">
      <alignment horizontal="center" vertical="center" wrapText="1"/>
    </xf>
    <xf numFmtId="14" fontId="18" fillId="0" borderId="2" xfId="0" applyNumberFormat="1" applyFont="1" applyBorder="1" applyAlignment="1">
      <alignment horizontal="center" vertical="center"/>
    </xf>
    <xf numFmtId="9" fontId="18" fillId="0" borderId="11" xfId="0" applyNumberFormat="1" applyFont="1" applyBorder="1" applyAlignment="1">
      <alignment horizontal="center" vertical="center" wrapText="1"/>
    </xf>
    <xf numFmtId="0" fontId="18" fillId="0" borderId="11" xfId="0" applyFont="1" applyBorder="1" applyAlignment="1">
      <alignment horizontal="left" vertical="center" wrapText="1"/>
    </xf>
    <xf numFmtId="14" fontId="18" fillId="0" borderId="11" xfId="0" applyNumberFormat="1" applyFont="1" applyBorder="1" applyAlignment="1">
      <alignment horizontal="center" vertical="center"/>
    </xf>
    <xf numFmtId="9" fontId="11" fillId="0" borderId="10" xfId="0" applyNumberFormat="1" applyFont="1" applyBorder="1" applyAlignment="1">
      <alignment horizontal="center" vertical="center" wrapText="1"/>
    </xf>
    <xf numFmtId="0" fontId="11" fillId="0" borderId="5" xfId="0" applyFont="1" applyBorder="1" applyAlignment="1">
      <alignment horizontal="center" vertical="center" wrapText="1"/>
    </xf>
    <xf numFmtId="0" fontId="11" fillId="0" borderId="9" xfId="0" applyFont="1" applyBorder="1" applyAlignment="1">
      <alignment horizontal="center" vertical="center" wrapText="1"/>
    </xf>
    <xf numFmtId="9" fontId="17" fillId="0" borderId="2" xfId="0" applyNumberFormat="1" applyFont="1" applyBorder="1" applyAlignment="1">
      <alignment horizontal="center" vertical="center"/>
    </xf>
    <xf numFmtId="0" fontId="17" fillId="0" borderId="2" xfId="0" applyFont="1" applyBorder="1" applyAlignment="1">
      <alignment horizontal="center" vertical="center"/>
    </xf>
    <xf numFmtId="0" fontId="17" fillId="5" borderId="2" xfId="0" applyFont="1" applyFill="1" applyBorder="1" applyAlignment="1">
      <alignment vertical="center" wrapText="1"/>
    </xf>
    <xf numFmtId="0" fontId="17" fillId="5" borderId="2" xfId="0" applyFont="1" applyFill="1" applyBorder="1" applyAlignment="1">
      <alignment horizontal="center" vertical="center"/>
    </xf>
    <xf numFmtId="9" fontId="17" fillId="0" borderId="11" xfId="0" applyNumberFormat="1" applyFont="1" applyBorder="1" applyAlignment="1">
      <alignment horizontal="center" vertical="center"/>
    </xf>
    <xf numFmtId="0" fontId="17" fillId="0" borderId="11" xfId="0" applyFont="1" applyBorder="1" applyAlignment="1">
      <alignment vertical="center" wrapText="1"/>
    </xf>
    <xf numFmtId="0" fontId="17" fillId="0" borderId="11" xfId="0" applyFont="1" applyBorder="1" applyAlignment="1">
      <alignment horizontal="center" vertical="center"/>
    </xf>
    <xf numFmtId="14" fontId="17" fillId="0" borderId="11" xfId="0" applyNumberFormat="1" applyFont="1" applyBorder="1" applyAlignment="1">
      <alignment horizontal="center" vertical="center"/>
    </xf>
    <xf numFmtId="0" fontId="14" fillId="0" borderId="0" xfId="0" applyFont="1" applyAlignment="1">
      <alignment vertical="center"/>
    </xf>
    <xf numFmtId="0" fontId="12" fillId="4" borderId="2" xfId="0" applyFont="1" applyFill="1" applyBorder="1" applyAlignment="1">
      <alignment horizontal="center" vertical="center"/>
    </xf>
    <xf numFmtId="0" fontId="12" fillId="4" borderId="2" xfId="0" applyFont="1" applyFill="1" applyBorder="1" applyAlignment="1">
      <alignment horizontal="center" vertical="center" wrapText="1"/>
    </xf>
    <xf numFmtId="0" fontId="14" fillId="0" borderId="0" xfId="0" applyFont="1" applyAlignment="1">
      <alignment horizontal="center" vertical="center"/>
    </xf>
    <xf numFmtId="0" fontId="14" fillId="0" borderId="2" xfId="0" applyFont="1" applyBorder="1" applyAlignment="1">
      <alignment horizontal="center" vertical="center" wrapText="1"/>
    </xf>
    <xf numFmtId="0" fontId="14" fillId="0" borderId="2" xfId="0" applyFont="1" applyBorder="1" applyAlignment="1">
      <alignment horizontal="left" vertical="center" wrapText="1"/>
    </xf>
    <xf numFmtId="0" fontId="14" fillId="0" borderId="2" xfId="0" applyFont="1" applyBorder="1" applyAlignment="1">
      <alignment horizontal="center" vertical="center"/>
    </xf>
    <xf numFmtId="9" fontId="14" fillId="0" borderId="2" xfId="1" applyFont="1" applyFill="1" applyBorder="1" applyAlignment="1">
      <alignment vertical="center" wrapText="1"/>
    </xf>
    <xf numFmtId="14" fontId="14" fillId="0" borderId="2" xfId="1" applyNumberFormat="1" applyFont="1" applyBorder="1" applyAlignment="1">
      <alignment horizontal="center" vertical="center"/>
    </xf>
    <xf numFmtId="0" fontId="14" fillId="0" borderId="2" xfId="2" applyNumberFormat="1" applyFont="1" applyFill="1" applyBorder="1" applyAlignment="1">
      <alignment horizontal="center" vertical="center"/>
    </xf>
    <xf numFmtId="0" fontId="14" fillId="0" borderId="2" xfId="2" applyNumberFormat="1" applyFont="1" applyBorder="1" applyAlignment="1">
      <alignment horizontal="center" vertical="center"/>
    </xf>
    <xf numFmtId="9" fontId="14" fillId="0" borderId="2" xfId="1" applyFont="1" applyBorder="1" applyAlignment="1">
      <alignment vertical="center" wrapText="1"/>
    </xf>
    <xf numFmtId="9" fontId="14" fillId="0" borderId="2" xfId="1" applyFont="1" applyBorder="1" applyAlignment="1">
      <alignment horizontal="left" vertical="center" wrapText="1"/>
    </xf>
    <xf numFmtId="9" fontId="14" fillId="0" borderId="2" xfId="0" applyNumberFormat="1" applyFont="1" applyBorder="1" applyAlignment="1">
      <alignment horizontal="center" vertical="center"/>
    </xf>
    <xf numFmtId="0" fontId="14" fillId="5" borderId="2" xfId="0" applyFont="1" applyFill="1" applyBorder="1" applyAlignment="1">
      <alignment vertical="center" wrapText="1"/>
    </xf>
    <xf numFmtId="0" fontId="21" fillId="4" borderId="26"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18" fillId="0" borderId="23" xfId="0" applyFont="1" applyBorder="1" applyAlignment="1">
      <alignment horizontal="left" vertical="center" wrapText="1"/>
    </xf>
    <xf numFmtId="9" fontId="14" fillId="0" borderId="2" xfId="2" applyNumberFormat="1" applyFont="1" applyFill="1" applyBorder="1" applyAlignment="1">
      <alignment horizontal="center" vertical="center"/>
    </xf>
    <xf numFmtId="0" fontId="14" fillId="0" borderId="2" xfId="0" applyFont="1" applyBorder="1" applyAlignment="1">
      <alignment vertical="center"/>
    </xf>
    <xf numFmtId="9" fontId="12" fillId="4" borderId="2" xfId="1" applyFont="1" applyFill="1" applyBorder="1" applyAlignment="1">
      <alignment horizontal="center" vertical="center" wrapText="1"/>
    </xf>
    <xf numFmtId="9" fontId="14" fillId="0" borderId="0" xfId="1" applyFont="1" applyAlignment="1">
      <alignment horizontal="center" vertical="center"/>
    </xf>
    <xf numFmtId="14" fontId="22" fillId="0" borderId="2" xfId="1" applyNumberFormat="1" applyFont="1" applyBorder="1" applyAlignment="1">
      <alignment horizontal="center" vertical="center" wrapText="1"/>
    </xf>
    <xf numFmtId="0" fontId="23" fillId="0" borderId="2" xfId="0" applyFont="1" applyBorder="1" applyAlignment="1">
      <alignment vertical="center"/>
    </xf>
    <xf numFmtId="0" fontId="23" fillId="0" borderId="2" xfId="0" applyFont="1" applyBorder="1" applyAlignment="1">
      <alignment vertical="center" wrapText="1"/>
    </xf>
    <xf numFmtId="14" fontId="24" fillId="0" borderId="2" xfId="0" applyNumberFormat="1" applyFont="1" applyBorder="1" applyAlignment="1">
      <alignment horizontal="center" vertical="center"/>
    </xf>
    <xf numFmtId="0" fontId="25" fillId="0" borderId="2" xfId="0" applyFont="1" applyBorder="1" applyAlignment="1">
      <alignment wrapText="1"/>
    </xf>
    <xf numFmtId="0" fontId="17" fillId="0" borderId="11" xfId="0" applyFont="1" applyBorder="1" applyAlignment="1">
      <alignment horizontal="center" vertical="center" wrapText="1"/>
    </xf>
    <xf numFmtId="0" fontId="17" fillId="0" borderId="9" xfId="0" applyFont="1" applyBorder="1" applyAlignment="1">
      <alignment horizontal="center" vertical="center" wrapText="1"/>
    </xf>
    <xf numFmtId="0" fontId="18" fillId="6" borderId="11" xfId="0" applyFont="1" applyFill="1" applyBorder="1" applyAlignment="1">
      <alignment vertical="center" wrapText="1"/>
    </xf>
    <xf numFmtId="0" fontId="14" fillId="0" borderId="3" xfId="0" applyFont="1" applyBorder="1" applyAlignment="1">
      <alignment horizontal="center" vertical="center"/>
    </xf>
    <xf numFmtId="9" fontId="14" fillId="0" borderId="39" xfId="1" applyFont="1" applyBorder="1" applyAlignment="1">
      <alignment horizontal="center" vertical="center"/>
    </xf>
    <xf numFmtId="0" fontId="14" fillId="0" borderId="37" xfId="0" applyFont="1" applyBorder="1" applyAlignment="1">
      <alignment horizontal="center" vertical="center" wrapText="1"/>
    </xf>
    <xf numFmtId="0" fontId="17" fillId="6" borderId="37"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14" xfId="0" applyFont="1" applyBorder="1" applyAlignment="1">
      <alignment horizontal="left" vertical="center"/>
    </xf>
    <xf numFmtId="0" fontId="13" fillId="0" borderId="15" xfId="0" applyFont="1" applyBorder="1" applyAlignment="1">
      <alignment horizontal="center" vertical="center"/>
    </xf>
    <xf numFmtId="0" fontId="13" fillId="0" borderId="15" xfId="0" applyFont="1" applyBorder="1" applyAlignment="1">
      <alignment horizontal="left" vertical="center" wrapText="1"/>
    </xf>
    <xf numFmtId="0" fontId="13" fillId="0" borderId="15" xfId="0" applyFont="1" applyBorder="1" applyAlignment="1">
      <alignment horizontal="left" vertical="center"/>
    </xf>
    <xf numFmtId="0" fontId="18" fillId="0" borderId="2" xfId="0" applyFont="1" applyBorder="1" applyAlignment="1">
      <alignment horizontal="center" vertical="center" wrapText="1"/>
    </xf>
    <xf numFmtId="0" fontId="12" fillId="2" borderId="14"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16" xfId="0" applyFont="1" applyFill="1" applyBorder="1" applyAlignment="1">
      <alignment horizontal="left" vertical="center"/>
    </xf>
    <xf numFmtId="0" fontId="14" fillId="0" borderId="31" xfId="0" applyFont="1" applyBorder="1" applyAlignment="1">
      <alignment horizontal="left" vertical="center"/>
    </xf>
    <xf numFmtId="0" fontId="14" fillId="0" borderId="32" xfId="0" applyFont="1" applyBorder="1" applyAlignment="1">
      <alignment horizontal="center" vertical="center"/>
    </xf>
    <xf numFmtId="0" fontId="14" fillId="0" borderId="32" xfId="0" applyFont="1" applyBorder="1" applyAlignment="1">
      <alignment horizontal="left" vertical="center" wrapText="1"/>
    </xf>
    <xf numFmtId="0" fontId="14" fillId="0" borderId="32" xfId="0" applyFont="1" applyBorder="1" applyAlignment="1">
      <alignment horizontal="left"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5" xfId="0" applyFont="1" applyBorder="1" applyAlignment="1">
      <alignment horizontal="center" vertical="center" wrapText="1"/>
    </xf>
    <xf numFmtId="0" fontId="15" fillId="0" borderId="16"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15" fillId="0" borderId="17" xfId="0" applyFont="1" applyBorder="1" applyAlignment="1">
      <alignment horizontal="center" vertical="center"/>
    </xf>
    <xf numFmtId="0" fontId="15" fillId="0" borderId="18" xfId="0" applyFont="1" applyBorder="1" applyAlignment="1">
      <alignment horizontal="center" vertical="center"/>
    </xf>
    <xf numFmtId="0" fontId="15" fillId="0" borderId="18" xfId="0" applyFont="1" applyBorder="1" applyAlignment="1">
      <alignment horizontal="center" vertical="center" wrapText="1"/>
    </xf>
    <xf numFmtId="0" fontId="15" fillId="0" borderId="19" xfId="0" applyFont="1" applyBorder="1" applyAlignment="1">
      <alignment horizontal="center" vertical="center"/>
    </xf>
    <xf numFmtId="0" fontId="18" fillId="0" borderId="14"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7" xfId="0"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center" vertical="center"/>
    </xf>
    <xf numFmtId="0" fontId="12" fillId="2" borderId="31" xfId="0" applyFont="1" applyFill="1" applyBorder="1" applyAlignment="1">
      <alignment horizontal="left" vertical="center"/>
    </xf>
    <xf numFmtId="0" fontId="12" fillId="2" borderId="32" xfId="0" applyFont="1" applyFill="1" applyBorder="1" applyAlignment="1">
      <alignment horizontal="left" vertical="center"/>
    </xf>
    <xf numFmtId="0" fontId="12" fillId="2" borderId="33" xfId="0" applyFont="1" applyFill="1" applyBorder="1" applyAlignment="1">
      <alignment horizontal="left" vertical="center"/>
    </xf>
    <xf numFmtId="0" fontId="12" fillId="2" borderId="31" xfId="0" applyFont="1" applyFill="1" applyBorder="1" applyAlignment="1">
      <alignment horizontal="left" vertical="center" wrapText="1"/>
    </xf>
    <xf numFmtId="0" fontId="12" fillId="2" borderId="32" xfId="0" applyFont="1" applyFill="1" applyBorder="1" applyAlignment="1">
      <alignment horizontal="lef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22" xfId="0" applyFont="1" applyBorder="1" applyAlignment="1">
      <alignment horizontal="center" vertical="center"/>
    </xf>
    <xf numFmtId="0" fontId="13" fillId="0" borderId="36" xfId="0" applyFont="1" applyBorder="1" applyAlignment="1">
      <alignment horizontal="center" vertical="center"/>
    </xf>
    <xf numFmtId="0" fontId="13" fillId="0" borderId="24" xfId="0" applyFont="1" applyBorder="1" applyAlignment="1">
      <alignment horizontal="center" vertical="center"/>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3" fillId="0" borderId="2" xfId="0" applyFont="1" applyBorder="1" applyAlignment="1">
      <alignment horizontal="left" vertical="center" wrapText="1"/>
    </xf>
    <xf numFmtId="0" fontId="13" fillId="0" borderId="41" xfId="0" applyFont="1" applyBorder="1" applyAlignment="1">
      <alignment horizontal="center" vertical="center"/>
    </xf>
    <xf numFmtId="0" fontId="17" fillId="6" borderId="37" xfId="0" applyFont="1" applyFill="1" applyBorder="1" applyAlignment="1">
      <alignment horizontal="center" vertical="center" wrapText="1"/>
    </xf>
    <xf numFmtId="0" fontId="17" fillId="6" borderId="39" xfId="0" applyFont="1" applyFill="1" applyBorder="1" applyAlignment="1">
      <alignment horizontal="center" vertical="center" wrapText="1"/>
    </xf>
    <xf numFmtId="9" fontId="17" fillId="0" borderId="37" xfId="0" applyNumberFormat="1" applyFont="1" applyBorder="1" applyAlignment="1">
      <alignment horizontal="center" vertical="center" wrapText="1"/>
    </xf>
    <xf numFmtId="0" fontId="17" fillId="0" borderId="3" xfId="0" applyFont="1" applyBorder="1" applyAlignment="1">
      <alignment horizontal="center" vertical="center" wrapText="1"/>
    </xf>
    <xf numFmtId="0" fontId="17" fillId="0" borderId="39" xfId="0" applyFont="1" applyBorder="1" applyAlignment="1">
      <alignment horizontal="center" vertical="center" wrapText="1"/>
    </xf>
    <xf numFmtId="0" fontId="17" fillId="0" borderId="25" xfId="0" applyFont="1" applyBorder="1" applyAlignment="1">
      <alignment horizontal="center" vertical="center" wrapText="1"/>
    </xf>
    <xf numFmtId="9" fontId="17" fillId="0" borderId="25" xfId="0" applyNumberFormat="1" applyFont="1" applyBorder="1" applyAlignment="1">
      <alignment horizontal="center" vertical="center" wrapText="1"/>
    </xf>
    <xf numFmtId="0" fontId="4" fillId="2" borderId="31"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2" borderId="33" xfId="0" applyFont="1" applyFill="1" applyBorder="1" applyAlignment="1">
      <alignment horizontal="left" vertical="center" wrapText="1"/>
    </xf>
    <xf numFmtId="9" fontId="14" fillId="0" borderId="0" xfId="1" applyFont="1" applyAlignment="1">
      <alignment horizontal="center" vertical="center" wrapText="1"/>
    </xf>
    <xf numFmtId="0" fontId="19" fillId="7" borderId="34" xfId="0" applyFont="1" applyFill="1" applyBorder="1" applyAlignment="1">
      <alignment horizontal="center" vertical="center"/>
    </xf>
    <xf numFmtId="0" fontId="14" fillId="0" borderId="34" xfId="0" applyFont="1" applyBorder="1" applyAlignment="1">
      <alignment vertical="center"/>
    </xf>
    <xf numFmtId="0" fontId="18" fillId="0" borderId="0" xfId="0" applyFont="1" applyBorder="1" applyAlignment="1">
      <alignment horizontal="center" vertical="center"/>
    </xf>
    <xf numFmtId="0" fontId="15" fillId="0" borderId="0" xfId="0" applyFont="1" applyBorder="1" applyAlignment="1">
      <alignment horizontal="center" vertical="center"/>
    </xf>
    <xf numFmtId="0" fontId="15" fillId="0" borderId="0" xfId="0" applyFont="1" applyBorder="1" applyAlignment="1">
      <alignment horizontal="center" vertical="center" wrapText="1"/>
    </xf>
    <xf numFmtId="0" fontId="14" fillId="0" borderId="12" xfId="0" applyFont="1" applyBorder="1" applyAlignment="1">
      <alignment horizontal="center" vertical="center"/>
    </xf>
    <xf numFmtId="9" fontId="14" fillId="0" borderId="0" xfId="1" applyFont="1" applyBorder="1" applyAlignment="1">
      <alignment horizontal="center" vertical="center" wrapText="1"/>
    </xf>
    <xf numFmtId="0" fontId="14" fillId="0" borderId="0" xfId="0" applyFont="1" applyBorder="1" applyAlignment="1">
      <alignment horizontal="center" vertical="center" wrapText="1"/>
    </xf>
    <xf numFmtId="0" fontId="0" fillId="0" borderId="0" xfId="0" applyBorder="1"/>
    <xf numFmtId="0" fontId="14" fillId="0" borderId="0" xfId="0" applyFont="1" applyBorder="1" applyAlignment="1">
      <alignment vertical="center" wrapText="1"/>
    </xf>
    <xf numFmtId="0" fontId="14" fillId="0" borderId="0" xfId="0" applyFont="1" applyBorder="1" applyAlignment="1">
      <alignment horizontal="center" vertical="center"/>
    </xf>
    <xf numFmtId="0" fontId="14" fillId="0" borderId="0" xfId="0" applyFont="1" applyBorder="1" applyAlignment="1">
      <alignment vertical="center"/>
    </xf>
    <xf numFmtId="0" fontId="12" fillId="2" borderId="12" xfId="0" applyFont="1" applyFill="1" applyBorder="1" applyAlignment="1">
      <alignment horizontal="center" vertical="center"/>
    </xf>
    <xf numFmtId="0" fontId="12" fillId="2" borderId="0" xfId="0" applyFont="1" applyFill="1" applyBorder="1" applyAlignment="1">
      <alignment horizontal="center" vertical="center"/>
    </xf>
    <xf numFmtId="0" fontId="12" fillId="2" borderId="0"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4" borderId="6" xfId="0" applyFont="1" applyFill="1" applyBorder="1" applyAlignment="1">
      <alignment horizontal="center" vertical="center"/>
    </xf>
    <xf numFmtId="0" fontId="14" fillId="0" borderId="22" xfId="0" applyFont="1" applyBorder="1" applyAlignment="1">
      <alignment horizontal="center" vertical="center"/>
    </xf>
    <xf numFmtId="0" fontId="14" fillId="0" borderId="41" xfId="0" applyFont="1" applyBorder="1" applyAlignment="1">
      <alignment horizontal="center" vertical="center"/>
    </xf>
    <xf numFmtId="0" fontId="14" fillId="0" borderId="36" xfId="0" applyFont="1" applyBorder="1" applyAlignment="1">
      <alignment horizontal="center" vertical="center"/>
    </xf>
    <xf numFmtId="0" fontId="14" fillId="0" borderId="6" xfId="0" applyFont="1" applyBorder="1" applyAlignment="1">
      <alignment horizontal="center" vertical="center"/>
    </xf>
    <xf numFmtId="1" fontId="14" fillId="0" borderId="22" xfId="0" applyNumberFormat="1" applyFont="1" applyBorder="1" applyAlignment="1">
      <alignment horizontal="center" vertical="center"/>
    </xf>
    <xf numFmtId="1" fontId="14" fillId="0" borderId="36" xfId="0" applyNumberFormat="1" applyFont="1" applyBorder="1" applyAlignment="1">
      <alignment horizontal="center" vertical="center"/>
    </xf>
    <xf numFmtId="1" fontId="14" fillId="0" borderId="41" xfId="0" applyNumberFormat="1"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wrapText="1"/>
    </xf>
    <xf numFmtId="9" fontId="14" fillId="0" borderId="11" xfId="0" applyNumberFormat="1" applyFont="1" applyBorder="1" applyAlignment="1">
      <alignment horizontal="center" vertical="center"/>
    </xf>
    <xf numFmtId="0" fontId="14" fillId="0" borderId="11" xfId="0" applyFont="1" applyBorder="1" applyAlignment="1">
      <alignment horizontal="left" vertical="center" wrapText="1"/>
    </xf>
    <xf numFmtId="14" fontId="14" fillId="0" borderId="11" xfId="1" applyNumberFormat="1" applyFont="1" applyBorder="1" applyAlignment="1">
      <alignment horizontal="center" vertical="center"/>
    </xf>
    <xf numFmtId="14" fontId="14" fillId="0" borderId="11" xfId="0" applyNumberFormat="1" applyFont="1" applyBorder="1" applyAlignment="1">
      <alignment horizontal="center" vertical="center"/>
    </xf>
    <xf numFmtId="0" fontId="14" fillId="0" borderId="18" xfId="0" applyFont="1" applyBorder="1" applyAlignment="1">
      <alignment vertical="center"/>
    </xf>
    <xf numFmtId="0" fontId="12" fillId="2" borderId="17" xfId="0" applyFont="1" applyFill="1" applyBorder="1" applyAlignment="1">
      <alignment horizontal="left" vertical="center"/>
    </xf>
    <xf numFmtId="0" fontId="12" fillId="2" borderId="18" xfId="0" applyFont="1" applyFill="1" applyBorder="1" applyAlignment="1">
      <alignment horizontal="left" vertical="center"/>
    </xf>
    <xf numFmtId="0" fontId="12" fillId="2" borderId="19" xfId="0" applyFont="1" applyFill="1" applyBorder="1" applyAlignment="1">
      <alignment horizontal="left" vertical="center"/>
    </xf>
    <xf numFmtId="0" fontId="13" fillId="0" borderId="17" xfId="0" applyFont="1" applyBorder="1" applyAlignment="1">
      <alignment horizontal="left" vertical="center"/>
    </xf>
    <xf numFmtId="0" fontId="13" fillId="0" borderId="18" xfId="0" applyFont="1" applyBorder="1" applyAlignment="1">
      <alignment horizontal="center" vertical="center"/>
    </xf>
    <xf numFmtId="0" fontId="13" fillId="0" borderId="18" xfId="0" applyFont="1" applyBorder="1" applyAlignment="1">
      <alignment horizontal="left" vertical="center" wrapText="1"/>
    </xf>
    <xf numFmtId="0" fontId="13" fillId="0" borderId="18" xfId="0" applyFont="1" applyBorder="1" applyAlignment="1">
      <alignment horizontal="left" vertical="center"/>
    </xf>
    <xf numFmtId="0" fontId="13" fillId="0" borderId="44" xfId="0" applyFont="1" applyBorder="1" applyAlignment="1">
      <alignment horizontal="center" vertical="center"/>
    </xf>
    <xf numFmtId="0" fontId="13" fillId="0" borderId="45" xfId="0" applyFont="1" applyBorder="1" applyAlignment="1">
      <alignment horizontal="center" vertical="center"/>
    </xf>
    <xf numFmtId="0" fontId="13" fillId="0" borderId="45" xfId="0" applyFont="1" applyBorder="1" applyAlignment="1">
      <alignment horizontal="center" vertical="center" wrapText="1"/>
    </xf>
    <xf numFmtId="9" fontId="17" fillId="0" borderId="39" xfId="0" applyNumberFormat="1" applyFont="1" applyBorder="1" applyAlignment="1">
      <alignment horizontal="center" vertical="center" wrapText="1"/>
    </xf>
    <xf numFmtId="9" fontId="17" fillId="0" borderId="3" xfId="0" applyNumberFormat="1" applyFont="1" applyBorder="1" applyAlignment="1">
      <alignment horizontal="center" vertical="center" wrapText="1"/>
    </xf>
    <xf numFmtId="9" fontId="11" fillId="0" borderId="25" xfId="0" applyNumberFormat="1" applyFont="1" applyBorder="1" applyAlignment="1">
      <alignment horizontal="center" vertical="center" wrapText="1"/>
    </xf>
    <xf numFmtId="0" fontId="12" fillId="4" borderId="34" xfId="0" applyFont="1" applyFill="1" applyBorder="1" applyAlignment="1">
      <alignment horizontal="center" vertical="center"/>
    </xf>
    <xf numFmtId="9" fontId="14" fillId="0" borderId="34" xfId="1" applyFont="1" applyFill="1" applyBorder="1" applyAlignment="1">
      <alignment horizontal="center" vertical="center"/>
    </xf>
    <xf numFmtId="9" fontId="14" fillId="0" borderId="34" xfId="1" applyFont="1" applyFill="1" applyBorder="1" applyAlignment="1">
      <alignment horizontal="center" vertical="center" wrapText="1"/>
    </xf>
    <xf numFmtId="0" fontId="17" fillId="0" borderId="34" xfId="0" applyFont="1" applyBorder="1" applyAlignment="1">
      <alignment horizontal="center" vertical="center" wrapText="1"/>
    </xf>
    <xf numFmtId="0" fontId="14" fillId="0" borderId="43" xfId="0" applyFont="1" applyBorder="1" applyAlignment="1">
      <alignment horizontal="center" vertical="center"/>
    </xf>
    <xf numFmtId="0" fontId="14" fillId="0" borderId="6" xfId="0" applyFont="1" applyBorder="1" applyAlignment="1">
      <alignment vertical="center"/>
    </xf>
    <xf numFmtId="0" fontId="14" fillId="0" borderId="8" xfId="0" applyFont="1" applyBorder="1" applyAlignment="1">
      <alignment vertical="center"/>
    </xf>
    <xf numFmtId="0" fontId="14" fillId="0" borderId="11" xfId="0" applyFont="1" applyBorder="1" applyAlignment="1">
      <alignment vertical="center"/>
    </xf>
    <xf numFmtId="0" fontId="16" fillId="8" borderId="46" xfId="0" applyFont="1" applyFill="1" applyBorder="1" applyAlignment="1">
      <alignment vertical="center"/>
    </xf>
    <xf numFmtId="0" fontId="16" fillId="8" borderId="15" xfId="0" applyFont="1" applyFill="1" applyBorder="1" applyAlignment="1">
      <alignment horizontal="center" vertical="center" wrapText="1"/>
    </xf>
    <xf numFmtId="0" fontId="16" fillId="8" borderId="47"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26" fillId="9" borderId="47" xfId="0" applyFont="1" applyFill="1" applyBorder="1" applyAlignment="1">
      <alignment horizontal="center" vertical="center" wrapText="1"/>
    </xf>
    <xf numFmtId="0" fontId="26" fillId="9" borderId="49" xfId="0" applyFont="1" applyFill="1" applyBorder="1" applyAlignment="1">
      <alignment horizontal="center" vertical="center" wrapText="1"/>
    </xf>
    <xf numFmtId="0" fontId="17" fillId="0" borderId="50" xfId="0" applyFont="1" applyBorder="1" applyAlignment="1">
      <alignment vertical="center"/>
    </xf>
    <xf numFmtId="9" fontId="16" fillId="0" borderId="10" xfId="0" applyNumberFormat="1" applyFont="1" applyBorder="1" applyAlignment="1">
      <alignment horizontal="center" vertical="center"/>
    </xf>
    <xf numFmtId="10" fontId="17" fillId="0" borderId="10" xfId="0" applyNumberFormat="1" applyFont="1" applyBorder="1" applyAlignment="1">
      <alignment horizontal="center" vertical="center"/>
    </xf>
    <xf numFmtId="10" fontId="17" fillId="0" borderId="51" xfId="0" applyNumberFormat="1" applyFont="1" applyBorder="1" applyAlignment="1">
      <alignment horizontal="center" vertical="center"/>
    </xf>
    <xf numFmtId="10" fontId="17" fillId="0" borderId="52" xfId="0" applyNumberFormat="1" applyFont="1" applyBorder="1" applyAlignment="1">
      <alignment horizontal="center" vertical="center"/>
    </xf>
    <xf numFmtId="9" fontId="16" fillId="0" borderId="2" xfId="0" applyNumberFormat="1" applyFont="1" applyBorder="1" applyAlignment="1">
      <alignment horizontal="center" vertical="center"/>
    </xf>
    <xf numFmtId="10" fontId="17" fillId="0" borderId="2" xfId="0" applyNumberFormat="1" applyFont="1" applyBorder="1" applyAlignment="1">
      <alignment horizontal="center" vertical="center"/>
    </xf>
    <xf numFmtId="10" fontId="17" fillId="0" borderId="54" xfId="0" applyNumberFormat="1" applyFont="1" applyBorder="1" applyAlignment="1">
      <alignment horizontal="center" vertical="center"/>
    </xf>
    <xf numFmtId="10" fontId="17" fillId="0" borderId="55" xfId="0" applyNumberFormat="1" applyFont="1" applyBorder="1" applyAlignment="1">
      <alignment horizontal="center" vertical="center"/>
    </xf>
    <xf numFmtId="0" fontId="27" fillId="0" borderId="53" xfId="0" applyFont="1" applyBorder="1" applyAlignment="1">
      <alignment vertical="center"/>
    </xf>
    <xf numFmtId="0" fontId="17" fillId="0" borderId="56" xfId="0" applyFont="1" applyBorder="1" applyAlignment="1">
      <alignment vertical="center"/>
    </xf>
    <xf numFmtId="0" fontId="17" fillId="0" borderId="44" xfId="0" applyFont="1" applyBorder="1" applyAlignment="1">
      <alignment vertical="center"/>
    </xf>
    <xf numFmtId="9" fontId="16" fillId="0" borderId="11" xfId="0" applyNumberFormat="1" applyFont="1" applyBorder="1" applyAlignment="1">
      <alignment horizontal="center" vertical="center"/>
    </xf>
    <xf numFmtId="10" fontId="17" fillId="0" borderId="11" xfId="0" applyNumberFormat="1" applyFont="1" applyBorder="1" applyAlignment="1">
      <alignment horizontal="center" vertical="center"/>
    </xf>
    <xf numFmtId="10" fontId="17" fillId="0" borderId="57" xfId="0" applyNumberFormat="1" applyFont="1" applyBorder="1" applyAlignment="1">
      <alignment horizontal="center" vertical="center"/>
    </xf>
    <xf numFmtId="10" fontId="17" fillId="0" borderId="58" xfId="0" applyNumberFormat="1" applyFont="1" applyBorder="1" applyAlignment="1">
      <alignment horizontal="center" vertical="center"/>
    </xf>
    <xf numFmtId="0" fontId="16" fillId="8" borderId="59" xfId="0" applyFont="1" applyFill="1" applyBorder="1" applyAlignment="1">
      <alignment vertical="center"/>
    </xf>
    <xf numFmtId="0" fontId="17" fillId="8" borderId="60" xfId="0" applyFont="1" applyFill="1" applyBorder="1" applyAlignment="1">
      <alignment horizontal="center" vertical="center"/>
    </xf>
    <xf numFmtId="0" fontId="17" fillId="8" borderId="0" xfId="0" applyFont="1" applyFill="1" applyAlignment="1">
      <alignment horizontal="center" vertical="center"/>
    </xf>
    <xf numFmtId="0" fontId="17" fillId="8" borderId="61" xfId="0" applyFont="1" applyFill="1" applyBorder="1" applyAlignment="1">
      <alignment horizontal="center" vertical="center"/>
    </xf>
    <xf numFmtId="0" fontId="17" fillId="9" borderId="60" xfId="0" applyFont="1" applyFill="1" applyBorder="1" applyAlignment="1">
      <alignment horizontal="center" vertical="center"/>
    </xf>
    <xf numFmtId="0" fontId="17" fillId="9" borderId="13" xfId="0" applyFont="1" applyFill="1" applyBorder="1" applyAlignment="1">
      <alignment horizontal="center" vertical="center"/>
    </xf>
    <xf numFmtId="164" fontId="17" fillId="0" borderId="54" xfId="0" applyNumberFormat="1" applyFont="1" applyBorder="1" applyAlignment="1">
      <alignment horizontal="center" vertical="center"/>
    </xf>
    <xf numFmtId="0" fontId="27" fillId="0" borderId="56" xfId="0" applyFont="1" applyBorder="1" applyAlignment="1">
      <alignment vertical="center"/>
    </xf>
    <xf numFmtId="164" fontId="17" fillId="0" borderId="2" xfId="0" applyNumberFormat="1" applyFont="1" applyBorder="1" applyAlignment="1">
      <alignment horizontal="center" vertical="center"/>
    </xf>
    <xf numFmtId="0" fontId="27" fillId="0" borderId="62" xfId="0" applyFont="1" applyBorder="1" applyAlignment="1">
      <alignment vertical="center"/>
    </xf>
    <xf numFmtId="164" fontId="17" fillId="0" borderId="18" xfId="0" applyNumberFormat="1" applyFont="1" applyBorder="1" applyAlignment="1">
      <alignment horizontal="center" vertical="center"/>
    </xf>
    <xf numFmtId="10" fontId="17" fillId="0" borderId="63" xfId="0" applyNumberFormat="1" applyFont="1" applyBorder="1" applyAlignment="1">
      <alignment horizontal="center" vertical="center"/>
    </xf>
    <xf numFmtId="10" fontId="17" fillId="0" borderId="64" xfId="0" applyNumberFormat="1" applyFont="1" applyBorder="1" applyAlignment="1">
      <alignment horizontal="center" vertical="center"/>
    </xf>
    <xf numFmtId="10" fontId="17" fillId="0" borderId="65" xfId="0" applyNumberFormat="1" applyFont="1" applyBorder="1" applyAlignment="1">
      <alignment horizontal="center" vertical="center"/>
    </xf>
    <xf numFmtId="0" fontId="16" fillId="8" borderId="27" xfId="0" applyFont="1" applyFill="1" applyBorder="1" applyAlignment="1">
      <alignment vertical="center"/>
    </xf>
    <xf numFmtId="9" fontId="16" fillId="8" borderId="32" xfId="0" applyNumberFormat="1" applyFont="1" applyFill="1" applyBorder="1" applyAlignment="1">
      <alignment horizontal="center" vertical="center"/>
    </xf>
    <xf numFmtId="10" fontId="17" fillId="8" borderId="66" xfId="0" applyNumberFormat="1" applyFont="1" applyFill="1" applyBorder="1" applyAlignment="1">
      <alignment horizontal="center" vertical="center"/>
    </xf>
    <xf numFmtId="10" fontId="16" fillId="8" borderId="67" xfId="0" applyNumberFormat="1" applyFont="1" applyFill="1" applyBorder="1" applyAlignment="1">
      <alignment horizontal="center" vertical="center"/>
    </xf>
    <xf numFmtId="10" fontId="17" fillId="9" borderId="66" xfId="0" applyNumberFormat="1" applyFont="1" applyFill="1" applyBorder="1" applyAlignment="1">
      <alignment horizontal="center" vertical="center"/>
    </xf>
    <xf numFmtId="10" fontId="26" fillId="9" borderId="68" xfId="0" applyNumberFormat="1" applyFont="1" applyFill="1" applyBorder="1" applyAlignment="1">
      <alignment horizontal="center" vertical="center"/>
    </xf>
    <xf numFmtId="0" fontId="14" fillId="0" borderId="36" xfId="0" applyFont="1" applyBorder="1" applyAlignment="1">
      <alignment horizontal="center" vertical="center"/>
    </xf>
    <xf numFmtId="9" fontId="14" fillId="0" borderId="3" xfId="0" applyNumberFormat="1" applyFont="1" applyBorder="1" applyAlignment="1">
      <alignment horizontal="center" vertical="center"/>
    </xf>
    <xf numFmtId="0" fontId="25" fillId="0" borderId="3" xfId="0" applyFont="1" applyBorder="1" applyAlignment="1">
      <alignment wrapText="1"/>
    </xf>
    <xf numFmtId="0" fontId="14" fillId="0" borderId="3" xfId="0" applyFont="1" applyBorder="1" applyAlignment="1">
      <alignment vertical="center" wrapText="1"/>
    </xf>
    <xf numFmtId="0" fontId="14" fillId="0" borderId="22" xfId="0" applyFont="1" applyBorder="1" applyAlignment="1">
      <alignment vertical="center"/>
    </xf>
    <xf numFmtId="0" fontId="14" fillId="0" borderId="3" xfId="0" applyFont="1" applyBorder="1" applyAlignment="1">
      <alignment vertical="center"/>
    </xf>
    <xf numFmtId="0" fontId="13" fillId="0" borderId="20"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2" xfId="0" applyFont="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4" xfId="0" applyFont="1" applyBorder="1" applyAlignment="1">
      <alignment horizontal="center" vertical="center"/>
    </xf>
    <xf numFmtId="0" fontId="13" fillId="0" borderId="16" xfId="0" applyFont="1" applyBorder="1" applyAlignment="1">
      <alignment horizontal="center" vertical="center"/>
    </xf>
    <xf numFmtId="0" fontId="13" fillId="0" borderId="12" xfId="0" applyFont="1" applyBorder="1" applyAlignment="1">
      <alignment horizontal="center" vertical="center"/>
    </xf>
    <xf numFmtId="0" fontId="13" fillId="0" borderId="0" xfId="0" applyFont="1" applyBorder="1" applyAlignment="1">
      <alignment horizontal="center" vertical="center"/>
    </xf>
    <xf numFmtId="0" fontId="13" fillId="0" borderId="13" xfId="0" applyFont="1" applyBorder="1" applyAlignment="1">
      <alignment horizontal="center" vertical="center"/>
    </xf>
    <xf numFmtId="0" fontId="13" fillId="0" borderId="42" xfId="0" applyFont="1" applyBorder="1" applyAlignment="1">
      <alignment horizontal="center" vertical="center" wrapText="1"/>
    </xf>
    <xf numFmtId="0" fontId="13" fillId="0" borderId="71" xfId="0" applyFont="1" applyBorder="1" applyAlignment="1">
      <alignment horizontal="center" vertical="center" wrapText="1"/>
    </xf>
    <xf numFmtId="9" fontId="17" fillId="0" borderId="37" xfId="0" applyNumberFormat="1" applyFont="1" applyBorder="1" applyAlignment="1">
      <alignment horizontal="center" vertical="center"/>
    </xf>
    <xf numFmtId="0" fontId="17" fillId="6" borderId="37" xfId="0" applyFont="1" applyFill="1" applyBorder="1" applyAlignment="1">
      <alignment vertical="center" wrapText="1"/>
    </xf>
    <xf numFmtId="0" fontId="17" fillId="0" borderId="37" xfId="0" applyFont="1" applyBorder="1" applyAlignment="1">
      <alignment horizontal="center" vertical="center"/>
    </xf>
    <xf numFmtId="14" fontId="17" fillId="0" borderId="37" xfId="0" applyNumberFormat="1" applyFont="1" applyBorder="1" applyAlignment="1">
      <alignment horizontal="center" vertical="center"/>
    </xf>
    <xf numFmtId="0" fontId="17" fillId="6" borderId="38" xfId="0" applyFont="1" applyFill="1" applyBorder="1" applyAlignment="1">
      <alignment horizontal="center" vertical="center" wrapText="1"/>
    </xf>
    <xf numFmtId="0" fontId="14" fillId="0" borderId="41" xfId="0" applyFont="1" applyBorder="1" applyAlignment="1">
      <alignment vertical="center"/>
    </xf>
    <xf numFmtId="0" fontId="14" fillId="0" borderId="39" xfId="0" applyFont="1" applyBorder="1" applyAlignment="1">
      <alignment vertical="center"/>
    </xf>
    <xf numFmtId="0" fontId="18" fillId="0" borderId="0" xfId="0" applyFont="1" applyBorder="1" applyAlignment="1">
      <alignment horizontal="center" vertical="center" wrapText="1"/>
    </xf>
    <xf numFmtId="0" fontId="14" fillId="0" borderId="12" xfId="0" applyFont="1" applyBorder="1"/>
    <xf numFmtId="0" fontId="14" fillId="0" borderId="0" xfId="0" applyFont="1" applyBorder="1"/>
    <xf numFmtId="0" fontId="12" fillId="4" borderId="40" xfId="0" applyFont="1" applyFill="1" applyBorder="1" applyAlignment="1">
      <alignment horizontal="center" vertical="center" wrapText="1"/>
    </xf>
    <xf numFmtId="0" fontId="12" fillId="4" borderId="17" xfId="0" applyFont="1" applyFill="1" applyBorder="1" applyAlignment="1">
      <alignment horizontal="center" vertical="center" wrapText="1"/>
    </xf>
    <xf numFmtId="0" fontId="16" fillId="3" borderId="24" xfId="0" applyFont="1" applyFill="1" applyBorder="1" applyAlignment="1">
      <alignment horizontal="center" vertical="center" wrapText="1" readingOrder="1"/>
    </xf>
    <xf numFmtId="0" fontId="16" fillId="3" borderId="25" xfId="0" applyFont="1" applyFill="1" applyBorder="1" applyAlignment="1">
      <alignment horizontal="center" vertical="center" wrapText="1" readingOrder="1"/>
    </xf>
    <xf numFmtId="0" fontId="16" fillId="3" borderId="25" xfId="0" applyFont="1" applyFill="1" applyBorder="1" applyAlignment="1" applyProtection="1">
      <alignment horizontal="center" vertical="center" wrapText="1" readingOrder="1"/>
      <protection locked="0"/>
    </xf>
    <xf numFmtId="0" fontId="16" fillId="3" borderId="30" xfId="0" applyFont="1" applyFill="1" applyBorder="1" applyAlignment="1" applyProtection="1">
      <alignment horizontal="center" vertical="center" wrapText="1" readingOrder="1"/>
      <protection locked="0"/>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9" fontId="14" fillId="0" borderId="0" xfId="1" applyFont="1" applyBorder="1" applyAlignment="1">
      <alignment horizontal="center" vertical="center"/>
    </xf>
    <xf numFmtId="9" fontId="14" fillId="0" borderId="18" xfId="1" applyFont="1" applyBorder="1" applyAlignment="1">
      <alignment horizontal="center" vertical="center"/>
    </xf>
    <xf numFmtId="9" fontId="14" fillId="0" borderId="19" xfId="1" applyFont="1" applyBorder="1" applyAlignment="1">
      <alignment horizontal="center" vertical="center"/>
    </xf>
    <xf numFmtId="9" fontId="14" fillId="0" borderId="7" xfId="1" applyFont="1" applyBorder="1" applyAlignment="1">
      <alignment horizontal="center" vertical="center"/>
    </xf>
    <xf numFmtId="9" fontId="14" fillId="0" borderId="69" xfId="1" applyFont="1" applyBorder="1" applyAlignment="1">
      <alignment horizontal="center" vertical="center"/>
    </xf>
    <xf numFmtId="0" fontId="16" fillId="3" borderId="4" xfId="0" applyFont="1" applyFill="1" applyBorder="1" applyAlignment="1">
      <alignment horizontal="center" vertical="center" wrapText="1" readingOrder="1"/>
    </xf>
    <xf numFmtId="0" fontId="16" fillId="3" borderId="10" xfId="0" applyFont="1" applyFill="1" applyBorder="1" applyAlignment="1">
      <alignment horizontal="center" vertical="center" wrapText="1" readingOrder="1"/>
    </xf>
    <xf numFmtId="9" fontId="16" fillId="3" borderId="10" xfId="1" applyFont="1" applyFill="1" applyBorder="1" applyAlignment="1" applyProtection="1">
      <alignment horizontal="center" vertical="center" wrapText="1" readingOrder="1"/>
      <protection locked="0"/>
    </xf>
    <xf numFmtId="9" fontId="16" fillId="3" borderId="5" xfId="1" applyFont="1" applyFill="1" applyBorder="1" applyAlignment="1" applyProtection="1">
      <alignment horizontal="center" vertical="center" wrapText="1" readingOrder="1"/>
      <protection locked="0"/>
    </xf>
    <xf numFmtId="9" fontId="14" fillId="0" borderId="70" xfId="1" applyFont="1" applyBorder="1" applyAlignment="1">
      <alignment horizontal="center" vertical="center"/>
    </xf>
    <xf numFmtId="9" fontId="14" fillId="0" borderId="0" xfId="0" applyNumberFormat="1" applyFont="1" applyAlignment="1">
      <alignment horizontal="center"/>
    </xf>
    <xf numFmtId="0" fontId="8" fillId="0" borderId="0" xfId="0" applyFont="1" applyBorder="1" applyAlignment="1">
      <alignment horizontal="center" vertical="center" wrapText="1"/>
    </xf>
    <xf numFmtId="0" fontId="4" fillId="2" borderId="0" xfId="0" applyFont="1" applyFill="1" applyBorder="1" applyAlignment="1">
      <alignment horizontal="center" vertical="center" wrapText="1"/>
    </xf>
    <xf numFmtId="0" fontId="7" fillId="0" borderId="0" xfId="0" applyFont="1" applyBorder="1" applyAlignment="1">
      <alignment horizontal="center" vertical="center" wrapText="1"/>
    </xf>
    <xf numFmtId="0" fontId="5" fillId="0" borderId="12" xfId="0" applyFont="1" applyBorder="1" applyAlignment="1">
      <alignment horizontal="center"/>
    </xf>
    <xf numFmtId="0" fontId="5" fillId="0" borderId="0" xfId="0" applyFont="1" applyBorder="1"/>
    <xf numFmtId="0" fontId="5" fillId="0" borderId="0" xfId="0" applyFont="1" applyBorder="1" applyAlignment="1">
      <alignment horizontal="center"/>
    </xf>
    <xf numFmtId="0" fontId="3" fillId="0" borderId="0" xfId="0" applyFont="1" applyBorder="1"/>
    <xf numFmtId="0" fontId="3" fillId="0" borderId="13" xfId="0" applyFont="1" applyBorder="1"/>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0" borderId="35" xfId="0" applyFont="1" applyBorder="1" applyAlignment="1">
      <alignment horizontal="center" vertical="center" wrapText="1"/>
    </xf>
    <xf numFmtId="0" fontId="2" fillId="0" borderId="0" xfId="0" applyFont="1" applyBorder="1" applyAlignment="1">
      <alignment wrapText="1"/>
    </xf>
    <xf numFmtId="0" fontId="16" fillId="3" borderId="27" xfId="0" applyFont="1" applyFill="1" applyBorder="1" applyAlignment="1">
      <alignment horizontal="center" vertical="center" wrapText="1" readingOrder="1"/>
    </xf>
    <xf numFmtId="0" fontId="16" fillId="3" borderId="28" xfId="0" applyFont="1" applyFill="1" applyBorder="1" applyAlignment="1">
      <alignment horizontal="center" vertical="center" wrapText="1" readingOrder="1"/>
    </xf>
    <xf numFmtId="0" fontId="16" fillId="3" borderId="28" xfId="0" applyFont="1" applyFill="1" applyBorder="1" applyAlignment="1" applyProtection="1">
      <alignment horizontal="center" vertical="center" wrapText="1" readingOrder="1"/>
      <protection locked="0"/>
    </xf>
    <xf numFmtId="0" fontId="16" fillId="3" borderId="29" xfId="0" applyFont="1" applyFill="1" applyBorder="1" applyAlignment="1" applyProtection="1">
      <alignment horizontal="center" vertical="center" wrapText="1" readingOrder="1"/>
      <protection locked="0"/>
    </xf>
    <xf numFmtId="0" fontId="10" fillId="0" borderId="31" xfId="0" applyFont="1" applyBorder="1" applyAlignment="1">
      <alignment vertical="center" wrapText="1"/>
    </xf>
    <xf numFmtId="0" fontId="10" fillId="0" borderId="32" xfId="0" applyFont="1" applyBorder="1" applyAlignment="1">
      <alignment vertical="center" wrapText="1"/>
    </xf>
    <xf numFmtId="0" fontId="9" fillId="0" borderId="34" xfId="0" applyFont="1" applyBorder="1" applyAlignment="1">
      <alignment vertical="center" wrapText="1"/>
    </xf>
    <xf numFmtId="0" fontId="9" fillId="0" borderId="1" xfId="0" applyFont="1" applyBorder="1" applyAlignment="1">
      <alignment vertical="center" wrapText="1"/>
    </xf>
    <xf numFmtId="0" fontId="9" fillId="0" borderId="31" xfId="0" applyFont="1" applyBorder="1" applyAlignment="1">
      <alignment vertical="center" wrapText="1"/>
    </xf>
    <xf numFmtId="0" fontId="9" fillId="0" borderId="32" xfId="0" applyFont="1" applyBorder="1" applyAlignment="1">
      <alignment vertical="center" wrapText="1"/>
    </xf>
    <xf numFmtId="0" fontId="13" fillId="0" borderId="12" xfId="0" applyFont="1" applyBorder="1" applyAlignment="1">
      <alignment vertical="center" wrapText="1"/>
    </xf>
    <xf numFmtId="0" fontId="13" fillId="0" borderId="0" xfId="0" applyFont="1" applyBorder="1" applyAlignment="1">
      <alignment vertical="center" wrapText="1"/>
    </xf>
    <xf numFmtId="0" fontId="13" fillId="0" borderId="13" xfId="0" applyFont="1" applyBorder="1" applyAlignment="1">
      <alignment vertical="center" wrapText="1"/>
    </xf>
    <xf numFmtId="14" fontId="28" fillId="0" borderId="13" xfId="0" applyNumberFormat="1" applyFont="1" applyBorder="1" applyAlignment="1">
      <alignment wrapText="1"/>
    </xf>
    <xf numFmtId="0" fontId="29" fillId="0" borderId="14" xfId="0" applyFont="1" applyBorder="1" applyAlignment="1">
      <alignment horizontal="center" vertical="center" wrapText="1"/>
    </xf>
    <xf numFmtId="0" fontId="29" fillId="0" borderId="15"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0"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81643</xdr:colOff>
      <xdr:row>1</xdr:row>
      <xdr:rowOff>13607</xdr:rowOff>
    </xdr:from>
    <xdr:to>
      <xdr:col>3</xdr:col>
      <xdr:colOff>954012</xdr:colOff>
      <xdr:row>4</xdr:row>
      <xdr:rowOff>8561</xdr:rowOff>
    </xdr:to>
    <xdr:pic>
      <xdr:nvPicPr>
        <xdr:cNvPr id="3" name="Imagen 2" descr="Atención y servicios a la ciudadanía - Secretaría Distrital ...">
          <a:extLst>
            <a:ext uri="{FF2B5EF4-FFF2-40B4-BE49-F238E27FC236}">
              <a16:creationId xmlns:a16="http://schemas.microsoft.com/office/drawing/2014/main" id="{5A6415CE-F7F3-5ABE-479E-3364EA5EFB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01143" y="176893"/>
          <a:ext cx="2367643" cy="4984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57150</xdr:colOff>
      <xdr:row>0</xdr:row>
      <xdr:rowOff>133350</xdr:rowOff>
    </xdr:from>
    <xdr:to>
      <xdr:col>3</xdr:col>
      <xdr:colOff>1931372</xdr:colOff>
      <xdr:row>3</xdr:row>
      <xdr:rowOff>161925</xdr:rowOff>
    </xdr:to>
    <xdr:pic>
      <xdr:nvPicPr>
        <xdr:cNvPr id="3" name="Imagen 2" descr="Atención y servicios a la ciudadanía - Secretaría Distrital ...">
          <a:extLst>
            <a:ext uri="{FF2B5EF4-FFF2-40B4-BE49-F238E27FC236}">
              <a16:creationId xmlns:a16="http://schemas.microsoft.com/office/drawing/2014/main" id="{DE8678F0-0F14-4AE4-B795-331296C497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5825" y="133350"/>
          <a:ext cx="2760047"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515470</xdr:colOff>
      <xdr:row>0</xdr:row>
      <xdr:rowOff>123264</xdr:rowOff>
    </xdr:from>
    <xdr:to>
      <xdr:col>3</xdr:col>
      <xdr:colOff>1585808</xdr:colOff>
      <xdr:row>4</xdr:row>
      <xdr:rowOff>22412</xdr:rowOff>
    </xdr:to>
    <xdr:pic>
      <xdr:nvPicPr>
        <xdr:cNvPr id="3" name="Imagen 2" descr="Atención y servicios a la ciudadanía - Secretaría Distrital ...">
          <a:extLst>
            <a:ext uri="{FF2B5EF4-FFF2-40B4-BE49-F238E27FC236}">
              <a16:creationId xmlns:a16="http://schemas.microsoft.com/office/drawing/2014/main" id="{D2E6163C-6A47-41F9-9E40-85C8BDA2CC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823" y="123264"/>
          <a:ext cx="2661573" cy="560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B669B-2278-46AE-8392-430238942C36}">
  <dimension ref="B1:G14"/>
  <sheetViews>
    <sheetView tabSelected="1" workbookViewId="0">
      <selection activeCell="H9" sqref="H9"/>
    </sheetView>
  </sheetViews>
  <sheetFormatPr baseColWidth="10" defaultRowHeight="15" x14ac:dyDescent="0.25"/>
  <cols>
    <col min="1" max="1" width="3.28515625" customWidth="1"/>
    <col min="2" max="2" width="41.85546875" customWidth="1"/>
    <col min="3" max="7" width="13.85546875" customWidth="1"/>
  </cols>
  <sheetData>
    <row r="1" spans="2:7" ht="15.75" thickBot="1" x14ac:dyDescent="0.3"/>
    <row r="2" spans="2:7" ht="51.75" thickBot="1" x14ac:dyDescent="0.3">
      <c r="B2" s="221" t="s">
        <v>165</v>
      </c>
      <c r="C2" s="222" t="s">
        <v>166</v>
      </c>
      <c r="D2" s="223" t="s">
        <v>167</v>
      </c>
      <c r="E2" s="224" t="s">
        <v>168</v>
      </c>
      <c r="F2" s="225" t="s">
        <v>169</v>
      </c>
      <c r="G2" s="226" t="s">
        <v>170</v>
      </c>
    </row>
    <row r="3" spans="2:7" x14ac:dyDescent="0.25">
      <c r="B3" s="227" t="s">
        <v>171</v>
      </c>
      <c r="C3" s="228">
        <v>0.15</v>
      </c>
      <c r="D3" s="229"/>
      <c r="E3" s="229"/>
      <c r="F3" s="230"/>
      <c r="G3" s="231"/>
    </row>
    <row r="4" spans="2:7" x14ac:dyDescent="0.25">
      <c r="B4" s="236" t="s">
        <v>180</v>
      </c>
      <c r="C4" s="232">
        <v>0.15</v>
      </c>
      <c r="D4" s="233"/>
      <c r="E4" s="233"/>
      <c r="F4" s="234"/>
      <c r="G4" s="235"/>
    </row>
    <row r="5" spans="2:7" x14ac:dyDescent="0.25">
      <c r="B5" s="237" t="s">
        <v>181</v>
      </c>
      <c r="C5" s="232">
        <v>0.15</v>
      </c>
      <c r="D5" s="233"/>
      <c r="E5" s="233"/>
      <c r="F5" s="234"/>
      <c r="G5" s="235"/>
    </row>
    <row r="6" spans="2:7" ht="15.75" thickBot="1" x14ac:dyDescent="0.3">
      <c r="B6" s="238" t="s">
        <v>182</v>
      </c>
      <c r="C6" s="239">
        <v>0.15</v>
      </c>
      <c r="D6" s="240"/>
      <c r="E6" s="240"/>
      <c r="F6" s="241"/>
      <c r="G6" s="242"/>
    </row>
    <row r="7" spans="2:7" ht="15.75" thickBot="1" x14ac:dyDescent="0.3">
      <c r="B7" s="243" t="s">
        <v>172</v>
      </c>
      <c r="C7" s="244"/>
      <c r="D7" s="245"/>
      <c r="E7" s="246"/>
      <c r="F7" s="247"/>
      <c r="G7" s="248"/>
    </row>
    <row r="8" spans="2:7" x14ac:dyDescent="0.25">
      <c r="B8" s="227" t="s">
        <v>173</v>
      </c>
      <c r="C8" s="228">
        <v>0.1</v>
      </c>
      <c r="D8" s="229"/>
      <c r="E8" s="229"/>
      <c r="F8" s="230"/>
      <c r="G8" s="231"/>
    </row>
    <row r="9" spans="2:7" x14ac:dyDescent="0.25">
      <c r="B9" s="237" t="s">
        <v>174</v>
      </c>
      <c r="C9" s="232">
        <v>0.1</v>
      </c>
      <c r="D9" s="233"/>
      <c r="E9" s="233"/>
      <c r="F9" s="234"/>
      <c r="G9" s="235"/>
    </row>
    <row r="10" spans="2:7" x14ac:dyDescent="0.25">
      <c r="B10" s="237" t="s">
        <v>175</v>
      </c>
      <c r="C10" s="232">
        <v>0.05</v>
      </c>
      <c r="D10" s="44"/>
      <c r="E10" s="233"/>
      <c r="F10" s="249"/>
      <c r="G10" s="235"/>
    </row>
    <row r="11" spans="2:7" x14ac:dyDescent="0.25">
      <c r="B11" s="237" t="s">
        <v>176</v>
      </c>
      <c r="C11" s="232">
        <v>0.15</v>
      </c>
      <c r="D11" s="233"/>
      <c r="E11" s="233"/>
      <c r="F11" s="234"/>
      <c r="G11" s="235"/>
    </row>
    <row r="12" spans="2:7" x14ac:dyDescent="0.25">
      <c r="B12" s="250" t="s">
        <v>177</v>
      </c>
      <c r="C12" s="251">
        <v>2.5000000000000001E-2</v>
      </c>
      <c r="D12" s="233"/>
      <c r="E12" s="233"/>
      <c r="F12" s="234"/>
      <c r="G12" s="235"/>
    </row>
    <row r="13" spans="2:7" ht="15.75" thickBot="1" x14ac:dyDescent="0.3">
      <c r="B13" s="252" t="s">
        <v>178</v>
      </c>
      <c r="C13" s="253">
        <v>2.5000000000000001E-2</v>
      </c>
      <c r="D13" s="254"/>
      <c r="E13" s="255"/>
      <c r="F13" s="256"/>
      <c r="G13" s="242"/>
    </row>
    <row r="14" spans="2:7" ht="15.75" thickBot="1" x14ac:dyDescent="0.3">
      <c r="B14" s="257" t="s">
        <v>179</v>
      </c>
      <c r="C14" s="258">
        <f>+C3+C4+C5+C6+C8+C9+C10+C11</f>
        <v>1</v>
      </c>
      <c r="D14" s="259"/>
      <c r="E14" s="260">
        <f>SUM(E3:E6)+E8+E9+E10+E11</f>
        <v>0</v>
      </c>
      <c r="F14" s="261"/>
      <c r="G14" s="262">
        <f>SUM(G3:G6)+G8+G9+G10+G11</f>
        <v>0</v>
      </c>
    </row>
  </sheetData>
  <mergeCells count="2">
    <mergeCell ref="C7:E7"/>
    <mergeCell ref="F7:G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AK51"/>
  <sheetViews>
    <sheetView showGridLines="0" topLeftCell="B1" zoomScale="85" zoomScaleNormal="85" workbookViewId="0">
      <selection activeCell="F13" sqref="F13"/>
    </sheetView>
  </sheetViews>
  <sheetFormatPr baseColWidth="10" defaultColWidth="11.42578125" defaultRowHeight="12.75" x14ac:dyDescent="0.25"/>
  <cols>
    <col min="1" max="1" width="18.5703125" style="52" hidden="1" customWidth="1"/>
    <col min="2" max="2" width="8.140625" style="55" customWidth="1"/>
    <col min="3" max="3" width="22.42578125" style="168" customWidth="1"/>
    <col min="4" max="4" width="30.140625" style="10" customWidth="1"/>
    <col min="5" max="5" width="11.5703125" style="55" customWidth="1"/>
    <col min="6" max="6" width="46.28515625" style="9" customWidth="1"/>
    <col min="7" max="7" width="15.42578125" style="55" customWidth="1"/>
    <col min="8" max="8" width="40.28515625" style="9" customWidth="1"/>
    <col min="9" max="9" width="18.42578125" style="52" customWidth="1"/>
    <col min="10" max="10" width="19.140625" style="52" customWidth="1"/>
    <col min="11" max="11" width="24.42578125" style="10" customWidth="1"/>
    <col min="12" max="12" width="26" style="55" bestFit="1" customWidth="1"/>
    <col min="13" max="13" width="24.85546875" style="52" customWidth="1"/>
    <col min="14" max="14" width="24.7109375" style="52" customWidth="1"/>
    <col min="15" max="16" width="20" style="74" customWidth="1"/>
    <col min="17" max="16384" width="11.42578125" style="52"/>
  </cols>
  <sheetData>
    <row r="1" spans="1:16" ht="13.5" thickBot="1" x14ac:dyDescent="0.3"/>
    <row r="2" spans="1:16" x14ac:dyDescent="0.25">
      <c r="B2" s="113"/>
      <c r="C2" s="114"/>
      <c r="D2" s="115"/>
      <c r="E2" s="103" t="s">
        <v>71</v>
      </c>
      <c r="F2" s="104"/>
      <c r="G2" s="104"/>
      <c r="H2" s="105"/>
      <c r="I2" s="104"/>
      <c r="J2" s="104"/>
      <c r="K2" s="105"/>
      <c r="L2" s="104"/>
      <c r="M2" s="104"/>
      <c r="N2" s="104"/>
      <c r="O2" s="104"/>
      <c r="P2" s="106"/>
    </row>
    <row r="3" spans="1:16" x14ac:dyDescent="0.25">
      <c r="B3" s="116"/>
      <c r="C3" s="171"/>
      <c r="D3" s="117"/>
      <c r="E3" s="107"/>
      <c r="F3" s="172"/>
      <c r="G3" s="172"/>
      <c r="H3" s="173"/>
      <c r="I3" s="172"/>
      <c r="J3" s="172"/>
      <c r="K3" s="173"/>
      <c r="L3" s="172"/>
      <c r="M3" s="172"/>
      <c r="N3" s="172"/>
      <c r="O3" s="172"/>
      <c r="P3" s="108"/>
    </row>
    <row r="4" spans="1:16" ht="13.5" thickBot="1" x14ac:dyDescent="0.3">
      <c r="B4" s="118"/>
      <c r="C4" s="119"/>
      <c r="D4" s="120"/>
      <c r="E4" s="109"/>
      <c r="F4" s="110"/>
      <c r="G4" s="110"/>
      <c r="H4" s="111"/>
      <c r="I4" s="110"/>
      <c r="J4" s="110"/>
      <c r="K4" s="111"/>
      <c r="L4" s="110"/>
      <c r="M4" s="110"/>
      <c r="N4" s="110"/>
      <c r="O4" s="110"/>
      <c r="P4" s="112"/>
    </row>
    <row r="5" spans="1:16" ht="15" x14ac:dyDescent="0.25">
      <c r="B5" s="174"/>
      <c r="C5" s="175"/>
      <c r="D5" s="176"/>
      <c r="E5" s="177"/>
      <c r="F5" s="178"/>
      <c r="G5" s="179"/>
      <c r="H5" s="178"/>
      <c r="I5" s="180"/>
      <c r="J5" s="180"/>
      <c r="K5" s="176"/>
      <c r="L5" s="179"/>
      <c r="M5" s="180"/>
      <c r="N5" s="180"/>
      <c r="O5" s="305"/>
      <c r="P5" s="341">
        <v>46023</v>
      </c>
    </row>
    <row r="6" spans="1:16" x14ac:dyDescent="0.25">
      <c r="B6" s="181" t="s">
        <v>0</v>
      </c>
      <c r="C6" s="182"/>
      <c r="D6" s="182"/>
      <c r="E6" s="182"/>
      <c r="F6" s="182"/>
      <c r="G6" s="182"/>
      <c r="H6" s="183"/>
      <c r="I6" s="182"/>
      <c r="J6" s="182"/>
      <c r="K6" s="183"/>
      <c r="L6" s="182"/>
      <c r="M6" s="182"/>
      <c r="N6" s="182"/>
      <c r="O6" s="182"/>
      <c r="P6" s="184"/>
    </row>
    <row r="7" spans="1:16" ht="13.5" thickBot="1" x14ac:dyDescent="0.3">
      <c r="B7" s="207"/>
      <c r="C7" s="208"/>
      <c r="D7" s="208"/>
      <c r="E7" s="208"/>
      <c r="F7" s="208"/>
      <c r="G7" s="208"/>
      <c r="H7" s="209"/>
      <c r="I7" s="208"/>
      <c r="J7" s="208"/>
      <c r="K7" s="209"/>
      <c r="L7" s="208"/>
      <c r="M7" s="199"/>
      <c r="N7" s="199"/>
      <c r="O7" s="306"/>
      <c r="P7" s="307"/>
    </row>
    <row r="8" spans="1:16" ht="15.75" customHeight="1" thickBot="1" x14ac:dyDescent="0.3">
      <c r="B8" s="200" t="s">
        <v>1</v>
      </c>
      <c r="C8" s="201"/>
      <c r="D8" s="201"/>
      <c r="E8" s="202"/>
      <c r="F8" s="203" t="s">
        <v>2</v>
      </c>
      <c r="G8" s="204"/>
      <c r="H8" s="205"/>
      <c r="I8" s="206"/>
      <c r="J8" s="206"/>
      <c r="K8" s="205"/>
      <c r="L8" s="206"/>
      <c r="M8" s="280" t="s">
        <v>188</v>
      </c>
      <c r="N8" s="92"/>
      <c r="O8" s="92"/>
      <c r="P8" s="281"/>
    </row>
    <row r="9" spans="1:16" ht="13.5" thickBot="1" x14ac:dyDescent="0.3">
      <c r="B9" s="121" t="s">
        <v>3</v>
      </c>
      <c r="C9" s="122"/>
      <c r="D9" s="122"/>
      <c r="E9" s="123"/>
      <c r="F9" s="99" t="s">
        <v>69</v>
      </c>
      <c r="G9" s="100"/>
      <c r="H9" s="101"/>
      <c r="I9" s="102"/>
      <c r="J9" s="102"/>
      <c r="K9" s="101"/>
      <c r="L9" s="102"/>
      <c r="M9" s="282"/>
      <c r="N9" s="283"/>
      <c r="O9" s="283"/>
      <c r="P9" s="284"/>
    </row>
    <row r="10" spans="1:16" ht="13.5" thickBot="1" x14ac:dyDescent="0.3">
      <c r="B10" s="121" t="s">
        <v>4</v>
      </c>
      <c r="C10" s="122"/>
      <c r="D10" s="122"/>
      <c r="E10" s="123"/>
      <c r="F10" s="99" t="s">
        <v>70</v>
      </c>
      <c r="G10" s="100"/>
      <c r="H10" s="101"/>
      <c r="I10" s="102"/>
      <c r="J10" s="102"/>
      <c r="K10" s="101"/>
      <c r="L10" s="102"/>
      <c r="M10" s="282"/>
      <c r="N10" s="283"/>
      <c r="O10" s="283"/>
      <c r="P10" s="284"/>
    </row>
    <row r="11" spans="1:16" ht="13.5" thickBot="1" x14ac:dyDescent="0.3">
      <c r="B11" s="96" t="s">
        <v>5</v>
      </c>
      <c r="C11" s="97"/>
      <c r="D11" s="97"/>
      <c r="E11" s="98"/>
      <c r="F11" s="91" t="s">
        <v>50</v>
      </c>
      <c r="G11" s="92"/>
      <c r="H11" s="93"/>
      <c r="I11" s="94"/>
      <c r="J11" s="94"/>
      <c r="K11" s="93"/>
      <c r="L11" s="94"/>
      <c r="M11" s="282"/>
      <c r="N11" s="283"/>
      <c r="O11" s="283"/>
      <c r="P11" s="284"/>
    </row>
    <row r="12" spans="1:16" s="55" customFormat="1" ht="38.25" x14ac:dyDescent="0.25">
      <c r="A12" s="169" t="s">
        <v>100</v>
      </c>
      <c r="B12" s="185" t="s">
        <v>6</v>
      </c>
      <c r="C12" s="73" t="s">
        <v>155</v>
      </c>
      <c r="D12" s="54" t="s">
        <v>7</v>
      </c>
      <c r="E12" s="54" t="s">
        <v>156</v>
      </c>
      <c r="F12" s="54" t="s">
        <v>9</v>
      </c>
      <c r="G12" s="53" t="s">
        <v>10</v>
      </c>
      <c r="H12" s="54" t="s">
        <v>11</v>
      </c>
      <c r="I12" s="53" t="s">
        <v>12</v>
      </c>
      <c r="J12" s="53" t="s">
        <v>13</v>
      </c>
      <c r="K12" s="54" t="s">
        <v>14</v>
      </c>
      <c r="L12" s="213" t="s">
        <v>15</v>
      </c>
      <c r="M12" s="310" t="s">
        <v>16</v>
      </c>
      <c r="N12" s="311" t="s">
        <v>17</v>
      </c>
      <c r="O12" s="312" t="s">
        <v>164</v>
      </c>
      <c r="P12" s="313" t="s">
        <v>18</v>
      </c>
    </row>
    <row r="13" spans="1:16" ht="21" customHeight="1" x14ac:dyDescent="0.25">
      <c r="A13" s="170" t="s">
        <v>51</v>
      </c>
      <c r="B13" s="186">
        <v>1</v>
      </c>
      <c r="C13" s="87" t="s">
        <v>19</v>
      </c>
      <c r="D13" s="95" t="s">
        <v>20</v>
      </c>
      <c r="E13" s="11">
        <v>0.5</v>
      </c>
      <c r="F13" s="20" t="s">
        <v>53</v>
      </c>
      <c r="G13" s="58">
        <v>1</v>
      </c>
      <c r="H13" s="20" t="s">
        <v>52</v>
      </c>
      <c r="I13" s="18">
        <v>46055</v>
      </c>
      <c r="J13" s="25">
        <v>46353</v>
      </c>
      <c r="K13" s="22" t="s">
        <v>147</v>
      </c>
      <c r="L13" s="214" t="s">
        <v>60</v>
      </c>
      <c r="M13" s="218"/>
      <c r="N13" s="72"/>
      <c r="O13" s="24">
        <f>MIN(IF($P$5-I13&lt;0,0,($P$5-I13)/(J13-I13)),1)</f>
        <v>0</v>
      </c>
      <c r="P13" s="308"/>
    </row>
    <row r="14" spans="1:16" ht="15" customHeight="1" x14ac:dyDescent="0.25">
      <c r="A14" s="170" t="s">
        <v>51</v>
      </c>
      <c r="B14" s="187"/>
      <c r="C14" s="89"/>
      <c r="D14" s="95"/>
      <c r="E14" s="11">
        <v>0.5</v>
      </c>
      <c r="F14" s="20" t="s">
        <v>92</v>
      </c>
      <c r="G14" s="71">
        <v>1</v>
      </c>
      <c r="H14" s="20" t="s">
        <v>54</v>
      </c>
      <c r="I14" s="18">
        <v>46055</v>
      </c>
      <c r="J14" s="25">
        <v>46353</v>
      </c>
      <c r="K14" s="22" t="s">
        <v>148</v>
      </c>
      <c r="L14" s="215"/>
      <c r="M14" s="218"/>
      <c r="N14" s="72"/>
      <c r="O14" s="24">
        <f t="shared" ref="O14:O51" si="0">MIN(IF($P$5-I14&lt;0,0,($P$5-I14)/(J14-I14)),1)</f>
        <v>0</v>
      </c>
      <c r="P14" s="308"/>
    </row>
    <row r="15" spans="1:16" ht="25.5" x14ac:dyDescent="0.25">
      <c r="A15" s="170" t="s">
        <v>51</v>
      </c>
      <c r="B15" s="186">
        <v>2</v>
      </c>
      <c r="C15" s="87" t="s">
        <v>21</v>
      </c>
      <c r="D15" s="95" t="s">
        <v>22</v>
      </c>
      <c r="E15" s="24">
        <v>0.3</v>
      </c>
      <c r="F15" s="20" t="s">
        <v>55</v>
      </c>
      <c r="G15" s="61">
        <v>2</v>
      </c>
      <c r="H15" s="20" t="s">
        <v>62</v>
      </c>
      <c r="I15" s="18">
        <v>46082</v>
      </c>
      <c r="J15" s="25">
        <v>46203</v>
      </c>
      <c r="K15" s="22" t="s">
        <v>147</v>
      </c>
      <c r="L15" s="214" t="s">
        <v>60</v>
      </c>
      <c r="M15" s="218"/>
      <c r="N15" s="72"/>
      <c r="O15" s="24">
        <f t="shared" si="0"/>
        <v>0</v>
      </c>
      <c r="P15" s="308"/>
    </row>
    <row r="16" spans="1:16" ht="25.5" x14ac:dyDescent="0.25">
      <c r="A16" s="170" t="s">
        <v>51</v>
      </c>
      <c r="B16" s="188"/>
      <c r="C16" s="88"/>
      <c r="D16" s="95"/>
      <c r="E16" s="24">
        <v>0.1</v>
      </c>
      <c r="F16" s="20" t="s">
        <v>58</v>
      </c>
      <c r="G16" s="61">
        <v>1</v>
      </c>
      <c r="H16" s="20" t="s">
        <v>59</v>
      </c>
      <c r="I16" s="18">
        <v>46082</v>
      </c>
      <c r="J16" s="25">
        <v>46203</v>
      </c>
      <c r="K16" s="22" t="s">
        <v>147</v>
      </c>
      <c r="L16" s="214" t="s">
        <v>60</v>
      </c>
      <c r="M16" s="218"/>
      <c r="N16" s="72"/>
      <c r="O16" s="24">
        <f t="shared" si="0"/>
        <v>0</v>
      </c>
      <c r="P16" s="308"/>
    </row>
    <row r="17" spans="1:16" ht="25.5" x14ac:dyDescent="0.25">
      <c r="A17" s="170" t="s">
        <v>51</v>
      </c>
      <c r="B17" s="188"/>
      <c r="C17" s="88"/>
      <c r="D17" s="95"/>
      <c r="E17" s="24">
        <v>0.2</v>
      </c>
      <c r="F17" s="20" t="s">
        <v>56</v>
      </c>
      <c r="G17" s="61">
        <v>1</v>
      </c>
      <c r="H17" s="20" t="s">
        <v>57</v>
      </c>
      <c r="I17" s="18">
        <v>46082</v>
      </c>
      <c r="J17" s="25">
        <v>46203</v>
      </c>
      <c r="K17" s="22" t="s">
        <v>147</v>
      </c>
      <c r="L17" s="215" t="s">
        <v>149</v>
      </c>
      <c r="M17" s="218"/>
      <c r="N17" s="72"/>
      <c r="O17" s="24">
        <f t="shared" si="0"/>
        <v>0</v>
      </c>
      <c r="P17" s="308"/>
    </row>
    <row r="18" spans="1:16" x14ac:dyDescent="0.25">
      <c r="A18" s="170" t="s">
        <v>51</v>
      </c>
      <c r="B18" s="188"/>
      <c r="C18" s="88"/>
      <c r="D18" s="95"/>
      <c r="E18" s="24">
        <v>0.2</v>
      </c>
      <c r="F18" s="20" t="s">
        <v>23</v>
      </c>
      <c r="G18" s="61">
        <v>1</v>
      </c>
      <c r="H18" s="20" t="s">
        <v>24</v>
      </c>
      <c r="I18" s="25">
        <v>46204</v>
      </c>
      <c r="J18" s="25">
        <v>46233</v>
      </c>
      <c r="K18" s="22" t="s">
        <v>147</v>
      </c>
      <c r="L18" s="214" t="s">
        <v>61</v>
      </c>
      <c r="M18" s="218"/>
      <c r="N18" s="72"/>
      <c r="O18" s="24">
        <f t="shared" si="0"/>
        <v>0</v>
      </c>
      <c r="P18" s="308"/>
    </row>
    <row r="19" spans="1:16" ht="25.5" x14ac:dyDescent="0.25">
      <c r="A19" s="170" t="s">
        <v>51</v>
      </c>
      <c r="B19" s="188"/>
      <c r="C19" s="88"/>
      <c r="D19" s="95"/>
      <c r="E19" s="24">
        <v>0.1</v>
      </c>
      <c r="F19" s="20" t="s">
        <v>27</v>
      </c>
      <c r="G19" s="61">
        <v>1</v>
      </c>
      <c r="H19" s="20" t="s">
        <v>28</v>
      </c>
      <c r="I19" s="18">
        <v>46296</v>
      </c>
      <c r="J19" s="25">
        <v>46353</v>
      </c>
      <c r="K19" s="22" t="s">
        <v>147</v>
      </c>
      <c r="L19" s="214" t="s">
        <v>60</v>
      </c>
      <c r="M19" s="218"/>
      <c r="N19" s="72"/>
      <c r="O19" s="24">
        <f t="shared" si="0"/>
        <v>0</v>
      </c>
      <c r="P19" s="308"/>
    </row>
    <row r="20" spans="1:16" ht="25.5" x14ac:dyDescent="0.25">
      <c r="A20" s="170" t="s">
        <v>51</v>
      </c>
      <c r="B20" s="187"/>
      <c r="C20" s="89"/>
      <c r="D20" s="95"/>
      <c r="E20" s="24">
        <v>0.1</v>
      </c>
      <c r="F20" s="20" t="s">
        <v>25</v>
      </c>
      <c r="G20" s="61">
        <v>2</v>
      </c>
      <c r="H20" s="20" t="s">
        <v>26</v>
      </c>
      <c r="I20" s="18">
        <v>46055</v>
      </c>
      <c r="J20" s="25">
        <v>46353</v>
      </c>
      <c r="K20" s="22" t="s">
        <v>147</v>
      </c>
      <c r="L20" s="214" t="s">
        <v>60</v>
      </c>
      <c r="M20" s="218"/>
      <c r="N20" s="72"/>
      <c r="O20" s="24">
        <f t="shared" si="0"/>
        <v>0</v>
      </c>
      <c r="P20" s="308"/>
    </row>
    <row r="21" spans="1:16" x14ac:dyDescent="0.25">
      <c r="A21" s="170" t="s">
        <v>51</v>
      </c>
      <c r="B21" s="186">
        <v>3</v>
      </c>
      <c r="C21" s="87" t="s">
        <v>157</v>
      </c>
      <c r="D21" s="87" t="s">
        <v>29</v>
      </c>
      <c r="E21" s="24">
        <v>0.5</v>
      </c>
      <c r="F21" s="64" t="s">
        <v>75</v>
      </c>
      <c r="G21" s="62">
        <v>10</v>
      </c>
      <c r="H21" s="63" t="s">
        <v>64</v>
      </c>
      <c r="I21" s="60">
        <v>46055</v>
      </c>
      <c r="J21" s="25">
        <v>46353</v>
      </c>
      <c r="K21" s="22" t="s">
        <v>147</v>
      </c>
      <c r="L21" s="215" t="s">
        <v>149</v>
      </c>
      <c r="M21" s="218"/>
      <c r="N21" s="72"/>
      <c r="O21" s="24">
        <f t="shared" si="0"/>
        <v>0</v>
      </c>
      <c r="P21" s="308"/>
    </row>
    <row r="22" spans="1:16" ht="38.25" x14ac:dyDescent="0.25">
      <c r="A22" s="170" t="s">
        <v>51</v>
      </c>
      <c r="B22" s="187"/>
      <c r="C22" s="89"/>
      <c r="D22" s="89"/>
      <c r="E22" s="24">
        <v>0.5</v>
      </c>
      <c r="F22" s="64" t="s">
        <v>63</v>
      </c>
      <c r="G22" s="62">
        <v>10</v>
      </c>
      <c r="H22" s="63" t="s">
        <v>30</v>
      </c>
      <c r="I22" s="60">
        <v>46055</v>
      </c>
      <c r="J22" s="25">
        <v>46353</v>
      </c>
      <c r="K22" s="22" t="s">
        <v>150</v>
      </c>
      <c r="L22" s="215"/>
      <c r="M22" s="218"/>
      <c r="N22" s="72"/>
      <c r="O22" s="24">
        <f t="shared" si="0"/>
        <v>0</v>
      </c>
      <c r="P22" s="308"/>
    </row>
    <row r="23" spans="1:16" ht="25.5" x14ac:dyDescent="0.25">
      <c r="A23" s="170" t="s">
        <v>31</v>
      </c>
      <c r="B23" s="189">
        <v>4</v>
      </c>
      <c r="C23" s="56" t="s">
        <v>21</v>
      </c>
      <c r="D23" s="56" t="s">
        <v>32</v>
      </c>
      <c r="E23" s="36">
        <v>1</v>
      </c>
      <c r="F23" s="26" t="s">
        <v>33</v>
      </c>
      <c r="G23" s="58">
        <v>2</v>
      </c>
      <c r="H23" s="21" t="s">
        <v>34</v>
      </c>
      <c r="I23" s="75">
        <v>46055</v>
      </c>
      <c r="J23" s="25">
        <v>46353</v>
      </c>
      <c r="K23" s="22" t="s">
        <v>61</v>
      </c>
      <c r="L23" s="216" t="s">
        <v>60</v>
      </c>
      <c r="M23" s="218"/>
      <c r="N23" s="72"/>
      <c r="O23" s="24">
        <f t="shared" si="0"/>
        <v>0</v>
      </c>
      <c r="P23" s="308"/>
    </row>
    <row r="24" spans="1:16" ht="25.5" x14ac:dyDescent="0.25">
      <c r="A24" s="170" t="s">
        <v>51</v>
      </c>
      <c r="B24" s="186">
        <v>5</v>
      </c>
      <c r="C24" s="87" t="s">
        <v>35</v>
      </c>
      <c r="D24" s="90" t="s">
        <v>36</v>
      </c>
      <c r="E24" s="24">
        <v>0.5</v>
      </c>
      <c r="F24" s="66" t="s">
        <v>65</v>
      </c>
      <c r="G24" s="62">
        <v>1</v>
      </c>
      <c r="H24" s="63" t="s">
        <v>67</v>
      </c>
      <c r="I24" s="60">
        <v>46054</v>
      </c>
      <c r="J24" s="23">
        <f>+I24+27</f>
        <v>46081</v>
      </c>
      <c r="K24" s="22" t="s">
        <v>147</v>
      </c>
      <c r="L24" s="216" t="s">
        <v>60</v>
      </c>
      <c r="M24" s="218"/>
      <c r="N24" s="72"/>
      <c r="O24" s="24">
        <f t="shared" si="0"/>
        <v>0</v>
      </c>
      <c r="P24" s="308"/>
    </row>
    <row r="25" spans="1:16" ht="38.25" x14ac:dyDescent="0.25">
      <c r="A25" s="170" t="s">
        <v>51</v>
      </c>
      <c r="B25" s="187"/>
      <c r="C25" s="89"/>
      <c r="D25" s="90"/>
      <c r="E25" s="24">
        <v>0.5</v>
      </c>
      <c r="F25" s="66" t="s">
        <v>66</v>
      </c>
      <c r="G25" s="62">
        <v>1</v>
      </c>
      <c r="H25" s="63" t="s">
        <v>37</v>
      </c>
      <c r="I25" s="60">
        <v>46266</v>
      </c>
      <c r="J25" s="25">
        <v>46353</v>
      </c>
      <c r="K25" s="22" t="s">
        <v>147</v>
      </c>
      <c r="L25" s="216" t="s">
        <v>60</v>
      </c>
      <c r="M25" s="218"/>
      <c r="N25" s="72"/>
      <c r="O25" s="24">
        <f t="shared" si="0"/>
        <v>0</v>
      </c>
      <c r="P25" s="308"/>
    </row>
    <row r="26" spans="1:16" ht="25.5" x14ac:dyDescent="0.25">
      <c r="A26" s="170" t="s">
        <v>99</v>
      </c>
      <c r="B26" s="186">
        <v>6</v>
      </c>
      <c r="C26" s="87" t="s">
        <v>35</v>
      </c>
      <c r="D26" s="90" t="s">
        <v>38</v>
      </c>
      <c r="E26" s="65">
        <v>0.5</v>
      </c>
      <c r="F26" s="57" t="s">
        <v>114</v>
      </c>
      <c r="G26" s="58">
        <v>1</v>
      </c>
      <c r="H26" s="21" t="s">
        <v>39</v>
      </c>
      <c r="I26" s="25">
        <v>46204</v>
      </c>
      <c r="J26" s="14">
        <v>46325</v>
      </c>
      <c r="K26" s="56" t="s">
        <v>151</v>
      </c>
      <c r="L26" s="216" t="s">
        <v>60</v>
      </c>
      <c r="M26" s="218"/>
      <c r="N26" s="72"/>
      <c r="O26" s="24">
        <f t="shared" si="0"/>
        <v>0</v>
      </c>
      <c r="P26" s="308"/>
    </row>
    <row r="27" spans="1:16" ht="25.5" x14ac:dyDescent="0.25">
      <c r="A27" s="170" t="s">
        <v>99</v>
      </c>
      <c r="B27" s="187"/>
      <c r="C27" s="89"/>
      <c r="D27" s="90"/>
      <c r="E27" s="65">
        <v>0.5</v>
      </c>
      <c r="F27" s="57" t="s">
        <v>115</v>
      </c>
      <c r="G27" s="58">
        <v>1</v>
      </c>
      <c r="H27" s="21" t="s">
        <v>116</v>
      </c>
      <c r="I27" s="25">
        <v>46204</v>
      </c>
      <c r="J27" s="14">
        <v>46325</v>
      </c>
      <c r="K27" s="56" t="s">
        <v>151</v>
      </c>
      <c r="L27" s="216" t="s">
        <v>60</v>
      </c>
      <c r="M27" s="218"/>
      <c r="N27" s="72"/>
      <c r="O27" s="24">
        <f t="shared" si="0"/>
        <v>0</v>
      </c>
      <c r="P27" s="308"/>
    </row>
    <row r="28" spans="1:16" ht="25.5" x14ac:dyDescent="0.25">
      <c r="A28" s="170" t="s">
        <v>51</v>
      </c>
      <c r="B28" s="190">
        <v>7</v>
      </c>
      <c r="C28" s="87" t="s">
        <v>35</v>
      </c>
      <c r="D28" s="90" t="s">
        <v>40</v>
      </c>
      <c r="E28" s="65">
        <v>0.33</v>
      </c>
      <c r="F28" s="20" t="s">
        <v>68</v>
      </c>
      <c r="G28" s="13">
        <v>1</v>
      </c>
      <c r="H28" s="59" t="s">
        <v>41</v>
      </c>
      <c r="I28" s="60">
        <v>46055</v>
      </c>
      <c r="J28" s="25">
        <v>46353</v>
      </c>
      <c r="K28" s="22" t="s">
        <v>147</v>
      </c>
      <c r="L28" s="216" t="s">
        <v>60</v>
      </c>
      <c r="M28" s="218"/>
      <c r="N28" s="72"/>
      <c r="O28" s="24">
        <f t="shared" si="0"/>
        <v>0</v>
      </c>
      <c r="P28" s="308"/>
    </row>
    <row r="29" spans="1:16" ht="38.25" x14ac:dyDescent="0.25">
      <c r="A29" s="170" t="s">
        <v>42</v>
      </c>
      <c r="B29" s="191"/>
      <c r="C29" s="88"/>
      <c r="D29" s="90"/>
      <c r="E29" s="65">
        <v>0.33</v>
      </c>
      <c r="F29" s="20" t="s">
        <v>76</v>
      </c>
      <c r="G29" s="11">
        <v>1</v>
      </c>
      <c r="H29" s="59" t="s">
        <v>43</v>
      </c>
      <c r="I29" s="23">
        <v>46237</v>
      </c>
      <c r="J29" s="23">
        <v>46326</v>
      </c>
      <c r="K29" s="22" t="s">
        <v>151</v>
      </c>
      <c r="L29" s="215" t="s">
        <v>44</v>
      </c>
      <c r="M29" s="218"/>
      <c r="N29" s="72"/>
      <c r="O29" s="24">
        <f t="shared" si="0"/>
        <v>0</v>
      </c>
      <c r="P29" s="308"/>
    </row>
    <row r="30" spans="1:16" ht="38.25" x14ac:dyDescent="0.25">
      <c r="A30" s="170" t="s">
        <v>31</v>
      </c>
      <c r="B30" s="192"/>
      <c r="C30" s="89"/>
      <c r="D30" s="90"/>
      <c r="E30" s="65">
        <v>0.34</v>
      </c>
      <c r="F30" s="20" t="s">
        <v>45</v>
      </c>
      <c r="G30" s="13">
        <v>1</v>
      </c>
      <c r="H30" s="59" t="s">
        <v>46</v>
      </c>
      <c r="I30" s="18">
        <v>46083</v>
      </c>
      <c r="J30" s="25">
        <v>46353</v>
      </c>
      <c r="K30" s="22" t="s">
        <v>61</v>
      </c>
      <c r="L30" s="216" t="s">
        <v>60</v>
      </c>
      <c r="M30" s="218"/>
      <c r="N30" s="72"/>
      <c r="O30" s="24">
        <f t="shared" si="0"/>
        <v>0</v>
      </c>
      <c r="P30" s="308"/>
    </row>
    <row r="31" spans="1:16" ht="51" x14ac:dyDescent="0.25">
      <c r="A31" s="170" t="s">
        <v>42</v>
      </c>
      <c r="B31" s="189">
        <v>8</v>
      </c>
      <c r="C31" s="56" t="s">
        <v>89</v>
      </c>
      <c r="D31" s="56" t="s">
        <v>86</v>
      </c>
      <c r="E31" s="65">
        <v>1</v>
      </c>
      <c r="F31" s="21" t="s">
        <v>83</v>
      </c>
      <c r="G31" s="58">
        <v>2</v>
      </c>
      <c r="H31" s="21" t="s">
        <v>90</v>
      </c>
      <c r="I31" s="18">
        <v>46082</v>
      </c>
      <c r="J31" s="25">
        <v>46203</v>
      </c>
      <c r="K31" s="22" t="s">
        <v>152</v>
      </c>
      <c r="L31" s="214" t="s">
        <v>60</v>
      </c>
      <c r="M31" s="218"/>
      <c r="N31" s="72"/>
      <c r="O31" s="24">
        <f t="shared" si="0"/>
        <v>0</v>
      </c>
      <c r="P31" s="308"/>
    </row>
    <row r="32" spans="1:16" ht="63.75" x14ac:dyDescent="0.25">
      <c r="A32" s="170" t="s">
        <v>42</v>
      </c>
      <c r="B32" s="186">
        <v>9</v>
      </c>
      <c r="C32" s="87" t="s">
        <v>89</v>
      </c>
      <c r="D32" s="87" t="s">
        <v>84</v>
      </c>
      <c r="E32" s="65">
        <v>0.35</v>
      </c>
      <c r="F32" s="21" t="s">
        <v>81</v>
      </c>
      <c r="G32" s="58">
        <v>2</v>
      </c>
      <c r="H32" s="21" t="s">
        <v>90</v>
      </c>
      <c r="I32" s="18">
        <v>46082</v>
      </c>
      <c r="J32" s="25">
        <v>46203</v>
      </c>
      <c r="K32" s="22" t="s">
        <v>152</v>
      </c>
      <c r="L32" s="214" t="s">
        <v>60</v>
      </c>
      <c r="M32" s="218"/>
      <c r="N32" s="72"/>
      <c r="O32" s="24">
        <f t="shared" si="0"/>
        <v>0</v>
      </c>
      <c r="P32" s="308"/>
    </row>
    <row r="33" spans="1:16" ht="63.75" x14ac:dyDescent="0.25">
      <c r="A33" s="170" t="s">
        <v>42</v>
      </c>
      <c r="B33" s="188"/>
      <c r="C33" s="88"/>
      <c r="D33" s="88"/>
      <c r="E33" s="65">
        <v>0.3</v>
      </c>
      <c r="F33" s="21" t="s">
        <v>82</v>
      </c>
      <c r="G33" s="58">
        <v>2</v>
      </c>
      <c r="H33" s="21" t="s">
        <v>90</v>
      </c>
      <c r="I33" s="18">
        <v>46082</v>
      </c>
      <c r="J33" s="25">
        <v>46203</v>
      </c>
      <c r="K33" s="22" t="s">
        <v>152</v>
      </c>
      <c r="L33" s="214" t="s">
        <v>60</v>
      </c>
      <c r="M33" s="218"/>
      <c r="N33" s="72"/>
      <c r="O33" s="24">
        <f t="shared" si="0"/>
        <v>0</v>
      </c>
      <c r="P33" s="308"/>
    </row>
    <row r="34" spans="1:16" ht="63.75" x14ac:dyDescent="0.25">
      <c r="A34" s="170" t="s">
        <v>42</v>
      </c>
      <c r="B34" s="188"/>
      <c r="C34" s="89"/>
      <c r="D34" s="88"/>
      <c r="E34" s="65">
        <v>0.35</v>
      </c>
      <c r="F34" s="21" t="s">
        <v>163</v>
      </c>
      <c r="G34" s="58">
        <v>2</v>
      </c>
      <c r="H34" s="21" t="s">
        <v>90</v>
      </c>
      <c r="I34" s="18">
        <v>46082</v>
      </c>
      <c r="J34" s="25">
        <v>46203</v>
      </c>
      <c r="K34" s="22" t="s">
        <v>152</v>
      </c>
      <c r="L34" s="214" t="s">
        <v>60</v>
      </c>
      <c r="M34" s="218"/>
      <c r="N34" s="72"/>
      <c r="O34" s="24">
        <f t="shared" si="0"/>
        <v>0</v>
      </c>
      <c r="P34" s="308"/>
    </row>
    <row r="35" spans="1:16" ht="76.5" x14ac:dyDescent="0.25">
      <c r="A35" s="170" t="s">
        <v>42</v>
      </c>
      <c r="B35" s="186">
        <v>10</v>
      </c>
      <c r="C35" s="87" t="s">
        <v>89</v>
      </c>
      <c r="D35" s="87" t="s">
        <v>85</v>
      </c>
      <c r="E35" s="65">
        <v>0.5</v>
      </c>
      <c r="F35" s="21" t="s">
        <v>77</v>
      </c>
      <c r="G35" s="58">
        <v>2</v>
      </c>
      <c r="H35" s="21" t="s">
        <v>90</v>
      </c>
      <c r="I35" s="18">
        <v>46082</v>
      </c>
      <c r="J35" s="25">
        <v>46203</v>
      </c>
      <c r="K35" s="22" t="s">
        <v>152</v>
      </c>
      <c r="L35" s="214" t="s">
        <v>60</v>
      </c>
      <c r="M35" s="218"/>
      <c r="N35" s="72"/>
      <c r="O35" s="24">
        <f t="shared" si="0"/>
        <v>0</v>
      </c>
      <c r="P35" s="308"/>
    </row>
    <row r="36" spans="1:16" ht="76.5" x14ac:dyDescent="0.25">
      <c r="A36" s="170" t="s">
        <v>42</v>
      </c>
      <c r="B36" s="187"/>
      <c r="C36" s="89"/>
      <c r="D36" s="89"/>
      <c r="E36" s="65">
        <v>0.5</v>
      </c>
      <c r="F36" s="21" t="s">
        <v>78</v>
      </c>
      <c r="G36" s="58">
        <v>2</v>
      </c>
      <c r="H36" s="21" t="s">
        <v>90</v>
      </c>
      <c r="I36" s="18">
        <v>46082</v>
      </c>
      <c r="J36" s="25">
        <v>46203</v>
      </c>
      <c r="K36" s="22" t="s">
        <v>152</v>
      </c>
      <c r="L36" s="214" t="s">
        <v>60</v>
      </c>
      <c r="M36" s="218"/>
      <c r="N36" s="72"/>
      <c r="O36" s="24">
        <f t="shared" si="0"/>
        <v>0</v>
      </c>
      <c r="P36" s="308"/>
    </row>
    <row r="37" spans="1:16" ht="63.75" x14ac:dyDescent="0.25">
      <c r="A37" s="170" t="s">
        <v>42</v>
      </c>
      <c r="B37" s="189">
        <v>11</v>
      </c>
      <c r="C37" s="56" t="s">
        <v>89</v>
      </c>
      <c r="D37" s="56" t="s">
        <v>87</v>
      </c>
      <c r="E37" s="65">
        <v>1</v>
      </c>
      <c r="F37" s="21" t="s">
        <v>79</v>
      </c>
      <c r="G37" s="58">
        <v>2</v>
      </c>
      <c r="H37" s="21" t="s">
        <v>90</v>
      </c>
      <c r="I37" s="18">
        <v>46082</v>
      </c>
      <c r="J37" s="25">
        <v>46203</v>
      </c>
      <c r="K37" s="22" t="s">
        <v>152</v>
      </c>
      <c r="L37" s="214" t="s">
        <v>60</v>
      </c>
      <c r="M37" s="218"/>
      <c r="N37" s="72"/>
      <c r="O37" s="24">
        <f t="shared" si="0"/>
        <v>0</v>
      </c>
      <c r="P37" s="308"/>
    </row>
    <row r="38" spans="1:16" ht="63.75" x14ac:dyDescent="0.25">
      <c r="A38" s="170" t="s">
        <v>42</v>
      </c>
      <c r="B38" s="189">
        <v>12</v>
      </c>
      <c r="C38" s="56" t="s">
        <v>89</v>
      </c>
      <c r="D38" s="56" t="s">
        <v>88</v>
      </c>
      <c r="E38" s="65">
        <v>1</v>
      </c>
      <c r="F38" s="21" t="s">
        <v>80</v>
      </c>
      <c r="G38" s="58">
        <v>2</v>
      </c>
      <c r="H38" s="21" t="s">
        <v>90</v>
      </c>
      <c r="I38" s="18">
        <v>46082</v>
      </c>
      <c r="J38" s="25">
        <v>46203</v>
      </c>
      <c r="K38" s="22" t="s">
        <v>152</v>
      </c>
      <c r="L38" s="214" t="s">
        <v>60</v>
      </c>
      <c r="M38" s="218"/>
      <c r="N38" s="72"/>
      <c r="O38" s="24">
        <f t="shared" si="0"/>
        <v>0</v>
      </c>
      <c r="P38" s="308"/>
    </row>
    <row r="39" spans="1:16" ht="38.25" x14ac:dyDescent="0.25">
      <c r="A39" s="170" t="s">
        <v>99</v>
      </c>
      <c r="B39" s="186">
        <v>13</v>
      </c>
      <c r="C39" s="87" t="s">
        <v>89</v>
      </c>
      <c r="D39" s="87" t="s">
        <v>91</v>
      </c>
      <c r="E39" s="65">
        <v>0.33</v>
      </c>
      <c r="F39" s="76" t="s">
        <v>93</v>
      </c>
      <c r="G39" s="58">
        <v>1</v>
      </c>
      <c r="H39" s="21" t="s">
        <v>94</v>
      </c>
      <c r="I39" s="25">
        <v>46055</v>
      </c>
      <c r="J39" s="25">
        <v>46080</v>
      </c>
      <c r="K39" s="56" t="s">
        <v>151</v>
      </c>
      <c r="L39" s="214" t="s">
        <v>60</v>
      </c>
      <c r="M39" s="218"/>
      <c r="N39" s="72"/>
      <c r="O39" s="24">
        <f t="shared" si="0"/>
        <v>0</v>
      </c>
      <c r="P39" s="308"/>
    </row>
    <row r="40" spans="1:16" x14ac:dyDescent="0.25">
      <c r="A40" s="170" t="s">
        <v>99</v>
      </c>
      <c r="B40" s="188"/>
      <c r="C40" s="88"/>
      <c r="D40" s="88"/>
      <c r="E40" s="65">
        <v>0.33</v>
      </c>
      <c r="F40" s="21" t="s">
        <v>96</v>
      </c>
      <c r="G40" s="58">
        <v>1</v>
      </c>
      <c r="H40" s="21" t="s">
        <v>95</v>
      </c>
      <c r="I40" s="25">
        <v>46055</v>
      </c>
      <c r="J40" s="25">
        <v>46080</v>
      </c>
      <c r="K40" s="56" t="s">
        <v>151</v>
      </c>
      <c r="L40" s="214" t="s">
        <v>60</v>
      </c>
      <c r="M40" s="218"/>
      <c r="N40" s="72"/>
      <c r="O40" s="24">
        <f t="shared" si="0"/>
        <v>0</v>
      </c>
      <c r="P40" s="308"/>
    </row>
    <row r="41" spans="1:16" ht="25.5" x14ac:dyDescent="0.25">
      <c r="A41" s="170" t="s">
        <v>99</v>
      </c>
      <c r="B41" s="187"/>
      <c r="C41" s="89"/>
      <c r="D41" s="89"/>
      <c r="E41" s="65">
        <v>0.34</v>
      </c>
      <c r="F41" s="21" t="s">
        <v>98</v>
      </c>
      <c r="G41" s="58">
        <v>2</v>
      </c>
      <c r="H41" s="21" t="s">
        <v>97</v>
      </c>
      <c r="I41" s="25">
        <v>46055</v>
      </c>
      <c r="J41" s="23">
        <v>46112</v>
      </c>
      <c r="K41" s="56" t="s">
        <v>151</v>
      </c>
      <c r="L41" s="214" t="s">
        <v>60</v>
      </c>
      <c r="M41" s="218"/>
      <c r="N41" s="72"/>
      <c r="O41" s="24">
        <f t="shared" si="0"/>
        <v>0</v>
      </c>
      <c r="P41" s="308"/>
    </row>
    <row r="42" spans="1:16" ht="34.5" customHeight="1" x14ac:dyDescent="0.25">
      <c r="A42" s="170" t="s">
        <v>99</v>
      </c>
      <c r="B42" s="186">
        <v>14</v>
      </c>
      <c r="C42" s="87" t="s">
        <v>89</v>
      </c>
      <c r="D42" s="87" t="s">
        <v>101</v>
      </c>
      <c r="E42" s="65">
        <v>0.1</v>
      </c>
      <c r="F42" s="77" t="s">
        <v>102</v>
      </c>
      <c r="G42" s="58">
        <v>1</v>
      </c>
      <c r="H42" s="21" t="s">
        <v>103</v>
      </c>
      <c r="I42" s="78">
        <v>46063</v>
      </c>
      <c r="J42" s="78">
        <v>46081</v>
      </c>
      <c r="K42" s="56" t="s">
        <v>151</v>
      </c>
      <c r="L42" s="215" t="s">
        <v>147</v>
      </c>
      <c r="M42" s="218"/>
      <c r="N42" s="72"/>
      <c r="O42" s="24">
        <f t="shared" si="0"/>
        <v>0</v>
      </c>
      <c r="P42" s="308"/>
    </row>
    <row r="43" spans="1:16" ht="33" x14ac:dyDescent="0.25">
      <c r="A43" s="170" t="s">
        <v>99</v>
      </c>
      <c r="B43" s="188"/>
      <c r="C43" s="88"/>
      <c r="D43" s="88"/>
      <c r="E43" s="65">
        <v>0.15</v>
      </c>
      <c r="F43" s="77" t="s">
        <v>105</v>
      </c>
      <c r="G43" s="58">
        <v>2</v>
      </c>
      <c r="H43" s="21" t="s">
        <v>106</v>
      </c>
      <c r="I43" s="78">
        <v>46084</v>
      </c>
      <c r="J43" s="78">
        <v>46088</v>
      </c>
      <c r="K43" s="56" t="s">
        <v>151</v>
      </c>
      <c r="L43" s="215" t="s">
        <v>147</v>
      </c>
      <c r="M43" s="218"/>
      <c r="N43" s="72"/>
      <c r="O43" s="24">
        <f t="shared" si="0"/>
        <v>0</v>
      </c>
      <c r="P43" s="308"/>
    </row>
    <row r="44" spans="1:16" ht="51" x14ac:dyDescent="0.25">
      <c r="A44" s="170" t="s">
        <v>99</v>
      </c>
      <c r="B44" s="188"/>
      <c r="C44" s="88"/>
      <c r="D44" s="88"/>
      <c r="E44" s="65">
        <v>0.2</v>
      </c>
      <c r="F44" s="77" t="s">
        <v>104</v>
      </c>
      <c r="G44" s="65">
        <v>1</v>
      </c>
      <c r="H44" s="21" t="s">
        <v>112</v>
      </c>
      <c r="I44" s="78">
        <v>46056</v>
      </c>
      <c r="J44" s="78">
        <v>46088</v>
      </c>
      <c r="K44" s="56" t="s">
        <v>151</v>
      </c>
      <c r="L44" s="215" t="s">
        <v>147</v>
      </c>
      <c r="M44" s="218"/>
      <c r="N44" s="72"/>
      <c r="O44" s="24">
        <f t="shared" si="0"/>
        <v>0</v>
      </c>
      <c r="P44" s="308"/>
    </row>
    <row r="45" spans="1:16" ht="16.5" x14ac:dyDescent="0.25">
      <c r="A45" s="170" t="s">
        <v>99</v>
      </c>
      <c r="B45" s="188"/>
      <c r="C45" s="88"/>
      <c r="D45" s="88"/>
      <c r="E45" s="65">
        <v>0.2</v>
      </c>
      <c r="F45" s="76" t="s">
        <v>107</v>
      </c>
      <c r="G45" s="58">
        <v>1</v>
      </c>
      <c r="H45" s="21" t="s">
        <v>108</v>
      </c>
      <c r="I45" s="78">
        <v>46081</v>
      </c>
      <c r="J45" s="78">
        <v>46088</v>
      </c>
      <c r="K45" s="56" t="s">
        <v>151</v>
      </c>
      <c r="L45" s="215" t="s">
        <v>147</v>
      </c>
      <c r="M45" s="218"/>
      <c r="N45" s="72"/>
      <c r="O45" s="24">
        <f t="shared" si="0"/>
        <v>0</v>
      </c>
      <c r="P45" s="308"/>
    </row>
    <row r="46" spans="1:16" ht="16.5" x14ac:dyDescent="0.25">
      <c r="A46" s="170" t="s">
        <v>99</v>
      </c>
      <c r="B46" s="188"/>
      <c r="C46" s="88"/>
      <c r="D46" s="88"/>
      <c r="E46" s="65">
        <v>0.15</v>
      </c>
      <c r="F46" s="76" t="s">
        <v>113</v>
      </c>
      <c r="G46" s="58">
        <v>1</v>
      </c>
      <c r="H46" s="21" t="s">
        <v>109</v>
      </c>
      <c r="I46" s="78">
        <v>46091</v>
      </c>
      <c r="J46" s="78">
        <v>46091</v>
      </c>
      <c r="K46" s="56" t="s">
        <v>151</v>
      </c>
      <c r="L46" s="215" t="s">
        <v>147</v>
      </c>
      <c r="M46" s="218"/>
      <c r="N46" s="72"/>
      <c r="O46" s="24">
        <f t="shared" si="0"/>
        <v>0</v>
      </c>
      <c r="P46" s="308"/>
    </row>
    <row r="47" spans="1:16" ht="16.5" x14ac:dyDescent="0.25">
      <c r="A47" s="170" t="s">
        <v>99</v>
      </c>
      <c r="B47" s="187"/>
      <c r="C47" s="89"/>
      <c r="D47" s="89"/>
      <c r="E47" s="65">
        <v>0.2</v>
      </c>
      <c r="F47" s="76" t="s">
        <v>110</v>
      </c>
      <c r="G47" s="58">
        <v>1</v>
      </c>
      <c r="H47" s="21" t="s">
        <v>111</v>
      </c>
      <c r="I47" s="78">
        <v>46084</v>
      </c>
      <c r="J47" s="78">
        <v>46095</v>
      </c>
      <c r="K47" s="56" t="s">
        <v>151</v>
      </c>
      <c r="L47" s="215" t="s">
        <v>147</v>
      </c>
      <c r="M47" s="218"/>
      <c r="N47" s="72"/>
      <c r="O47" s="24">
        <f t="shared" si="0"/>
        <v>0</v>
      </c>
      <c r="P47" s="308"/>
    </row>
    <row r="48" spans="1:16" ht="33" x14ac:dyDescent="0.3">
      <c r="A48" s="170" t="s">
        <v>99</v>
      </c>
      <c r="B48" s="186">
        <v>15</v>
      </c>
      <c r="C48" s="87" t="s">
        <v>89</v>
      </c>
      <c r="D48" s="87" t="s">
        <v>117</v>
      </c>
      <c r="E48" s="65">
        <v>0.5</v>
      </c>
      <c r="F48" s="79" t="s">
        <v>118</v>
      </c>
      <c r="G48" s="58">
        <v>1</v>
      </c>
      <c r="H48" s="21" t="s">
        <v>120</v>
      </c>
      <c r="I48" s="60">
        <v>46054</v>
      </c>
      <c r="J48" s="25">
        <f>+I48+27</f>
        <v>46081</v>
      </c>
      <c r="K48" s="56" t="s">
        <v>151</v>
      </c>
      <c r="L48" s="215" t="s">
        <v>152</v>
      </c>
      <c r="M48" s="218"/>
      <c r="N48" s="72"/>
      <c r="O48" s="24">
        <f t="shared" si="0"/>
        <v>0</v>
      </c>
      <c r="P48" s="308"/>
    </row>
    <row r="49" spans="1:16" ht="33" x14ac:dyDescent="0.3">
      <c r="A49" s="170" t="s">
        <v>99</v>
      </c>
      <c r="B49" s="187"/>
      <c r="C49" s="89"/>
      <c r="D49" s="89"/>
      <c r="E49" s="65">
        <v>0.5</v>
      </c>
      <c r="F49" s="79" t="s">
        <v>119</v>
      </c>
      <c r="G49" s="58">
        <v>1</v>
      </c>
      <c r="H49" s="21" t="s">
        <v>121</v>
      </c>
      <c r="I49" s="78">
        <v>46084</v>
      </c>
      <c r="J49" s="25">
        <v>46203</v>
      </c>
      <c r="K49" s="56" t="s">
        <v>151</v>
      </c>
      <c r="L49" s="215" t="s">
        <v>152</v>
      </c>
      <c r="M49" s="218"/>
      <c r="N49" s="72"/>
      <c r="O49" s="24">
        <f t="shared" si="0"/>
        <v>0</v>
      </c>
      <c r="P49" s="308"/>
    </row>
    <row r="50" spans="1:16" ht="49.5" x14ac:dyDescent="0.3">
      <c r="A50" s="170" t="s">
        <v>183</v>
      </c>
      <c r="B50" s="263">
        <v>16</v>
      </c>
      <c r="C50" s="85" t="s">
        <v>184</v>
      </c>
      <c r="D50" s="85" t="s">
        <v>185</v>
      </c>
      <c r="E50" s="264">
        <v>1</v>
      </c>
      <c r="F50" s="265" t="s">
        <v>186</v>
      </c>
      <c r="G50" s="83">
        <v>1</v>
      </c>
      <c r="H50" s="266" t="s">
        <v>187</v>
      </c>
      <c r="I50" s="23">
        <v>46237</v>
      </c>
      <c r="J50" s="23">
        <v>46326</v>
      </c>
      <c r="K50" s="15" t="s">
        <v>128</v>
      </c>
      <c r="L50" s="215" t="s">
        <v>44</v>
      </c>
      <c r="M50" s="267"/>
      <c r="N50" s="268"/>
      <c r="O50" s="24">
        <f t="shared" si="0"/>
        <v>0</v>
      </c>
      <c r="P50" s="309"/>
    </row>
    <row r="51" spans="1:16" ht="39" thickBot="1" x14ac:dyDescent="0.3">
      <c r="A51" s="170" t="s">
        <v>99</v>
      </c>
      <c r="B51" s="193">
        <v>17</v>
      </c>
      <c r="C51" s="194" t="s">
        <v>19</v>
      </c>
      <c r="D51" s="194" t="s">
        <v>122</v>
      </c>
      <c r="E51" s="195">
        <v>0.5</v>
      </c>
      <c r="F51" s="196" t="s">
        <v>123</v>
      </c>
      <c r="G51" s="194">
        <v>1</v>
      </c>
      <c r="H51" s="196" t="s">
        <v>124</v>
      </c>
      <c r="I51" s="197">
        <v>46054</v>
      </c>
      <c r="J51" s="198">
        <v>46203</v>
      </c>
      <c r="K51" s="194" t="s">
        <v>151</v>
      </c>
      <c r="L51" s="217"/>
      <c r="M51" s="219"/>
      <c r="N51" s="220"/>
      <c r="O51" s="16">
        <f t="shared" si="0"/>
        <v>0</v>
      </c>
      <c r="P51" s="17"/>
    </row>
  </sheetData>
  <protectedRanges>
    <protectedRange sqref="E12:H12 K12:L12" name="Simulado"/>
    <protectedRange sqref="L14 L18 K17:L17 K18:K22 K24:K25 K28 L21:L22 K13:K16 L42:L47" name="Simulado_1"/>
    <protectedRange sqref="H27:I27 J25 I18 F27 J28 E26:I26 J49 J30:J38 J51 J13:J23" name="Simulado_1_1"/>
    <protectedRange sqref="J24 J41 K31:K38 I29:L29 L48:L50 I50:J50" name="Simulado_1_3"/>
  </protectedRanges>
  <mergeCells count="46">
    <mergeCell ref="M8:P11"/>
    <mergeCell ref="D48:D49"/>
    <mergeCell ref="B39:B41"/>
    <mergeCell ref="B42:B47"/>
    <mergeCell ref="B48:B49"/>
    <mergeCell ref="C48:C49"/>
    <mergeCell ref="C39:C41"/>
    <mergeCell ref="C42:C47"/>
    <mergeCell ref="D39:D41"/>
    <mergeCell ref="D42:D47"/>
    <mergeCell ref="E2:P4"/>
    <mergeCell ref="B7:L7"/>
    <mergeCell ref="B6:P6"/>
    <mergeCell ref="B2:D4"/>
    <mergeCell ref="B21:B22"/>
    <mergeCell ref="B24:B25"/>
    <mergeCell ref="C24:C25"/>
    <mergeCell ref="F8:L8"/>
    <mergeCell ref="F9:L9"/>
    <mergeCell ref="F10:L10"/>
    <mergeCell ref="B8:E8"/>
    <mergeCell ref="B9:E9"/>
    <mergeCell ref="B10:E10"/>
    <mergeCell ref="F11:L11"/>
    <mergeCell ref="D15:D20"/>
    <mergeCell ref="B11:E11"/>
    <mergeCell ref="D13:D14"/>
    <mergeCell ref="C13:C14"/>
    <mergeCell ref="C15:C20"/>
    <mergeCell ref="B13:B14"/>
    <mergeCell ref="B15:B20"/>
    <mergeCell ref="B32:B34"/>
    <mergeCell ref="B35:B36"/>
    <mergeCell ref="C26:C27"/>
    <mergeCell ref="C28:C30"/>
    <mergeCell ref="D32:D34"/>
    <mergeCell ref="D35:D36"/>
    <mergeCell ref="B28:B30"/>
    <mergeCell ref="C32:C34"/>
    <mergeCell ref="C35:C36"/>
    <mergeCell ref="D28:D30"/>
    <mergeCell ref="D26:D27"/>
    <mergeCell ref="B26:B27"/>
    <mergeCell ref="D24:D25"/>
    <mergeCell ref="D21:D22"/>
    <mergeCell ref="C21:C22"/>
  </mergeCells>
  <phoneticPr fontId="20" type="noConversion"/>
  <dataValidations count="17">
    <dataValidation allowBlank="1" showInputMessage="1" showErrorMessage="1" promptTitle="Polìtica de Gestión " prompt="Incluir el nombre de la política MIPG: Ej: Planeación Institucional" sqref="B8:E8" xr:uid="{00000000-0002-0000-0000-000000000000}"/>
    <dataValidation allowBlank="1" showInputMessage="1" showErrorMessage="1" promptTitle="Objetivo de la política " prompt="Incluir el propósito relacionado en el Manual de MIPG " sqref="B9:E9" xr:uid="{00000000-0002-0000-0000-000001000000}"/>
    <dataValidation allowBlank="1" showInputMessage="1" showErrorMessage="1" promptTitle="Líder la política " prompt="Relacionar Cargo del líder de la política (Subdirector/Jefe) y adicional si aplica el cargo de la coordinación. Ejm: Subdirector SAF - Coordinador del Grupo de Gestión Contractual" sqref="B11:E11" xr:uid="{00000000-0002-0000-0000-000002000000}"/>
    <dataValidation allowBlank="1" showInputMessage="1" showErrorMessage="1" promptTitle="Fecha de finalización" prompt="Diligenciar la fecha en la cual se planea culminarla actividad; para la planeación tener en cuenta festivos, semanas de receso, semana santa." sqref="J12" xr:uid="{00000000-0002-0000-0000-000003000000}"/>
    <dataValidation allowBlank="1" showInputMessage="1" showErrorMessage="1" promptTitle="Ítem" prompt="En este campo se relaciona el número consecutivo de acciones formuladas _x000a_" sqref="B12" xr:uid="{00000000-0002-0000-0000-000004000000}"/>
    <dataValidation allowBlank="1" showInputMessage="1" showErrorMessage="1" promptTitle="Actividades " prompt="Se debe redactar en infinitivo las actividades a desarrollar para dar cumplimiento a la acción definida. Estas actividades deben numerarse 1.1. xxxxx 1.2. xxxxxxxx 1.3. xxxxxxx" sqref="F12" xr:uid="{00000000-0002-0000-0000-000005000000}"/>
    <dataValidation allowBlank="1" showInputMessage="1" showErrorMessage="1" promptTitle="Meta" prompt="Registre la meta de la actividad. Si se encuentra relacionada en otro instrumento de planeación debe ser la misma meta._x000a_" sqref="G12" xr:uid="{00000000-0002-0000-0000-000006000000}"/>
    <dataValidation allowBlank="1" showInputMessage="1" showErrorMessage="1" promptTitle="Acción" prompt="Se debe relacionar la acción principal a desarrollar de acuerdo con lo identificado con los diferentes insumos y se debe redactar iniciando en verbo infinitivo. " sqref="D12" xr:uid="{00000000-0002-0000-0000-000007000000}"/>
    <dataValidation allowBlank="1" showInputMessage="1" showErrorMessage="1" promptTitle="Peso de la Acción " prompt="Debe asignarse un porcentaje a cada acción, el peso de las acciones debe sumar un 100%,  por lo cual se requiere de atención detalle en el peso dado a cada una de ellas " sqref="C12" xr:uid="{00000000-0002-0000-0000-000008000000}"/>
    <dataValidation allowBlank="1" showInputMessage="1" showErrorMessage="1" promptTitle="Peso por actividad" prompt="Debe asignarse un porcentaje a cada actividad, el peso de las actividades debe sumar un 100%." sqref="E12" xr:uid="{00000000-0002-0000-0000-000009000000}"/>
    <dataValidation allowBlank="1" showInputMessage="1" showErrorMessage="1" promptTitle="Producto esperado" prompt="Debe relacionar el producto final a entregar para dar cumplimiento a las actividades y acción establecida. Por ejemplo: Plan de trabajo con ejecución del 100%. " sqref="H12" xr:uid="{00000000-0002-0000-0000-00000A000000}"/>
    <dataValidation allowBlank="1" showInputMessage="1" showErrorMessage="1" promptTitle="Fecha de inicio " prompt="Diligenciar la fecha en la cual se planea iniciar la actividad; para la planeación tener en cuenta festivos, semanas de receso, semana santa." sqref="I12" xr:uid="{00000000-0002-0000-0000-00000B000000}"/>
    <dataValidation allowBlank="1" showInputMessage="1" showErrorMessage="1" promptTitle="Dependencia líder " prompt="Relacionar la dependencia responsable de gestionar que la acción y las actividades se implementen. " sqref="K12" xr:uid="{00000000-0002-0000-0000-00000C000000}"/>
    <dataValidation allowBlank="1" showInputMessage="1" showErrorMessage="1" promptTitle="Dependencia Apoyo" prompt="Relacionar el nombre de la(s) dependencia(s) que apoya(n) la implementación de las acciones y actividades. " sqref="L12" xr:uid="{00000000-0002-0000-0000-00000D000000}"/>
    <dataValidation allowBlank="1" showInputMessage="1" showErrorMessage="1" promptTitle="Evidencia" prompt="Relacionar el nombre de la evidencia incluida en la carpeta compartida por la OAP. que permita validar el cumplimiento de la actividad: EV1 XXXXX , EV2 XXXXXXX (Nombres cortos) _x000a_ " sqref="M12" xr:uid="{00000000-0002-0000-0000-00000E000000}"/>
    <dataValidation allowBlank="1" showInputMessage="1" showErrorMessage="1" promptTitle="Análisis Cualitativo" prompt="Se debe describir la gestión realizada durante el periodo reportado fechas, actividades relevante  y en caso de que aplique que falta para cumplir el 100%" sqref="N12" xr:uid="{00000000-0002-0000-0000-00000F000000}"/>
    <dataValidation allowBlank="1" showInputMessage="1" showErrorMessage="1" promptTitle="Avance real actividad" prompt="Reportar el avance real cuantitativo y acumulado de la actividad" sqref="O12:P12" xr:uid="{00000000-0002-0000-0000-000012000000}"/>
  </dataValidation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B1:AJ20"/>
  <sheetViews>
    <sheetView workbookViewId="0">
      <selection activeCell="D13" sqref="D13:D15"/>
    </sheetView>
  </sheetViews>
  <sheetFormatPr baseColWidth="10" defaultColWidth="11.42578125" defaultRowHeight="12.75" x14ac:dyDescent="0.2"/>
  <cols>
    <col min="1" max="1" width="4.28515625" style="31" customWidth="1"/>
    <col min="2" max="2" width="8.140625" style="31" customWidth="1"/>
    <col min="3" max="3" width="13.28515625" style="31" customWidth="1"/>
    <col min="4" max="4" width="30.140625" style="31" customWidth="1"/>
    <col min="5" max="5" width="15.42578125" style="31" customWidth="1"/>
    <col min="6" max="6" width="46.28515625" style="31" customWidth="1"/>
    <col min="7" max="7" width="15.42578125" style="31" customWidth="1"/>
    <col min="8" max="8" width="40.28515625" style="31" customWidth="1"/>
    <col min="9" max="10" width="14.28515625" style="31" customWidth="1"/>
    <col min="11" max="12" width="23.140625" style="31" customWidth="1"/>
    <col min="13" max="13" width="14.85546875" style="31" customWidth="1"/>
    <col min="14" max="16" width="17.140625" style="31" customWidth="1"/>
    <col min="17" max="16384" width="11.42578125" style="31"/>
  </cols>
  <sheetData>
    <row r="1" spans="2:16" ht="13.5" thickBot="1" x14ac:dyDescent="0.25"/>
    <row r="2" spans="2:16" ht="15" customHeight="1" x14ac:dyDescent="0.2">
      <c r="B2" s="144"/>
      <c r="C2" s="145"/>
      <c r="D2" s="146"/>
      <c r="E2" s="152" t="s">
        <v>71</v>
      </c>
      <c r="F2" s="105"/>
      <c r="G2" s="105"/>
      <c r="H2" s="105"/>
      <c r="I2" s="105"/>
      <c r="J2" s="105"/>
      <c r="K2" s="105"/>
      <c r="L2" s="105"/>
      <c r="M2" s="105"/>
      <c r="N2" s="105"/>
      <c r="O2" s="105"/>
      <c r="P2" s="153"/>
    </row>
    <row r="3" spans="2:16" ht="15" customHeight="1" x14ac:dyDescent="0.2">
      <c r="B3" s="147"/>
      <c r="C3" s="294"/>
      <c r="D3" s="148"/>
      <c r="E3" s="154"/>
      <c r="F3" s="173"/>
      <c r="G3" s="173"/>
      <c r="H3" s="173"/>
      <c r="I3" s="173"/>
      <c r="J3" s="173"/>
      <c r="K3" s="173"/>
      <c r="L3" s="173"/>
      <c r="M3" s="173"/>
      <c r="N3" s="173"/>
      <c r="O3" s="173"/>
      <c r="P3" s="155"/>
    </row>
    <row r="4" spans="2:16" ht="15.75" customHeight="1" thickBot="1" x14ac:dyDescent="0.25">
      <c r="B4" s="149"/>
      <c r="C4" s="150"/>
      <c r="D4" s="151"/>
      <c r="E4" s="154"/>
      <c r="F4" s="173"/>
      <c r="G4" s="173"/>
      <c r="H4" s="173"/>
      <c r="I4" s="173"/>
      <c r="J4" s="173"/>
      <c r="K4" s="173"/>
      <c r="L4" s="173"/>
      <c r="M4" s="173"/>
      <c r="N4" s="173"/>
      <c r="O4" s="173"/>
      <c r="P4" s="155"/>
    </row>
    <row r="5" spans="2:16" ht="13.5" thickBot="1" x14ac:dyDescent="0.25">
      <c r="B5" s="295"/>
      <c r="C5" s="296"/>
      <c r="D5" s="296"/>
      <c r="E5" s="296"/>
      <c r="F5" s="296"/>
      <c r="G5" s="296"/>
      <c r="H5" s="296"/>
      <c r="I5" s="296"/>
      <c r="J5" s="296"/>
      <c r="K5" s="296"/>
      <c r="L5" s="296"/>
      <c r="M5" s="296"/>
      <c r="N5" s="296"/>
      <c r="O5" s="296"/>
      <c r="P5" s="341">
        <v>46023</v>
      </c>
    </row>
    <row r="6" spans="2:16" s="8" customFormat="1" ht="12.75" customHeight="1" x14ac:dyDescent="0.2">
      <c r="B6" s="272" t="s">
        <v>0</v>
      </c>
      <c r="C6" s="273"/>
      <c r="D6" s="273"/>
      <c r="E6" s="273"/>
      <c r="F6" s="273"/>
      <c r="G6" s="273"/>
      <c r="H6" s="273"/>
      <c r="I6" s="273"/>
      <c r="J6" s="273"/>
      <c r="K6" s="273"/>
      <c r="L6" s="273"/>
      <c r="M6" s="273"/>
      <c r="N6" s="273"/>
      <c r="O6" s="273"/>
      <c r="P6" s="274"/>
    </row>
    <row r="7" spans="2:16" s="8" customFormat="1" ht="13.5" thickBot="1" x14ac:dyDescent="0.25">
      <c r="B7" s="271"/>
      <c r="C7" s="270"/>
      <c r="D7" s="270"/>
      <c r="E7" s="270"/>
      <c r="F7" s="270"/>
      <c r="G7" s="270"/>
      <c r="H7" s="270"/>
      <c r="I7" s="270"/>
      <c r="J7" s="270"/>
      <c r="K7" s="270"/>
      <c r="L7" s="270"/>
      <c r="M7" s="270"/>
      <c r="N7" s="270"/>
      <c r="O7" s="270"/>
      <c r="P7" s="275"/>
    </row>
    <row r="8" spans="2:16" s="8" customFormat="1" ht="13.5" customHeight="1" thickBot="1" x14ac:dyDescent="0.25">
      <c r="B8" s="124" t="s">
        <v>1</v>
      </c>
      <c r="C8" s="125"/>
      <c r="D8" s="125"/>
      <c r="E8" s="125"/>
      <c r="F8" s="303" t="s">
        <v>47</v>
      </c>
      <c r="G8" s="303"/>
      <c r="H8" s="303"/>
      <c r="I8" s="303"/>
      <c r="J8" s="303"/>
      <c r="K8" s="303"/>
      <c r="L8" s="303"/>
      <c r="M8" s="285" t="s">
        <v>188</v>
      </c>
      <c r="N8" s="276"/>
      <c r="O8" s="276"/>
      <c r="P8" s="277"/>
    </row>
    <row r="9" spans="2:16" s="9" customFormat="1" ht="13.5" customHeight="1" thickBot="1" x14ac:dyDescent="0.3">
      <c r="B9" s="124" t="s">
        <v>3</v>
      </c>
      <c r="C9" s="125"/>
      <c r="D9" s="125"/>
      <c r="E9" s="125"/>
      <c r="F9" s="156" t="s">
        <v>72</v>
      </c>
      <c r="G9" s="156"/>
      <c r="H9" s="156"/>
      <c r="I9" s="156"/>
      <c r="J9" s="156"/>
      <c r="K9" s="156"/>
      <c r="L9" s="156"/>
      <c r="M9" s="269"/>
      <c r="N9" s="270"/>
      <c r="O9" s="270"/>
      <c r="P9" s="275"/>
    </row>
    <row r="10" spans="2:16" s="9" customFormat="1" ht="13.5" customHeight="1" thickBot="1" x14ac:dyDescent="0.3">
      <c r="B10" s="124" t="s">
        <v>4</v>
      </c>
      <c r="C10" s="125"/>
      <c r="D10" s="125"/>
      <c r="E10" s="125"/>
      <c r="F10" s="156" t="s">
        <v>158</v>
      </c>
      <c r="G10" s="156"/>
      <c r="H10" s="156"/>
      <c r="I10" s="156"/>
      <c r="J10" s="156"/>
      <c r="K10" s="156"/>
      <c r="L10" s="156"/>
      <c r="M10" s="269"/>
      <c r="N10" s="270"/>
      <c r="O10" s="270"/>
      <c r="P10" s="275"/>
    </row>
    <row r="11" spans="2:16" s="9" customFormat="1" ht="13.5" customHeight="1" thickBot="1" x14ac:dyDescent="0.3">
      <c r="B11" s="124" t="s">
        <v>5</v>
      </c>
      <c r="C11" s="125"/>
      <c r="D11" s="125"/>
      <c r="E11" s="125"/>
      <c r="F11" s="304" t="s">
        <v>50</v>
      </c>
      <c r="G11" s="304"/>
      <c r="H11" s="304"/>
      <c r="I11" s="304"/>
      <c r="J11" s="304"/>
      <c r="K11" s="304"/>
      <c r="L11" s="304"/>
      <c r="M11" s="286"/>
      <c r="N11" s="278"/>
      <c r="O11" s="278"/>
      <c r="P11" s="279"/>
    </row>
    <row r="12" spans="2:16" ht="39" thickBot="1" x14ac:dyDescent="0.25">
      <c r="B12" s="297" t="s">
        <v>6</v>
      </c>
      <c r="C12" s="297" t="s">
        <v>155</v>
      </c>
      <c r="D12" s="297" t="s">
        <v>7</v>
      </c>
      <c r="E12" s="297" t="s">
        <v>8</v>
      </c>
      <c r="F12" s="297" t="s">
        <v>9</v>
      </c>
      <c r="G12" s="297" t="s">
        <v>10</v>
      </c>
      <c r="H12" s="297" t="s">
        <v>11</v>
      </c>
      <c r="I12" s="297" t="s">
        <v>12</v>
      </c>
      <c r="J12" s="297" t="s">
        <v>13</v>
      </c>
      <c r="K12" s="297" t="s">
        <v>14</v>
      </c>
      <c r="L12" s="298" t="s">
        <v>15</v>
      </c>
      <c r="M12" s="299" t="s">
        <v>16</v>
      </c>
      <c r="N12" s="300" t="s">
        <v>17</v>
      </c>
      <c r="O12" s="301" t="s">
        <v>164</v>
      </c>
      <c r="P12" s="302" t="s">
        <v>18</v>
      </c>
    </row>
    <row r="13" spans="2:16" ht="42.75" customHeight="1" x14ac:dyDescent="0.2">
      <c r="B13" s="142">
        <v>1</v>
      </c>
      <c r="C13" s="160" t="s">
        <v>160</v>
      </c>
      <c r="D13" s="158" t="s">
        <v>125</v>
      </c>
      <c r="E13" s="287">
        <v>0.35</v>
      </c>
      <c r="F13" s="288" t="s">
        <v>126</v>
      </c>
      <c r="G13" s="289">
        <v>1</v>
      </c>
      <c r="H13" s="288" t="s">
        <v>127</v>
      </c>
      <c r="I13" s="290">
        <v>46054</v>
      </c>
      <c r="J13" s="290">
        <v>46173</v>
      </c>
      <c r="K13" s="86" t="s">
        <v>128</v>
      </c>
      <c r="L13" s="291" t="s">
        <v>49</v>
      </c>
      <c r="M13" s="292"/>
      <c r="N13" s="293"/>
      <c r="O13" s="84">
        <f>MIN(IF($P$5-I13&lt;0,0,($P$5-I13)/(J13-I13)),1)</f>
        <v>0</v>
      </c>
      <c r="P13" s="314"/>
    </row>
    <row r="14" spans="2:16" ht="25.5" x14ac:dyDescent="0.2">
      <c r="B14" s="142"/>
      <c r="C14" s="160"/>
      <c r="D14" s="158"/>
      <c r="E14" s="44">
        <v>0.35</v>
      </c>
      <c r="F14" s="12" t="s">
        <v>129</v>
      </c>
      <c r="G14" s="45">
        <v>1</v>
      </c>
      <c r="H14" s="12" t="s">
        <v>130</v>
      </c>
      <c r="I14" s="37">
        <v>46113</v>
      </c>
      <c r="J14" s="14">
        <v>46264</v>
      </c>
      <c r="K14" s="15" t="s">
        <v>128</v>
      </c>
      <c r="L14" s="29" t="s">
        <v>49</v>
      </c>
      <c r="M14" s="218"/>
      <c r="N14" s="72"/>
      <c r="O14" s="84">
        <f t="shared" ref="O14:O18" si="0">MIN(IF($P$5-I14&lt;0,0,($P$5-I14)/(J14-I14)),1)</f>
        <v>0</v>
      </c>
      <c r="P14" s="308"/>
    </row>
    <row r="15" spans="2:16" ht="25.5" x14ac:dyDescent="0.2">
      <c r="B15" s="157"/>
      <c r="C15" s="210"/>
      <c r="D15" s="159"/>
      <c r="E15" s="44">
        <v>0.3</v>
      </c>
      <c r="F15" s="12" t="s">
        <v>131</v>
      </c>
      <c r="G15" s="45">
        <v>1</v>
      </c>
      <c r="H15" s="12" t="s">
        <v>132</v>
      </c>
      <c r="I15" s="14">
        <v>46113</v>
      </c>
      <c r="J15" s="14">
        <v>46295</v>
      </c>
      <c r="K15" s="15" t="s">
        <v>128</v>
      </c>
      <c r="L15" s="29" t="s">
        <v>49</v>
      </c>
      <c r="M15" s="218"/>
      <c r="N15" s="72"/>
      <c r="O15" s="84">
        <f t="shared" si="0"/>
        <v>0</v>
      </c>
      <c r="P15" s="308"/>
    </row>
    <row r="16" spans="2:16" ht="38.25" x14ac:dyDescent="0.2">
      <c r="B16" s="141">
        <v>3</v>
      </c>
      <c r="C16" s="211" t="s">
        <v>160</v>
      </c>
      <c r="D16" s="161" t="s">
        <v>133</v>
      </c>
      <c r="E16" s="44">
        <v>0.5</v>
      </c>
      <c r="F16" s="12" t="s">
        <v>134</v>
      </c>
      <c r="G16" s="45">
        <v>5</v>
      </c>
      <c r="H16" s="46" t="s">
        <v>135</v>
      </c>
      <c r="I16" s="14">
        <v>46054</v>
      </c>
      <c r="J16" s="14">
        <v>46326</v>
      </c>
      <c r="K16" s="15" t="s">
        <v>128</v>
      </c>
      <c r="L16" s="29" t="s">
        <v>49</v>
      </c>
      <c r="M16" s="218"/>
      <c r="N16" s="72"/>
      <c r="O16" s="84">
        <f t="shared" si="0"/>
        <v>0</v>
      </c>
      <c r="P16" s="308"/>
    </row>
    <row r="17" spans="2:16" ht="25.5" x14ac:dyDescent="0.2">
      <c r="B17" s="157"/>
      <c r="C17" s="210"/>
      <c r="D17" s="162"/>
      <c r="E17" s="44">
        <v>0.5</v>
      </c>
      <c r="F17" s="12" t="s">
        <v>136</v>
      </c>
      <c r="G17" s="45">
        <v>2</v>
      </c>
      <c r="H17" s="12" t="s">
        <v>137</v>
      </c>
      <c r="I17" s="37">
        <v>46113</v>
      </c>
      <c r="J17" s="14">
        <v>46326</v>
      </c>
      <c r="K17" s="15" t="s">
        <v>128</v>
      </c>
      <c r="L17" s="29" t="s">
        <v>49</v>
      </c>
      <c r="M17" s="218"/>
      <c r="N17" s="72"/>
      <c r="O17" s="84">
        <f t="shared" si="0"/>
        <v>0</v>
      </c>
      <c r="P17" s="308"/>
    </row>
    <row r="18" spans="2:16" ht="51" x14ac:dyDescent="0.2">
      <c r="B18" s="142">
        <v>4</v>
      </c>
      <c r="C18" s="211" t="s">
        <v>160</v>
      </c>
      <c r="D18" s="161" t="s">
        <v>138</v>
      </c>
      <c r="E18" s="44">
        <v>0.5</v>
      </c>
      <c r="F18" s="12" t="s">
        <v>139</v>
      </c>
      <c r="G18" s="47">
        <v>1</v>
      </c>
      <c r="H18" s="46" t="s">
        <v>140</v>
      </c>
      <c r="I18" s="37">
        <v>46054</v>
      </c>
      <c r="J18" s="14">
        <v>46142</v>
      </c>
      <c r="K18" s="15" t="s">
        <v>128</v>
      </c>
      <c r="L18" s="29" t="s">
        <v>49</v>
      </c>
      <c r="M18" s="218"/>
      <c r="N18" s="72"/>
      <c r="O18" s="84">
        <f t="shared" si="0"/>
        <v>0</v>
      </c>
      <c r="P18" s="308"/>
    </row>
    <row r="19" spans="2:16" ht="26.25" thickBot="1" x14ac:dyDescent="0.25">
      <c r="B19" s="143"/>
      <c r="C19" s="164"/>
      <c r="D19" s="163"/>
      <c r="E19" s="48">
        <v>0.5</v>
      </c>
      <c r="F19" s="49" t="s">
        <v>154</v>
      </c>
      <c r="G19" s="50">
        <v>1</v>
      </c>
      <c r="H19" s="49" t="s">
        <v>141</v>
      </c>
      <c r="I19" s="51">
        <v>46113</v>
      </c>
      <c r="J19" s="51">
        <v>46203</v>
      </c>
      <c r="K19" s="80" t="s">
        <v>128</v>
      </c>
      <c r="L19" s="81" t="s">
        <v>49</v>
      </c>
      <c r="M19" s="219"/>
      <c r="N19" s="220"/>
      <c r="O19" s="16">
        <f>MIN(IF($P$5-I19&lt;0,0,($P$5-I19)/(J19-I19)),1)</f>
        <v>0</v>
      </c>
      <c r="P19" s="17"/>
    </row>
    <row r="20" spans="2:16" x14ac:dyDescent="0.2">
      <c r="O20" s="315"/>
    </row>
  </sheetData>
  <protectedRanges>
    <protectedRange sqref="K12:L12 E12:H12" name="Simulado"/>
    <protectedRange sqref="C13 L13" name="Simulado_1_1"/>
    <protectedRange sqref="E13:K13 I14:J14 G14" name="Simulado_1_1_1"/>
  </protectedRanges>
  <mergeCells count="22">
    <mergeCell ref="M8:P11"/>
    <mergeCell ref="D16:D17"/>
    <mergeCell ref="B16:B17"/>
    <mergeCell ref="C16:C17"/>
    <mergeCell ref="D18:D19"/>
    <mergeCell ref="B18:B19"/>
    <mergeCell ref="C18:C19"/>
    <mergeCell ref="B11:E11"/>
    <mergeCell ref="F11:L11"/>
    <mergeCell ref="D13:D15"/>
    <mergeCell ref="B13:B15"/>
    <mergeCell ref="C13:C15"/>
    <mergeCell ref="B10:E10"/>
    <mergeCell ref="F10:L10"/>
    <mergeCell ref="B2:D4"/>
    <mergeCell ref="B8:E8"/>
    <mergeCell ref="F8:L8"/>
    <mergeCell ref="B9:E9"/>
    <mergeCell ref="F9:L9"/>
    <mergeCell ref="E2:P4"/>
    <mergeCell ref="B6:P6"/>
    <mergeCell ref="B7:P7"/>
  </mergeCells>
  <dataValidations count="17">
    <dataValidation allowBlank="1" showInputMessage="1" showErrorMessage="1" promptTitle="Dependencia Apoyo" prompt="Relacionar el nombre de la(s) dependencia(s) que apoya(n) la implementación de las acciones y actividades. " sqref="L12" xr:uid="{00000000-0002-0000-0300-000007000000}"/>
    <dataValidation allowBlank="1" showInputMessage="1" showErrorMessage="1" promptTitle="Dependencia líder " prompt="Relacionar la dependencia responsable de gestionar que la acción y las actividades se implementen. " sqref="K12" xr:uid="{00000000-0002-0000-0300-000008000000}"/>
    <dataValidation allowBlank="1" showInputMessage="1" showErrorMessage="1" promptTitle="Fecha de finalización" prompt="Diligenciar la fecha en la cual se planea culminarla actividad; para la planeación tener en cuenta festivos, semanas de receso, semana santa." sqref="J12" xr:uid="{00000000-0002-0000-0300-000009000000}"/>
    <dataValidation allowBlank="1" showInputMessage="1" showErrorMessage="1" promptTitle="Fecha de inicio " prompt="Diligenciar la fecha en la cual se planea iniciar la actividad; para la planeación tener en cuenta festivos, semanas de receso, semana santa." sqref="I12" xr:uid="{00000000-0002-0000-0300-00000A000000}"/>
    <dataValidation allowBlank="1" showInputMessage="1" showErrorMessage="1" promptTitle="Producto esperado" prompt="Debe relacionar el producto final a entregar para dar cumplimiento a las actividades y acción establecida. Por ejemplo: Plan de trabajo con ejecución del 100%. " sqref="H12" xr:uid="{00000000-0002-0000-0300-00000B000000}"/>
    <dataValidation allowBlank="1" showInputMessage="1" showErrorMessage="1" promptTitle="Peso por actividad" prompt="Debe asignarse un porcentaje a cada actividad, el peso de las actividades debe sumar un 100%." sqref="E12" xr:uid="{00000000-0002-0000-0300-00000C000000}"/>
    <dataValidation allowBlank="1" showInputMessage="1" showErrorMessage="1" promptTitle="Peso de la Acción " prompt="Debe asignarse un porcentaje a cada acción, el peso de las acciones debe sumar un 100%,  por lo cual se requiere de atención detalle en el peso dado a cada una de ellas " sqref="C12" xr:uid="{00000000-0002-0000-0300-00000D000000}"/>
    <dataValidation allowBlank="1" showInputMessage="1" showErrorMessage="1" promptTitle="Acción" prompt="Se debe relacionar la acción principal a desarrollar de acuerdo con lo identificado con los diferentes insumos y se debe redactar iniciando en verbo infinitivo. " sqref="D12" xr:uid="{00000000-0002-0000-0300-00000E000000}"/>
    <dataValidation allowBlank="1" showInputMessage="1" showErrorMessage="1" promptTitle="Meta" prompt="Registre la meta de la actividad. Si se encuentra relacionada en otro instrumento de planeación debe ser la misma meta._x000a_" sqref="G12" xr:uid="{00000000-0002-0000-0300-00000F000000}"/>
    <dataValidation allowBlank="1" showInputMessage="1" showErrorMessage="1" promptTitle="Actividades " prompt="Se debe redactar en infinitivo las actividades a desarrollar para dar cumplimiento a la acción definida. Estas actividades deben numerarse 1.1. xxxxx 1.2. xxxxxxxx 1.3. xxxxxxx" sqref="F12" xr:uid="{00000000-0002-0000-0300-000010000000}"/>
    <dataValidation allowBlank="1" showInputMessage="1" showErrorMessage="1" promptTitle="Ítem" prompt="En este campo se relaciona el número consecutivo de acciones formuladas _x000a_" sqref="B12" xr:uid="{00000000-0002-0000-0300-000011000000}"/>
    <dataValidation allowBlank="1" showInputMessage="1" showErrorMessage="1" promptTitle="Líder la política " prompt="Relacionar Cargo del líder de la política (Subdirector/Jefe) y adicional si aplica el cargo de la coordinación. Ejm: Subdirector SAF - Coordinador del Grupo de Gestión Contractual" sqref="B11:E11" xr:uid="{00000000-0002-0000-0300-000012000000}"/>
    <dataValidation allowBlank="1" showInputMessage="1" showErrorMessage="1" promptTitle="Objetivo de la política " prompt="Incluir el propósito relacionado en el Manual de MIPG " sqref="B9:E9" xr:uid="{00000000-0002-0000-0300-000013000000}"/>
    <dataValidation allowBlank="1" showInputMessage="1" showErrorMessage="1" promptTitle="Polìtica de Gestión " prompt="Incluir el nombre de la política MIPG: Ej: Planeación Institucional" sqref="B8:E8" xr:uid="{00000000-0002-0000-0300-000014000000}"/>
    <dataValidation allowBlank="1" showInputMessage="1" showErrorMessage="1" promptTitle="Avance real actividad" prompt="Reportar el avance real cuantitativo y acumulado de la actividad" sqref="O12:P12" xr:uid="{C183B5BC-71C2-4721-AB3B-9C7BE79409C9}"/>
    <dataValidation allowBlank="1" showInputMessage="1" showErrorMessage="1" promptTitle="Análisis Cualitativo" prompt="Se debe describir la gestión realizada durante el periodo reportado fechas, actividades relevante  y en caso de que aplique que falta para cumplir el 100%" sqref="N12" xr:uid="{B1A0437C-7050-4325-B015-6812A8A28F30}"/>
    <dataValidation allowBlank="1" showInputMessage="1" showErrorMessage="1" promptTitle="Evidencia" prompt="Relacionar el nombre de la evidencia incluida en la carpeta compartida por la OAP. que permita validar el cumplimiento de la actividad: EV1 XXXXX , EV2 XXXXXXX (Nombres cortos) _x000a_ " sqref="M12" xr:uid="{9697483A-87FE-49A6-BDFF-B98C35818B7A}"/>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B1:AJ14"/>
  <sheetViews>
    <sheetView zoomScale="55" zoomScaleNormal="55" workbookViewId="0">
      <selection activeCell="M8" sqref="M8:P10"/>
    </sheetView>
  </sheetViews>
  <sheetFormatPr baseColWidth="10" defaultColWidth="11.42578125" defaultRowHeight="13.5" x14ac:dyDescent="0.25"/>
  <cols>
    <col min="1" max="1" width="4.28515625" style="4" customWidth="1"/>
    <col min="2" max="2" width="8.140625" style="6" customWidth="1"/>
    <col min="3" max="3" width="15.7109375" style="5" customWidth="1"/>
    <col min="4" max="4" width="30.140625" style="5" customWidth="1"/>
    <col min="5" max="5" width="15.42578125" style="5" customWidth="1"/>
    <col min="6" max="6" width="46.28515625" style="5" customWidth="1"/>
    <col min="7" max="7" width="15.42578125" style="5" customWidth="1"/>
    <col min="8" max="8" width="33.42578125" style="5" customWidth="1"/>
    <col min="9" max="10" width="14" style="5" customWidth="1"/>
    <col min="11" max="11" width="24.5703125" style="6" customWidth="1"/>
    <col min="12" max="12" width="24.5703125" style="5" customWidth="1"/>
    <col min="13" max="14" width="17.140625" style="4" customWidth="1"/>
    <col min="15" max="16" width="16.5703125" style="4" customWidth="1"/>
    <col min="17" max="16384" width="11.42578125" style="4"/>
  </cols>
  <sheetData>
    <row r="1" spans="2:16" ht="14.25" thickBot="1" x14ac:dyDescent="0.3"/>
    <row r="2" spans="2:16" ht="12.75" customHeight="1" x14ac:dyDescent="0.2">
      <c r="B2" s="126"/>
      <c r="C2" s="127"/>
      <c r="D2" s="128"/>
      <c r="E2" s="134" t="s">
        <v>71</v>
      </c>
      <c r="F2" s="135"/>
      <c r="G2" s="135"/>
      <c r="H2" s="135"/>
      <c r="I2" s="135"/>
      <c r="J2" s="135"/>
      <c r="K2" s="135"/>
      <c r="L2" s="135"/>
      <c r="M2" s="135"/>
      <c r="N2" s="135"/>
      <c r="O2" s="135"/>
      <c r="P2" s="136"/>
    </row>
    <row r="3" spans="2:16" ht="12.75" customHeight="1" x14ac:dyDescent="0.2">
      <c r="B3" s="129"/>
      <c r="C3" s="318"/>
      <c r="D3" s="130"/>
      <c r="E3" s="137"/>
      <c r="F3" s="316"/>
      <c r="G3" s="316"/>
      <c r="H3" s="316"/>
      <c r="I3" s="316"/>
      <c r="J3" s="316"/>
      <c r="K3" s="316"/>
      <c r="L3" s="316"/>
      <c r="M3" s="316"/>
      <c r="N3" s="316"/>
      <c r="O3" s="316"/>
      <c r="P3" s="138"/>
    </row>
    <row r="4" spans="2:16" ht="13.5" customHeight="1" thickBot="1" x14ac:dyDescent="0.25">
      <c r="B4" s="131"/>
      <c r="C4" s="132"/>
      <c r="D4" s="133"/>
      <c r="E4" s="137"/>
      <c r="F4" s="316"/>
      <c r="G4" s="316"/>
      <c r="H4" s="316"/>
      <c r="I4" s="316"/>
      <c r="J4" s="316"/>
      <c r="K4" s="316"/>
      <c r="L4" s="316"/>
      <c r="M4" s="316"/>
      <c r="N4" s="316"/>
      <c r="O4" s="316"/>
      <c r="P4" s="138"/>
    </row>
    <row r="5" spans="2:16" x14ac:dyDescent="0.25">
      <c r="B5" s="319"/>
      <c r="C5" s="320"/>
      <c r="D5" s="320"/>
      <c r="E5" s="320"/>
      <c r="F5" s="320"/>
      <c r="G5" s="320"/>
      <c r="H5" s="320"/>
      <c r="I5" s="320"/>
      <c r="J5" s="320"/>
      <c r="K5" s="321"/>
      <c r="L5" s="320"/>
      <c r="M5" s="322"/>
      <c r="N5" s="322"/>
      <c r="O5" s="322"/>
      <c r="P5" s="323"/>
    </row>
    <row r="6" spans="2:16" s="1" customFormat="1" ht="12.75" customHeight="1" x14ac:dyDescent="0.2">
      <c r="B6" s="324" t="s">
        <v>0</v>
      </c>
      <c r="C6" s="317"/>
      <c r="D6" s="317"/>
      <c r="E6" s="317"/>
      <c r="F6" s="317"/>
      <c r="G6" s="317"/>
      <c r="H6" s="317"/>
      <c r="I6" s="317"/>
      <c r="J6" s="317"/>
      <c r="K6" s="317"/>
      <c r="L6" s="317"/>
      <c r="M6" s="317"/>
      <c r="N6" s="317"/>
      <c r="O6" s="317"/>
      <c r="P6" s="325"/>
    </row>
    <row r="7" spans="2:16" s="1" customFormat="1" thickBot="1" x14ac:dyDescent="0.25">
      <c r="B7" s="326"/>
      <c r="C7" s="139"/>
      <c r="D7" s="139"/>
      <c r="E7" s="139"/>
      <c r="F7" s="140"/>
      <c r="G7" s="140"/>
      <c r="H7" s="140"/>
      <c r="I7" s="140"/>
      <c r="J7" s="140"/>
      <c r="K7" s="140"/>
      <c r="L7" s="140"/>
      <c r="M7" s="327"/>
      <c r="N7" s="327"/>
      <c r="O7" s="327"/>
      <c r="P7" s="341">
        <v>46023</v>
      </c>
    </row>
    <row r="8" spans="2:16" s="1" customFormat="1" ht="14.25" thickBot="1" x14ac:dyDescent="0.25">
      <c r="B8" s="165" t="s">
        <v>1</v>
      </c>
      <c r="C8" s="166"/>
      <c r="D8" s="166"/>
      <c r="E8" s="167"/>
      <c r="F8" s="332" t="s">
        <v>48</v>
      </c>
      <c r="G8" s="333"/>
      <c r="H8" s="333"/>
      <c r="I8" s="333"/>
      <c r="J8" s="333"/>
      <c r="K8" s="333"/>
      <c r="L8" s="333"/>
      <c r="M8" s="342" t="s">
        <v>188</v>
      </c>
      <c r="N8" s="343"/>
      <c r="O8" s="343"/>
      <c r="P8" s="344"/>
    </row>
    <row r="9" spans="2:16" s="2" customFormat="1" ht="14.25" thickBot="1" x14ac:dyDescent="0.3">
      <c r="B9" s="165" t="s">
        <v>3</v>
      </c>
      <c r="C9" s="166"/>
      <c r="D9" s="166"/>
      <c r="E9" s="167"/>
      <c r="F9" s="334" t="s">
        <v>73</v>
      </c>
      <c r="G9" s="335"/>
      <c r="H9" s="335"/>
      <c r="I9" s="335"/>
      <c r="J9" s="335"/>
      <c r="K9" s="335"/>
      <c r="L9" s="335"/>
      <c r="M9" s="345"/>
      <c r="N9" s="346"/>
      <c r="O9" s="346"/>
      <c r="P9" s="347"/>
    </row>
    <row r="10" spans="2:16" s="2" customFormat="1" ht="14.25" thickBot="1" x14ac:dyDescent="0.3">
      <c r="B10" s="165" t="s">
        <v>4</v>
      </c>
      <c r="C10" s="166"/>
      <c r="D10" s="166"/>
      <c r="E10" s="167"/>
      <c r="F10" s="336" t="s">
        <v>74</v>
      </c>
      <c r="G10" s="337"/>
      <c r="H10" s="337"/>
      <c r="I10" s="337"/>
      <c r="J10" s="337"/>
      <c r="K10" s="337"/>
      <c r="L10" s="337"/>
      <c r="M10" s="348"/>
      <c r="N10" s="349"/>
      <c r="O10" s="349"/>
      <c r="P10" s="350"/>
    </row>
    <row r="11" spans="2:16" s="2" customFormat="1" ht="14.25" customHeight="1" thickBot="1" x14ac:dyDescent="0.3">
      <c r="B11" s="165" t="s">
        <v>5</v>
      </c>
      <c r="C11" s="166"/>
      <c r="D11" s="166"/>
      <c r="E11" s="167"/>
      <c r="F11" s="338" t="s">
        <v>50</v>
      </c>
      <c r="G11" s="339"/>
      <c r="H11" s="339"/>
      <c r="I11" s="339"/>
      <c r="J11" s="339"/>
      <c r="K11" s="339"/>
      <c r="L11" s="339"/>
      <c r="M11" s="339"/>
      <c r="N11" s="339"/>
      <c r="O11" s="339"/>
      <c r="P11" s="340"/>
    </row>
    <row r="12" spans="2:16" s="3" customFormat="1" ht="64.5" thickBot="1" x14ac:dyDescent="0.25">
      <c r="B12" s="67" t="s">
        <v>6</v>
      </c>
      <c r="C12" s="7" t="s">
        <v>162</v>
      </c>
      <c r="D12" s="7" t="s">
        <v>7</v>
      </c>
      <c r="E12" s="7" t="s">
        <v>8</v>
      </c>
      <c r="F12" s="7" t="s">
        <v>9</v>
      </c>
      <c r="G12" s="7" t="s">
        <v>10</v>
      </c>
      <c r="H12" s="7" t="s">
        <v>11</v>
      </c>
      <c r="I12" s="7" t="s">
        <v>12</v>
      </c>
      <c r="J12" s="7" t="s">
        <v>13</v>
      </c>
      <c r="K12" s="7" t="s">
        <v>14</v>
      </c>
      <c r="L12" s="7" t="s">
        <v>15</v>
      </c>
      <c r="M12" s="328" t="s">
        <v>16</v>
      </c>
      <c r="N12" s="329" t="s">
        <v>17</v>
      </c>
      <c r="O12" s="330" t="s">
        <v>164</v>
      </c>
      <c r="P12" s="331" t="s">
        <v>18</v>
      </c>
    </row>
    <row r="13" spans="2:16" s="3" customFormat="1" ht="102.75" customHeight="1" x14ac:dyDescent="0.2">
      <c r="B13" s="68">
        <v>1</v>
      </c>
      <c r="C13" s="41" t="s">
        <v>161</v>
      </c>
      <c r="D13" s="32" t="s">
        <v>142</v>
      </c>
      <c r="E13" s="33">
        <v>1</v>
      </c>
      <c r="F13" s="27" t="s">
        <v>143</v>
      </c>
      <c r="G13" s="34">
        <v>1</v>
      </c>
      <c r="H13" s="70" t="s">
        <v>144</v>
      </c>
      <c r="I13" s="35">
        <v>46082</v>
      </c>
      <c r="J13" s="35">
        <v>46234</v>
      </c>
      <c r="K13" s="28" t="s">
        <v>153</v>
      </c>
      <c r="L13" s="42" t="s">
        <v>49</v>
      </c>
      <c r="M13" s="292"/>
      <c r="N13" s="293"/>
      <c r="O13" s="84">
        <f>MIN(IF($P$5-I13&lt;0,0,($P$5-I13)/(J13-I13)),1)</f>
        <v>0</v>
      </c>
      <c r="P13" s="314"/>
    </row>
    <row r="14" spans="2:16" s="3" customFormat="1" ht="65.25" customHeight="1" thickBot="1" x14ac:dyDescent="0.25">
      <c r="B14" s="69">
        <v>2</v>
      </c>
      <c r="C14" s="212" t="s">
        <v>161</v>
      </c>
      <c r="D14" s="39" t="s">
        <v>145</v>
      </c>
      <c r="E14" s="38">
        <v>1</v>
      </c>
      <c r="F14" s="82" t="s">
        <v>159</v>
      </c>
      <c r="G14" s="30">
        <v>1</v>
      </c>
      <c r="H14" s="39" t="s">
        <v>146</v>
      </c>
      <c r="I14" s="40">
        <v>46235</v>
      </c>
      <c r="J14" s="40">
        <v>46356</v>
      </c>
      <c r="K14" s="80" t="s">
        <v>153</v>
      </c>
      <c r="L14" s="43" t="s">
        <v>49</v>
      </c>
      <c r="M14" s="219"/>
      <c r="N14" s="220"/>
      <c r="O14" s="19">
        <f t="shared" ref="O14" si="0">MIN(IF($P$5-I14&lt;0,0,($P$5-I14)/(J14-I14)),1)</f>
        <v>0</v>
      </c>
      <c r="P14" s="17"/>
    </row>
  </sheetData>
  <protectedRanges>
    <protectedRange sqref="K12:L12 E12:H12" name="Simulado"/>
    <protectedRange sqref="L13 C13:C14" name="Simulado_1_1"/>
    <protectedRange sqref="F14 K13 E13:G13 H13:J14" name="Simulado_1_1_1"/>
  </protectedRanges>
  <mergeCells count="13">
    <mergeCell ref="B11:E11"/>
    <mergeCell ref="F11:P11"/>
    <mergeCell ref="B10:E10"/>
    <mergeCell ref="F10:L10"/>
    <mergeCell ref="B2:D4"/>
    <mergeCell ref="B8:E8"/>
    <mergeCell ref="F8:L8"/>
    <mergeCell ref="B9:E9"/>
    <mergeCell ref="F9:L9"/>
    <mergeCell ref="E2:P4"/>
    <mergeCell ref="B6:P6"/>
    <mergeCell ref="M8:P10"/>
    <mergeCell ref="B7:L7"/>
  </mergeCells>
  <dataValidations count="17">
    <dataValidation allowBlank="1" showInputMessage="1" showErrorMessage="1" promptTitle="Dependencia Apoyo" prompt="Relacionar el nombre de la(s) dependencia(s) que apoya(n) la implementación de las acciones y actividades. " sqref="L12" xr:uid="{00000000-0002-0000-0400-000007000000}"/>
    <dataValidation allowBlank="1" showInputMessage="1" showErrorMessage="1" promptTitle="Dependencia líder " prompt="Relacionar la dependencia responsable de gestionar que la acción y las actividades se implementen. " sqref="K12" xr:uid="{00000000-0002-0000-0400-000008000000}"/>
    <dataValidation allowBlank="1" showInputMessage="1" showErrorMessage="1" promptTitle="Fecha de finalización" prompt="Diligenciar la fecha en la cual se planea culminarla actividad; para la planeación tener en cuenta festivos, semanas de receso, semana santa." sqref="J12" xr:uid="{00000000-0002-0000-0400-000009000000}"/>
    <dataValidation allowBlank="1" showInputMessage="1" showErrorMessage="1" promptTitle="Fecha de inicio " prompt="Diligenciar la fecha en la cual se planea iniciar la actividad; para la planeación tener en cuenta festivos, semanas de receso, semana santa." sqref="I12" xr:uid="{00000000-0002-0000-0400-00000A000000}"/>
    <dataValidation allowBlank="1" showInputMessage="1" showErrorMessage="1" promptTitle="Producto esperado" prompt="Debe relacionar el producto final a entregar para dar cumplimiento a las actividades y acción establecida. Por ejemplo: Plan de trabajo con ejecución del 100%. " sqref="H12" xr:uid="{00000000-0002-0000-0400-00000B000000}"/>
    <dataValidation allowBlank="1" showInputMessage="1" showErrorMessage="1" promptTitle="Peso por actividad" prompt="Debe asignarse un porcentaje a cada actividad, el peso de las actividades debe sumar un 100%." sqref="E12" xr:uid="{00000000-0002-0000-0400-00000C000000}"/>
    <dataValidation allowBlank="1" showInputMessage="1" showErrorMessage="1" promptTitle="Peso de la Acción " prompt="Debe asignarse un porcentaje a cada acción, el peso de las acciones debe sumar un 100%,  por lo cual se requiere de atención detalle en el peso dado a cada una de ellas " sqref="C12" xr:uid="{00000000-0002-0000-0400-00000D000000}"/>
    <dataValidation allowBlank="1" showInputMessage="1" showErrorMessage="1" promptTitle="Acción" prompt="Se debe relacionar la acción principal a desarrollar de acuerdo con lo identificado con los diferentes insumos y se debe redactar iniciando en verbo infinitivo. " sqref="D12" xr:uid="{00000000-0002-0000-0400-00000E000000}"/>
    <dataValidation allowBlank="1" showInputMessage="1" showErrorMessage="1" promptTitle="Meta" prompt="Registre la meta de la actividad. Si se encuentra relacionada en otro instrumento de planeación debe ser la misma meta._x000a_" sqref="G12" xr:uid="{00000000-0002-0000-0400-00000F000000}"/>
    <dataValidation allowBlank="1" showInputMessage="1" showErrorMessage="1" promptTitle="Actividades " prompt="Se debe redactar en infinitivo las actividades a desarrollar para dar cumplimiento a la acción definida. Estas actividades deben numerarse 1.1. xxxxx 1.2. xxxxxxxx 1.3. xxxxxxx" sqref="F12" xr:uid="{00000000-0002-0000-0400-000010000000}"/>
    <dataValidation allowBlank="1" showInputMessage="1" showErrorMessage="1" promptTitle="Ítem" prompt="En este campo se relaciona el número consecutivo de acciones formuladas _x000a_" sqref="B12" xr:uid="{00000000-0002-0000-0400-000011000000}"/>
    <dataValidation allowBlank="1" showInputMessage="1" showErrorMessage="1" promptTitle="Líder la política " prompt="Relacionar Cargo del líder de la política (Subdirector/Jefe) y adicional si aplica el cargo de la coordinación. Ejm: Subdirector SAF - Coordinador del Grupo de Gestión Contractual" sqref="B11:E11" xr:uid="{00000000-0002-0000-0400-000012000000}"/>
    <dataValidation allowBlank="1" showInputMessage="1" showErrorMessage="1" promptTitle="Objetivo de la política " prompt="Incluir el propósito relacionado en el Manual de MIPG " sqref="B9:E9" xr:uid="{00000000-0002-0000-0400-000013000000}"/>
    <dataValidation allowBlank="1" showInputMessage="1" showErrorMessage="1" promptTitle="Polìtica de Gestión " prompt="Incluir el nombre de la política MIPG: Ej: Planeación Institucional" sqref="B8:E8" xr:uid="{00000000-0002-0000-0400-000014000000}"/>
    <dataValidation allowBlank="1" showInputMessage="1" showErrorMessage="1" promptTitle="Evidencia" prompt="Relacionar el nombre de la evidencia incluida en la carpeta compartida por la OAP. que permita validar el cumplimiento de la actividad: EV1 XXXXX , EV2 XXXXXXX (Nombres cortos) _x000a_ " sqref="M12" xr:uid="{97D3A490-8C8A-4763-A005-E4B4FCF38748}"/>
    <dataValidation allowBlank="1" showInputMessage="1" showErrorMessage="1" promptTitle="Análisis Cualitativo" prompt="Se debe describir la gestión realizada durante el periodo reportado fechas, actividades relevante  y en caso de que aplique que falta para cumplir el 100%" sqref="N12" xr:uid="{79AC1E89-B2F6-4F2C-ABF4-493FEBF4C9C4}"/>
    <dataValidation allowBlank="1" showInputMessage="1" showErrorMessage="1" promptTitle="Avance real actividad" prompt="Reportar el avance real cuantitativo y acumulado de la actividad" sqref="O12:P12" xr:uid="{5A3A6AB3-9799-4B7F-A35A-126A7313CD8D}"/>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ACE412479EB8A4C9DB946EA657AD4AB" ma:contentTypeVersion="17" ma:contentTypeDescription="Crear nuevo documento." ma:contentTypeScope="" ma:versionID="22b97b45aaa3045a9b1b4278f2630b28">
  <xsd:schema xmlns:xsd="http://www.w3.org/2001/XMLSchema" xmlns:xs="http://www.w3.org/2001/XMLSchema" xmlns:p="http://schemas.microsoft.com/office/2006/metadata/properties" xmlns:ns2="313dc85d-5bab-4eeb-86ad-9e619537987a" xmlns:ns3="ea91d785-2c90-43d2-acd6-4207220cd395" targetNamespace="http://schemas.microsoft.com/office/2006/metadata/properties" ma:root="true" ma:fieldsID="0c2a1f524722624d8c4f6c56d9ac0d24" ns2:_="" ns3:_="">
    <xsd:import namespace="313dc85d-5bab-4eeb-86ad-9e619537987a"/>
    <xsd:import namespace="ea91d785-2c90-43d2-acd6-4207220cd3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dc85d-5bab-4eeb-86ad-9e619537987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233c401b-0b69-451d-a1db-200d56e30ed1}" ma:internalName="TaxCatchAll" ma:showField="CatchAllData" ma:web="313dc85d-5bab-4eeb-86ad-9e61953798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91d785-2c90-43d2-acd6-4207220cd39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a91d785-2c90-43d2-acd6-4207220cd395">
      <Terms xmlns="http://schemas.microsoft.com/office/infopath/2007/PartnerControls"/>
    </lcf76f155ced4ddcb4097134ff3c332f>
    <TaxCatchAll xmlns="313dc85d-5bab-4eeb-86ad-9e619537987a" xsi:nil="true"/>
  </documentManagement>
</p:properties>
</file>

<file path=customXml/itemProps1.xml><?xml version="1.0" encoding="utf-8"?>
<ds:datastoreItem xmlns:ds="http://schemas.openxmlformats.org/officeDocument/2006/customXml" ds:itemID="{66628FCD-4C8A-4ED8-A1CC-EE42743C3391}">
  <ds:schemaRefs>
    <ds:schemaRef ds:uri="http://schemas.microsoft.com/sharepoint/v3/contenttype/forms"/>
  </ds:schemaRefs>
</ds:datastoreItem>
</file>

<file path=customXml/itemProps2.xml><?xml version="1.0" encoding="utf-8"?>
<ds:datastoreItem xmlns:ds="http://schemas.openxmlformats.org/officeDocument/2006/customXml" ds:itemID="{E10967B1-205E-40FB-A468-918494A871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dc85d-5bab-4eeb-86ad-9e619537987a"/>
    <ds:schemaRef ds:uri="ea91d785-2c90-43d2-acd6-4207220cd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872BF2-4B7F-4E3F-884C-80FA74301E5F}">
  <ds:schemaRefs>
    <ds:schemaRef ds:uri="http://www.w3.org/XML/1998/namespace"/>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ea91d785-2c90-43d2-acd6-4207220cd395"/>
    <ds:schemaRef ds:uri="http://schemas.openxmlformats.org/package/2006/metadata/core-properties"/>
    <ds:schemaRef ds:uri="313dc85d-5bab-4eeb-86ad-9e619537987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GENERAL</vt:lpstr>
      <vt:lpstr>PETI</vt:lpstr>
      <vt:lpstr>TRATAMIENTO_RIESGOS</vt:lpstr>
      <vt:lpstr>SEG_Y_PRIV_INFO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Yeison Manuel Cotes Gil</dc:creator>
  <cp:keywords/>
  <dc:description/>
  <cp:lastModifiedBy>Maria Claudia Alejandra Gonzalez Cadena</cp:lastModifiedBy>
  <cp:revision/>
  <dcterms:created xsi:type="dcterms:W3CDTF">2023-11-07T16:51:02Z</dcterms:created>
  <dcterms:modified xsi:type="dcterms:W3CDTF">2025-12-30T13:57:03Z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0x0101003ACE412479EB8A4C9DB946EA657AD4AB</vt:lpwstr>
  </property>
  <property fmtid="{D5CDD505-2E9C-101B-9397-08002B2CF9AE}" pid="3" name="MediaServiceImageTags">
    <vt:lpwstr/>
  </property>
</Properties>
</file>