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G:\Mi unidad\2025\ENERO2025\TRANSPARENCIA\SEGUIMIENTO PTEP 3 CUATRIMESTRE\"/>
    </mc:Choice>
  </mc:AlternateContent>
  <xr:revisionPtr revIDLastSave="0" documentId="13_ncr:1_{37C86568-C292-49ED-BD23-905919A8F96F}" xr6:coauthVersionLast="47" xr6:coauthVersionMax="47" xr10:uidLastSave="{00000000-0000-0000-0000-000000000000}"/>
  <bookViews>
    <workbookView xWindow="-108" yWindow="-108" windowWidth="23256" windowHeight="14856" firstSheet="2" activeTab="2" xr2:uid="{3F93FF8D-EE39-4E27-AA9A-ADB7B0F06197}"/>
  </bookViews>
  <sheets>
    <sheet name="Lista" sheetId="3" state="hidden" r:id="rId1"/>
    <sheet name="Desagregado" sheetId="4" state="hidden" r:id="rId2"/>
    <sheet name="PTEP" sheetId="1" r:id="rId3"/>
    <sheet name="PLAN ACCIÓN INTEGRIDAD" sheetId="6" r:id="rId4"/>
    <sheet name="Distribución" sheetId="5"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1" hidden="1">Desagregado!$A$1:$H$64</definedName>
    <definedName name="_xlnm._FilterDatabase" localSheetId="4" hidden="1">Distribución!$A$2:$F$12</definedName>
    <definedName name="_xlnm._FilterDatabase" localSheetId="2" hidden="1">PTEP!$A$6:$AO$6</definedName>
    <definedName name="A">#REF!</definedName>
    <definedName name="AA">#REF!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#REF!</definedName>
    <definedName name="DIRECCION_ACTIVIDADES_MARITIMAS">#REF!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[4]FUENTES!#REF!</definedName>
    <definedName name="FUENTES_DE_FINANCIACIÓN">#REF!</definedName>
    <definedName name="FUENTES_DE_RIESGO">#REF!</definedName>
    <definedName name="FUENTES_RIESGO">#REF!</definedName>
    <definedName name="Fut">#REF!</definedName>
    <definedName name="GENTE">#REF!</definedName>
    <definedName name="GESTION">#REF!</definedName>
    <definedName name="GESTION_ADMINISTRATIVA">[5]Contexto!#REF!</definedName>
    <definedName name="GESTION_CONTROL">#REF!</definedName>
    <definedName name="GESTION_TECNICA">#REF!</definedName>
    <definedName name="GRAVEDAD">#REF!</definedName>
    <definedName name="GRUPO_VULNERABLE">#REF!</definedName>
    <definedName name="GRUPOS_DE_EDAD">#REF!</definedName>
    <definedName name="Hasta">[3]Listas!$B$2:$B$14</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[4]FUENTES!#REF!</definedName>
    <definedName name="NOMBRE_RIESGO">#REF!</definedName>
    <definedName name="NUM">#REF!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#REF!</definedName>
    <definedName name="OTROS">#REF!</definedName>
    <definedName name="PARTICIPACIÓN">#REF!</definedName>
    <definedName name="PERIODO">'[6]INFO GENERAL'!$A$328:$A$333</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RODUCTO_PMR">#REF!</definedName>
    <definedName name="programa_plan">#REF!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#REF!</definedName>
    <definedName name="SISTEMAS">#REF!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2">PTEP!$1:$6</definedName>
    <definedName name="TOTAL_PUNTAJE_RIESGO">#REF!</definedName>
    <definedName name="TRATAMIENTO">#REF!</definedName>
    <definedName name="TRATAMIENTO_RIESGO">'[7]NO BORRAR'!$G$1:$G$5</definedName>
    <definedName name="UNIDAD_DE_MEDIDA">#REF!</definedName>
    <definedName name="USUARIO">#REF!</definedName>
    <definedName name="VALORES_ETICOS">#REF!</definedName>
    <definedName name="X">#REF!</definedName>
    <definedName name="xxxx">#REF!</definedName>
    <definedName name="Y">#REF!</definedName>
    <definedName name="Z">#REF!</definedName>
    <definedName name="zona">#REF!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0" i="1" l="1"/>
  <c r="AL34" i="1"/>
  <c r="AL33" i="1" l="1"/>
  <c r="AL39" i="1"/>
  <c r="P44" i="1" l="1"/>
  <c r="P43" i="1"/>
  <c r="Y42" i="1"/>
  <c r="P42" i="1"/>
  <c r="Y41" i="1"/>
  <c r="P41" i="1"/>
  <c r="P39" i="1"/>
  <c r="P24" i="1"/>
  <c r="P19" i="1"/>
  <c r="P18" i="1"/>
  <c r="P13" i="1"/>
  <c r="AF10" i="1"/>
  <c r="D12" i="5" l="1"/>
  <c r="E11" i="5"/>
  <c r="F11" i="5" s="1"/>
  <c r="E10" i="5"/>
  <c r="F10" i="5" s="1"/>
  <c r="E9" i="5"/>
  <c r="F9" i="5" s="1"/>
  <c r="E8" i="5"/>
  <c r="F8" i="5" s="1"/>
  <c r="E7" i="5"/>
  <c r="F7" i="5" s="1"/>
  <c r="E6" i="5"/>
  <c r="F6" i="5" s="1"/>
  <c r="E5" i="5"/>
  <c r="F5" i="5" s="1"/>
  <c r="E4" i="5"/>
  <c r="F4" i="5" s="1"/>
  <c r="E3" i="5"/>
  <c r="E12" i="5" l="1"/>
  <c r="F12" i="5" s="1"/>
  <c r="F3" i="5"/>
  <c r="C64" i="4"/>
  <c r="F62" i="4"/>
  <c r="F63" i="4"/>
  <c r="F61" i="4"/>
  <c r="F56" i="4"/>
  <c r="F57" i="4"/>
  <c r="F58" i="4"/>
  <c r="F59" i="4"/>
  <c r="F60" i="4"/>
  <c r="F55" i="4"/>
  <c r="F48" i="4"/>
  <c r="F49" i="4"/>
  <c r="F50" i="4"/>
  <c r="F51" i="4"/>
  <c r="F52" i="4"/>
  <c r="F53" i="4"/>
  <c r="F54" i="4"/>
  <c r="F47" i="4"/>
  <c r="F45" i="4"/>
  <c r="F46" i="4"/>
  <c r="F44" i="4"/>
  <c r="F41" i="4"/>
  <c r="F42" i="4"/>
  <c r="F43" i="4"/>
  <c r="F40" i="4"/>
  <c r="F39" i="4"/>
  <c r="F38" i="4"/>
  <c r="F33" i="4"/>
  <c r="F34" i="4"/>
  <c r="F35" i="4"/>
  <c r="F36" i="4"/>
  <c r="F37" i="4"/>
  <c r="F32" i="4"/>
  <c r="F31" i="4"/>
  <c r="F23" i="4"/>
  <c r="F24" i="4"/>
  <c r="F25" i="4"/>
  <c r="F26" i="4"/>
  <c r="F27" i="4"/>
  <c r="F28" i="4"/>
  <c r="F29" i="4"/>
  <c r="F30" i="4"/>
  <c r="F22" i="4"/>
  <c r="F3" i="4"/>
  <c r="F4" i="4"/>
  <c r="F5" i="4"/>
  <c r="F6" i="4"/>
  <c r="F7" i="4"/>
  <c r="F8" i="4"/>
  <c r="F9" i="4"/>
  <c r="F10" i="4"/>
  <c r="F11" i="4"/>
  <c r="F12" i="4"/>
  <c r="F13" i="4"/>
  <c r="F14" i="4"/>
  <c r="F15" i="4"/>
  <c r="F16" i="4"/>
  <c r="F17" i="4"/>
  <c r="F18" i="4"/>
  <c r="F19" i="4"/>
  <c r="F20" i="4"/>
  <c r="F21" i="4"/>
  <c r="F2" i="4"/>
  <c r="G61" i="4" l="1"/>
  <c r="F64" i="4"/>
  <c r="G55" i="4"/>
  <c r="G47" i="4"/>
  <c r="G44" i="4"/>
  <c r="G38" i="4"/>
  <c r="G40" i="4"/>
  <c r="G32" i="4"/>
  <c r="G22" i="4"/>
  <c r="G2" i="4"/>
  <c r="G6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P6" authorId="0" shapeId="0" xr:uid="{B989ED64-9186-4929-8450-D20B5A89C87B}">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Q6" authorId="1" shapeId="0" xr:uid="{91E30F5C-5080-4F56-9052-6AF50D099A1C}">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Y6" authorId="0" shapeId="0" xr:uid="{B54809A3-0BA7-4993-80F1-01DB7564A7D1}">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Z6" authorId="1" shapeId="0" xr:uid="{FA77FF90-69E0-4D6A-8DF7-0886A8AB0CA7}">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6" authorId="0" shapeId="0" xr:uid="{8FCF7A70-926E-4707-B5A9-C6B52964A79B}">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AI6" authorId="1" shapeId="0" xr:uid="{298B8051-BA87-462F-B0E9-2E41F95EDA57}">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<sst xmlns="http://schemas.openxmlformats.org/spreadsheetml/2006/main" count="1962" uniqueCount="1131">
  <si>
    <t>ACTIVIDAD</t>
  </si>
  <si>
    <t>META</t>
  </si>
  <si>
    <t>NOMBRE DEL INDICADOR</t>
  </si>
  <si>
    <t>FORMULA DEL INDICADOR</t>
  </si>
  <si>
    <t>DOCUMENTOS DE VERIFICACIÓN</t>
  </si>
  <si>
    <t>1. MECANISMOS PARA LA TRANSPARENCIA Y ACCESO A LA INFORMACIÓN</t>
  </si>
  <si>
    <t>ID ACTIVIDAD</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</si>
  <si>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</si>
  <si>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</si>
  <si>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Porcentaje de asignación de las solicitudes de acceso a la información</t>
  </si>
  <si>
    <t>(No. de solicitudes de acceso de información asignadas, con seguimiento y publicadas / No. total de solicitudes de acceso de información ingresadas a la entidad) x 100</t>
  </si>
  <si>
    <t>1.1 Lineamiento de transparencia activa</t>
  </si>
  <si>
    <t>1.2 Lineamientos de transparencia pasiva</t>
  </si>
  <si>
    <t>1.3 Elaboración de instrumentos de gestión de información</t>
  </si>
  <si>
    <t>1.4 Criterio diferencial de
accesibilidad</t>
  </si>
  <si>
    <t>1.5 Monitoreo de Acceso a la Información Pública</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</si>
  <si>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</si>
  <si>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</si>
  <si>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</si>
  <si>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Capacitaciones sobre la producción y publicación de documentos accesibles en la sede electronica de la SDA, conforme la Resolución 1519 de 2020</t>
  </si>
  <si>
    <t>N° de capacitaciones realizadas / N° de capacitaciones programadas.</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</si>
  <si>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</si>
  <si>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No. De estrategias de contenido o alternativas de solución para mejorar el posicionamiento de la sede electrónica y de las plataformas virtuales de la DPSIA</t>
  </si>
  <si>
    <t>COMPONENTE PROGRAMA</t>
  </si>
  <si>
    <t>SUBCOMPONENTE PROGRAMA</t>
  </si>
  <si>
    <t>2. RENDICIÓN DE CUENTAS</t>
  </si>
  <si>
    <t>DIMENSIÓN MIPG ASOCIADA</t>
  </si>
  <si>
    <t>POLÍTICA MIPG ASOCIADA</t>
  </si>
  <si>
    <t>Dimensión 3:  Gestión con valores para resultados
Dimensión 5: Información y comunicación</t>
  </si>
  <si>
    <t>•  Participación Ciudadana en la gestión pública
•  Transparencia y Acceso a la Información Pública</t>
  </si>
  <si>
    <t>2.1 Información de calidad y en lenguaje comprensible</t>
  </si>
  <si>
    <t>Seguimiento al cumplimiento del plan de comunicaciones</t>
  </si>
  <si>
    <t>Actualizar los indicadores ambientales dispuestos en el Observatorio Ambiental de Bogotá-OAB y en el Observatorio Regional Ambiental y de Desarrollo Sostenible del Río Bogotá-ORARBO.</t>
  </si>
  <si>
    <t>(No. de indicadores actualizados / No. total de indicadores que requieren actualización, según su periodicidad de medición ) x 100</t>
  </si>
  <si>
    <t>Porcentaje de elaboración de informes normados de gestión, el estado y calidad de los recursos naturales</t>
  </si>
  <si>
    <t>1.1.1</t>
  </si>
  <si>
    <t>1.1.2</t>
  </si>
  <si>
    <t>2.1.1</t>
  </si>
  <si>
    <t>1.2.1</t>
  </si>
  <si>
    <t>1.3.1</t>
  </si>
  <si>
    <t>1.3.2</t>
  </si>
  <si>
    <t>1.4.1</t>
  </si>
  <si>
    <t>1.5.1</t>
  </si>
  <si>
    <t>1.5.2</t>
  </si>
  <si>
    <t>1.5.3</t>
  </si>
  <si>
    <t>1.5.4</t>
  </si>
  <si>
    <t>2.2 Diálogo de doble vía con la ciudadanía y sus organizaciones</t>
  </si>
  <si>
    <t>Vincular nuevos grupos, colectivos u organizaciones al programa de Voluntariado Ambiental</t>
  </si>
  <si>
    <t>Socializar el Plan Institucional de Participación Ciudadana a través de las 20 Comisiones Ambientales Locales del D.C.</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</si>
  <si>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</si>
  <si>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</si>
  <si>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</si>
  <si>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</si>
  <si>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Atender las preguntas, comentarios y/u observaciones realizadas por la ciudadanía dirigidas al sector ambiente, en el proceso de rendición de cuentas distrital.</t>
  </si>
  <si>
    <t>2.1.2</t>
  </si>
  <si>
    <t>2.2.1</t>
  </si>
  <si>
    <t>2.1.3</t>
  </si>
  <si>
    <t>2.2.2</t>
  </si>
  <si>
    <t>2.2.3</t>
  </si>
  <si>
    <t>2.2.4</t>
  </si>
  <si>
    <t>2.2.5</t>
  </si>
  <si>
    <t>2.2.6</t>
  </si>
  <si>
    <t>2.2.7</t>
  </si>
  <si>
    <t>Desarrollar procesos de participación y realizar las actividades de educación ambiental, conforme al plan de acción programado para la vigencia 2023</t>
  </si>
  <si>
    <t>3. MECANISMOS PARA MEJORAR LA ATENCIÓN AL CIUDADANO</t>
  </si>
  <si>
    <t>3.1 Estructura administrativa y Direccionamiento estratégico</t>
  </si>
  <si>
    <t>3.2 Fortalecimiento de los canales de atención</t>
  </si>
  <si>
    <t>3.3 Talento Humano</t>
  </si>
  <si>
    <t>3.4 Normativo y procedimental</t>
  </si>
  <si>
    <t>3.5 Relacionamiento con el ciudadano</t>
  </si>
  <si>
    <t>•  Servicio al ciudadano</t>
  </si>
  <si>
    <t>Realizar visitas de seguimiento al servicio prestado en los diferentes puntos de atención presenciales de la SDA.</t>
  </si>
  <si>
    <t>Realización de visitas de seguimieno al servicio prestado por la SDA</t>
  </si>
  <si>
    <t>No. de visitas de seguimiento al servicio prestado realizadas</t>
  </si>
  <si>
    <t>Implementar acciones del  modelo de servicio al ciudadano para la SDA, acorde a los lineamientos dados por la Secretaria General.</t>
  </si>
  <si>
    <t>Porcentaje de implementación del modelo de servicio al ciudadano para la SDA</t>
  </si>
  <si>
    <t>Realizar actividades de entrenamiento a los servidores del grupo servicio a la ciudadania, en cumplimiento a la política distrital de servicio al ciudadano.</t>
  </si>
  <si>
    <t>Cumplimiento del número de entrenamientos al personal de servicio a la ciudadanía</t>
  </si>
  <si>
    <t>30 entrenamientos para el personal de servicio al ciudadano y correspondencia.</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</si>
  <si>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</si>
  <si>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</si>
  <si>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 xml:space="preserve">100% de los PQRSF que ingresan a la entidad con seguimiento semanal.
Un (1) informe mensual de la gestión y a la atención de las PQRSF realizado y publicado. </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</si>
  <si>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</si>
  <si>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</si>
  <si>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</si>
  <si>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</si>
  <si>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</si>
  <si>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No.de solicitudes recibidas por el defensor del ciudadano de la SDA) x 100</t>
  </si>
  <si>
    <t>Atender el 100% de las solicitudes reiteradas allegadas al defensor del Ciudadano</t>
  </si>
  <si>
    <t>3.1.1</t>
  </si>
  <si>
    <t>3.2.1</t>
  </si>
  <si>
    <t>3.3.1</t>
  </si>
  <si>
    <t>3.4.1</t>
  </si>
  <si>
    <t>3.5.1</t>
  </si>
  <si>
    <t>3.5.2</t>
  </si>
  <si>
    <t>4. RACIONALIZACIÓN DE TRÁMITES</t>
  </si>
  <si>
    <t>4.1  Racionalización de Trámites</t>
  </si>
  <si>
    <t>5. APERTURA DE INFORMACIÓN Y DATOS ABIERTOS</t>
  </si>
  <si>
    <t>6. PARTICIPACIÓN E INNOVACIÓN EN LA GESTIÓN PÚBLICA</t>
  </si>
  <si>
    <t>6.1 Ciudadanía en la toma de decisiones públicas</t>
  </si>
  <si>
    <t>6.2 Iniciativas de innovación por articulación institucional</t>
  </si>
  <si>
    <t>6.3 Redes de innovación pública</t>
  </si>
  <si>
    <t>7. PROMOCIÓN DE LA INTEGRIDAD Y LA ÉTICA PÚBLICA</t>
  </si>
  <si>
    <t>7.3 Participación en las estrategias distritales de Integridad</t>
  </si>
  <si>
    <t xml:space="preserve">7.4 Gestión preventiva de conflicto de interés </t>
  </si>
  <si>
    <t>8. GESTIÓN DE RIESGOS DE CORRUPCIÓN - MAPAS DE RIESGO</t>
  </si>
  <si>
    <t>Dimensión 1: Talento Humano
Dimensión 7: Control Interno</t>
  </si>
  <si>
    <t>•  Gestión estratégica del talento humano
•  Integridad
•  Control Interno</t>
  </si>
  <si>
    <t>7.1 Programa Gestión de Integridad</t>
  </si>
  <si>
    <t>Porcentaje de ejecución del Plan de gestión de Integridad</t>
  </si>
  <si>
    <t>Elaborar informe de resultados de la gestión de Integridad del 2023, presentarlo ante Comité Institucional de Gestión y Desempeño y publicarlo en la página web.</t>
  </si>
  <si>
    <t>8.1 Política de Administración de Riesgos</t>
  </si>
  <si>
    <t>8.2 Construcción del mapa de riesgo anticorrupción (Incluidos los riesgos de lavado de activos)</t>
  </si>
  <si>
    <t>8.3 Consulta y divulgación</t>
  </si>
  <si>
    <t>8.4 Monitoreo y revisión</t>
  </si>
  <si>
    <t>8.5 Seguimiento</t>
  </si>
  <si>
    <t>4.1.1</t>
  </si>
  <si>
    <t>5.1.1</t>
  </si>
  <si>
    <t>5.1 Apertura de datos para los ciudadanos y grupos de interés</t>
  </si>
  <si>
    <t>5.2.1</t>
  </si>
  <si>
    <t>6.1.1</t>
  </si>
  <si>
    <t>6.2.1</t>
  </si>
  <si>
    <t>6.3.1</t>
  </si>
  <si>
    <t>7.1.1</t>
  </si>
  <si>
    <t>7.1.2</t>
  </si>
  <si>
    <t>7.2.1</t>
  </si>
  <si>
    <t>7.3.1</t>
  </si>
  <si>
    <t>7.4.1</t>
  </si>
  <si>
    <t>8.1.1</t>
  </si>
  <si>
    <t>8.2.1</t>
  </si>
  <si>
    <t>8.3.1</t>
  </si>
  <si>
    <t>8.4.1</t>
  </si>
  <si>
    <t>8.5.1</t>
  </si>
  <si>
    <t>9. MEDIDAS DE DEBIDA DILIGENCIA Y PREVENCIÓN DE LAVADO DE ACTIVOS</t>
  </si>
  <si>
    <t>9.1 Adecuación institucional para cumplir con la debida diligencia</t>
  </si>
  <si>
    <t>9.1.1</t>
  </si>
  <si>
    <t>9.2.1</t>
  </si>
  <si>
    <t>9.3.1</t>
  </si>
  <si>
    <t xml:space="preserve">VERSIÓN </t>
  </si>
  <si>
    <t>DESCRIPCIÓN</t>
  </si>
  <si>
    <t xml:space="preserve">Dimensión 2: Direccionamiento Estratégico y Planeación
Dimensión 3: Gestión con valores para resultados
Dimensión 4: Evaluación de Resultados
Dimensión 7: Control Interno </t>
  </si>
  <si>
    <t>•  Transparencia, acceso a la información pública y lucha contra la corrupción
•  Participación ciudadana en la gestión pública
•  Control Interno</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</si>
  <si>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</si>
  <si>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</si>
  <si>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</si>
  <si>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</si>
  <si>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</si>
  <si>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</si>
  <si>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</si>
  <si>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</si>
  <si>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</si>
  <si>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</si>
  <si>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</si>
  <si>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8.1.2</t>
  </si>
  <si>
    <t>7.4.2</t>
  </si>
  <si>
    <t>Realizar divulgación del Mapa de riesgos  de  gestión y de corrupción de la SDA.</t>
  </si>
  <si>
    <t>Divulgación del mapa de riesgos  de  gestión y de corrupción de la SDA</t>
  </si>
  <si>
    <t>No. de divulgaciones realizadas del mapa de riesgos  de  gestión y de corrupción de la SDA</t>
  </si>
  <si>
    <t>Realizar monitoreo cuatrimestral al mapa de riesgos, conforme a la politica de administración de riesgos de la SDA, los procedimientos internos y el esquema de lineas de defensa.</t>
  </si>
  <si>
    <t>Diseñar y ejecutar una estrategia de comunicación a través de campaña, piezas divulgativas u otras iniciativas de apropiación y promoción del código de integridad que vinculen la participación de los gestores de integridad, los servidores, los colaboradores y los grupos de interés definidos por la entidad.</t>
  </si>
  <si>
    <t>Realizar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t>
  </si>
  <si>
    <t>1.2 Lineamiento de transparencia pasiva</t>
  </si>
  <si>
    <t>Realizar depuración, mantenimiento y actualización de los datos abiertos en la plataforma distrital "Datos abiertos Bogotá" https://datosabiertos.bogota.gov.co/</t>
  </si>
  <si>
    <t>1.4.2</t>
  </si>
  <si>
    <t>Diseñar y ejecutar el plan de comunicaciones de la SDA para la vigencia 2023, el cual incluye la socialización y divulgación de la gestión institucional e información de interés, a través de los canales tanto internos como externos con los que cuenta la entidad</t>
  </si>
  <si>
    <t>Elaborar los informes reglamentarios (Acuerdo 067/02, Bogotá Cómo Vamos, Matriz de indicadores de ciudad, ICAU, ODS) que rinden cuenta sobre la gestión de la administración Distrital, el estado y calidad de los recursos naturales.</t>
  </si>
  <si>
    <t>(No. de informes normados elaborados / 5 informes requeridos por normativa y disposición distrital (Acuerdo 067/02, Bogotá Cómo Vamos, Matriz de indicadores de ciudad, ICAU, ODS) x 100</t>
  </si>
  <si>
    <t>Generar y publicar un informe mensual de gestión de las solicitudes de acceso a la información que incluya copia de las respuestas dadas por la entidad.</t>
  </si>
  <si>
    <t>Gestionar la aprobación de la Tabla de Retención Documental de la SDA ante el Archivo Distrital.</t>
  </si>
  <si>
    <t>Expedir el acto administrativo por el cual se establecen los costos de reproducción de la información pública solicitada por particulares a la Secretaría Distrital de Ambiente</t>
  </si>
  <si>
    <t>1.3.3</t>
  </si>
  <si>
    <t>1.3.4</t>
  </si>
  <si>
    <t>1.3.5</t>
  </si>
  <si>
    <t>Actualizar el Programa de Gestión Documental para el periodo comprendido entre agosto de 2023 a agosto 2024</t>
  </si>
  <si>
    <t>Formular y registrar la estrategia de racionalización de trámites de la SDA para la vigencia 2023 en el SUIT.</t>
  </si>
  <si>
    <t>Revisar, actualizar y presentar el mapa de riesgos de la entidad que incluye los riesgos de corrupción, ante el Comité Institucional de Coordinación de Control Interno - CICCI.</t>
  </si>
  <si>
    <t>Actualizar el registro de activos de información e Índice de información clasificada y reservada; y gestionar su aprobación.</t>
  </si>
  <si>
    <t>Realizar capacitaciones o sensibilizaciones sobre producción documental con criterios de accesibilidad, lenguaje claro y enfoque diferencial, a fin de ser publicados en la sede electrónica de la SDA, según la Resolución Mintic No. 1519 de 2020.</t>
  </si>
  <si>
    <t>Actualizar el esquema de publicación de información de la SDA, de acuerdo con la Resolución SDA No. 05466 de 2023 por medio de la cual se adopta el nuevo esquema de publicación de la SDA.</t>
  </si>
  <si>
    <t>1 actualización trimestral del esquema de publicación de información de la SDA.</t>
  </si>
  <si>
    <t>Actualizaciones del esquema de publicación de la información de la SDA</t>
  </si>
  <si>
    <t>Publicación del 100% de la información, conforme a las solicitudes de publicación en la sección de transparencia y acceso a la información de la SDA, realizadas por los procesos o dependencias solicitadas en la mesa de servicios.</t>
  </si>
  <si>
    <t>Dimensión 3. Gestión conValores para Resultados</t>
  </si>
  <si>
    <t>• Racionalización de Trámites</t>
  </si>
  <si>
    <t>Dimensión 3. Gestión con Valores para Resultados</t>
  </si>
  <si>
    <t>Dimensión 5: Información y comunicación</t>
  </si>
  <si>
    <t xml:space="preserve">• Gobierno digital
• Transparencia, Acceso a la Información Pública y Lucha Contra la Corrupción
</t>
  </si>
  <si>
    <t>1.2.2</t>
  </si>
  <si>
    <t>Programa de Gestión Documental actualizado y aprobado</t>
  </si>
  <si>
    <t>Adecuar y publicar la información en el modulo participa en la sede electrónica de la SDA.</t>
  </si>
  <si>
    <t>Realizar acompañamiento a la apropiación y uso de las diferentes secciones del modulo participa en la sede electrónica de la SDA.</t>
  </si>
  <si>
    <t>Subsecretaria General</t>
  </si>
  <si>
    <t xml:space="preserve">Realizar seguimiento al cumplimiento de la Resolución 1519 de 2020 "Estandares publicación sede electrónica y web"  con la matriz de la Procuraduria.  </t>
  </si>
  <si>
    <t>Realizar seguimiento al cumplimiento del esquema de publicación de la SDA conforme a la Resolución SDA No. 05466 de 2023</t>
  </si>
  <si>
    <t>1.5.5</t>
  </si>
  <si>
    <t>Subsecretaria general</t>
  </si>
  <si>
    <t>Subsecretaria general, Oficina asesora de comunicaciones</t>
  </si>
  <si>
    <t>Dirección de Gestión Corporativa / Gestión documental</t>
  </si>
  <si>
    <t>Dirección de Planeación y sistemas de información ambiental / Gestión tecnológica</t>
  </si>
  <si>
    <t>Esquema de publicación
Actas de reunión</t>
  </si>
  <si>
    <t>Seguimiento realizados al cumplimiento de la Resolución 1519 de 2020</t>
  </si>
  <si>
    <t>Matriz de seguimiento del ITA (Procuraduria)
Actas de reuniones
Memorandos, ticket en la mesa de servicios</t>
  </si>
  <si>
    <t>Actas de reuniones
Memorandos</t>
  </si>
  <si>
    <t>3 actividades de promoción o divulgación de la sección de transparencia y acceso a la información pública (uno cada cuatrimestre)</t>
  </si>
  <si>
    <t>Adelantar una actividad de promoción o divulgación de la sección de transparencia y acceso a la información pública de la sede electrónica de la SDA.</t>
  </si>
  <si>
    <t>Divulgación de la sección de transparencia y acceso a la información pública de la sede electrónica de la SDA</t>
  </si>
  <si>
    <t>Correos electrónicos
Piezas comunicativas
Soportes de la divulgación</t>
  </si>
  <si>
    <t>X</t>
  </si>
  <si>
    <t>Actas de reuniones
Memorandos
Plan de mejora</t>
  </si>
  <si>
    <t>1.1.3</t>
  </si>
  <si>
    <t>1.1.4</t>
  </si>
  <si>
    <t xml:space="preserve">Tres (3) monitoreos al mapa de riesgos </t>
  </si>
  <si>
    <t>No. de monitoreos al mapa de riesgos  de  gestión y de corrupción de la SDA</t>
  </si>
  <si>
    <t>Isolución, informes de segunda linea de defensa</t>
  </si>
  <si>
    <t>Monitorero cuatrimenstral al mapa de riesgos de gestión y corrupción de la SDA</t>
  </si>
  <si>
    <t>Mesas de trabajo para revisar y actualizar el mapa de riesgos de la SDA</t>
  </si>
  <si>
    <t>Actas de reunión, comunicaciones internas, convocatoria a comité</t>
  </si>
  <si>
    <t>Actas de reunión, comunicaciones internas, convocatoria a comité, documento de Política</t>
  </si>
  <si>
    <t>Subsecretaria General (SIG)</t>
  </si>
  <si>
    <t>18 procesos de la entidad socializados sobre la Política de administración de riesgos de la entidad</t>
  </si>
  <si>
    <t>Comunicaciones internas, pagina WEB</t>
  </si>
  <si>
    <t>Un (1) mapa de riesgos de la entidad presentado</t>
  </si>
  <si>
    <t>No. de mapas de riesgos  de  la SDA presentados en CICCI</t>
  </si>
  <si>
    <t>Tres (3) divulgaciones del mapa de riesgos  de  gestión y de corrupción de la SDA realizadas</t>
  </si>
  <si>
    <t>Definir equipo de trabajo para la implementación del Sistema de Administración del Riesgo de Lavado de Activos y Financiación del Terrorismo – SARLAFT y presentar a aprobación en Comité Institucional de Gestión y Desempeño</t>
  </si>
  <si>
    <t>Establecer plan de trabajo para implementar el Sistema de Administración del Riesgo de Lavado de Activos y Financiación del Terrorismo – SARLAFT y presentar a aprobación en Comité Institucional de Gestión y Desempeño</t>
  </si>
  <si>
    <t>Realizar monitoreo bimensual al plan de trabajo para implementar el Sistema de Administración del Riesgo de Lavado de Activos y Financiación del Terrorismo – SARLAFT y presentar avances a la alta dirección.</t>
  </si>
  <si>
    <t>Proponer estrategias de innovación en temas institucionales</t>
  </si>
  <si>
    <t>Dirección de Planeación y Sistemas de Información Ambiental (Direccionamiento Estrátegico)</t>
  </si>
  <si>
    <t>Adecuar y publicar la información en el modulo atención y servicios a la ciudadanía en la sede electrónica de la SDA.</t>
  </si>
  <si>
    <t>Realizar seguimiento a los pasivos exigibles, reservas presupuestales y saneamiento contable.</t>
  </si>
  <si>
    <t>Un (1) informe de seguimiento emitido y publicado en la página web de la Entidad.</t>
  </si>
  <si>
    <t>Emisión y publicación del informe de seguimiento</t>
  </si>
  <si>
    <t>(# de informes emitidos y publicados 
/ 1) * 100</t>
  </si>
  <si>
    <t>Memorando de emisión al CICCI.
Informe publicado en página web.</t>
  </si>
  <si>
    <t>Oficina de Control Interno</t>
  </si>
  <si>
    <t>Dirección de Planeación y Sistemas de Información Ambiental</t>
  </si>
  <si>
    <t>Documentos de seguimiento y propuestas, estrategias de posicionamiento web</t>
  </si>
  <si>
    <t>1.5.6</t>
  </si>
  <si>
    <t>Realizar seguimiento al Cumplimiento de la Ley 1712 de 2014 - Transparencia y Derecho de Acceso a la Información Pública Nacional.</t>
  </si>
  <si>
    <t>Memorando de emisión al CICCI.</t>
  </si>
  <si>
    <t>1.5.7</t>
  </si>
  <si>
    <t>Monitoreo al cumplimiento de la Circular 017 de 2017 de la Procuraduría General de la Nación y de la Ley 2013 de 2019  (SIDEAP y Aplicativo por la Integridad Pública).</t>
  </si>
  <si>
    <t>4.1.2</t>
  </si>
  <si>
    <t xml:space="preserve">Realizar seguimiento a la Estrategia de Racionalización de Trámites 2023 de la SDA, con base en la información disponible en el SUIT de la Función Pública </t>
  </si>
  <si>
    <t>Dos (2) reportes de seguimiento registrados en el SUIT de la Función Pública.</t>
  </si>
  <si>
    <t>Reportes de seguimiento registrados en el SUIT.</t>
  </si>
  <si>
    <t>(# de seguimientos registrados en el SUIT 
/ 2) * 100</t>
  </si>
  <si>
    <t>Seguimientos registrados en el SUIT.</t>
  </si>
  <si>
    <t>Realizar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t>
  </si>
  <si>
    <t>Tres (3) informes de seguimiento emitidos y publicados en la página web de la Entidad.</t>
  </si>
  <si>
    <t>Emisión y publicación de informes de seguimiento</t>
  </si>
  <si>
    <t>(# de informes emitidos y publicados 
/ 3) * 100</t>
  </si>
  <si>
    <t>Mapear cinco (5) comunidades de práctica y aprendizaje ciudadano para la gestión del conocimiento y la innovación,  para la transparencia y ética pública con enfoque ambiental en grandes centros urbanos que tengan condiciones geopolíticas similares a Bogotá para su divulgación y socialización a la ciudadana y servidores públicos.</t>
  </si>
  <si>
    <t>Gestionar la integración de la entidad en una red de conocimiento e intercambio de experiencias en materia de gestión del conocimiento e innovación o transparencia y ética pública.</t>
  </si>
  <si>
    <t>Entidad integrada en una (1) red de conocimiento e intercambio de experiencias</t>
  </si>
  <si>
    <t xml:space="preserve">% de avances en la gestión de integración en la red  </t>
  </si>
  <si>
    <t>Entidad vinculada formalmente en una red de conocimiento e intercambio de experiencias</t>
  </si>
  <si>
    <t xml:space="preserve">Acta o comunicación oficial de integración a la red </t>
  </si>
  <si>
    <t>Dirección de Gestión Corporativa / DPSIA / SG</t>
  </si>
  <si>
    <t>Revisión y actualización del catálogo de objetos, diccionario de datos e informe de calidad de los objetos geográficos conforme a los formatos y  lineamientos establecidos IDECA.</t>
  </si>
  <si>
    <t>Comunicaciones, informes o documentos de soporte de los criterios gestionados</t>
  </si>
  <si>
    <t>Acto administrativo
Publicación web
Comunicaciones</t>
  </si>
  <si>
    <t>1 acto administrativo de costos de reproducción de la información pública</t>
  </si>
  <si>
    <t>Porcentaje de elaboración del acto administrativo de costos de reproducción de la información pública</t>
  </si>
  <si>
    <t>(# de informes emitidos y publicados / 1) * 100</t>
  </si>
  <si>
    <t>(# de acto administrativo expedido y publicado / 1) * 100</t>
  </si>
  <si>
    <t xml:space="preserve">Presentaciones, convocatoria y listados de asistencia de Capacitaciones </t>
  </si>
  <si>
    <t>Subsecretaria general / servicio a la ciudadanía</t>
  </si>
  <si>
    <t>informes de solicitud de información</t>
  </si>
  <si>
    <t>reporte mesa de servicios
publicaciones</t>
  </si>
  <si>
    <t>Módulo atención y servicios a la ciudadanía adecuado en 100%</t>
  </si>
  <si>
    <t xml:space="preserve">Porcentaje de adecuación del Módulo atención y servicios a la ciudadanía </t>
  </si>
  <si>
    <t>Correos electrónicos, actas de reunión, documentos y pantallazos</t>
  </si>
  <si>
    <t>(No. de acciones realizadas para la adecuación del Módulo atención y servicios a la ciudadanía  / No. de acciones programadas para la adecuación del Módulo atención y servicios a la ciudadanía  )*100</t>
  </si>
  <si>
    <t>Oficina asesora de comunicaciones / Comunicaciones</t>
  </si>
  <si>
    <t>Informes de avance del plan de comunicaciones</t>
  </si>
  <si>
    <t>Oficina de Participación, Educación y Localidades / Participación y Educación Ambiental</t>
  </si>
  <si>
    <t>Dirección de Planeación y Sistemas de Información Ambiental / Planeación Ambiental</t>
  </si>
  <si>
    <t>Informes, comunicaciones</t>
  </si>
  <si>
    <t>Informes de administración y bitácoras</t>
  </si>
  <si>
    <t>actas de reunion y listados de asistencia</t>
  </si>
  <si>
    <t>Dirección de Planeación y Sistemas de Información Ambiental, despacho, oficina asesora de comunicaciones</t>
  </si>
  <si>
    <t>documento de avance del modelo de servicio</t>
  </si>
  <si>
    <t>informes, documentos, actas de reunion y listados de asistencia</t>
  </si>
  <si>
    <t>Informes de PQR, pantallazos de publicación</t>
  </si>
  <si>
    <t>Informes de seguimiento.</t>
  </si>
  <si>
    <t>Actas de reunión
Pantallazos
Comunicaciones</t>
  </si>
  <si>
    <t>Revisión del funcionamiento de los servicios se los objetos geográficos ya dispuestos en la plataforma de datos abiertos, a con el fin de verificar su correcto funcionamiento.</t>
  </si>
  <si>
    <t>Oficina de Participación, Educación y Localidades,  Subsecretaria general,  Oficina asesora de comunicaciones y DPSIA</t>
  </si>
  <si>
    <t>2 capacitaciones con las dependencias de la SDA</t>
  </si>
  <si>
    <t>Realizar encuestas aplicadas a los ciudadanos sobre las temáticas ambientales divulgadas en los productos comunicacionales de la SDA.</t>
  </si>
  <si>
    <t>Dirección de Planeación y Sistemas de Información Ambiental, Despacho, Oficina asesora de comunicaciones</t>
  </si>
  <si>
    <t>Realizar una jornada de dialogo ciudadano y rendición de cuenta de la vigencia 2022, conforme a la ruta de trabajo y lineamientos metodológicos de la Administración distrital y la Veeduría Distrital.</t>
  </si>
  <si>
    <t>Gestionar las directrices de accesibilidad web faltantes en la SDA, conforme a lo establecido en la Resolución 1519 de 2020 y el plan de trabajo interno.</t>
  </si>
  <si>
    <t>Formular el Plan de Acción del programa de gestión de integridad de la SDA para la vigencia 2023 y aprobarlo.</t>
  </si>
  <si>
    <t>Gestores de Integridad 
Comité Institucional de Gestión y Desempeño Institucional</t>
  </si>
  <si>
    <t>Ejecutar el plan de acción del programa de gestión de integridad de la SDA para la vigencia 2023</t>
  </si>
  <si>
    <t xml:space="preserve">Soportes de ejecución de las actividades, según corresponda
</t>
  </si>
  <si>
    <t>Gestores de Integridad
Comité Institucional de Gestión y desempeño institucional</t>
  </si>
  <si>
    <t>7.1.3</t>
  </si>
  <si>
    <t>Gestores de Integridad</t>
  </si>
  <si>
    <t>Gestores de integridad
Oficina Asesora de Comunicaciones</t>
  </si>
  <si>
    <t>Participar en las  actividades distritales asociadas a la gestión de integridad que se promuevan desde la Secretaría General de la Alocaldía Mayor de Bogotá en marco de la iniciativa Bogota con Integridad</t>
  </si>
  <si>
    <t xml:space="preserve">100% de participación en las actividades distritales asociadas a la gestión de integridad
</t>
  </si>
  <si>
    <t>Porcentaje de participación en las actividades distritales asociadas a la gestión de integridad promovidas por la Secretaría General de la Alcaldía Mayor de Bogotá</t>
  </si>
  <si>
    <t>Gestores de integridad
Equipo lider institucional</t>
  </si>
  <si>
    <t xml:space="preserve">7.5 Gestión prácticas Antisoborno, Antifraude </t>
  </si>
  <si>
    <t>7.5.1</t>
  </si>
  <si>
    <t>Formular, ejecutar y hacer seguimiento al plan de implementación para la vigencia 2023 conforme a la Politica Antisoborno de la SDA.</t>
  </si>
  <si>
    <t>Subsecretaría General
Dirección de Gestión Corporativa
Control Interno
Gestores de integridad
todas las áreas</t>
  </si>
  <si>
    <t>5.3 Estandarización de datos abiertos para intercambio de información</t>
  </si>
  <si>
    <t>5.2 Entrega de información en lenguaje sencillo que de cuenta de la gestión
institucional</t>
  </si>
  <si>
    <t>Entregar información sobre la gestión institucional en lenguaje claro, a través de los canales de comunicación externa, conforme al plan de comunicaciones de la SDA para la vigencia 2023 y las politicas de operación del procedimiento interno del proceso de comunicaciones.</t>
  </si>
  <si>
    <t>5.3.1</t>
  </si>
  <si>
    <t>5.3.2</t>
  </si>
  <si>
    <t>Dirección de Gestión Corporativa
Gestores de Integridad
Todas las dependencias</t>
  </si>
  <si>
    <t>Formular, ejecutar y hacer seguimiento al plan de trabajo para la gestión de conflicto de intereses 2023</t>
  </si>
  <si>
    <t>La Secretaría Distrital de Ambiente, está comprometida con la construcción y aplicación de estrategias que fortalezcan y promuevan una cultura institucional en torno a la transparencia, el desarrollo de comportamientos de cuidado, gestión integral y defensa de lo público, con el fin de prevenir los riesgos de corrupción y posibles conductas de fraude, soborno o conflicto de intereses, de forma tal que fomente en la entidad un ambiente de integridad y ética  de lo público. Para ello, formula de forma participativa y abierta este programa,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colaboradores, contratistas, funcionarios - servidores públicos de la SDA.
Este programa se formula en cumplimiento de la Ley 2195 de 2022, por medio de la cual se adoptan medidas en materia de transparencia, prevención y lucha contra la corrupción y establece en su artículo 31, la necesidad de que las entidades públicas formulen los Programas de Transparencia y Ética pública como herramienta para fortalecer las acciones preventivas en la lucha contra la corrupción; siguiendo las orientaciones impartidas por la Secretaría General de la Alcaldía Mayor de Bogotá para la transición del Plan Anticorrupción y de Atención al Ciudadano a la construcción de los Programas de Transparencia y Ética Pública Distritales.</t>
  </si>
  <si>
    <t xml:space="preserve"> COMPONENTE</t>
  </si>
  <si>
    <t xml:space="preserve">ESTRATEGIA </t>
  </si>
  <si>
    <t>No. 
Actividades</t>
  </si>
  <si>
    <t>% Avance</t>
  </si>
  <si>
    <t>Nivel de Cumplimiento</t>
  </si>
  <si>
    <t xml:space="preserve">Componente 1. </t>
  </si>
  <si>
    <t xml:space="preserve">Componente 2. </t>
  </si>
  <si>
    <t xml:space="preserve">Componente 3. </t>
  </si>
  <si>
    <t>0 a 59%</t>
  </si>
  <si>
    <t>ZONA BAJA</t>
  </si>
  <si>
    <t xml:space="preserve">Componente 4. </t>
  </si>
  <si>
    <t>De 60 a 79%</t>
  </si>
  <si>
    <t>ZONA MEDIA</t>
  </si>
  <si>
    <t xml:space="preserve">Componente 5. </t>
  </si>
  <si>
    <t>de 80 a 100%</t>
  </si>
  <si>
    <t>ZONA ALTA</t>
  </si>
  <si>
    <t>Componente 6.</t>
  </si>
  <si>
    <t>TOTAL ACTIVIDADES PAAC 2022</t>
  </si>
  <si>
    <r>
      <t xml:space="preserve">El nivel de cumplimiento fue calculado con base en lo establecido en el literal b) del numeral VII del documento “Estrategias para la Construcción del Plan Anticorrupción y de Atención al Ciudadano” (Versión 2), donde se indica que: </t>
    </r>
    <r>
      <rPr>
        <i/>
        <sz val="10"/>
        <color rgb="FFC00000"/>
        <rFont val="Arial"/>
        <family val="2"/>
      </rPr>
      <t>“Es el nivel de cumplimiento de las actividades (…), medido en términos de porcentaje. De 0 a 59% corresponde a la zona baja (color rojo). De 60 a 79% zona media (color amarillo). De 80 a 100% zona alta (color verde).”</t>
    </r>
  </si>
  <si>
    <r>
      <rPr>
        <b/>
        <sz val="10"/>
        <color theme="1"/>
        <rFont val="Arial"/>
        <family val="2"/>
      </rPr>
      <t>Estado General Plan Anticorrupción y de Atención al Ciudadano - PAAC</t>
    </r>
    <r>
      <rPr>
        <sz val="10"/>
        <color theme="1"/>
        <rFont val="Arial"/>
        <family val="2"/>
      </rPr>
      <t xml:space="preserve">
Primer Cuatrimestre - Corte a: 30 Abril de 2023</t>
    </r>
  </si>
  <si>
    <t xml:space="preserve">Componente 6. </t>
  </si>
  <si>
    <t xml:space="preserve">Componente 7. </t>
  </si>
  <si>
    <t xml:space="preserve">Componente 8. </t>
  </si>
  <si>
    <t xml:space="preserve">Componente 9. </t>
  </si>
  <si>
    <t>MEDIDAS DE DEBIDA DILIGENCIA Y PREVENCIÓN DE LAVADO DE ACTIVOS</t>
  </si>
  <si>
    <t>GESTIÓN DE RIESGOS DE CORRUPCIÓN - MAPAS DE RIESGO</t>
  </si>
  <si>
    <t>PROMOCIÓN DE LA INTEGRIDAD Y LA ÉTICA PÚBLICA</t>
  </si>
  <si>
    <t>PARTICIPACIÓN E INNOVACIÓN EN LA GESTIÓN PÚBLICA</t>
  </si>
  <si>
    <t>APERTURA DE INFORMACIÓN Y DATOS ABIERTOS</t>
  </si>
  <si>
    <t>RACIONALIZACIÓN DE TRÁMITES</t>
  </si>
  <si>
    <t>MECANISMOS PARA MEJORAR LA ATENCIÓN AL CIUDADANO</t>
  </si>
  <si>
    <t>RENDICIÓN DE CUENTAS</t>
  </si>
  <si>
    <t>MECANISMOS PARA LA TRANSPARENCIA Y ACCESO A LA INFORMACIÓN</t>
  </si>
  <si>
    <t xml:space="preserve">Estado de la Actividad </t>
  </si>
  <si>
    <t>Cumplida</t>
  </si>
  <si>
    <t>No Cumplida</t>
  </si>
  <si>
    <t xml:space="preserve">Parcialmente </t>
  </si>
  <si>
    <t>No Programada en el Periodo</t>
  </si>
  <si>
    <t xml:space="preserve">Código Actividad </t>
  </si>
  <si>
    <t xml:space="preserve">% Acumulado </t>
  </si>
  <si>
    <t>Promedio</t>
  </si>
  <si>
    <t xml:space="preserve">Responsable </t>
  </si>
  <si>
    <t>Actividad</t>
  </si>
  <si>
    <t>TOTAL ACTIVIDADES PAAC 2023</t>
  </si>
  <si>
    <t>Componente 9.</t>
  </si>
  <si>
    <t>Componente 8.</t>
  </si>
  <si>
    <t>Auditor ResponsasableOCI</t>
  </si>
  <si>
    <t>Angela Millán</t>
  </si>
  <si>
    <t>Irelva Canosa</t>
  </si>
  <si>
    <t>Leidy Johana Bonilla</t>
  </si>
  <si>
    <t>Angela Millán
Luz Marina Estupiñan</t>
  </si>
  <si>
    <t>Eliminada</t>
  </si>
  <si>
    <t>Promover los escenarios y espacios de participación ciudadana con énfasis ambiental en las 20 localidades del Distrito Capital que incluya la aplicación del enfoque diferencial, territorial y de derechos</t>
  </si>
  <si>
    <t>Porcentaje de ejecución de los escenarios y espacios de participación.</t>
  </si>
  <si>
    <t>(No. de espacios de participación ejecutados / No. de espacios de participación programados) x 100</t>
  </si>
  <si>
    <t>Plan de trabajo de las Comisiones Ambientales Locales y del Consejo Consultivo de Ambiente
Actas de reunión</t>
  </si>
  <si>
    <t>Oficina de Participación, Educación y Localidades</t>
  </si>
  <si>
    <t>Actas de reunión
Comunicaciones
Correos electrónicos
Acto administrativo</t>
  </si>
  <si>
    <t>Dirección Legal Ambiental / Defensa juridica</t>
  </si>
  <si>
    <t>Actas de reunión
Soportes de socialización</t>
  </si>
  <si>
    <t>100% de los informes normados sobre gestión y estado de recursos normados elaborados</t>
  </si>
  <si>
    <t>TOTAL ACTIVIDADES PTEP</t>
  </si>
  <si>
    <r>
      <rPr>
        <b/>
        <sz val="11"/>
        <color theme="1"/>
        <rFont val="Arial"/>
        <family val="2"/>
      </rPr>
      <t>OBJETIVO:</t>
    </r>
    <r>
      <rPr>
        <sz val="11"/>
        <color theme="1"/>
        <rFont val="Arial"/>
        <family val="2"/>
      </rPr>
      <t xml:space="preserve"> Fijar estrategias institucionales para la vigencia 2024,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la optimización de recursos y la prestación del servicio con mejores prácticas, accionando bajo los principios y valores de integridad, en procura de la defensa del valor de lo público, en cumplimiento de la misionalidad de la Secretaría Distrital de Ambiente.</t>
    </r>
  </si>
  <si>
    <t>Formular el Plan de Acción del programa de gestión de integridad de la SDA para la vigencia 2024 y aprobarlo.</t>
  </si>
  <si>
    <t>Un Plan de acción del  programa de gestión de integridad formulado y aprobado para la vigencia 2024</t>
  </si>
  <si>
    <t>Porcentaje de formulación y aprobación  del plan de acción del programa de gestión de integridad 2024</t>
  </si>
  <si>
    <t>No. De plan de acción del programa de gestión de Integridad SDA 2024 formulado y aprobado</t>
  </si>
  <si>
    <t xml:space="preserve"> Formulación del Plan de Gestión  2024 por los gestores de integridad (correos electrónicos y/o comunicaciones forest).
Acta de comité institucional de Gestión y Desempeño, de aprobación del Plan de Gestión de integridad 2024.
Solicitud de públicación del Plan de Gestión en la pag web de la entidad.</t>
  </si>
  <si>
    <t>Ejecutar el plan de acción del programa de gestión de integridad de la SDA para la vigencia 2024</t>
  </si>
  <si>
    <t>Elaborar informe de resultados de la gestión de Integridad del 2024, presentarlo ante Comité Institucional de Gestión y Desempeño y publicarlo en la página web.</t>
  </si>
  <si>
    <t>Un (1) informe de resultados de la gestión de Integridad del 2024 elaborado, y presentado.</t>
  </si>
  <si>
    <t>Realización del informe de resultados de la gestión de Integridad 2024</t>
  </si>
  <si>
    <t>No. de informes de resultados de la gestión de integridad elaborados y presentado.</t>
  </si>
  <si>
    <t xml:space="preserve">Documento informe de resultados.
Remisión de documento por correo electrónico o comunicación a las instancia respectivas.
</t>
  </si>
  <si>
    <t>Participar en las  actividades  asociadas a la gestión de integridad que se promuevan desde la Secretaría General de la Alcaldía Mayor de Bogotá en  el marco de las iniciativa o estrategias distritales.</t>
  </si>
  <si>
    <t xml:space="preserve">No. de actividades distritales promovidas  asociadas a la gestión de integridad/No. de actividades de participación en las actividades promovidas asociadas a la gestión de integridad 
</t>
  </si>
  <si>
    <t xml:space="preserve">fichas, formatos, y otros que se desarrollen.
</t>
  </si>
  <si>
    <t xml:space="preserve">Gestores de integridad
</t>
  </si>
  <si>
    <t xml:space="preserve">Formulación del Plan de implementación de la política antisoborno 2024.
Soportes de ejecución de las actividades.
</t>
  </si>
  <si>
    <t>Dirección de Gestión Corporativa
Gestores de integridad</t>
  </si>
  <si>
    <t>Dirección de Gestión Corporativa
Gestores de Integridad</t>
  </si>
  <si>
    <t>Expedir el acto administrativo por el cual se establecen los costos de reproducción de la información pública solicitada por particulares a la Secretaría Distrital de Ambiente para la vigencia 2024</t>
  </si>
  <si>
    <t>Subdirección Financiera / Gestión financiera</t>
  </si>
  <si>
    <t xml:space="preserve">Actualizar el Programa de Gestión Documental el cual debe estar alineado al PINAR </t>
  </si>
  <si>
    <t>PGD actualizado</t>
  </si>
  <si>
    <t>1 Programa de Gestión Documental aprobado</t>
  </si>
  <si>
    <t>Programa de Gestión Documental
Acta del Comité Institucional de Gestión y Desempeño a través del cual se aprobó el PGD</t>
  </si>
  <si>
    <t xml:space="preserve">Dirección de Gestión Corporativa / Subsecretaria General </t>
  </si>
  <si>
    <t>Continuar con la participación en la red de conocimiento e intercambio de experiencias en materia de gestión del conocimiento e innovación o transparencia y ética pública.</t>
  </si>
  <si>
    <t>Aprobado en Comité Institucional de Gestión y Desempeño Sesión No. 18 del 22 de diciembre de 2023</t>
  </si>
  <si>
    <t>FECHA DE PUBLICACIÓN</t>
  </si>
  <si>
    <t>26 de diciembre de 2023</t>
  </si>
  <si>
    <t>100% de ejecución de los espacios y escenarios de participación programados en el 2024</t>
  </si>
  <si>
    <t>4 visitas de seguimiento en el primer cuatrimestre, 4 visitas en el segundo y 3 visitas en tercer cuatrimestre del 2024</t>
  </si>
  <si>
    <t>Implementar el 90% de las acciones propuestas por el modelo de servicio de la SDA, a diciembre de 2024</t>
  </si>
  <si>
    <t>No. de entrenamientos realizados durante la vigencia 2024</t>
  </si>
  <si>
    <t>(No. De actividades implementadas del  modelo de servicio de la SDA / No. De actividades programadas del modelo de servicio de la SDA conforme al plan de acción para la vigencia 2024) x 100</t>
  </si>
  <si>
    <t>(No. de PQRSF con seguimiento a la oportunidad de respuesta / No. total de PQRSF ingresadas a la entidad) x 100
No. de informes mensuales de seguimiento a la atención de PQRSF, durante la vigencia 2024.</t>
  </si>
  <si>
    <t>Formular y registrar la estrategia de racionalización de trámites de la SDA para la vigencia 2024 en el SUIT.</t>
  </si>
  <si>
    <t>Una estrategia de racionalización de trámites de la SDA 2024 inscrita en el SUIT.</t>
  </si>
  <si>
    <t>Número de estrategia de racionalización de trámites de la SDA 2024 inscrita en el SUIT.</t>
  </si>
  <si>
    <t>Estrategia y registro en el SUIT</t>
  </si>
  <si>
    <t>(No. de actualizaciones del esquema de publicación de la información / 4 actualizaciones de esquema de publicación programadas en la vigencia 2024)</t>
  </si>
  <si>
    <t>Elaborar un instructivo para la estandarización de los criterios de accesibilidad web para la producción documental y audiovisual que genere las dependencias de la SDA, adoptarlo y socializarlo</t>
  </si>
  <si>
    <t xml:space="preserve">Realizar una evaluación de los criterios de cumplimiento de accesibilidad, aplicando la herramienta "evaluación de accesibilidad web" para identificar cuales se pueden cumplir a corto, mediano o largo plazo, o cuales no es posible su cumplimiento con el CMS actual, priorizando su aplicación. </t>
  </si>
  <si>
    <t>1 instructivo para la estandarización de los criterios de accesibilidad</t>
  </si>
  <si>
    <t>100% de avance en la elaboración de un instructivo para la estandarización de los criterios de accesibilidad en la producción documental</t>
  </si>
  <si>
    <t xml:space="preserve">Actualizar los indicadores ambientales dispuestos en el Observatorio Ambiental de Bogotá-OAB </t>
  </si>
  <si>
    <t>Alcanzar un nivel de actualización de 98% del OAB al finalizar la vigencia 2024.</t>
  </si>
  <si>
    <t xml:space="preserve">Nivel de actualización del OAB </t>
  </si>
  <si>
    <t>3 mesas de trabajo para el uso de las diferentes secciones del modulo participa</t>
  </si>
  <si>
    <t>(No. de mesas de trabajo realizadas para adecuar y publicar información en el modulo participa  / 3 mesas de trabajo programadas para adecuar y publicar información en el modulo participa)*100</t>
  </si>
  <si>
    <t xml:space="preserve"> Mesas de trabajo para el acompañamiento y apropiación del modulo participa</t>
  </si>
  <si>
    <t>Asignar el 100% de solicitudes de acceso a la información generadas por parte de la ciudadanía en la vigencia 2024</t>
  </si>
  <si>
    <t>Una evaluación de los criterios de accesibilidad web</t>
  </si>
  <si>
    <t>Porcentaje de avance de la evaluación sobre los criterios de accesibilidad web</t>
  </si>
  <si>
    <t>(No. de acciones realizadas para la  evaluación sobre los criterios de accesibilidad web / No. de acciones programadas para la  evaluación sobre los criterios de accesibilidad web) * 100</t>
  </si>
  <si>
    <t>1.4Criterio
diferencial de
accesibilidad</t>
  </si>
  <si>
    <t>1.4.3</t>
  </si>
  <si>
    <t>Hacer seguimiento a  las directrices de accesibilidad web faltantes en la SDA, conforme a lo establecido
en la Resolución 1519 de 2020 y el plan de
trabajo interno incluyendo leguaje de señas y lenguas indigenas.</t>
  </si>
  <si>
    <t>3 mesas de trabajo con directrices de accesibilidad</t>
  </si>
  <si>
    <t>Porcentaje de sesiones propuestas/ realizadas</t>
  </si>
  <si>
    <t>(No. De mesas de trabajo realizadas / 3 mesas de trabajo)*100</t>
  </si>
  <si>
    <t>actas , memorandos</t>
  </si>
  <si>
    <t>x</t>
  </si>
  <si>
    <t>Un (1) seguimiento bimensual al esquema de publicación de la SDA</t>
  </si>
  <si>
    <t>Seguimientos realizados al cumplimiento del esquema de publicación de la SDA</t>
  </si>
  <si>
    <t>Dos (2) seguimientos al cumplimiento de la Resolución 1519 de 2020</t>
  </si>
  <si>
    <t>No. de seguimiento realizados a la Resolución 1519 de 2020 / 2 seguimiento programados a la Resolución ) x 100</t>
  </si>
  <si>
    <t>No. de seguimiento realizados a la ejecución del esquema / 6 seguimientos realizados a la ejecución del esquema ) x 100</t>
  </si>
  <si>
    <t>Oficina de Control Interno / Control y Mejora</t>
  </si>
  <si>
    <t>Subsecretaria General / Política de Transparencia</t>
  </si>
  <si>
    <t>Diseñar y ejecutar el plan de comunicaciones de la SDA para la vigencia 2024, el cual incluye la socialización y divulgación de la gestión institucional e información de interés, a través de los canales tanto internos como externos con los que cuenta la entidad</t>
  </si>
  <si>
    <t>Doce (12) seguimientos de cumplimiento del plan de comunicaciones de la vigencia 2024 realizados</t>
  </si>
  <si>
    <t>No. de seguimientos realizados al cumplimiento del plan de comunicaciones de la vigencia 2024</t>
  </si>
  <si>
    <t>100% de participación en las ferias de servicio al ciudadano en donde sea convocada la Entidad durante la vigencia 2024</t>
  </si>
  <si>
    <t xml:space="preserve">Realizar seguimiento a la Estrategia de Racionalización de Trámites 2024 de la SDA, con base en la información disponible en el SUIT de la Función Pública </t>
  </si>
  <si>
    <t>Entregar información sobre la gestión institucional en lenguaje claro, a través de los canales de comunicación externa, conforme al plan de comunicaciones de la SDA para la vigencia 2024 y las politicas de operación del procedimiento interno del proceso de comunicaciones.</t>
  </si>
  <si>
    <t>Doce (12) seguimientos de cumplimiento de línea de comunicación externa del plan de comunicaciones de la vigencia 2024 realizados</t>
  </si>
  <si>
    <t>Seguimiento al cumplimiento de línea de comunicación externa del plan de comunicaciones de la vigencia 2024</t>
  </si>
  <si>
    <t>No. de seguimientos al cumplimiento de línea de comunicación externa del plan de comunicaciones de la vigencia 2024</t>
  </si>
  <si>
    <t>Formato de contrato de prestación de servicios actualizado</t>
  </si>
  <si>
    <t>Subsecretaria General / SIG</t>
  </si>
  <si>
    <t>RESPONSABLE 
(Dependencia / Proceso)</t>
  </si>
  <si>
    <t>Mantener un 94% de satisfacción de atención en la sala de Servicio a la Ciudadanía y vía telefónica y presencial, promedio cuatrimestral</t>
  </si>
  <si>
    <t>PROGRAMACIÓN
(Cuatrimestre 2024)</t>
  </si>
  <si>
    <t>(# de estrategia de racionalización de trámites de la SDA 2024 inscrita en el SUIT /1) * 100</t>
  </si>
  <si>
    <t>(No. de actividades ejecutadas en la vigencia / No.total de actividades programadas en el Plan de acción de gestión de Integridad 2024) x 100</t>
  </si>
  <si>
    <t>Adelantar una actividad de promoción o divulgación de la sección de transparencia y acceso a la información pública de la sede electrónica de la SDA, de forma cuatrimestral.</t>
  </si>
  <si>
    <t>No. De actividades de divulgación de la sección de transparencia y acceso a la información pública realizadas / 3 actividades de divulgación de la sección de transparencia y acceso a la información pública</t>
  </si>
  <si>
    <t>PROGRAMA INSTITUCIONAL DE GESTIÓN DE INTEGRIDAD
PLAN DE ACCIÓN VIGENCIA 2024</t>
  </si>
  <si>
    <t>PROYECTO DE INVERSIÓN:</t>
  </si>
  <si>
    <t>DENOMINACIÓN DEL PROYECTO DE INVERSIÓN:</t>
  </si>
  <si>
    <t>Implementación de acciones para la obtención de mejores resultados de gestión y desempeño institucional, de la Secretaría Distrital de Ambiente. Bogotá.</t>
  </si>
  <si>
    <t>META DE PROYECTO:</t>
  </si>
  <si>
    <t>Ejecutar 96 Acciones en materia disciplinaria y de cumplimiento y seguimiento a requisitos y/o actividades en el marco de las Leyes 1712 de 2014 y 1474 de 2011.</t>
  </si>
  <si>
    <t>ACTIVIDAD:</t>
  </si>
  <si>
    <t>19.  Participar en la formulación y seguimiento a la ejecución de todas las actividades incluidas en el Plan Anticorrupción y de Atención al Ciudadano – PAAC, de la Entidad.</t>
  </si>
  <si>
    <t>PROGRAMA</t>
  </si>
  <si>
    <t>PLAN DE ACCIÓN</t>
  </si>
  <si>
    <t>CRONOGRAMA</t>
  </si>
  <si>
    <t>PRESUPUESTO</t>
  </si>
  <si>
    <t xml:space="preserve">RESPONSABLES </t>
  </si>
  <si>
    <t>CUATRIMESTRAL</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</si>
  <si>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</si>
  <si>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</si>
  <si>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</si>
  <si>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</si>
  <si>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</si>
  <si>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</si>
  <si>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la estrategia de comunicación y piezas divulgativas de los valores de integridad.</t>
  </si>
  <si>
    <t xml:space="preserve">$50.000.000
</t>
  </si>
  <si>
    <t>Gestores de integridad /Oficina Asesora de Comunicaciones</t>
  </si>
  <si>
    <t>Ejecutar la campaña divulgativa de los valores de integridad.</t>
  </si>
  <si>
    <t>Afianzamiento de valores y principios de Integridad institucionales</t>
  </si>
  <si>
    <t>Reconocimiento del 100% de los valores del Código de  integridad de la entidad  por parte de los colaboradores  de la SDA y de grupos de valor</t>
  </si>
  <si>
    <t>Arraigar los valores de integridad que deben caracterizar a los colaboradores de la SDA</t>
  </si>
  <si>
    <t>Promover una cultura orientada a vivir los valores de integridad en el servicio público y  la apropiación de la integridad en el ejercicio de las funciones y / o deberes u obligaciones de los colaboradores.</t>
  </si>
  <si>
    <t>Articulación Institucional e Interinstitucional</t>
  </si>
  <si>
    <t xml:space="preserve">Interacción con el 100% de las instancias relacionadas con el componente Gestión de Integridad 
</t>
  </si>
  <si>
    <t>Articular acciones para el desarrollo del componente de gestión de integridad en espacios institucionales internos y externos</t>
  </si>
  <si>
    <t xml:space="preserve">Evaluación de la gestión de integridad 2023 </t>
  </si>
  <si>
    <t>Gestores de integridad/Comité de Desempeño Institucional</t>
  </si>
  <si>
    <t>Articulación de la gestión de Integridad  con el Plan Anticorrupción de la SDA y otros instrumentos de gestión.</t>
  </si>
  <si>
    <t>Articulación institucional e interinstucional para el desarrollo de iniciativas asociadas a la gestión de integridad.</t>
  </si>
  <si>
    <t>Gestores de Integridad
Despacho
Subsecretaria General
Dirección de Gestión Corporativa
Dependencias</t>
  </si>
  <si>
    <t>Dinamizar de esfuerzos institucionales e  interinstitucionales, entre las entidades distritales, y grupos de valor objetivo para  activar la transparencia, integridad y lucha contra la corrupción en la ciudad.</t>
  </si>
  <si>
    <t xml:space="preserve">Fortalecimiento de la gestión de Integridad en la entidad </t>
  </si>
  <si>
    <t>Semana de la Integridad en la SDA</t>
  </si>
  <si>
    <t>Robustecer los espacios y herramientas de la gestión de integridad</t>
  </si>
  <si>
    <t>Implementar estrategias de apropiación de valores a partir de la evaluación realizada de la vigencia 2023</t>
  </si>
  <si>
    <t>Gestores de integridad</t>
  </si>
  <si>
    <t xml:space="preserve">Planeación y desarrollo de la Semana de la Integridad. </t>
  </si>
  <si>
    <t>Reconocimiento a las buenas prácticas y comportamientos de los colaboradores de la SDA.</t>
  </si>
  <si>
    <t>Actividad de diagnóstico del plan de acción de integridad 2024 y balance con los resultados de la vigencia 2023.
(Evaluación de la percepción sobre la gestión realizada en el programa de Integridad y evaluar la apropiación de valores).</t>
  </si>
  <si>
    <t xml:space="preserve">Gestores de integridad/
</t>
  </si>
  <si>
    <t>Colaboradores:</t>
  </si>
  <si>
    <t>Entiendase funcionarios y contratistas de la entidad</t>
  </si>
  <si>
    <t>Realizar mantenimiento y actualización de los datos abiertos en la plataforma distrital "Datos abiertos Bogotá" https://datosabiertos.bogota.gov.co/</t>
  </si>
  <si>
    <t>Mantener actualizado el 100% de la información disponible en la plataforma de Datos Abiertos Bogotá, asegurándose de que cada conjunto de datos se encuentre en su última versión</t>
  </si>
  <si>
    <t>Porcentaje de objetos geográficos  actualizados en su última versión que ofrece la SDA en la plataforma Distrital.</t>
  </si>
  <si>
    <t>Fortalecer la base de datos geoespaciales en los portales de IDECA mediante la publicación regular de nuevos objetos geográficos.</t>
  </si>
  <si>
    <t>Publicar 8 nuevos objetos geográficos al conjunto de datos de la SDA publicados en la plataforma de Datos Abiertos Bogotá.</t>
  </si>
  <si>
    <t>Porcentaje de objetos geográficos  publicados como nuevo en las plataformas de IDECA</t>
  </si>
  <si>
    <t>Actas de reunión 
Pantallazos
Comunicación</t>
  </si>
  <si>
    <t>5.2.2</t>
  </si>
  <si>
    <t>Realizar revisiones bimensuales  de los servicios web geográficos en la plataforma de Datos Abiertos Bogotá para identificar posibles problemas, optimizar el rendimiento y garantizar la accesibilidad y calidad de los datos geográficos, en la plataforma de Datos Abiertos Bogotá.</t>
  </si>
  <si>
    <t>4 revisiones bimensuales de los servicios web geográficos en la plataforma de Datos Abiertos Bogotá para identificar posibles problemas, optimizar el rendimiento y garantizar la accesibilidad y calidad de los datos geográficos.</t>
  </si>
  <si>
    <t>(Número de objetos geográficos en su última versión / 54 Objetos geográfico totales)*100</t>
  </si>
  <si>
    <t>(Número de objetos geográficos publicados como nuevos/ 8)*100</t>
  </si>
  <si>
    <t>ELIMINADA 
1.5.5</t>
  </si>
  <si>
    <t>ELIMINADA 
Realizar encuestas aplicadas a los ciudadanos sobre las temáticas ambientales divulgadas en los productos comunicacionales de la SDA.</t>
  </si>
  <si>
    <t>ELIMINADA 
6 encuestas diseñadas y aplicadas a los ciudadanos sobre las temáticas ambientales divulgadas en los productos comunicacionales de la SDA.</t>
  </si>
  <si>
    <t>ELIMINADA 
Porcentaje de aplicación de encuestas sobre las temáticas ambientales divulgadas en los productos comunicacionales de la SDA.</t>
  </si>
  <si>
    <t>ELIMINADA 
(# de encuestas aplicadas sobre las temáticas ambientales divulgadas en los productos comunicacionales de la SDA / 6 encuestas programadas para aplicar)* 100</t>
  </si>
  <si>
    <t>ELIMINADA 
Pantallazo encuesta
Informe del resultado de la encuesta</t>
  </si>
  <si>
    <t>ELIMINADA 
Oficina asesora de comunicaciones / Comunicaciones</t>
  </si>
  <si>
    <t xml:space="preserve">ELIMINADA </t>
  </si>
  <si>
    <t>(No. de revisiones de los servicios web geográficos en la plataforma de Datos Abiertos Bogotá realizadas / 4 reuniones bimensuales)*100</t>
  </si>
  <si>
    <t>Porcentaje de revisiones de los servicios web geográficos optimizados y sin interrupciones después de cada revisión bimensual.</t>
  </si>
  <si>
    <t>Eliminación actividad No. 1.5.5 por solicitud de radicado OAC 2024IE57509. Actualización de actividades 5.1.1 ;  5.2.2 y 5.3.1 por plan de trabajo interno de la DPSIA.</t>
  </si>
  <si>
    <t>31 de octubre del 2024</t>
  </si>
  <si>
    <t>27 de marzo de 2024</t>
  </si>
  <si>
    <t xml:space="preserve">Elaborar una Política  para la prevención y control del lavado de Activos y Financiación del terrorismo-SARLAFT de la SDA. </t>
  </si>
  <si>
    <t xml:space="preserve">Realizar una Política  para la prevención y control del lavado de Activos y Financiación del terrorismo-SARLAFT de la SDA. </t>
  </si>
  <si>
    <t xml:space="preserve"> una (1) Política  para la prevención y control del lavado de Activos y Financiación del terrorismo-SARLAFT de la SDA.</t>
  </si>
  <si>
    <t>Política  para la prevención y control del lavado de Activos y Financiación del terrorismo-SARLAFT de la SDA</t>
  </si>
  <si>
    <t xml:space="preserve">Subdirección de proyectos y cooperación Internacional  / oficial de cumplimiento
</t>
  </si>
  <si>
    <t>Realizar un evento sobre  muestra del  conocimiento y la innovación de la SDA.</t>
  </si>
  <si>
    <t>Una (1) evento realizado</t>
  </si>
  <si>
    <t xml:space="preserve">Soporte de el evento realizado
</t>
  </si>
  <si>
    <t># estrategias de comunicación y sensibilizaciones relacionadas con  los temas del codigo de integridad  y conflicto de interes. .</t>
  </si>
  <si>
    <t>Realizar  estrategias de comunicación  y sensibilzaciones  relacionadas con los temas de codigo de integridad y conflicto de intereses,</t>
  </si>
  <si>
    <t xml:space="preserve">Realización de estrategias </t>
  </si>
  <si>
    <t xml:space="preserve">Soportes de las estrategias  realizadas . 
</t>
  </si>
  <si>
    <t>Realizar estrategias de comunicación y divulgación  de la Politica Antisoborno.</t>
  </si>
  <si>
    <t>Comunicar y divulgar la politica antisoborno</t>
  </si>
  <si>
    <t>Avance de la elaboración de la  Política  para la prevención y control del lavado de Activos y Financiación del terrorismo-SARLAFT de la SDA.</t>
  </si>
  <si>
    <t xml:space="preserve"># de estregias realizadas para comunicar y divulgar la politica antisoborno </t>
  </si>
  <si>
    <t xml:space="preserve">Realización del evento </t>
  </si>
  <si>
    <t>Comunicación y sensibilización de tema de codigo de integridad y conflicto de interes</t>
  </si>
  <si>
    <t>Comunicar y sensibilizar al personal en temas de codigo de integridad y conflicto de interes.</t>
  </si>
  <si>
    <t>Asistir  a  sesiones de parte de la veeduria y Realizar actividades para preparar una jornada de dialogo ciudadano y rendición de cuenta de la vigencia 2024, conforme a la ruta de trabajo y lineamientos metodológicos de la Administración distrital y la Veeduría Distrital.</t>
  </si>
  <si>
    <t>Participacion en sesiones y realizacion de actividades para la preparacion de audiencia publica vigencia 2024</t>
  </si>
  <si>
    <t>sesiones y actividades rendicion de cuenta vigencia 2024</t>
  </si>
  <si>
    <t># de sesiones en que se participa  y actividades realizadas para rendicion de cuentas vigencia 2024</t>
  </si>
  <si>
    <t>Soportes de asistencia y de actividades realizadas</t>
  </si>
  <si>
    <t>Eliminación de actividades componente 9  remplazadas por  la elaboración de una Política y  actualización de actividades 6.2.1;7.4.1; 7.5.1  los anteriores ajustes aprobados por comité de gestion y desempeño del dia 30 de septiembre del 2024 ; actualización de actividad 2.2.2 por plan de trabajo interno de la DPSIA.</t>
  </si>
  <si>
    <t>SEGUIMIENTO SEGUNDA LÍNEA DE DEFENSA
II CUATRIMESTRE  (Mayo - Agosto 2024)
(Dirección de Planeación y Sistemas de Información Ambiental)</t>
  </si>
  <si>
    <t>SEGUIMIENTO TERCER LINEA DE DEFENSA 
II CUATRIMESTRE  (Mayo - Agosto 2024)
Oficina de Control Interno - OCI</t>
  </si>
  <si>
    <t>DESCRIPCIÓN DEL AVANCE</t>
  </si>
  <si>
    <t>EVIDENCIA Y RUTA DE UBICACIÓN</t>
  </si>
  <si>
    <t>GRADO DE CUMPLIMIENTO</t>
  </si>
  <si>
    <t>% AVANCE Indicador 
Acumulado</t>
  </si>
  <si>
    <t>Se evidencia información actualizada, organizada y disponible en el módulo atención y servicios a la ciudadanía.  El chatbot aun sigue sin funcionamiento, por otro lado se observa que se actualiza la "Carta de trato digno" .Se  reitera la sugerencia de  actualizar y ampliar las preguntas frecuentes,Se sugiere revisar el item de "Información de Interés" del módulo atención y servicios a la ciudadanía, ya que  no contiene información al respecto. 
Por otra parte, el proceso reporta que el menú participa del portal web contiene información en todos los módulos, la segunda línea verifica y en particular la sección del Plan de participación ciudadana hay información desactualizada porque el plan de participación que direcciona es de la vigencia 2022 y el Plan de Acción de la Estrategia de Participación Ciudadana es del 2023. En cuanto a la sección "Participación para el diagnóstico de necesdades e identificación de problemas" se encuentra información organizada y útil, sin embargo hay información desactualizada con la Territorialización 2023 (corte 31 de julio de 2023).                                                                                                 
Se sugiere actualizar la medicion, ya que es dificil poder cuantificar el grado de cumplimiento.</t>
  </si>
  <si>
    <t>pagina web</t>
  </si>
  <si>
    <t>CUMPLIENDO</t>
  </si>
  <si>
    <r>
      <t xml:space="preserve">En atención a la meta e indicador establecidos e identificados como:
</t>
    </r>
    <r>
      <rPr>
        <b/>
        <sz val="10"/>
        <color theme="1"/>
        <rFont val="Arial"/>
        <family val="2"/>
      </rPr>
      <t>Meta:</t>
    </r>
    <r>
      <rPr>
        <sz val="10"/>
        <color theme="1"/>
        <rFont val="Arial"/>
        <family val="2"/>
      </rPr>
      <t xml:space="preserve"> Módulo atención y servicios a la ciudadanía adecuado en 100%
</t>
    </r>
    <r>
      <rPr>
        <b/>
        <sz val="10"/>
        <color theme="1"/>
        <rFont val="Arial"/>
        <family val="2"/>
      </rPr>
      <t>Indicador:</t>
    </r>
    <r>
      <rPr>
        <sz val="10"/>
        <color theme="1"/>
        <rFont val="Arial"/>
        <family val="2"/>
      </rPr>
      <t xml:space="preserve"> Porcentaje de adecuación del Módulo atención y servicios a la ciudadanía
</t>
    </r>
    <r>
      <rPr>
        <b/>
        <sz val="10"/>
        <color theme="1"/>
        <rFont val="Arial"/>
        <family val="2"/>
      </rPr>
      <t>Fórmula Indicador</t>
    </r>
    <r>
      <rPr>
        <sz val="10"/>
        <color theme="1"/>
        <rFont val="Arial"/>
        <family val="2"/>
      </rPr>
      <t>: (No. de acciones realizadas para la adecuación del Módulo atención y servicios a la ciudadanía  / No. de acciones programadas para la adecuación del Módulo atención y servicios a la ciudadanía  )*100
Consultado El modulo participa de la pagina web de la sda, se evidencio que esta se encuentra disponible y actualizado, no obstante, una vez consultado el modulo "servicios a la ciudadania" se observó cargada informacion desactualizada como: 1. Plan de participacion ciudadana del 2022, 2. el Plan de Acción de la Estrategia de Participación Ciudadana del 2023, 3. la dispinibilidad de la informacion de "rendicion de cuentas" no cuenta con la carpeta 2024, 4. la informacion disponible de las caminatas es del mes de julio,4.  la Territorialización 2023 (corte 31 de julio de 2023),5. finalmente el chatbot sigue sin disponibilidad o funcionamiento. tal como lo indica la segunda linea de defensa.
Se reitera la sugerencia de actializar y ampliar las preguntas frecuentes y verificar la disponibilidad de item "informacon de interes" ya que se encuentra vacio.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Se asigna un 25% de cumplimiento, debido a las desactualizaciones presentadas</t>
    </r>
  </si>
  <si>
    <t>El proceso reporta un archivo con todos los cambios realizados en el menu participa, no obstante el indicador se relaciona con mesas de trabajo.</t>
  </si>
  <si>
    <t>https://drive.google.com/drive/folders/1Mcaa1J4tN98NWaYc8qgE8lQiBaH171W9</t>
  </si>
  <si>
    <t>INICIADA</t>
  </si>
  <si>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xml:space="preserve">: (No. de mesas de trabajo realizadas para adecuar y publicar información en el modulo participa  / 3 mesas de trabajo programadas para adecuar y publicar información en el modulo participa)*100.
Revisadas las evidencias, no se observaron documentos relacionados con los documentos de verificacion (Actas de reuniones,Memorandos, Plan de mejora) por lo tanto no se evidencio cumplimiento de la actividad ni de la meta propuesta.
Por lo anterior, el estado de la actividad es "no cumplida" y su acumulado es el obtenido en el primer cuatrimestre 33%
</t>
    </r>
  </si>
  <si>
    <t>NA</t>
  </si>
  <si>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Esta actividad no se encuentra programada para este periodo.</t>
    </r>
  </si>
  <si>
    <t>Se evidencia el reporte de la mesa de servicios del servicio de publicación en el sitio de transparencia de la página web, con la atención de 129  ticket solicitados por la dependencia con la respectiva publicación de la información.</t>
  </si>
  <si>
    <t xml:space="preserve">CUMPLIENDO </t>
  </si>
  <si>
    <r>
      <t xml:space="preserve">En atención a la meta e indicador establecidos e identificados como:
</t>
    </r>
    <r>
      <rPr>
        <b/>
        <sz val="10"/>
        <color theme="1"/>
        <rFont val="Arial"/>
        <family val="2"/>
      </rPr>
      <t>Meta:</t>
    </r>
    <r>
      <rPr>
        <sz val="10"/>
        <color theme="1"/>
        <rFont val="Arial"/>
        <family val="2"/>
      </rPr>
      <t xml:space="preserve"> Publicación del 100% de la información, conforme a las solicitudes de publicación en la sección de transparencia y acceso a la información de la SDA, realizadas por los procesos o dependencias solicitadas en la mesa de servicios.
</t>
    </r>
    <r>
      <rPr>
        <b/>
        <sz val="10"/>
        <color theme="1"/>
        <rFont val="Arial"/>
        <family val="2"/>
      </rPr>
      <t>Indicador:</t>
    </r>
    <r>
      <rPr>
        <sz val="10"/>
        <color theme="1"/>
        <rFont val="Arial"/>
        <family val="2"/>
      </rPr>
      <t xml:space="preserve"> Porcentaje de publicación en la sección de transparencia y acceso a la información de las SDA.
</t>
    </r>
    <r>
      <rPr>
        <b/>
        <sz val="10"/>
        <color theme="1"/>
        <rFont val="Arial"/>
        <family val="2"/>
      </rPr>
      <t>Fórmula Indicador</t>
    </r>
    <r>
      <rPr>
        <sz val="10"/>
        <color theme="1"/>
        <rFont val="Arial"/>
        <family val="2"/>
      </rPr>
      <t xml:space="preserve">: (No. de publicaciones realizadas en la sección de transparencia de la sede electrónica / No. de publicaciones solicitadas en el sección de transparencia) x 100
Revisadas las evidencias, se observaron los reportes en excel de lo meses de mayo, junio y julio, asi como un consolidado denominado "casos portal web y boletin legal ambiental" no obstante, al validar este reporte consolidado, la informacion no coincide con la reportada mes a mes, es decir: la sumatoria de los reportes mes a mes, da un total de 89 requerimientos solicitados, pero al filtrar el consolidado, esta sumatoria no coincide, generando incertibumbre de dicho reporte, ya que en relacion a la formula del indicador, no fue posible determinar el Numero exacto de publicaciones solicitadas versus el Numero exacto de publicaciones realizadas. Al no observarse evidencia del mes de agosto se asigna un 25% de cumplimiento a la fecha. Asi mismo se reitera que a la fecha no se observo reporte del mes de abril.
en cuanto al indicador, se reitera que su objetivo es ambiguo toda vez que no es pocible determinar el porcentaje de publicacion en la seccion de transparencia versus la normatividad aplicable y el reporte realizado.
Datos mes a mes
Reporte consolidado: 129 requerimientos
Reporte mes a mes
MAYO   30
JUNIO  27
JULIO   31
TOTAL  88
</t>
    </r>
  </si>
  <si>
    <t>El proceso reporta la recepción de 34 solicitudes de acceso a la información pública en los mese de abril a julio del 2024 .
Se verifica generación y publicación del informe mensual de gestión de las solicitudes de acceso a la información de los meses enero, febrero, marzo, abril, mayo, junio y julio los cuales contienen copia de las respuestas dadas por la entidad y los tiempos de respuesta oportunos.</t>
  </si>
  <si>
    <r>
      <t xml:space="preserve">En atención a la meta e indicador establecidos e identificados como:
</t>
    </r>
    <r>
      <rPr>
        <b/>
        <sz val="10"/>
        <color theme="1"/>
        <rFont val="Arial"/>
        <family val="2"/>
      </rPr>
      <t>Meta:</t>
    </r>
    <r>
      <rPr>
        <sz val="10"/>
        <color theme="1"/>
        <rFont val="Arial"/>
        <family val="2"/>
      </rPr>
      <t xml:space="preserve"> Asignar el 100% de solicitudes de acceso a la información generadas por parte de la ciudadanía en la vigencia 2024
</t>
    </r>
    <r>
      <rPr>
        <b/>
        <sz val="10"/>
        <color theme="1"/>
        <rFont val="Arial"/>
        <family val="2"/>
      </rPr>
      <t>Indicador:</t>
    </r>
    <r>
      <rPr>
        <sz val="10"/>
        <color theme="1"/>
        <rFont val="Arial"/>
        <family val="2"/>
      </rPr>
      <t xml:space="preserve"> Porcentaje de asignación de las solicitudes de acceso a la información
</t>
    </r>
    <r>
      <rPr>
        <b/>
        <sz val="10"/>
        <color theme="1"/>
        <rFont val="Arial"/>
        <family val="2"/>
      </rPr>
      <t>Fórmula Indicador</t>
    </r>
    <r>
      <rPr>
        <sz val="10"/>
        <color theme="1"/>
        <rFont val="Arial"/>
        <family val="2"/>
      </rPr>
      <t>: (No. de solicitudes de acceso de información asignadas, con seguimiento y publicadas / No. total de solicitudes de acceso de información ingresadas a la entidad) x 100
Revisadas las evidencias, con relacion a los reportes publicados en la pagina web como "Informe de seguimiento a quejas y reclamos" se evidenciaron los reportes del cuatrimestre evaluado, no obstante una vez efectuado el reporte de primera y segunda linea se identifico lo siguiente:
1. en cuanto a primera linea, no es clara lo reportado donde indica: "(...) se recibieron 34 y se publicaron 21, asi: en abril  7, en mayo, en junio 4 y en julio 20  generando los informes mensuales de solicitudes de acceso a la información (...)" ya que la sumatoria no coincide y fueron tomados datos del mes de abril que no corresponde al cuatrimestre evaluado y no se consideraron los datos del mes de agosto que si pertenece al periodo evaluado.
2.  Una vez revisados los reportes cargados en la pagina web, de acuerdo con el link reportado dentro de las evidencias, se observó que el numero real de solicitudes de acceso de informacion ingresadas a la entidad fueron 38, distribuidas asi: MAYO 3, JUNIO 4, JULIO 20 , AGOSTO  11.
Por lo anterior, se sugiere realizar una revision detallada de los datos reportados, toda vez, que la información reportada genera incertidumbre de los datos reales allegados y asignados teniendo en cuenta que no fue posible identificar el cumplimiento de la meta definida.
Respecto al indicador, ni en la descripcion de la actividad ni en los soportes se puede evidenciar cual es el asignación de las solicitudes de acceso a la información tal como lo especifica el indicador que fue definido para esta actividad.
Revisados los reportes se asigna un 33%, por cumplimiento en la actividad</t>
    </r>
  </si>
  <si>
    <t>Se evidencia que el proceso gestiona lo pertienente para  la convalidación de la Tabla de Retención Documental de la SDA , mediante dos mesas de trabajo internas en los meses de junio y julio donde revisan la metodologia para  la revision  de la informacion  enviada por el archivo distrital , la verificacion de las fichas de valoracion documental  de la  TRD y el desarrollo de las mismas , en dichas mesas se fijan compromisos para la actualizaciones solicitadas.</t>
  </si>
  <si>
    <r>
      <t xml:space="preserve">En atención a la meta e indicador establecidos e identificados como:
</t>
    </r>
    <r>
      <rPr>
        <b/>
        <sz val="10"/>
        <color theme="1"/>
        <rFont val="Arial"/>
        <family val="2"/>
      </rPr>
      <t>Meta:</t>
    </r>
    <r>
      <rPr>
        <sz val="10"/>
        <color theme="1"/>
        <rFont val="Arial"/>
        <family val="2"/>
      </rPr>
      <t xml:space="preserve"> 100% de actividades de gestión realizadas para la aprobación de la Tabla de Retención Documental de la SDA.
</t>
    </r>
    <r>
      <rPr>
        <b/>
        <sz val="10"/>
        <color theme="1"/>
        <rFont val="Arial"/>
        <family val="2"/>
      </rPr>
      <t>Indicador:</t>
    </r>
    <r>
      <rPr>
        <sz val="10"/>
        <color theme="1"/>
        <rFont val="Arial"/>
        <family val="2"/>
      </rPr>
      <t xml:space="preserve"> Porcentaje de actividades de gestión realizadas para la aprobación de la Tabla de Retención Documental de la SDA.
</t>
    </r>
    <r>
      <rPr>
        <b/>
        <sz val="10"/>
        <color theme="1"/>
        <rFont val="Arial"/>
        <family val="2"/>
      </rPr>
      <t>Fórmula Indicador</t>
    </r>
    <r>
      <rPr>
        <sz val="10"/>
        <color theme="1"/>
        <rFont val="Arial"/>
        <family val="2"/>
      </rPr>
      <t>: (No. de actividades de gestión realizadas para la aprobación de la Tabla de Retención Documental de la SDA / No. De actividades de gestión programadas para la aprobación de la Tabla de Retención Documental de la SDA) x 100.
Revisadas las evidencias se observaron 2 actas de reunion, el 16 de junio de 2024 y el 11 de julio de 2024 en las que se abordo la "Revisión de la respuesta dada por el Archivo Distrital de Bogotá, sobre la convalidación de las Tablas de Retención Documental – TRD de la Secretaria Distrital de Ambiente, presentada al Archivo Distrital de Bogotá", en cuanto a lo reportado por la primera linea de defensa asi: "Para el segundo cuatrimestre, la primera actividad consiste en la revisión de 117 fichas de valoración documental de las 21 dependencias de la SDA. (...)", al respecto, en las evidencias aportadas, solo se observo valoracion documental de 14 dependencias de las 21 existentes en la entidad.
Lo anterior, no permite validar el cumplimiento de la formula del indicador, ps no es posible terminar el No. de actividades programadas, por cuanto no se evidencio un cronograma o programa de seguimiento en cuanto a la redaccion del indicador, se sugiere validarlo, toda vez que, ni en  la descripcion ni en las evidencias se identifica cual es el Porcentaje de actividades de gestión realizadas como lo establece el indicador.
Por regla de 3 se asigna el 12,61% considerando que de las 21 dependencias solo se validaron para el cuatrimestre 14 dependencias. (en el entendido de que es la unica actrividad programada, ya que no hay cronograma que permita ratificarlo)</t>
    </r>
  </si>
  <si>
    <t xml:space="preserve">Se evidencia la segunda actualizacion de 4 , del esquema de publicación de la información realizada el 15 de julio de 2024. 
Se evidencia la actualizacion publicada en el link : https://www.ambientebogota.gov.co/es/web/transparencia/esquema-de-publicacion-de-informacion </t>
  </si>
  <si>
    <r>
      <t xml:space="preserve">En atención a la meta e indicador establecidos e identificados como:
</t>
    </r>
    <r>
      <rPr>
        <b/>
        <sz val="10"/>
        <color theme="1"/>
        <rFont val="Arial"/>
        <family val="2"/>
      </rPr>
      <t>Meta:</t>
    </r>
    <r>
      <rPr>
        <sz val="10"/>
        <color theme="1"/>
        <rFont val="Arial"/>
        <family val="2"/>
      </rPr>
      <t xml:space="preserve"> 1 actualización trimestral del esquema de publicación de información de la SDA
</t>
    </r>
    <r>
      <rPr>
        <b/>
        <sz val="10"/>
        <color theme="1"/>
        <rFont val="Arial"/>
        <family val="2"/>
      </rPr>
      <t>Indicador:</t>
    </r>
    <r>
      <rPr>
        <sz val="10"/>
        <color theme="1"/>
        <rFont val="Arial"/>
        <family val="2"/>
      </rPr>
      <t xml:space="preserve"> Actualizaciones del esquema de publicación de la información de la SDA
</t>
    </r>
    <r>
      <rPr>
        <b/>
        <sz val="10"/>
        <color theme="1"/>
        <rFont val="Arial"/>
        <family val="2"/>
      </rPr>
      <t>Fórmula Indicador</t>
    </r>
    <r>
      <rPr>
        <sz val="10"/>
        <color theme="1"/>
        <rFont val="Arial"/>
        <family val="2"/>
      </rPr>
      <t>: (No. de actualizaciones del esquema de publicación de la información / 4 actualizaciones de esquema de publicación programadas en la vigencia 2024)
Una vez revisado el reporte en excel denominado "esquema de publicacion" , se observaron las actualizaciones realizadas segun su frecuencia durante el periodo evaluado, no obstante, es necesario que el proceso aclare a que hace referencia la columna E "Fecha de generación de la información"  ya que las fechas indicadas no coinciden con los ajustes realizados en la pagina web, ej: para el numeral 4.2 ejecucion presupuestal, el reporte indica en dicha columna el mes de junio de 2023, no obstante al validar el link de actualizacion, este demuestra que en la web, esta cargada la informacion presupuestal hasta agosto de 2024, generando confusion en la informacion reportada.
Asi mismo, se observó la realizacion de 9 actualizaciones durante el periodo evaluado, no obstante, en cuanto a la formula del indicador, se recomienda al proceso considerar que de las 4 actualizaciones programadas para la vigencia 2024, a la verificacion de cumplimiento de 2 cuatrimestre de la vigencia solo se ha realizado 2 actualizaciones y queda 1 cuatrimestre para llevar a cabo las 2 pendientes programadas y dar cumplimiento a la meta</t>
    </r>
  </si>
  <si>
    <t>CUMPLIDA</t>
  </si>
  <si>
    <r>
      <t xml:space="preserve">En atención a la meta e indicador establecidos e identificados como:
</t>
    </r>
    <r>
      <rPr>
        <b/>
        <sz val="10"/>
        <color theme="1"/>
        <rFont val="Arial"/>
        <family val="2"/>
      </rPr>
      <t>Meta:</t>
    </r>
    <r>
      <rPr>
        <sz val="10"/>
        <color theme="1"/>
        <rFont val="Arial"/>
        <family val="2"/>
      </rPr>
      <t xml:space="preserve"> 1 acto administrativo de costos de reproducción de la información pública
</t>
    </r>
    <r>
      <rPr>
        <b/>
        <sz val="10"/>
        <color theme="1"/>
        <rFont val="Arial"/>
        <family val="2"/>
      </rPr>
      <t>Indicador:</t>
    </r>
    <r>
      <rPr>
        <sz val="10"/>
        <color theme="1"/>
        <rFont val="Arial"/>
        <family val="2"/>
      </rPr>
      <t xml:space="preserve">  Porcentaje de elaboración del acto administrativo de costos de reproducción de la información pública
</t>
    </r>
    <r>
      <rPr>
        <b/>
        <sz val="10"/>
        <color theme="1"/>
        <rFont val="Arial"/>
        <family val="2"/>
      </rPr>
      <t>Fórmula Indicador</t>
    </r>
    <r>
      <rPr>
        <sz val="10"/>
        <color theme="1"/>
        <rFont val="Arial"/>
        <family val="2"/>
      </rPr>
      <t xml:space="preserve">: Porcentaje de elaboración del acto administrativo de costos de reproducción de la información pública
ACCION CUMPLIDA DESDE EL PRIMER CUATRIMESTRE
</t>
    </r>
  </si>
  <si>
    <t>El proceso reporta avances para actualizar el Programa de gestión documental medianteuna mesa de trabajo realizada en el mes de julio,donde se habla sobre la metodologia para la revision del programa de Gestion Documental (PGD) y la verificacion  de alineacion  frente  al plan  Institucional  de Archivos (PINAR).</t>
  </si>
  <si>
    <r>
      <t xml:space="preserve">En atención a la meta e indicador establecidos e identificados como:
</t>
    </r>
    <r>
      <rPr>
        <b/>
        <sz val="10"/>
        <color theme="1"/>
        <rFont val="Arial"/>
        <family val="2"/>
      </rPr>
      <t>Meta:</t>
    </r>
    <r>
      <rPr>
        <sz val="10"/>
        <color theme="1"/>
        <rFont val="Arial"/>
        <family val="2"/>
      </rPr>
      <t xml:space="preserve"> Programa de Gestión Documental actualizado y aprobado
</t>
    </r>
    <r>
      <rPr>
        <b/>
        <sz val="10"/>
        <color theme="1"/>
        <rFont val="Arial"/>
        <family val="2"/>
      </rPr>
      <t>Indicador:</t>
    </r>
    <r>
      <rPr>
        <sz val="10"/>
        <color theme="1"/>
        <rFont val="Arial"/>
        <family val="2"/>
      </rPr>
      <t xml:space="preserve"> PGD actualizado
</t>
    </r>
    <r>
      <rPr>
        <b/>
        <sz val="10"/>
        <color theme="1"/>
        <rFont val="Arial"/>
        <family val="2"/>
      </rPr>
      <t>Fórmula Indicador</t>
    </r>
    <r>
      <rPr>
        <sz val="10"/>
        <color theme="1"/>
        <rFont val="Arial"/>
        <family val="2"/>
      </rPr>
      <t xml:space="preserve">: 1 Programa de Gestión Documental aprobado
Revisadas las evidencias, se observo acta de reunion a "Revisión de la propuesta del Programa de Gestión Documental (PGD) para la Secretaria Distrital de Ambiente, equipo de Gestión Documental" del 15 de julio de 2024.
Si bien, se observaron gestiones relacionadas con la Metodología para la revisión del programa de Gestión Documental (PGD) y la Verificación de alineación frente al Plan Institucional de Archivos (PINAR) se sugiere seguimiento a comprmisos.
Teniendo en cuenta que tanto la meta, como el indicador y la formula del mismo tiene definido un documento aprobado, a la fecha no se observa aprobacion del mismo por tanto su avance es 0%, se sugiere considerar que a lo corrido del año, solo resta un cuatrimestre para dar cumplimiento a la actividad, por tanto se recomienda generar tableros de control y alertas que permitan dar un constante seguimiento a esta actividad y garantizar su cumplimiento  </t>
    </r>
  </si>
  <si>
    <t>El proceso reporta la evaluacion de criterios de cumplimiento de accesibilidad, para  identificar cuales se pueden cumplir a corto, mediano o largo plazo, o cuales no es posible su cumplimiento con el CMS actual, priorizando su aplicación.</t>
  </si>
  <si>
    <r>
      <t xml:space="preserve">En atención a la meta e indicador establecidos e identificados como:
</t>
    </r>
    <r>
      <rPr>
        <b/>
        <sz val="10"/>
        <color theme="1"/>
        <rFont val="Arial"/>
        <family val="2"/>
      </rPr>
      <t>Meta:</t>
    </r>
    <r>
      <rPr>
        <sz val="10"/>
        <color theme="1"/>
        <rFont val="Arial"/>
        <family val="2"/>
      </rPr>
      <t xml:space="preserve"> Una evaluación de los criterios de accesibilidad web
</t>
    </r>
    <r>
      <rPr>
        <b/>
        <sz val="10"/>
        <color theme="1"/>
        <rFont val="Arial"/>
        <family val="2"/>
      </rPr>
      <t>Indicador:</t>
    </r>
    <r>
      <rPr>
        <sz val="10"/>
        <color theme="1"/>
        <rFont val="Arial"/>
        <family val="2"/>
      </rPr>
      <t xml:space="preserve"> Porcentaje de avance de la evaluación sobre los criterios de accesibilidad web
</t>
    </r>
    <r>
      <rPr>
        <b/>
        <sz val="10"/>
        <color theme="1"/>
        <rFont val="Arial"/>
        <family val="2"/>
      </rPr>
      <t>Fórmula Indicador</t>
    </r>
    <r>
      <rPr>
        <sz val="10"/>
        <color theme="1"/>
        <rFont val="Arial"/>
        <family val="2"/>
      </rPr>
      <t xml:space="preserve">: (No. de acciones realizadas para la  evaluación sobre los criterios de accesibilidad web / No. de acciones programadas para la  evaluación sobre los criterios de accesibilidad web) * 100
La evidencia reportada no permite verificar cuales acciones fueron relaizadas para la evaluacion sobre criterios de accesibilidad ni cual fue el numero de acciones programadas para las mismas, Con relacion a la meta donde menciona de manera global los criterios de accesibilidad web y segun lo reportado por el proceso,la evaluacion fue realizada sobre 71 de los 96 "criterios de cumplimiento de accesibilidad una "evaluación de accesibilidad web" para identificar cuales se pueden cumplir a corto, mediano o largo plazo, o cuales no es posible su cumplimiento con el CMS actual, priorizando su aplicación".
Por regla de 3 se asigna cumplimiento de 73%
No obstante, Se sugiere revisar la redaccion del indicador y la  formula del indicador, toda vez que no existe un documento que permita verificar y/o determinar cuales son las acciones programadas para la  evaluación sobre los criterios de accesibilidad web.
</t>
    </r>
  </si>
  <si>
    <t xml:space="preserve">El proceso no reporta acciones en esta actividad, se recomienda la puesta en marcha en este ultimo cuatrimestre. </t>
  </si>
  <si>
    <t>NO CUMPLIDA</t>
  </si>
  <si>
    <r>
      <t xml:space="preserve">En atención a la meta e indicador establecidos e identificados como:
</t>
    </r>
    <r>
      <rPr>
        <b/>
        <sz val="10"/>
        <color theme="1"/>
        <rFont val="Arial"/>
        <family val="2"/>
      </rPr>
      <t>Meta:</t>
    </r>
    <r>
      <rPr>
        <sz val="10"/>
        <color theme="1"/>
        <rFont val="Arial"/>
        <family val="2"/>
      </rPr>
      <t xml:space="preserve"> 2 capacitaciones con las dependencias de la SDA
</t>
    </r>
    <r>
      <rPr>
        <b/>
        <sz val="10"/>
        <color theme="1"/>
        <rFont val="Arial"/>
        <family val="2"/>
      </rPr>
      <t>Indicador:</t>
    </r>
    <r>
      <rPr>
        <sz val="10"/>
        <color theme="1"/>
        <rFont val="Arial"/>
        <family val="2"/>
      </rPr>
      <t xml:space="preserve"> Capacitaciones sobre la producción y publicación de documentos accesibles en la sede electronica de la SDA, conforme la Resolución 1519 de 2020
</t>
    </r>
    <r>
      <rPr>
        <b/>
        <sz val="10"/>
        <color theme="1"/>
        <rFont val="Arial"/>
        <family val="2"/>
      </rPr>
      <t>Fórmula Indicador</t>
    </r>
    <r>
      <rPr>
        <sz val="10"/>
        <color theme="1"/>
        <rFont val="Arial"/>
        <family val="2"/>
      </rPr>
      <t xml:space="preserve">: N° de capacitaciones realizadas / N° de capacitaciones programadas.
Se observo que esta actividad si se encontraba programada para este cuatrimestre, no obstante, el proceso indico que no se encontraba programada y por tanto no realizo reporte ni relaciono evidencia relacionada.
Con relacion a la formula del indicador que menciona Numero de capacitaciones programadas, las cuales a la fecha se desconocen, se recomienda generar alertas de cumplimiento entendiendo que solo queda un cuatrimestre de la vigencia y a la fecha no se observan avances.
</t>
    </r>
  </si>
  <si>
    <t>El proceso repota la Segunda mesa de trabajo de las 3  programadas para hacer seguimiento a  las directrices de accesibilidad web faltantes en la SDA. Esta mesa de trabajo se realizó con el grupo de servicio a la ciudadanía el 11 de julio. donde se Hace seguimiento a las directrices de accesibilidad web faltantes en la SDA, conforme a lo establecido en la Resolución 1519 de 2020 y el plan de trabajo interno incluyendo lenguaje de señas y lenguas indígenas,se revisa el indice  distrital  de servicio al ciudadano  y los espacios fisicos de accesibiliad que ofrece la entidad.</t>
  </si>
  <si>
    <r>
      <t xml:space="preserve">En atención a la meta e indicador establecidos e identificados como:
</t>
    </r>
    <r>
      <rPr>
        <b/>
        <sz val="10"/>
        <color theme="1"/>
        <rFont val="Arial"/>
        <family val="2"/>
      </rPr>
      <t>Meta:</t>
    </r>
    <r>
      <rPr>
        <sz val="10"/>
        <color theme="1"/>
        <rFont val="Arial"/>
        <family val="2"/>
      </rPr>
      <t xml:space="preserve"> 3 mesas de trabajo con directrices de accesibilidad
</t>
    </r>
    <r>
      <rPr>
        <b/>
        <sz val="10"/>
        <color theme="1"/>
        <rFont val="Arial"/>
        <family val="2"/>
      </rPr>
      <t>Indicador:</t>
    </r>
    <r>
      <rPr>
        <sz val="10"/>
        <color theme="1"/>
        <rFont val="Arial"/>
        <family val="2"/>
      </rPr>
      <t xml:space="preserve"> Porcentaje de sesiones propuestas/ realizadas
</t>
    </r>
    <r>
      <rPr>
        <b/>
        <sz val="10"/>
        <color theme="1"/>
        <rFont val="Arial"/>
        <family val="2"/>
      </rPr>
      <t>Fórmula Indicador</t>
    </r>
    <r>
      <rPr>
        <sz val="10"/>
        <color theme="1"/>
        <rFont val="Arial"/>
        <family val="2"/>
      </rPr>
      <t xml:space="preserve">: (No. De mesas de trabajo realizadas / 3 mesas de trabajo)*100
Una vez efectuada la revision de la evidencia, se observò documento en word de acta de reunion realizada el 11 de julio de 2024, en la cual se abordaron los siguientes temas: "Índice distrital de servicio al ciudadano, Espacios físicos de accesibilidad al usuario, Lenguaje de señas" , de acuerdo con la actividad, no se observa inclusion en los temas abordados de las lenguas indigenas. Por tanto se sugiere considerarla para el ultimo cuatrimestre de la vigencia.
Asi mismo se sugiere cargar en las evidencias las versiones finales ya que la cargada es editable y el listado de asistencia no esta completamente diligenciado.
</t>
    </r>
  </si>
  <si>
    <t>El proceso reporta un segundo seguimiento a la matriz Ita, donde se reflejan los ajustes necesarios, asi mismo el proceso reporta la presentacion del ITA en el mes de Julio en la plataforma suminsitrada por la procuraduria, donde se evidencia un nivel de cumplimiento de 98/100, se aconseja seguir realizando el seguimiento , y velar por que el menu participa sea mas robusto , implementando mas temas de innovacion y asi mismo velar porque se puedan llevar a cabo el cumplimiento del 100% de los certificados de cumplimiento  de los criterios de accesibilidad, se evidencia tambien que se actualizan los certificados que actualmente esta cumpliendo la SDA.</t>
  </si>
  <si>
    <r>
      <t xml:space="preserve">En atención a la meta e indicador establecidos e identificados como:
</t>
    </r>
    <r>
      <rPr>
        <b/>
        <sz val="10"/>
        <color theme="1"/>
        <rFont val="Arial"/>
        <family val="2"/>
      </rPr>
      <t>Meta:</t>
    </r>
    <r>
      <rPr>
        <sz val="10"/>
        <color theme="1"/>
        <rFont val="Arial"/>
        <family val="2"/>
      </rPr>
      <t xml:space="preserve"> Dos (2) seguimientos al cumplimiento de la Resolución 1519 de 2020
</t>
    </r>
    <r>
      <rPr>
        <b/>
        <sz val="10"/>
        <color theme="1"/>
        <rFont val="Arial"/>
        <family val="2"/>
      </rPr>
      <t>Indicador:</t>
    </r>
    <r>
      <rPr>
        <sz val="10"/>
        <color theme="1"/>
        <rFont val="Arial"/>
        <family val="2"/>
      </rPr>
      <t xml:space="preserve"> Seguimiento realizados al cumplimiento de la Resolución 1519 de 2020
</t>
    </r>
    <r>
      <rPr>
        <b/>
        <sz val="10"/>
        <color theme="1"/>
        <rFont val="Arial"/>
        <family val="2"/>
      </rPr>
      <t>Fórmula Indicador</t>
    </r>
    <r>
      <rPr>
        <sz val="10"/>
        <color theme="1"/>
        <rFont val="Arial"/>
        <family val="2"/>
      </rPr>
      <t>: No. de seguimiento realizados a la Resolución 1519 de 2020 / 2 seguimiento programados a la Resolución ) x 100
Por cuanto la actividad es seguimiento realizados, se observa cumplimiento de la meta asi mismo, reiteramos la recomendacion de segunda linea de defensa en cuanto a : "se aconseja seguir realizando el seguimiento , y velar por que el menu participa sea mas robusto , implementando mas temas de innovacion y asi mismo velar porque se puedan llevar a cabo el cumplimiento del 100% de los certificados de cumplimiento  de los criterios de accesibilidad, se evidencia tambien que se actualizan los certificados que actualmente esta cumpliendo la SDA."</t>
    </r>
  </si>
  <si>
    <t>El proceso reporta el seguimiento bimensual del esquema de publicacion , donde presenta esquemas del mes de junio y agosto, donde quedan reflejadas las recomendaciones para la mejora del mismo, y su actualizacion constante.</t>
  </si>
  <si>
    <r>
      <t xml:space="preserve">En atención a la meta e indicador establecidos e identificados como:
</t>
    </r>
    <r>
      <rPr>
        <b/>
        <sz val="10"/>
        <color theme="1"/>
        <rFont val="Arial"/>
        <family val="2"/>
      </rPr>
      <t>Meta:</t>
    </r>
    <r>
      <rPr>
        <sz val="10"/>
        <color theme="1"/>
        <rFont val="Arial"/>
        <family val="2"/>
      </rPr>
      <t xml:space="preserve"> Un (1) seguimiento bimensual al esquema de publicación de la SDA
</t>
    </r>
    <r>
      <rPr>
        <b/>
        <sz val="10"/>
        <color theme="1"/>
        <rFont val="Arial"/>
        <family val="2"/>
      </rPr>
      <t>Indicador:</t>
    </r>
    <r>
      <rPr>
        <sz val="10"/>
        <color theme="1"/>
        <rFont val="Arial"/>
        <family val="2"/>
      </rPr>
      <t xml:space="preserve"> Seguimientos realizados al cumplimiento del esquema de publicación de la SDA
</t>
    </r>
    <r>
      <rPr>
        <b/>
        <sz val="10"/>
        <color theme="1"/>
        <rFont val="Arial"/>
        <family val="2"/>
      </rPr>
      <t>Fórmula Indicador</t>
    </r>
    <r>
      <rPr>
        <sz val="10"/>
        <color theme="1"/>
        <rFont val="Arial"/>
        <family val="2"/>
      </rPr>
      <t xml:space="preserve">: No. de seguimiento realizados a la ejecución del esquema / 6 seguimientos realizados a la ejecución del esquema ) x 100
Una vez revisadas las evidencias, se observo un reporte en excel denominado "1.5.2 Esquema de publicación_rev_22_08_2024" el cual solo presenta la columna  "J" como "Seguimiento agosto"  y sus respectivas observaciones, no obstante, de acuerdo con la meta, no fue posible verificar el seguimiento correspondiente al mes de junio.
</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</si>
  <si>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xml:space="preserve">: (# de informes emitidos y publicados 
/ 1) * 100
ACCION CUMPLIDA DESDE EL PRIMER CUATRIMESTRE </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</si>
  <si>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Esta actividad no se encuentra programada para este periodo.</t>
    </r>
  </si>
  <si>
    <t>Actividad Eliminada</t>
  </si>
  <si>
    <t>Eliminación actividad No. 1.5.5 por solicitud de radicado OAC 2024IE57509.</t>
  </si>
  <si>
    <t>El proceso reporta una divulgacion mediante una pieza comunicativa , se evidencia que se socializa por el correo interno.</t>
  </si>
  <si>
    <r>
      <t xml:space="preserve">En atención a la meta e indicador establecidos e identificados como:
</t>
    </r>
    <r>
      <rPr>
        <b/>
        <sz val="10"/>
        <color theme="1"/>
        <rFont val="Arial"/>
        <family val="2"/>
      </rPr>
      <t>Meta:</t>
    </r>
    <r>
      <rPr>
        <sz val="10"/>
        <color theme="1"/>
        <rFont val="Arial"/>
        <family val="2"/>
      </rPr>
      <t xml:space="preserve"> 3 actividades de promoción o divulgación de la sección de transparencia y acceso a la información pública (uno cada cuatrimestre)
</t>
    </r>
    <r>
      <rPr>
        <b/>
        <sz val="10"/>
        <color theme="1"/>
        <rFont val="Arial"/>
        <family val="2"/>
      </rPr>
      <t>Indicador:</t>
    </r>
    <r>
      <rPr>
        <sz val="10"/>
        <color theme="1"/>
        <rFont val="Arial"/>
        <family val="2"/>
      </rPr>
      <t xml:space="preserve"> Divulgación de la sección de transparencia y acceso a la información pública de la sede electrónica de la SDA
</t>
    </r>
    <r>
      <rPr>
        <b/>
        <sz val="10"/>
        <color theme="1"/>
        <rFont val="Arial"/>
        <family val="2"/>
      </rPr>
      <t>Fórmula Indicador</t>
    </r>
    <r>
      <rPr>
        <sz val="10"/>
        <color theme="1"/>
        <rFont val="Arial"/>
        <family val="2"/>
      </rPr>
      <t xml:space="preserve">: No. De actividades de divulgación de la sección de transparencia y acceso a la información pública realizadas / 3 actividades de divulgación de la sección de transparencia y acceso a la información pública
Se obsevo copia de correo electronico de pieza comunicativade transparencia no obstante, llama la atencion que es enviado unicamente a funcionarios, lo cual iria en contravia con la meta y el indicador con relacion a la informacion publica, en caso de ser unicamente para funcionarios de la entidad, se sugiere ajustar la meta
No obstante, no se observaron actividades que permitieran validar el numerador de la formula del indicador respecto a 3 actividades de divulgacion, es decir, conocer si se cuenta con un cronograma de actividades  o temas estipulados o es a demanda o es segun invitacion, toda vez que no se observaron documentos asociados a su cumplimiento </t>
    </r>
  </si>
  <si>
    <t xml:space="preserve">El proceso reporta una mesa de trabajo donde  se contextualiza a la oficina de comunicaciones y se revisa el instructivo, se recomienda iniciar con el esquema del instructivo lo mas antes posible. </t>
  </si>
  <si>
    <r>
      <t xml:space="preserve">En atención a la meta e indicador establecidos e identificados como:
</t>
    </r>
    <r>
      <rPr>
        <b/>
        <sz val="10"/>
        <color theme="1"/>
        <rFont val="Arial"/>
        <family val="2"/>
      </rPr>
      <t>Meta:</t>
    </r>
    <r>
      <rPr>
        <sz val="10"/>
        <color theme="1"/>
        <rFont val="Arial"/>
        <family val="2"/>
      </rPr>
      <t xml:space="preserve"> 1 instructivo para la estandarización de los criterios de accesibilidad
</t>
    </r>
    <r>
      <rPr>
        <b/>
        <sz val="10"/>
        <color theme="1"/>
        <rFont val="Arial"/>
        <family val="2"/>
      </rPr>
      <t>Indicador:</t>
    </r>
    <r>
      <rPr>
        <sz val="10"/>
        <color theme="1"/>
        <rFont val="Arial"/>
        <family val="2"/>
      </rPr>
      <t xml:space="preserve"> 100% de avance en la elaboración de un instructivo para la estandarización de los criterios de accesibilidad en la producción documental
</t>
    </r>
    <r>
      <rPr>
        <b/>
        <sz val="10"/>
        <color theme="1"/>
        <rFont val="Arial"/>
        <family val="2"/>
      </rPr>
      <t>Fórmula Indicador</t>
    </r>
    <r>
      <rPr>
        <sz val="10"/>
        <color theme="1"/>
        <rFont val="Arial"/>
        <family val="2"/>
      </rPr>
      <t xml:space="preserve">: No. De estrategias de contenido o alternativas de solución para mejorar el posicionamiento de la sede electrónica y de las plataformas virtuales de la DPSIA
Al respecto, se observo una mesa de reunion el 04 de junio de 2024 entre la DPSIA y la OAC donde se abordaron los siguientes temas "Contextualización actividad a delegado de la oficina asesora de comunicaciones, 2. Revisión instructivo publicación web, 3. Compromisos" si bien se observaro gestiones encaminadas al cumplimiento del indicador, con relacion a la meta, no se observa cumplimiento toda vez que la fecha no se observa (1) instructivo para la estandarizacion de los criterios de accesibilidad
Con relacion a la formula del indicador, revisada la evidencia se observó que, durante la reunion, y en los compromisos registrados no se mencionaron o relacionaron acciones relacionadas con la formula del indicador que menciona un numero de estrategias de contenido o alternativas de soluicion para mejorar el posicionamiento de la sede electrónica y de las plataformas virtuales de la DPSIA, por tanto se sugiere validar su pertinencia.
</t>
    </r>
  </si>
  <si>
    <t>Se evidencia que el proceso realiza los reportes de indicadores de los meses de abril, mayo , junio y julio del 2024.</t>
  </si>
  <si>
    <t>Ubicación de los soportes: Unidad Compartida OAC/archivos 2024/indicadores  2024, abril, mayo, junio y julioo/Igualmente en isolución, indicadores de gestión OAC/ plan de comunicaciones.</t>
  </si>
  <si>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del plan de comunicaciones de la vigencia 2024 realizados
</t>
    </r>
    <r>
      <rPr>
        <b/>
        <sz val="10"/>
        <color theme="1"/>
        <rFont val="Arial"/>
        <family val="2"/>
      </rPr>
      <t>Indicador:</t>
    </r>
    <r>
      <rPr>
        <sz val="10"/>
        <color theme="1"/>
        <rFont val="Arial"/>
        <family val="2"/>
      </rPr>
      <t xml:space="preserve"> Seguimiento al cumplimiento del plan de comunicaciones
</t>
    </r>
    <r>
      <rPr>
        <b/>
        <sz val="10"/>
        <color theme="1"/>
        <rFont val="Arial"/>
        <family val="2"/>
      </rPr>
      <t>Fórmula Indicador</t>
    </r>
    <r>
      <rPr>
        <sz val="10"/>
        <color theme="1"/>
        <rFont val="Arial"/>
        <family val="2"/>
      </rPr>
      <t xml:space="preserve">: No. de seguimientos realizados al cumplimiento del plan de comunicaciones de la vigencia 2024
</t>
    </r>
    <r>
      <rPr>
        <b/>
        <sz val="10"/>
        <color theme="1"/>
        <rFont val="Arial"/>
        <family val="2"/>
      </rPr>
      <t>Seguimiento</t>
    </r>
    <r>
      <rPr>
        <sz val="10"/>
        <color theme="1"/>
        <rFont val="Arial"/>
        <family val="2"/>
      </rPr>
      <t xml:space="preserve">: De conformidad con la información suministrada por la primera línea de defensa el Plan de Comunicaciones se ejecuta a través de dos líneas estratégicas: La línea de comunicación organiacional e interna y la línea de comunicacion externa e informativa. 
La OAC realizó un seguimiento mensual del cumplimiento del Plan de Comunicaciones durante el segundo cuatrimestre de 2024 (mayo a agosto) para cada una de las líneas, cumpliendo las actividades al 100%, como se detalla en los siguientes enlaces: https://lc.cx/APN4cK y https://lc.cx/wxHkDe.
Se han realizado ocho seguimientos de cumplimiento del Plan de Comunicaciones, lo que representa un cumplimiento del 66,66% de la meta total.
</t>
    </r>
    <r>
      <rPr>
        <b/>
        <sz val="10"/>
        <color theme="1"/>
        <rFont val="Arial"/>
        <family val="2"/>
      </rPr>
      <t>Recomendación</t>
    </r>
    <r>
      <rPr>
        <sz val="10"/>
        <color theme="1"/>
        <rFont val="Arial"/>
        <family val="2"/>
      </rPr>
      <t>: Continuar con el diligenciamiento del archivo excel en el que se compila la informacion por línea y actividad.</t>
    </r>
  </si>
  <si>
    <t>El proceso reporta mediante su bitacora , el nivel de actualizacionde los indicadores ambientales dispuestos en el observatorio ambiental de Bogota OAB , que para el cierre de julio es 97,69, se recomienda trabajar en los indicadores que no han sido actualizados para lograr un 100%.</t>
  </si>
  <si>
    <r>
      <t xml:space="preserve">En atención a la meta e indicador establecidos e identificados como:
</t>
    </r>
    <r>
      <rPr>
        <b/>
        <sz val="10"/>
        <color theme="1"/>
        <rFont val="Arial"/>
        <family val="2"/>
      </rPr>
      <t>Meta:</t>
    </r>
    <r>
      <rPr>
        <sz val="10"/>
        <color theme="1"/>
        <rFont val="Arial"/>
        <family val="2"/>
      </rPr>
      <t xml:space="preserve"> Actualizar los indicadores ambientales dispuestos en el Observatorio Ambiental de Bogotá-OAB
</t>
    </r>
    <r>
      <rPr>
        <b/>
        <sz val="10"/>
        <color theme="1"/>
        <rFont val="Arial"/>
        <family val="2"/>
      </rPr>
      <t>Indicador:</t>
    </r>
    <r>
      <rPr>
        <sz val="10"/>
        <color theme="1"/>
        <rFont val="Arial"/>
        <family val="2"/>
      </rPr>
      <t xml:space="preserve"> Alcanzar un nivel de actualización de 98% del OAB al finalizar la vigencia 2024.
</t>
    </r>
    <r>
      <rPr>
        <b/>
        <sz val="10"/>
        <color theme="1"/>
        <rFont val="Arial"/>
        <family val="2"/>
      </rPr>
      <t>Fórmula Indicador</t>
    </r>
    <r>
      <rPr>
        <sz val="10"/>
        <color theme="1"/>
        <rFont val="Arial"/>
        <family val="2"/>
      </rPr>
      <t xml:space="preserve">: (No. de indicadores actualizados / No. total de indicadores que requieren actualización, según su periodicidad de medición ) x 100
</t>
    </r>
    <r>
      <rPr>
        <b/>
        <sz val="10"/>
        <color theme="1"/>
        <rFont val="Arial"/>
        <family val="2"/>
      </rPr>
      <t>Seguimiento</t>
    </r>
    <r>
      <rPr>
        <sz val="10"/>
        <color theme="1"/>
        <rFont val="Arial"/>
        <family val="2"/>
      </rPr>
      <t xml:space="preserve">: De acuerdo con la información proporcionada por la primera línea de defensa y los documentos disponibles en el siguiente enlace: https://lc.cx/MMReS4, se ha observado que la OAB ha actualizado 169 de los 173 indicadores ambientales. Esto representa un cumplimiento del 98%, alcanzando así el 100% de la meta establecida para el año 2024.
Se </t>
    </r>
    <r>
      <rPr>
        <b/>
        <sz val="10"/>
        <color theme="1"/>
        <rFont val="Arial"/>
        <family val="2"/>
      </rPr>
      <t>recomienda a</t>
    </r>
    <r>
      <rPr>
        <sz val="10"/>
        <color theme="1"/>
        <rFont val="Arial"/>
        <family val="2"/>
      </rPr>
      <t>l proceso reformular la meta para lograr una actualización completa del 100% de los indicadores ambientales de la OAB. Específicamente, actualizar el 2% restante durante el tercer cuatrimestre de 2024.</t>
    </r>
  </si>
  <si>
    <r>
      <t xml:space="preserve">En atención a la meta e indicador establecidos e identificados como:
</t>
    </r>
    <r>
      <rPr>
        <b/>
        <sz val="10"/>
        <color theme="1"/>
        <rFont val="Arial"/>
        <family val="2"/>
      </rPr>
      <t>Meta</t>
    </r>
    <r>
      <rPr>
        <sz val="10"/>
        <color theme="1"/>
        <rFont val="Arial"/>
        <family val="2"/>
      </rPr>
      <t xml:space="preserve">: 100% de los informes normados sobre gestión y estado de recursos normados elaborados
</t>
    </r>
    <r>
      <rPr>
        <b/>
        <sz val="10"/>
        <color theme="1"/>
        <rFont val="Arial"/>
        <family val="2"/>
      </rPr>
      <t>Indicador:</t>
    </r>
    <r>
      <rPr>
        <sz val="10"/>
        <color theme="1"/>
        <rFont val="Arial"/>
        <family val="2"/>
      </rPr>
      <t xml:space="preserve"> Porcentaje de elaboración de informes normados de gestión, el estado y calidad de los recursos naturales
</t>
    </r>
    <r>
      <rPr>
        <b/>
        <sz val="10"/>
        <color theme="1"/>
        <rFont val="Arial"/>
        <family val="2"/>
      </rPr>
      <t>Fórmula Indicado</t>
    </r>
    <r>
      <rPr>
        <sz val="10"/>
        <color theme="1"/>
        <rFont val="Arial"/>
        <family val="2"/>
      </rPr>
      <t xml:space="preserve">r: (No. de informes normados elaborados / 5 informes requeridos por normativa y disposición distrital (Acuerdo 067/02, Bogotá Cómo Vamos, Matriz de indicadores de ciudad, ICAU, ODS) x 100
</t>
    </r>
    <r>
      <rPr>
        <b/>
        <sz val="10"/>
        <color theme="1"/>
        <rFont val="Arial"/>
        <family val="2"/>
      </rPr>
      <t>Seguimiento</t>
    </r>
    <r>
      <rPr>
        <sz val="10"/>
        <color theme="1"/>
        <rFont val="Arial"/>
        <family val="2"/>
      </rPr>
      <t xml:space="preserve">: Esta meta se cumplió en el primer cuatrimestre.
</t>
    </r>
    <r>
      <rPr>
        <b/>
        <sz val="10"/>
        <color theme="1"/>
        <rFont val="Arial"/>
        <family val="2"/>
      </rPr>
      <t>Recomendación</t>
    </r>
    <r>
      <rPr>
        <sz val="10"/>
        <color theme="1"/>
        <rFont val="Arial"/>
        <family val="2"/>
      </rPr>
      <t xml:space="preserve">:  Evaluar la necesidad de  reformular la actividad y fortalecer el esquema de planeación frente a las actividades definidas y su alineación efectiva con la gestión operativa  del proceso.
</t>
    </r>
  </si>
  <si>
    <t>El proceso reporta los listados con la presencia en 8 ferias de servicio durante el segundo cuatrimestre teniendo una alta atencion de usuarios, sin embargo se recomienda que el indicador sea mas preciso para trazar mejores metas.</t>
  </si>
  <si>
    <r>
      <t xml:space="preserve">En atención a la meta e indicador establecidos e identificados como:
</t>
    </r>
    <r>
      <rPr>
        <b/>
        <sz val="10"/>
        <color theme="1"/>
        <rFont val="Arial"/>
        <family val="2"/>
      </rPr>
      <t>Meta</t>
    </r>
    <r>
      <rPr>
        <sz val="10"/>
        <color theme="1"/>
        <rFont val="Arial"/>
        <family val="2"/>
      </rPr>
      <t xml:space="preserve">: 100% de participación en las ferias de servicio al ciudadano en donde sea convocada la Entidad durante la vigencia 2024
Indicador: Porcentaje de participación de las ferias de servicio al ciudadano
</t>
    </r>
    <r>
      <rPr>
        <b/>
        <sz val="10"/>
        <color theme="1"/>
        <rFont val="Arial"/>
        <family val="2"/>
      </rPr>
      <t>Fórmula Indicador:</t>
    </r>
    <r>
      <rPr>
        <sz val="10"/>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t>
    </r>
    <r>
      <rPr>
        <b/>
        <sz val="10"/>
        <color theme="1"/>
        <rFont val="Arial"/>
        <family val="2"/>
      </rPr>
      <t>Seguimiento</t>
    </r>
    <r>
      <rPr>
        <sz val="10"/>
        <color theme="1"/>
        <rFont val="Arial"/>
        <family val="2"/>
      </rPr>
      <t>: De acuerdo con la información proporcionada por la primera línea de defensa y los documentos disponibles en el siguiente enlace: https://lc.cx/OeeI18, la Secretaría participó en ocho (8) ferias de servicio durante el segundo cuatrimestre de 2024, atendiendo a un total de 1,061 ciudadanos.
En consecuencia, se concluye que se ha alcanzado el 100% del cumplimiento de la meta, ya que la Secretaría asistió a todas las ferias de servicio al ciudadano a las que fue convocadadurante el segundo cuatrimestre.</t>
    </r>
  </si>
  <si>
    <r>
      <t xml:space="preserve">En atención a la meta e indicador establecidos e identificados como:
</t>
    </r>
    <r>
      <rPr>
        <b/>
        <sz val="10"/>
        <color theme="1"/>
        <rFont val="Arial"/>
        <family val="2"/>
      </rPr>
      <t>Meta:</t>
    </r>
    <r>
      <rPr>
        <sz val="10"/>
        <color theme="1"/>
        <rFont val="Arial"/>
        <family val="2"/>
      </rPr>
      <t xml:space="preserve"> Una (1) jornada de dialogo ciudadano y rendición de cuenta de la vigencia 2024 efectuada.
</t>
    </r>
    <r>
      <rPr>
        <b/>
        <sz val="10"/>
        <color theme="1"/>
        <rFont val="Arial"/>
        <family val="2"/>
      </rPr>
      <t>Indicador:</t>
    </r>
    <r>
      <rPr>
        <sz val="10"/>
        <color theme="1"/>
        <rFont val="Arial"/>
        <family val="2"/>
      </rPr>
      <t xml:space="preserve"> Realización de la  jornada de dialogo ciudadano y rendición de cuenta de la vigencia 2024
</t>
    </r>
    <r>
      <rPr>
        <b/>
        <sz val="10"/>
        <color theme="1"/>
        <rFont val="Arial"/>
        <family val="2"/>
      </rPr>
      <t>Fórmula Indicador</t>
    </r>
    <r>
      <rPr>
        <sz val="10"/>
        <color theme="1"/>
        <rFont val="Arial"/>
        <family val="2"/>
      </rPr>
      <t>: No. de jornada de dialogo ciudadano y rendición de cuenta realizada de la vigencia 2024</t>
    </r>
  </si>
  <si>
    <t>El proceso durante el segundo cuatrimestre, reporta 9 visitas y lo contemplado eran 4, si es posible hacer mas visitas y la realizacion de las mismas ayuda a mejorar la gestion, se recomienda cambiar el indicador aumentando el denominador.</t>
  </si>
  <si>
    <r>
      <t xml:space="preserve">En atención a la meta e indicador establecidos e identificados como:
</t>
    </r>
    <r>
      <rPr>
        <b/>
        <sz val="10"/>
        <color theme="1"/>
        <rFont val="Arial"/>
        <family val="2"/>
      </rPr>
      <t>Meta:</t>
    </r>
    <r>
      <rPr>
        <sz val="10"/>
        <color theme="1"/>
        <rFont val="Arial"/>
        <family val="2"/>
      </rPr>
      <t xml:space="preserve"> 4 visitas de seguimiento en el primer cuatrimestre, 4 visitas en el segundo y 3 visitas en tercer cuatrimestre del 2024
</t>
    </r>
    <r>
      <rPr>
        <b/>
        <sz val="10"/>
        <color theme="1"/>
        <rFont val="Arial"/>
        <family val="2"/>
      </rPr>
      <t>Indicador:</t>
    </r>
    <r>
      <rPr>
        <sz val="10"/>
        <color theme="1"/>
        <rFont val="Arial"/>
        <family val="2"/>
      </rPr>
      <t xml:space="preserve"> Realización de visitas de seguimieno al servicio prestado por la SDA
</t>
    </r>
    <r>
      <rPr>
        <b/>
        <sz val="10"/>
        <color theme="1"/>
        <rFont val="Arial"/>
        <family val="2"/>
      </rPr>
      <t>Fórmula Indicador</t>
    </r>
    <r>
      <rPr>
        <sz val="10"/>
        <color theme="1"/>
        <rFont val="Arial"/>
        <family val="2"/>
      </rPr>
      <t xml:space="preserve">: No. de visitas de seguimiento al servicio prestado realizadas 
</t>
    </r>
    <r>
      <rPr>
        <b/>
        <sz val="10"/>
        <color theme="1"/>
        <rFont val="Arial"/>
        <family val="2"/>
      </rPr>
      <t>La oficina de control interno realizó el seguimiento cómo tercera línea de defensa</t>
    </r>
    <r>
      <rPr>
        <sz val="10"/>
        <color theme="1"/>
        <rFont val="Arial"/>
        <family val="2"/>
      </rPr>
      <t xml:space="preserve"> observando lo siguiente: 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igual que el cuatrimestre anterior, aportó un total de  nueve (9) actas de visitas así: Cinco (5) Actas de visitas efectuadas el  28-06-2024  así: Visita para revisión del punto supercade Américas,  Visita para revisión del punto supercade BOSA, Visita para revisión del punto supercade CAD, Visita para revisión del punto supercade CALLE 13, Visita para revisión del punto supercade Manitas y cuatro(4) actas de visitas de fecha 21-06-2024  así: Visita para revisión del punto de atención super cade Engativá, Visita para revisión del punto de atención cade Fontibón, Visita para revisión del punto de atención super cade suba y Visita para revisión del punto de atención cade Toberín, respecto a los meses mayo, julio y agosto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se habían realizado 18, y con corte a este  cuatrimestre 9 para un total de 27 visitas realizadas en la vigencia, excediendo la meta e indicador formulados, por lo expuesto, se  reitera la recomendación hecha al proceso frente a evaluar la necesidad de  reformular la actividad y fortalecer el esquema de planeación frente a las actividades definidas y su alineación efectiva con la gestión operativa  del proceso. </t>
    </r>
  </si>
  <si>
    <t xml:space="preserve">El proceso reporta el seguimiento al plan de accion modelo de servicio durante el segundo cuatrimestre  , pero se deberia aterrizar un poco mas el indicador para medir esta actividad con mayor precision . </t>
  </si>
  <si>
    <r>
      <t xml:space="preserve">En atención a la meta e indicador establecidos e identificados como:
</t>
    </r>
    <r>
      <rPr>
        <b/>
        <sz val="10"/>
        <color theme="1"/>
        <rFont val="Arial"/>
        <family val="2"/>
      </rPr>
      <t>Meta:</t>
    </r>
    <r>
      <rPr>
        <sz val="10"/>
        <color theme="1"/>
        <rFont val="Arial"/>
        <family val="2"/>
      </rPr>
      <t xml:space="preserve"> Implementar el 90% de las acciones propuestas por el modelo de servicio de la SDA, a diciembre de 2024
</t>
    </r>
    <r>
      <rPr>
        <b/>
        <sz val="10"/>
        <color theme="1"/>
        <rFont val="Arial"/>
        <family val="2"/>
      </rPr>
      <t>Indicador: Porcentaje de implementación del modelo de servicio al ciudadano para la SDA</t>
    </r>
    <r>
      <rPr>
        <sz val="10"/>
        <color theme="1"/>
        <rFont val="Arial"/>
        <family val="2"/>
      </rPr>
      <t xml:space="preserve"> 
</t>
    </r>
    <r>
      <rPr>
        <b/>
        <sz val="10"/>
        <color theme="1"/>
        <rFont val="Arial"/>
        <family val="2"/>
      </rPr>
      <t>Fórmula Indicador</t>
    </r>
    <r>
      <rPr>
        <sz val="10"/>
        <color theme="1"/>
        <rFont val="Arial"/>
        <family val="2"/>
      </rPr>
      <t xml:space="preserve">: (No. De actividades implementadas del  modelo de servicio de la SDA / No. De actividades programadas del modelo de servicio de la SDA conforme al plan de acción para la vigencia 2024) x 100
</t>
    </r>
    <r>
      <rPr>
        <b/>
        <sz val="10"/>
        <color theme="1"/>
        <rFont val="Arial"/>
        <family val="2"/>
      </rPr>
      <t>La oficina de control interno realizó el seguimiento cómo tercera línea de defensa observando lo siguiente:</t>
    </r>
    <r>
      <rPr>
        <sz val="10"/>
        <color theme="1"/>
        <rFont val="Arial"/>
        <family val="2"/>
      </rPr>
      <t xml:space="preserve"> De acuerdo con lo informado por la primera y segunda línea de defensa, se han implementado acciones del modelo de servicio al ciudadano para la SDA, acorde a los lineamientos dados por la Secretaria General, como las siguientes señaladas: “a. Implementación de Formato de monitoreo de gestión, que busca evaluar el desempeño y la calidad del servicio de cada uno de los agentes, logrando detectar oportunidades de mejora, b. Implementación y aplicación de encuestas de percepción ciudadana en el canal presencial, telefónico y virtual, evidenciando el grado de satisfacción sobre la atención prestada en la sala y los diferentes puntos de atención., c.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d. Seguimiento y control de indicadores de gestión mensualmente, e. Entrenamientos y cualificación a los servidores de manera constante y periódica, f. Incentivos a los agentes de servicio, así como, retroalimentación de la calidad del servicio, g. Asistencia y participación en ferias de servicio y h. Infraestructura adecuada para la prestación del servicio contando con la señalización de sala principal en lengua de señas, braille, etnia wayu, idioma inglés”. Al respecto, se aportó un archivo excel, en el que se observó la inclusión de treinta y cinco (35) acciones compuestas además por ochenta y cinco (85) actividades, documento Excel que está disponible en el enlace drive  https://drive.google.com/drive/folders/1Mcaa1J4tN98NWaYc8qgE8lQiBaH171W9, de la Segunda Líneas de Defensa, frente a las acciones y actividades descritas en el archivo mencionado, no se aportó ningún soporte o evidencia adicional que permitiera efectivamente verificar su ejecución y/o implementación.
Así mismo, llama la atención, que el proceso reporta para el componente de tecnología indica que “Se cuenta con un PBX, el cual permite realizar el seguimiento y monitoreo al canal telefónico”, y “El grupo de Servicio a la Ciudadanía, está en constante mejoramiento de las tecnologías, durante la vigencia 2018 y 2019 se adquirieron e implementaron nuevos equipos tecnológicos y periféricos como lo son las impresoras térmicas, las cuales mejoran la calidad de la impresión del radicado”, sin embargo, no menciona, que acciones ha ejecutado durante el segundo cuatrimestre de 2024, tendientes  al mejoramiento continuo de las tecnologías aplicadas al servicio al ciudadano que garanticen la atención efectiva de las necesidades de los grupos de interés tanto internos como externos.
Así mismo, como se indicó en el seguimiento del cuatrimestre anterior, teniendo en cuenta que el indicador corresponde a (No. De actividades implementadas del modelo de servicio de la SDA / No. De actividades programadas del modelo de servicio de la SDA conforme al plan de acción para la vigencia 2024) x 100, y dado que la matriz de Excel remitida por el área no contiene registro de porcentajes de avance o ejecución, fechas de inicio o finalización, productos asociados o soportes de las actividades realizadas durante el periodo objeto de seguimiento, (II cuatrimestre 2024), se recomienda reformular el indicador propuesto, toda vez que no refleja de manera efectiva la realidad operativa de la entidad.
Tal como se ha mencionado desde la vigencia 2022 e incluso en la vigencia 2023, se hace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y radicado 2024IE105031 del 16 de mayo de 2024 Seguimiento a las Acciones del Programa de Transparencia y Ética Pública PTEP - Plan Anticorrupción y de Atención al Ciudadano - PAAC - (Componentes, Mapa de Riesgos y Reporte Aplicativo SUIT) / Primer Cuatrimestre 2024. Sin embargo, a la fecha (septiembre de 2024), el proceso, continua sin tomar medidas, que permitan determinar el nivel de avance e implementación del Modelo del Servicio al Ciudadano, aun cuando se han generado espacios de conversación y mesas de trabajo de aclaración y consultoría, lo que evidencia, debilidades de autocontrol frente a las acciones de seguimiento no sólo a las recomendaciones comunicadas por esta oficina, sino a la gestión efectiva del proceso, pues los instrumentos aportados para dar cuenta de su gestión no contienen información suficiente, que permitan determinar que efectivamente se están desarrollando las actividades registradas en el Modelo  de servicio al ciudadano para la SDA, acorde a los lineamientos dados por la Secretaria General.</t>
    </r>
  </si>
  <si>
    <t>El proceso durante el segundo cuatrimestre,  reporta 10 entrenamientos a los servidores de servicio a la ciudadania, en temas realacionados con la misionalidad de la entidad, la cualificacion del servicio al ciudadano, la atencion diferencial, etc, para lo anterior lleva un  56%     al cerrar Agosto.</t>
  </si>
  <si>
    <r>
      <t xml:space="preserve">En atención a la meta e indicador establecidos e identificados como:
</t>
    </r>
    <r>
      <rPr>
        <b/>
        <sz val="10"/>
        <color theme="1"/>
        <rFont val="Arial"/>
        <family val="2"/>
      </rPr>
      <t>Meta:</t>
    </r>
    <r>
      <rPr>
        <sz val="10"/>
        <color theme="1"/>
        <rFont val="Arial"/>
        <family val="2"/>
      </rPr>
      <t xml:space="preserve"> 30 entrenamientos para el personal de servicio al ciudadano y correspondencia.
</t>
    </r>
    <r>
      <rPr>
        <b/>
        <sz val="10"/>
        <color theme="1"/>
        <rFont val="Arial"/>
        <family val="2"/>
      </rPr>
      <t>Indicador:</t>
    </r>
    <r>
      <rPr>
        <sz val="10"/>
        <color theme="1"/>
        <rFont val="Arial"/>
        <family val="2"/>
      </rPr>
      <t xml:space="preserve"> Cumplimiento del número de entrenamientos al personal de servicio a la ciudadanía
</t>
    </r>
    <r>
      <rPr>
        <b/>
        <sz val="10"/>
        <color theme="1"/>
        <rFont val="Arial"/>
        <family val="2"/>
      </rPr>
      <t>Fórmula Indicador</t>
    </r>
    <r>
      <rPr>
        <sz val="10"/>
        <color theme="1"/>
        <rFont val="Arial"/>
        <family val="2"/>
      </rPr>
      <t xml:space="preserve">: No. de entrenamientos realizados durante la vigencia 2024
</t>
    </r>
    <r>
      <rPr>
        <b/>
        <sz val="10"/>
        <color theme="1"/>
        <rFont val="Arial"/>
        <family val="2"/>
      </rPr>
      <t>Seguimiento tercera línea de Defensa:</t>
    </r>
    <r>
      <rPr>
        <sz val="10"/>
        <color theme="1"/>
        <rFont val="Arial"/>
        <family val="2"/>
      </rPr>
      <t xml:space="preserve"> De acuerdo con lo reportado por la primera y segunda línea de defensa, para esta actividad, el proceso indicó que realizó “10 entrenamientos periódicos en temas relacionados con la misionalidad de la entidad y temas relacionados con servicio a la ciudadanía, así: la cualificación del servicio al ciudadano, la atención diferencial,”. Teniendo en cuenta que el indicador corresponde a No. de entrenamientos realizados durante la vigencia 2024, y que la meta corresponde a realizar 30 entrenamientos durante la vigencia, se determina un cumplimiento acumulado para el segundo cuatrimestre de 2024, correspondiente al 56%, por cuanto se han ejecutado 17 entrenamientos a la fecha. </t>
    </r>
  </si>
  <si>
    <t>El proceso presenta durante el segundo cuatrimestre, el seguimiento a las peticiones allegadas a la entidad, se aconseja quizas medir la efectividad de las respuestas o las califiacciones que dan usuarios.</t>
  </si>
  <si>
    <r>
      <t xml:space="preserve">En atención a la meta e indicador establecidos e identificados como:
</t>
    </r>
    <r>
      <rPr>
        <b/>
        <sz val="10"/>
        <color theme="1"/>
        <rFont val="Arial"/>
        <family val="2"/>
      </rPr>
      <t>Meta:</t>
    </r>
    <r>
      <rPr>
        <sz val="10"/>
        <color theme="1"/>
        <rFont val="Arial"/>
        <family val="2"/>
      </rPr>
      <t xml:space="preserve"> 100% de los PQRSF que ingresan a la entidad con seguimiento semanal.
Un (1) informe mensual de la gestión y a la atención de las PQRSF realizado y publicado. 
</t>
    </r>
    <r>
      <rPr>
        <b/>
        <sz val="10"/>
        <color theme="1"/>
        <rFont val="Arial"/>
        <family val="2"/>
      </rPr>
      <t>Indicador:</t>
    </r>
    <r>
      <rPr>
        <sz val="10"/>
        <color theme="1"/>
        <rFont val="Arial"/>
        <family val="2"/>
      </rPr>
      <t xml:space="preserve"> Porcentaje de PQRSF con seguimiento semestral realizado 
Realización del informe mensual de seguimiento a la atención de PQRSF
</t>
    </r>
    <r>
      <rPr>
        <b/>
        <sz val="10"/>
        <color theme="1"/>
        <rFont val="Arial"/>
        <family val="2"/>
      </rPr>
      <t>Fórmula Indicador</t>
    </r>
    <r>
      <rPr>
        <sz val="10"/>
        <color theme="1"/>
        <rFont val="Arial"/>
        <family val="2"/>
      </rPr>
      <t xml:space="preserve">: (No. de PQRSF con seguimiento a la oportunidad de respuesta / No. total de PQRSF ingresadas a la entidad) x 100
No. de informes mensuales de seguimiento a la atención de PQRSF, durante la vigencia 2024
</t>
    </r>
    <r>
      <rPr>
        <b/>
        <sz val="10"/>
        <color theme="1"/>
        <rFont val="Arial"/>
        <family val="2"/>
      </rPr>
      <t>Seguimiento tercera línea de defensa:</t>
    </r>
    <r>
      <rPr>
        <sz val="10"/>
        <color theme="1"/>
        <rFont val="Arial"/>
        <family val="2"/>
      </rPr>
      <t xml:space="preserve">  De acuerdo con lo reportado por la primera y segunda línea de defensa, se realizó seguimiento mes vencido a la oportunidad de las PQRS que ingresan a través de los diferentes canales de atención de la SDA, y se efectuó un informe de evaluación mensual de la oportunidad de respuesta, teniendo en cuenta los plazos establecidos en la Ley 1755 de 2015, al consultar el enlace en el enlace https://drive.google.com/drive/folders/1fEYbJF3lpGXeaDsYvsQhTG4LaYM0JwtM,  se evidenció consolidación de datos de atención a PQRSD enero a julio de 2024 en un formato Excel, sin embargo, en el enlace mencionado no se evidenciaron las alertas necesarias realizadas conforme se señaló en la actividad, ni se aportaron los informes mensuales de la gestión y a la atención de las PQRSF realizados y publicados, que permitan determinar el "Porcentaje de PQRSF con seguimiento semestral realizado”, así como la realización del informe mensual de seguimiento a la atención de PQRSF para el mes de julio. 
Por lo expuesto y dado que la fórmula para medir el indicador corresponde a No. de PQRSF con seguimiento a la oportunidad de respuesta / No. total de PQRSF ingresadas a la entidad) x 100 No. de informes mensuales de seguimiento a la atención de PQRSF, durante la vigencia 2024, con el fin de validar su publicación, esta oficina procedió a consultar la página web de la SDA, y se observó la publicación de informes de seguimiento hasta el mes de junio, y no se encuentra disponible el informe del mes de Julio, por lo anterior, teniendo en cuenta que sólo se evidenciaron 3 de 4 informes mensuales reportados para el segundo cuatrimestre (abril, mayo y junio), se evidencia un cumplimiento parcial del 75% (tres informes de cuatro programados para este periodo).</t>
    </r>
  </si>
  <si>
    <t>Para el segundo cuatrimestre del año, se evidencian los informes de percepcion de abril hasta junio, se recomienda hacer una evaluacion a estos informes de percepcion y realizar un plan de trabajo para mejorar las cosas negativas.</t>
  </si>
  <si>
    <r>
      <t xml:space="preserve">En atención a la meta e indicador establecidos e identificados como:
</t>
    </r>
    <r>
      <rPr>
        <b/>
        <sz val="10"/>
        <color theme="1"/>
        <rFont val="Arial"/>
        <family val="2"/>
      </rPr>
      <t>Meta:</t>
    </r>
    <r>
      <rPr>
        <sz val="10"/>
        <color theme="1"/>
        <rFont val="Arial"/>
        <family val="2"/>
      </rPr>
      <t xml:space="preserve"> Mantener un 94% de satisfacción de atención en la sala de Servicio a la Ciudadanía y vía telefónica y presencial, promedio cuatrimestral
</t>
    </r>
    <r>
      <rPr>
        <b/>
        <sz val="10"/>
        <color theme="1"/>
        <rFont val="Arial"/>
        <family val="2"/>
      </rPr>
      <t>Indicador:</t>
    </r>
    <r>
      <rPr>
        <sz val="10"/>
        <color theme="1"/>
        <rFont val="Arial"/>
        <family val="2"/>
      </rPr>
      <t xml:space="preserve"> Porcentaje de satisfacción de atención en la sala de Servicio a la Ciudadanía y vía telefónica de la SDA
</t>
    </r>
    <r>
      <rPr>
        <b/>
        <sz val="10"/>
        <color theme="1"/>
        <rFont val="Arial"/>
        <family val="2"/>
      </rPr>
      <t>Fórmula Indicador</t>
    </r>
    <r>
      <rPr>
        <sz val="10"/>
        <color theme="1"/>
        <rFont val="Arial"/>
        <family val="2"/>
      </rPr>
      <t xml:space="preserve">: (Sumatoria de los resultados de satisfacción de los usuarios encuestados / No. total de encuestas diligenciadas por los ciudadanos) x 100
</t>
    </r>
    <r>
      <rPr>
        <b/>
        <sz val="10"/>
        <color theme="1"/>
        <rFont val="Arial"/>
        <family val="2"/>
      </rPr>
      <t xml:space="preserve">Seguimiento tercera línea de defensa: </t>
    </r>
    <r>
      <rPr>
        <sz val="10"/>
        <color theme="1"/>
        <rFont val="Arial"/>
        <family val="2"/>
      </rPr>
      <t>Se observó que se midió el porcentaje de satisfacción del servicio prestado por el grupo servicio a la ciudadanía, mediante la aplicación de una encuesta de percepción a  los usuarios atendidos por los canales presencial y telefónico de la SDA, en los meses de abril (92.1%), mayo (90.3%) y junio (91.73%) de 2024, faltando la medición del mes de julio de 2024, conforme a los documentos que se encuentran en el siguiente enlace https://drive.google.com/drive/folders/1-1b2xUk65VML75lF4mgnr7KV-k6pjplu, razón por la cual se evidenció un cumplimiento parcial del 91.37% para el cuatrimestre respecto de la meta de "Mantener un 94% de satisfacción de atención en la sala de Servicio a la Ciudadanía y vía telefónica y presencial, promedio cuatrimestral"</t>
    </r>
  </si>
  <si>
    <t xml:space="preserve">El rpoceso presenta los informes de fdefensor al ciudadano del segundo cuatrimestre, donde se encuentra el seguimiento a las solicitudes reiteradas, se recomienda que bajo este numero de reiteradas se pongan en marcha actividades que mejoren la eficiencia de las solicitudes. </t>
  </si>
  <si>
    <r>
      <t xml:space="preserve">En atención a la meta e indicador establecidos e identificados como:
</t>
    </r>
    <r>
      <rPr>
        <b/>
        <sz val="10"/>
        <color theme="1"/>
        <rFont val="Arial"/>
        <family val="2"/>
      </rPr>
      <t>Meta:</t>
    </r>
    <r>
      <rPr>
        <sz val="10"/>
        <color theme="1"/>
        <rFont val="Arial"/>
        <family val="2"/>
      </rPr>
      <t xml:space="preserve"> Atender el 100% de las solicitudes reiteradas allegadas al defensor del Ciudadano
</t>
    </r>
    <r>
      <rPr>
        <b/>
        <sz val="10"/>
        <color theme="1"/>
        <rFont val="Arial"/>
        <family val="2"/>
      </rPr>
      <t>Indicador:</t>
    </r>
    <r>
      <rPr>
        <sz val="10"/>
        <color theme="1"/>
        <rFont val="Arial"/>
        <family val="2"/>
      </rPr>
      <t xml:space="preserve"> Porcentaje de atención de las solicitudes reiteradas allegadas al defensor del Ciudadano
</t>
    </r>
    <r>
      <rPr>
        <b/>
        <sz val="10"/>
        <color theme="1"/>
        <rFont val="Arial"/>
        <family val="2"/>
      </rPr>
      <t>Fórmula Indicador</t>
    </r>
    <r>
      <rPr>
        <sz val="10"/>
        <color theme="1"/>
        <rFont val="Arial"/>
        <family val="2"/>
      </rPr>
      <t xml:space="preserve">: (No. de respuestas atendidas efectivamente por el defensor ciudadano  / No.de solicitudes recibidas por el defensor del ciudadano de la SDA) x 100
</t>
    </r>
    <r>
      <rPr>
        <b/>
        <sz val="10"/>
        <color theme="1"/>
        <rFont val="Arial"/>
        <family val="2"/>
      </rPr>
      <t>Seguimiento tercera línea de defensa:</t>
    </r>
    <r>
      <rPr>
        <sz val="10"/>
        <color theme="1"/>
        <rFont val="Arial"/>
        <family val="2"/>
      </rPr>
      <t xml:space="preserve"> De acuerdo con el reporte de primera  y segunda línea de defensa, se presentaron los informes  de seguimiento a solicitudes reiteradas o allegadas al Defensor del Ciudadano de la SDA, conforme a los informes de seguimiento de éste tema de los meses de abril, mayo y junio de 2024, publicados en el enlace: https://drive.google.com/drive/folders/1O7BcunUVFKY5lNj8AQJB_0kAItTKRrDI . Por lo anterior, se observó un cumplimiento promedio del 73.52%, teniendo en cuenta que sólo se aportaron tres informes de seguimiento de abril, mayo y junio de 2024. De acuerdo a las situaciones descritas, se recomienda disponer de las evidencias asociadas al periodo de seguimiento en donde se observen las actividades ejecutadas para cada cuatrimestre, con el fin de establecer el logro de la atención del 100% de las solicitudes reiteradas allegadas al defensor del Ciudadano, así mismo, se recomienda en los informes generados, incluir un flujo de revisión y aprobación, con el fin de determinar que los que se encuentran adjuntos corresponden a documentos finales aprobados por el rol de Defensor del Ciudadano.</t>
    </r>
  </si>
  <si>
    <t>El proceso cumple esta meta en el primer cuatrimestre</t>
  </si>
  <si>
    <r>
      <t xml:space="preserve">En atención a la meta e indicador establecidos e identificados como:
</t>
    </r>
    <r>
      <rPr>
        <b/>
        <sz val="10"/>
        <color theme="1"/>
        <rFont val="Arial"/>
        <family val="2"/>
      </rPr>
      <t>Meta:</t>
    </r>
    <r>
      <rPr>
        <sz val="10"/>
        <color theme="1"/>
        <rFont val="Arial"/>
        <family val="2"/>
      </rPr>
      <t xml:space="preserve"> Una estrategia de racionalización de trámites de la SDA 2024 inscrita en el SUIT.
</t>
    </r>
    <r>
      <rPr>
        <b/>
        <sz val="10"/>
        <color theme="1"/>
        <rFont val="Arial"/>
        <family val="2"/>
      </rPr>
      <t>Indicador:</t>
    </r>
    <r>
      <rPr>
        <sz val="10"/>
        <color theme="1"/>
        <rFont val="Arial"/>
        <family val="2"/>
      </rPr>
      <t xml:space="preserve"> Número de estrategia de racionalización de trámites de la SDA 2024 inscrita en el SUIT.
</t>
    </r>
    <r>
      <rPr>
        <b/>
        <sz val="10"/>
        <color theme="1"/>
        <rFont val="Arial"/>
        <family val="2"/>
      </rPr>
      <t>Fórmula Indicador</t>
    </r>
    <r>
      <rPr>
        <sz val="10"/>
        <color theme="1"/>
        <rFont val="Arial"/>
        <family val="2"/>
      </rPr>
      <t xml:space="preserve">: (# de estrategia de racionalización de trámites de la SDA 2024 inscrita en el SUIT /1) * 100
Se mantienen las mismas observaciones emitidas en el seguimiento del primer cuatrimestre de 2024, toda vez que no se evidenció ningun soporte, que acredite el cargue de la Estrategia en el SUIT antes del 31 de enero de 2024, por lo que se observó el incumpliento del lineamiento establecido en el documento denominado "Estrategias para la Construcción del Plan Anticorrupción y de atención al ciudadano", que reza: 
</t>
    </r>
    <r>
      <rPr>
        <b/>
        <sz val="10"/>
        <color theme="1"/>
        <rFont val="Arial"/>
        <family val="2"/>
      </rPr>
      <t>...() Formalización de la Estrategia de Racionalización de Trámites</t>
    </r>
    <r>
      <rPr>
        <sz val="10"/>
        <color theme="1"/>
        <rFont val="Arial"/>
        <family val="2"/>
      </rPr>
      <t xml:space="preserve">
Una vez diseñada la Estrategia en mención, esta deberá publicarse a 31 de enero de cada año en la página web de la entidad,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de Tramites de la vigencia 2024, fue cargado en la pagina web instituconal, en fecha 15 de abril de 2024; no obstante, se cargo de manera extemporánea y con limitantes para su cumplimiento, dada la expedición de la RESOLUCIÓN 03034 DE 2023 - (Diciembre 26). Por la cual se establecen las tarifas y el procedimiento de cobro de los servicios de evaluación y seguimiento ambiental y se adoptan otras determinaciones.
Con relación a los retrasos presentados por la emisión de la Resolución 3034 de 2023, se identificó. la emisión de los instructivos relacionados a continuación, sobre tramites en los que la Resolución No Aplica: 
</t>
    </r>
  </si>
  <si>
    <t xml:space="preserve">El proceso reporta para el segundo cuatrimestre, el segundo seguimiento a la estrategia de racionalizacion por medio de uan mesa de trabajo interna, donde se habla sobre  el avance en la implementacion  del boton de pago del PSE y los tramites para los cuales sirve. </t>
  </si>
  <si>
    <r>
      <t xml:space="preserve">En atención a la meta e indicador establecidos e identificados como:
</t>
    </r>
    <r>
      <rPr>
        <b/>
        <sz val="10"/>
        <color theme="1"/>
        <rFont val="Arial"/>
        <family val="2"/>
      </rPr>
      <t>Meta:</t>
    </r>
    <r>
      <rPr>
        <sz val="10"/>
        <color theme="1"/>
        <rFont val="Arial"/>
        <family val="2"/>
      </rPr>
      <t xml:space="preserve"> Dos (2) reportes de seguimiento registrados en el SUIT de la Función Pública.
</t>
    </r>
    <r>
      <rPr>
        <b/>
        <sz val="10"/>
        <color theme="1"/>
        <rFont val="Arial"/>
        <family val="2"/>
      </rPr>
      <t>Indicador</t>
    </r>
    <r>
      <rPr>
        <sz val="10"/>
        <color theme="1"/>
        <rFont val="Arial"/>
        <family val="2"/>
      </rPr>
      <t xml:space="preserve">: Reportes de seguimiento registrados en el SUIT.
</t>
    </r>
    <r>
      <rPr>
        <b/>
        <sz val="10"/>
        <color theme="1"/>
        <rFont val="Arial"/>
        <family val="2"/>
      </rPr>
      <t>Fórmula Indicador</t>
    </r>
    <r>
      <rPr>
        <sz val="10"/>
        <color theme="1"/>
        <rFont val="Arial"/>
        <family val="2"/>
      </rPr>
      <t xml:space="preserve">: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segundo cuatrimestre de 2024, reiterando: 
*Dado que no se evidenció información soportando la publicación oportuna de la “Estrategia de Racionalización SUI”,  la cual debia cargarse el 31 de enero de 2024, en concordancia con la publicación del PTEP - PAAC, se recomienda fortalecer los controles para demostrar la trazabilidad de la información, que incluya las modificaciones y versionamiento correspondiente. 
Con relación a los avances en la implementación de la estrategia, se observo: 
*No se ha implementado la mejora en ninguno de los tramites
*No se identificó el Plan de Trabajo Individual en ninguno de los trámites registrados en la Estrategia, por o cual no esta difenida la programación de fechas de inicio y finalización de las actividades relacionadas con:  i. actualización del trámite racionalizado en SUIT, ii. socialización de la mejora en la SDA y con la ciudadanía, y iii. elaboración de mecanismos de medición de beneficios a la ciudadanía
*Se observó que la Dirección de Control Ambiental en fecha 12 de agosto de 2024, remitió un instructivo sobre la aplicación de la Resolución 3034 de 2023; no obstante, se identifican limitaciones para el cumplimiento de la estrategia, toda vez que no se tiene claridad sobre la aplicación de la Resolución para la programación del Pago por PSE.
*En el mencionado instructivo, se determinó que la Resolución 3034, no aplica para tres (3) de los trámites suscritos en la estrategia y que corresponden a:  Salvoconducto Único Nacional en Línea - SUNL, Permiso y/o autorización de aprovechamiento forestal de árboles aislados equipos especializados y manejo silvicultural, Evaluación para el registro del libro de operaciones forestales.
*Se evidencio la elaboración de once (11) instructivos para efectos de liquidación de pago, de los cuales ocho (8) corresponden a tramites ya inscritos en SUIT y tres (3) de registrados actualmente en la Estrategia, tal como se relaciona a continuación: 
1.	Licenciamiento Ambiental - Residuos o desechos Peligrosos
2.	Licenciamiento Ambiental - Residuos de aparatos electrónicos y eléctricos
3.	Licenciamiento Ambiental – Tratamientos de Aguas Residuales
4.	Licenciamiento Ambiental – Minería
5.	Licenciamiento Ambiental – Red vial secundaria y terciaria
6.	Licenciamiento Ambiental – Actividad Manufacturera
7.	Licenciamiento Ambiental – Centrales generadoras o líneas de transmisión eléctrica
8.	Licenciamiento Ambiental – Siderúrgicas y/o Cementeras
9.	Permiso o autorización para aprovechamiento forestal de árboles aislados
10.	Registro de libro de operaciones
11.	SULN Flora y arbolado urbano 
En términos generales se mantienen las observaciones de la OCI en torno a las debilidades identificadas en el ejercicio de planeación y documentación de planes de trabajol plan de trabajo, asi como en los esquemas de seguimiento y medición frente al cumplimiento de las fases, tiempos y recursos disponibles para realizar las mejoras definidas en cada tramite. 
</t>
    </r>
  </si>
  <si>
    <t>Durante el segundo cuatrimestre del año, el proceso reporta un 34% de avance incluyendo las del primer cuatrimestre, asi bien se ha actualizado 17 de 50 objetos geograficos, se recomienda ponerse una meta mensual para poder cumplir con el indicador antes que finalice el año.</t>
  </si>
  <si>
    <r>
      <t xml:space="preserve">En atención a la meta e indicador establecidos e identificados como:
</t>
    </r>
    <r>
      <rPr>
        <b/>
        <sz val="10"/>
        <color theme="1"/>
        <rFont val="Arial"/>
        <family val="2"/>
      </rPr>
      <t>Meta:</t>
    </r>
    <r>
      <rPr>
        <sz val="10"/>
        <color theme="1"/>
        <rFont val="Arial"/>
        <family val="2"/>
      </rPr>
      <t xml:space="preserve"> Mantener actualizado el 100% de la información disponible en la plataforma de Datos Abiertos Bogotá, asegurándose de que cada conjunto de datos se encuentre en su última versión
</t>
    </r>
    <r>
      <rPr>
        <b/>
        <sz val="10"/>
        <color theme="1"/>
        <rFont val="Arial"/>
        <family val="2"/>
      </rPr>
      <t>Indicador:</t>
    </r>
    <r>
      <rPr>
        <sz val="10"/>
        <color theme="1"/>
        <rFont val="Arial"/>
        <family val="2"/>
      </rPr>
      <t xml:space="preserve"> Porcentaje de objetos geográficos  actualizados en su última versión que ofrece la SDA en la plataforma Distrital.
</t>
    </r>
    <r>
      <rPr>
        <b/>
        <sz val="10"/>
        <color theme="1"/>
        <rFont val="Arial"/>
        <family val="2"/>
      </rPr>
      <t>Fórmula Indicador</t>
    </r>
    <r>
      <rPr>
        <sz val="10"/>
        <color theme="1"/>
        <rFont val="Arial"/>
        <family val="2"/>
      </rPr>
      <t xml:space="preserve">: (Número de objetos geográficos en su última versión / 54 Objetos geográfico totales)*100
Se  aportó evidencia objetiva que acredita la actualización de 10  objetos geográficos en el periodo por parte de la primera linea de defensa , sin embargo teniendo en cuenta el seguimiento de la segunda linea medianta la cual se  relaciona la actualización de  un total de 17 objetos geograficos, se alcalza un avance correspondiente al 32%.
</t>
    </r>
  </si>
  <si>
    <t>Durante el segundo cuatrimestre, el proceso reporta sus indicadores de gestion OAC, donde se gestiona la linea de comunicación externa, se evidencian comunicados , convocatorias a medios, redes sociales en lenguaje sencillo.</t>
  </si>
  <si>
    <t>Ubicación de los soportes: Unidad Compartida OAC/archivos 2024/indicadores  2024, abril, mayo, junio y julio/Igualmente en isolución, indicadores de gestión OAC/ plan de comunicaciones.</t>
  </si>
  <si>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 línea de comunicación externa del plan de comunicaciones de la vigencia 2024 realizados
</t>
    </r>
    <r>
      <rPr>
        <b/>
        <sz val="10"/>
        <color theme="1"/>
        <rFont val="Arial"/>
        <family val="2"/>
      </rPr>
      <t>Indicador:</t>
    </r>
    <r>
      <rPr>
        <sz val="10"/>
        <color theme="1"/>
        <rFont val="Arial"/>
        <family val="2"/>
      </rPr>
      <t xml:space="preserve"> Seguimiento al cumplimiento de línea de comunicación externa del plan de comunicaciones de la vigencia 2024
</t>
    </r>
    <r>
      <rPr>
        <b/>
        <sz val="10"/>
        <color theme="1"/>
        <rFont val="Arial"/>
        <family val="2"/>
      </rPr>
      <t>Fórmula Indicador</t>
    </r>
    <r>
      <rPr>
        <sz val="10"/>
        <color theme="1"/>
        <rFont val="Arial"/>
        <family val="2"/>
      </rPr>
      <t xml:space="preserve">: No. de seguimientos al cumplimiento de línea de comunicación externa del plan de comunicaciones de la vigencia 2024
Conforme a lo reportado por la segunda linea de defensa y lo registrado por la primera linea, se relacionó evidencia objetiva que acredita el avance para los meses de abril para el reporte de indicadores de gestión meses  mayo, junio y julio  como a continuación se especifica resultado de  una muestra de verificación:: 
1. Línea de comunicación externa e informativa
Comunicados de prensa y notas: Se elaboraron 68 comunicados y notas.
2. Convocatoria a medios: Durante este periodo se realizó 1 convocatoria a medios de comunicación para la rueda de prensa de la campaña “Así se prepara el distrito para enfrentar el fenómeno de La Niña”.
3, Redes Sociales:  174 nuevos seguidores en Twitter (X) para un consolidado de 163.254 en Facebook un consolidado de 58.654; en Instagram un consolidado de 65.411; en TikTok un consolidado de 6.329, en Facebook 58.654 y un consolidado de 14.528.554 visualizaciones de los videos institucionales en el canal de YouTube.
</t>
    </r>
  </si>
  <si>
    <t>Se evidencia que el proceso ha publicado 6 objetivos lo que avanza a un porcetaje de 75%,</t>
  </si>
  <si>
    <r>
      <t xml:space="preserve">En atención a la meta e indicador establecidos e identificados como:
</t>
    </r>
    <r>
      <rPr>
        <b/>
        <sz val="10"/>
        <color theme="1"/>
        <rFont val="Arial"/>
        <family val="2"/>
      </rPr>
      <t>Meta:</t>
    </r>
    <r>
      <rPr>
        <sz val="10"/>
        <color theme="1"/>
        <rFont val="Arial"/>
        <family val="2"/>
      </rPr>
      <t xml:space="preserve"> Publicar 8 nuevos objetos geográficos al conjunto de datos de la SDA publicados en la plataforma de Datos Abiertos Bogotá.
</t>
    </r>
    <r>
      <rPr>
        <b/>
        <sz val="10"/>
        <color theme="1"/>
        <rFont val="Arial"/>
        <family val="2"/>
      </rPr>
      <t>Indicador:</t>
    </r>
    <r>
      <rPr>
        <sz val="10"/>
        <color theme="1"/>
        <rFont val="Arial"/>
        <family val="2"/>
      </rPr>
      <t xml:space="preserve"> Porcentaje de objetos geográficos  publicados como nuevo en las plataformas de IDECA
</t>
    </r>
    <r>
      <rPr>
        <b/>
        <sz val="10"/>
        <color theme="1"/>
        <rFont val="Arial"/>
        <family val="2"/>
      </rPr>
      <t>Fórmula Indicador</t>
    </r>
    <r>
      <rPr>
        <sz val="10"/>
        <color theme="1"/>
        <rFont val="Arial"/>
        <family val="2"/>
      </rPr>
      <t>: (Número de objetos geográficos publicados como nuevos/ 8)*100
Se evidenció avance de gestión para el desarrollo de esta actividad equivalente al 75%,  teniendo en cuenta que se publicó seis objetos geograficos ((Árboles talados, Volcamiento Arbolado Urbano y Bogotá Construcción Sostemible). se precisa que es conguente lo reportado por la segunda linea de defensa.</t>
    </r>
  </si>
  <si>
    <t>El proceso  en el presente cuatrimestre reporta dos revisiones a los servicios web geograficos disponibles en Datos abiertos, lo que conlleva a tres revisiones al cierre de agosto del 75%.</t>
  </si>
  <si>
    <r>
      <t xml:space="preserve">En atención a la meta e indicador establecidos e identificados como:
</t>
    </r>
    <r>
      <rPr>
        <b/>
        <sz val="10"/>
        <color theme="1"/>
        <rFont val="Arial"/>
        <family val="2"/>
      </rPr>
      <t>Meta:</t>
    </r>
    <r>
      <rPr>
        <sz val="10"/>
        <color theme="1"/>
        <rFont val="Arial"/>
        <family val="2"/>
      </rPr>
      <t xml:space="preserve"> 4 revisiones bimensuales de los servicios web geográficos en la plataforma de Datos Abiertos Bogotá para identificar posibles problemas, optimizar el rendimiento y garantizar la accesibilidad y calidad de los datos geográficos.
</t>
    </r>
    <r>
      <rPr>
        <b/>
        <sz val="10"/>
        <color theme="1"/>
        <rFont val="Arial"/>
        <family val="2"/>
      </rPr>
      <t>Indicador:</t>
    </r>
    <r>
      <rPr>
        <sz val="10"/>
        <color theme="1"/>
        <rFont val="Arial"/>
        <family val="2"/>
      </rPr>
      <t xml:space="preserve"> Porcentaje de revisiones de los servicios web geográficos optimizados y sin interrupciones después de cada revisión bimensual.
</t>
    </r>
    <r>
      <rPr>
        <b/>
        <sz val="10"/>
        <color theme="1"/>
        <rFont val="Arial"/>
        <family val="2"/>
      </rPr>
      <t>Fórmula Indicador</t>
    </r>
    <r>
      <rPr>
        <sz val="10"/>
        <color theme="1"/>
        <rFont val="Arial"/>
        <family val="2"/>
      </rPr>
      <t>: (No. de revisiones de los servicios web geográficos en la plataforma de Datos Abiertos Bogotá realizadas / 4 reuniones bimensuales)*100
Se constata que el reporte realizado por la segunda linea es congruente y consistente, en relacion con las evdiencias acreditadas por la primera linea( dos revisiones de los servicios web geográficos disponibles en Datos Abiertos Bogotá, en los meses de mayo y julio)</t>
    </r>
  </si>
  <si>
    <t>Se evidencios distintos espacios de participacion ciudadana , pero se sugiere precisar un poco mejor el indicador para ser mas precisos con la medicion.</t>
  </si>
  <si>
    <r>
      <t xml:space="preserve">En atención a la meta e indicador establecidos e identificados como:
</t>
    </r>
    <r>
      <rPr>
        <b/>
        <sz val="10"/>
        <color theme="1"/>
        <rFont val="Arial"/>
        <family val="2"/>
      </rPr>
      <t>Meta:</t>
    </r>
    <r>
      <rPr>
        <sz val="10"/>
        <color theme="1"/>
        <rFont val="Arial"/>
        <family val="2"/>
      </rPr>
      <t xml:space="preserve"> 100% de ejecución de los espacios y escenarios de participación programados en el 2024
</t>
    </r>
    <r>
      <rPr>
        <b/>
        <sz val="10"/>
        <color theme="1"/>
        <rFont val="Arial"/>
        <family val="2"/>
      </rPr>
      <t>Indicador:</t>
    </r>
    <r>
      <rPr>
        <sz val="10"/>
        <color theme="1"/>
        <rFont val="Arial"/>
        <family val="2"/>
      </rPr>
      <t xml:space="preserve"> Porcentaje de ejecución de los escenarios y espacios de participación.
</t>
    </r>
    <r>
      <rPr>
        <b/>
        <sz val="10"/>
        <color theme="1"/>
        <rFont val="Arial"/>
        <family val="2"/>
      </rPr>
      <t>Fórmula Indicador</t>
    </r>
    <r>
      <rPr>
        <sz val="10"/>
        <color theme="1"/>
        <rFont val="Arial"/>
        <family val="2"/>
      </rPr>
      <t xml:space="preserve">: (No. de espacios de participación ejecutados / No. de espacios de participación programados) x 100
Se informó por la Primera Linea de Defensa que "Durante el período evaluado, se llevaron a cabo 58 espacios de participación en los cuales se desarrollo la secretaria tecnica (CAL y mesas del CCA), que correspondieron  al número de espacios programados. Esto significa que la ejecución alcanzó un 100% de cumplimiento en relación con lo planificado".. 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Se reportó  el avance del 100%
La OCI realizó el seguimiento y comprobó que se promovieron los escenarios y espacios de participación ciudadana con énfasis ambiental en las 20 localidades del Distrito Capital, aplicando el enfoque diferencial, territorial y de derechos. Dado que esta actividad está programada para los tres cuatrimestres, el avance en este periodo es del 33.33%, sumado al 25% del periodo anterior, lo que da un total acumulado del 58% en el año. El estado de la actividad es ‘cumplida’ en este periodo.”
</t>
    </r>
    <r>
      <rPr>
        <b/>
        <sz val="10"/>
        <color theme="1"/>
        <rFont val="Arial"/>
        <family val="2"/>
      </rPr>
      <t>Recomendaciones</t>
    </r>
    <r>
      <rPr>
        <sz val="10"/>
        <color theme="1"/>
        <rFont val="Arial"/>
        <family val="2"/>
      </rPr>
      <t xml:space="preserve">: 
</t>
    </r>
    <r>
      <rPr>
        <b/>
        <sz val="10"/>
        <color theme="1"/>
        <rFont val="Arial"/>
        <family val="2"/>
      </rPr>
      <t xml:space="preserve">1. </t>
    </r>
    <r>
      <rPr>
        <sz val="10"/>
        <color theme="1"/>
        <rFont val="Arial"/>
        <family val="2"/>
      </rPr>
      <t xml:space="preserve">Seguir fomentando los espacios de participación ciudadana con un enfoque ambiental, haciendo hincapié en la aplicación de criterios diferenciales, territoriales y de derechos en las 20 localidades del Distrito Capital y proporcionar las pruebas correspondientes del cuatrimestre.
</t>
    </r>
    <r>
      <rPr>
        <b/>
        <sz val="10"/>
        <color theme="1"/>
        <rFont val="Arial"/>
        <family val="2"/>
      </rPr>
      <t>2.</t>
    </r>
    <r>
      <rPr>
        <sz val="10"/>
        <color theme="1"/>
        <rFont val="Arial"/>
        <family val="2"/>
      </rPr>
      <t xml:space="preserve"> Nombrar el archivo de soporte con el nombre de la localidad y la fecha de realización del evento, para facilitar el seguimiento de todas las actividades realizadas e incorporarlos en una sola carpeta.
</t>
    </r>
  </si>
  <si>
    <t>SIN REPORTE</t>
  </si>
  <si>
    <r>
      <t xml:space="preserve">En atención a la meta e indicador establecidos e identificados como:
</t>
    </r>
    <r>
      <rPr>
        <b/>
        <sz val="10"/>
        <color theme="1"/>
        <rFont val="Arial"/>
        <family val="2"/>
      </rPr>
      <t>Meta:</t>
    </r>
    <r>
      <rPr>
        <sz val="10"/>
        <color theme="1"/>
        <rFont val="Arial"/>
        <family val="2"/>
      </rPr>
      <t xml:space="preserve"> Una (1) mapa de conocimiento
</t>
    </r>
    <r>
      <rPr>
        <b/>
        <sz val="10"/>
        <color theme="1"/>
        <rFont val="Arial"/>
        <family val="2"/>
      </rPr>
      <t>Indicador:</t>
    </r>
    <r>
      <rPr>
        <sz val="10"/>
        <color theme="1"/>
        <rFont val="Arial"/>
        <family val="2"/>
      </rPr>
      <t xml:space="preserve"> % de avances en la elaboración del mapa de conocimiento
</t>
    </r>
    <r>
      <rPr>
        <b/>
        <sz val="10"/>
        <color theme="1"/>
        <rFont val="Arial"/>
        <family val="2"/>
      </rPr>
      <t>Fórmula Indicador</t>
    </r>
    <r>
      <rPr>
        <sz val="10"/>
        <color theme="1"/>
        <rFont val="Arial"/>
        <family val="2"/>
      </rPr>
      <t xml:space="preserve">: 1 mapa del conocimiento aprobado
</t>
    </r>
    <r>
      <rPr>
        <b/>
        <sz val="10"/>
        <color theme="1"/>
        <rFont val="Arial"/>
        <family val="2"/>
      </rPr>
      <t xml:space="preserve">
</t>
    </r>
    <r>
      <rPr>
        <sz val="10"/>
        <color theme="1"/>
        <rFont val="Arial"/>
        <family val="2"/>
      </rPr>
      <t xml:space="preserve">Se informó por la Primera Linea de Defensa queDurante el periodo evaluado se realizaron las siguientes actividades:
"1. Aplicación de formatos a procesos misionales: Se aplicó a los procesos misionales; a) Participación y Educación Ambiental b) Planeación Ambiental c) Gestión Ambiental y Desarrollo Rural d) Evaluación, Control y Seguimiento los formatos asociados al procedimiento PA01-PR53 Implementación de mapas de conocimiento institucional:
a. Formato PA01-PR53-F1 Inventario de Conocimiento Tácito
b. Formato PA01-PR53-F2 Inventario de conocimiento explícito
c. Formato PA01-PR53-F3 Tablero de acciones para mitigar la fuga de conocimiento
Se realizó una reunión el 8 de agosto en la cual se revisaron los formatos diligenciados por los procesos misionales.   Se programarán en el mes de septiembre mesas con los enlaces de cada proceso para realizar retroalimentación.  Estos formatos diligenciados constituyen un insumo importante para la elaboración del mapa de conocimiento de la SDA.
2. Reuniones equipo catalizador: Una vez consolidado el equipo catalizador GESCO+I, se realizaron 2 reuniones para socializar la Política de Gestión del conocimiento y la Innovación actual, los procedimientos y formatos asociados a la misma.  En la segunda reunión se socializó la estructura de una Política de acuerdo con el Instructivo del Sistema Integrado de Gestión-SIG y se formularon 4 preguntas orientadoras insumo para la actualización de la Política.  Las respuestas recibidas por correo se consolidaron en un archivo.
Para el mes de agosto se tienen programadas dos capacitaciones virtuales con el facilitador de la Personería Distrital.  La primera “Conectando con la Gestión del Conocimiento” se desarrollará el 16 de agosto y la segunda el 30 de agosto.
3.Actualización de la Política Gestión del Conocimiento y la Innovación: Mediante radicado 2024IE169318 del 9 de agosto de 2024, se convoca a Mesa Técnica-Actualización Política de Gestión del Conocimiento y la Innovación -GESCO+I, la cual se realizará el 22 de agosto.
Se adjunta como evidencia: PRESENTACION GESCO+I (1).pptx 2.SOCIALIZACION EQUIPO CATALZIADOR GESCO.pptx- 25072024 EQUIPO CATALIZADOR 1.jpeg- 25072024 EQUIPO CATALIZADOR 4.jpeg-25072024 EQUIPO CATALZIADOR 5.jpeg- 25072024EQUIPOCATALZIADOR (2).jfif. FORMATOS APLICADOS PROCESOS MISIONALES.zip. LISTADO ASISTENCIA ACTIVIDAD GESCO 16072024.pdf.MEMORANDO SOLICITUD REPOSITORIO INFO.PDF. MEMORANDO ACTUALIZACION POLITICA GESCO.pdf. MEMORIAS ACTIVIDAD 25062024.PDF.RESPUESTAS PREGUNTAS ORIENTADORAS PRIMERA MESA TÉCNICA GESCO.pdf.REVISIÓN FORMATOS DILIGENCIADOS.pdf.". Señaló que el avance es del 33.33. 
La Segunda Linea de Defensa señaló que sin reporte.
Esta Oficina realizó seguimiento y comprobó que la Subsecretaria General aportó evidencias, disponibles en el enlace Google Drive: https://drive.google.com/drive/folders/1zwPLk5E5MD7a4S4cn5JaBHupXf4bP4fA, que permitieron verificar el cumplimiento de parte de la actividad  de diseñar el Mapa de Conocimiento de la SDA conforme al procedimiento. Dado que esta actividad está programada para los dos ultimos cuatrimestres, pero se realizaron actividades en el primer cuatrimestre,  el avance de la actividad en este periodo es del 33.33%,  sumado al 33.33 % del periodo anterior, lo que da un total  acumulado del 66.66 %. en el año.. El estado de la actividad es cumplida en este periodo.
Aunque el avance de la actividad es del 66.66%, se evidenció una sobre ejecución respecto a la meta establecida para el cuatrimestre y la vigencia. 
</t>
    </r>
    <r>
      <rPr>
        <b/>
        <sz val="10"/>
        <color theme="1"/>
        <rFont val="Arial"/>
        <family val="2"/>
      </rPr>
      <t xml:space="preserve">Recomendaciones:
1. </t>
    </r>
    <r>
      <rPr>
        <sz val="10"/>
        <color theme="1"/>
        <rFont val="Arial"/>
        <family val="2"/>
      </rPr>
      <t xml:space="preserve"> Evaluar la necesidad de reformular la actividad y fortalecer el esquema de planeación frente a las actividades definidas y su alineación efectiva con la gestión operativa del proceso. 
</t>
    </r>
    <r>
      <rPr>
        <b/>
        <sz val="10"/>
        <color theme="1"/>
        <rFont val="Arial"/>
        <family val="2"/>
      </rPr>
      <t>2.</t>
    </r>
    <r>
      <rPr>
        <sz val="10"/>
        <color theme="1"/>
        <rFont val="Arial"/>
        <family val="2"/>
      </rPr>
      <t>. Continuar con la actividad de diseñar el Mapa de Conocimiento de la SDA, conforme al procedimiento de la Gestión del Talento Humano, como mecanismo para conservar la información relevante para la misión institucional.</t>
    </r>
  </si>
  <si>
    <r>
      <t xml:space="preserve">En atención a la meta e indicador establecidos e identificados como:
</t>
    </r>
    <r>
      <rPr>
        <b/>
        <sz val="10"/>
        <color theme="1"/>
        <rFont val="Arial"/>
        <family val="2"/>
      </rPr>
      <t>Meta:</t>
    </r>
    <r>
      <rPr>
        <sz val="10"/>
        <color theme="1"/>
        <rFont val="Arial"/>
        <family val="2"/>
      </rPr>
      <t xml:space="preserve"> Entidad integrada en una (1) red de conocimiento e intercambio de experiencias
</t>
    </r>
    <r>
      <rPr>
        <b/>
        <sz val="10"/>
        <color theme="1"/>
        <rFont val="Arial"/>
        <family val="2"/>
      </rPr>
      <t>Indicador:</t>
    </r>
    <r>
      <rPr>
        <sz val="10"/>
        <color theme="1"/>
        <rFont val="Arial"/>
        <family val="2"/>
      </rPr>
      <t xml:space="preserve"> % de avances en la gestión de integración en la red  
</t>
    </r>
    <r>
      <rPr>
        <b/>
        <sz val="10"/>
        <color theme="1"/>
        <rFont val="Arial"/>
        <family val="2"/>
      </rPr>
      <t>Fórmula Indicador</t>
    </r>
    <r>
      <rPr>
        <sz val="10"/>
        <color theme="1"/>
        <rFont val="Arial"/>
        <family val="2"/>
      </rPr>
      <t xml:space="preserve">: Entidad vinculada formalmente en una red de conocimiento e intercambio de experiencias
Se informó por la Primera Linea de Defensa que "Se hace parte de la red Comunidad Práctica de la Secretaría General, durante este periodo no se han adelantado actividades. En mayo se participó en el taller de Innovación pública convocado por la Veeduría Distrital, Lab capital, en el cual participaron varias entidades del nivel Distrital.  Se adjuntan memorias de la actividad.  Por parte de la SDA asistió DPSIA, Observatorio ambiental y Dirección de Gestión Corporativa.
Implementación de la Feria del Conocimiento Secretaría Distrital de Ambiente
Dirigido a: Directores de Proyectos, Coordinadores de Áreas, y Equipo de Comunicación".
Se reportó  el avance del 0 %.
Esta Oficina realizó el seguimiento y encontró que no se aportaron evidencias que permitan verificar el cumplimiento de la actividad, pese a que mediante el Rad 2024IE168883 de la OCI se solicitó el reporte de avance Plan Anticorrupción y de Atención al Ciudadano / Programa de Transparencia y Ética Pública – PTEP – Versión 2 correspondiente al periodo comprendido entre mayo y agosto (segundo cuatrimestre de 2024) y el aporte de las evidencias correspondientes.
Por lo tanto, el avance de la actividad en este periodo es del 0%, y el acumulado del año, incluyendo el periodo anterior, es del 33.33%. El estado de la actividad es ‘no cumplida’ en este periodo
</t>
    </r>
    <r>
      <rPr>
        <b/>
        <sz val="10"/>
        <color theme="1"/>
        <rFont val="Arial"/>
        <family val="2"/>
      </rPr>
      <t xml:space="preserve">Recomendaciones.
1. </t>
    </r>
    <r>
      <rPr>
        <sz val="10"/>
        <color theme="1"/>
        <rFont val="Arial"/>
        <family val="2"/>
      </rPr>
      <t xml:space="preserve">Continuar participando en la red de conocimiento e intercambio de experiencias en materia de gestión del conocimiento, innovación, transparencia y ética pública. Estas redes facilitan la generación de soluciones innovadoras, ya que al compartir experiencias y mejores prácticas,  la entidad puede mejorar sus procesos y resultados, así como las habilidades y conocimientos del personal de la entidad.
</t>
    </r>
    <r>
      <rPr>
        <b/>
        <sz val="10"/>
        <color theme="1"/>
        <rFont val="Arial"/>
        <family val="2"/>
      </rPr>
      <t>2.</t>
    </r>
    <r>
      <rPr>
        <sz val="10"/>
        <color theme="1"/>
        <rFont val="Arial"/>
        <family val="2"/>
      </rPr>
      <t xml:space="preserve"> Aportar los soportes correspondientes que permitan verificar el cumplimiento de esta actividad.
 </t>
    </r>
  </si>
  <si>
    <r>
      <t xml:space="preserve">En atención a la meta e indicador establecidos e identificados como:
</t>
    </r>
    <r>
      <rPr>
        <b/>
        <sz val="10"/>
        <color theme="1"/>
        <rFont val="Arial"/>
        <family val="2"/>
      </rPr>
      <t>Meta:</t>
    </r>
    <r>
      <rPr>
        <sz val="10"/>
        <color theme="1"/>
        <rFont val="Arial"/>
        <family val="2"/>
      </rPr>
      <t xml:space="preserve"> Un Plan de acción del  programa de gestión de integridad formulado y aprobado para la vigencia 2024
</t>
    </r>
    <r>
      <rPr>
        <b/>
        <sz val="10"/>
        <color theme="1"/>
        <rFont val="Arial"/>
        <family val="2"/>
      </rPr>
      <t>Indicador:</t>
    </r>
    <r>
      <rPr>
        <sz val="10"/>
        <color theme="1"/>
        <rFont val="Arial"/>
        <family val="2"/>
      </rPr>
      <t xml:space="preserve"> Porcentaje de formulación y aprobación  del plan de acción del programa de gestión de integridad 2024
</t>
    </r>
    <r>
      <rPr>
        <b/>
        <sz val="10"/>
        <color theme="1"/>
        <rFont val="Arial"/>
        <family val="2"/>
      </rPr>
      <t>Fórmula Indicador</t>
    </r>
    <r>
      <rPr>
        <sz val="10"/>
        <color theme="1"/>
        <rFont val="Arial"/>
        <family val="2"/>
      </rPr>
      <t xml:space="preserve">: No. De plan de acción del programa de gestión de Integridad SDA 2024 formulado y aprobado. 
</t>
    </r>
  </si>
  <si>
    <t>El proceso presenta soportes de divulgaciones, entre las que se encuentra la ejecucion de la campaña de divulgacion de valores de integridad y el reporte de la primera linea de defensa plan de gestion de integridad.</t>
  </si>
  <si>
    <r>
      <t xml:space="preserve">En atención a la meta e indicador establecidos e identificados como:
</t>
    </r>
    <r>
      <rPr>
        <b/>
        <sz val="10"/>
        <color theme="1"/>
        <rFont val="Arial"/>
        <family val="2"/>
      </rPr>
      <t>Meta:</t>
    </r>
    <r>
      <rPr>
        <sz val="10"/>
        <color theme="1"/>
        <rFont val="Arial"/>
        <family val="2"/>
      </rPr>
      <t xml:space="preserve"> Ejecución del 100% de las acciones programadas en el Plan de acción  del programa de gestión de integridad vigencia 2024
</t>
    </r>
    <r>
      <rPr>
        <b/>
        <sz val="10"/>
        <color theme="1"/>
        <rFont val="Arial"/>
        <family val="2"/>
      </rPr>
      <t>Indicador:</t>
    </r>
    <r>
      <rPr>
        <sz val="10"/>
        <color theme="1"/>
        <rFont val="Arial"/>
        <family val="2"/>
      </rPr>
      <t xml:space="preserve"> Porcentaje de ejecución del Plan de gestión de Integridad
</t>
    </r>
    <r>
      <rPr>
        <b/>
        <sz val="10"/>
        <color theme="1"/>
        <rFont val="Arial"/>
        <family val="2"/>
      </rPr>
      <t>Fórmula Indicador</t>
    </r>
    <r>
      <rPr>
        <sz val="10"/>
        <color theme="1"/>
        <rFont val="Arial"/>
        <family val="2"/>
      </rPr>
      <t xml:space="preserve">: (No. de actividades ejecutadas en la vigencia / No.total de actividades programadas en el Plan de acción de gestión de Integridad 2024) x 100. 
En los seguimientos anteriores la Oficina de Control Interno observó  que una de las dificultades para evaluar el cumplimiento de las once (11) acciones propuestas en el plan de acción, es que no se establecieron fechas claras para su cumplimiento. En todo caso, luego de revisar las evidencias aportadas por el proceso se advierte el cumplimiento claro de algunas de las actividades planteadas: 1.Diseño y divulgación de campaña de integridad 2.diseño y ejecución de la actividad denominada encuentro “Integridad en Salida 3. Publicación enlace conflicto de interes </t>
    </r>
  </si>
  <si>
    <r>
      <t xml:space="preserve">En atención a la meta e indicador establecidos e identificados como:
</t>
    </r>
    <r>
      <rPr>
        <b/>
        <sz val="10"/>
        <color theme="1"/>
        <rFont val="Arial"/>
        <family val="2"/>
      </rPr>
      <t>Meta:</t>
    </r>
    <r>
      <rPr>
        <sz val="10"/>
        <color theme="1"/>
        <rFont val="Arial"/>
        <family val="2"/>
      </rPr>
      <t xml:space="preserve"> Un (1) informe de resultados de la gestión de Integridad del 2024 elaborado, y presentado.
</t>
    </r>
    <r>
      <rPr>
        <b/>
        <sz val="10"/>
        <color theme="1"/>
        <rFont val="Arial"/>
        <family val="2"/>
      </rPr>
      <t>Indicador:</t>
    </r>
    <r>
      <rPr>
        <sz val="10"/>
        <color theme="1"/>
        <rFont val="Arial"/>
        <family val="2"/>
      </rPr>
      <t xml:space="preserve"> Realización del informe de resultados de la gestión de Integridad 2024
</t>
    </r>
    <r>
      <rPr>
        <b/>
        <sz val="10"/>
        <color theme="1"/>
        <rFont val="Arial"/>
        <family val="2"/>
      </rPr>
      <t>Fórmula Indicador</t>
    </r>
    <r>
      <rPr>
        <sz val="10"/>
        <color theme="1"/>
        <rFont val="Arial"/>
        <family val="2"/>
      </rPr>
      <t>: No. de informes de resultados de la gestión de integridad elaborados y presentado. No aplica para el cuatrimestre</t>
    </r>
  </si>
  <si>
    <t>Se evidencia que el proceso participa en varias actividades asociadas a la gestion de integridad, tales como Modelo de Gestion juridica Anticorrupcion, encuentros, etc.</t>
  </si>
  <si>
    <r>
      <t xml:space="preserve">En atención a la meta e indicador establecidos e identificados como:
</t>
    </r>
    <r>
      <rPr>
        <b/>
        <sz val="10"/>
        <color theme="1"/>
        <rFont val="Arial"/>
        <family val="2"/>
      </rPr>
      <t>Meta:</t>
    </r>
    <r>
      <rPr>
        <sz val="10"/>
        <color theme="1"/>
        <rFont val="Arial"/>
        <family val="2"/>
      </rPr>
      <t xml:space="preserve"> 100% de participación en las actividades distritales asociadas a la gestión de integridad
</t>
    </r>
    <r>
      <rPr>
        <b/>
        <sz val="10"/>
        <color theme="1"/>
        <rFont val="Arial"/>
        <family val="2"/>
      </rPr>
      <t>Indicador:</t>
    </r>
    <r>
      <rPr>
        <sz val="10"/>
        <color theme="1"/>
        <rFont val="Arial"/>
        <family val="2"/>
      </rPr>
      <t xml:space="preserve"> Porcentaje de participación en las actividades distritales asociadas a la gestión de integridad promovidas por la Secretaría General de la Alcaldía Mayor de Bogotá
</t>
    </r>
    <r>
      <rPr>
        <b/>
        <sz val="10"/>
        <color theme="1"/>
        <rFont val="Arial"/>
        <family val="2"/>
      </rPr>
      <t>Fórmula Indicador</t>
    </r>
    <r>
      <rPr>
        <sz val="10"/>
        <color theme="1"/>
        <rFont val="Arial"/>
        <family val="2"/>
      </rPr>
      <t>: . Se advierte el cumplimiento de las actividades propuestas para el periodo: 1. Encuentro de integridad 2. Participación en la reunión MODELO DE GESTIÓN JURIDICA ANTICORRUPCIÓN. El proceso acogió la recomendación formulada por la OCI de "ampliar el contenido de la actividad para que contemple la gestión de la SDA en materia de gestión y promoción de la integridad pública." y como se indicó, se promovieron actividades de promoción de la integridad desde la SDA.</t>
    </r>
  </si>
  <si>
    <t>El proceso expresa que revisa la formulacion del plan de trabajo gestion de conlicto de interes 2024, pero no presenta soporte, por otro lado se evidencia una divulgacion de pieza comunicativa que corresponde a ejecucion .</t>
  </si>
  <si>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trabajo de gestión de conflicto de interes 2024
</t>
    </r>
    <r>
      <rPr>
        <b/>
        <sz val="10"/>
        <color theme="1"/>
        <rFont val="Arial"/>
        <family val="2"/>
      </rPr>
      <t>Indicador:</t>
    </r>
    <r>
      <rPr>
        <sz val="10"/>
        <color theme="1"/>
        <rFont val="Arial"/>
        <family val="2"/>
      </rPr>
      <t xml:space="preserve"> Porcentaje de ejecución de las actividades del plan de trabajo de gestión de conflicto de interes 2024
</t>
    </r>
    <r>
      <rPr>
        <b/>
        <sz val="10"/>
        <color theme="1"/>
        <rFont val="Arial"/>
        <family val="2"/>
      </rPr>
      <t>Fórmula Indicador</t>
    </r>
    <r>
      <rPr>
        <sz val="10"/>
        <color theme="1"/>
        <rFont val="Arial"/>
        <family val="2"/>
      </rPr>
      <t xml:space="preserve">: # de actividades ejecutadas del plan de trabajo / # de actividades programadas del plan de trabajo x 100. En el seguimiento anterior la OCI señaló que, el plan de acción de conflicto de intereses debía ser aprobado por Comité Institucional de Gestión y Desempeño ; no obstante, al revisar los soportes aportados se advierte que este ejercicio no ha sido realizado. De acuerdo dcon el plan de acción, se evidencia la realización de una Pieza comunicativas. No obstante, esta actividad no parece estar alineada a una estrategia de comunicación.  
</t>
    </r>
  </si>
  <si>
    <r>
      <t xml:space="preserve">En atención a la meta e indicador establecidos e identificados como:
</t>
    </r>
    <r>
      <rPr>
        <b/>
        <sz val="10"/>
        <color theme="1"/>
        <rFont val="Arial"/>
        <family val="2"/>
      </rPr>
      <t>Meta:</t>
    </r>
    <r>
      <rPr>
        <sz val="10"/>
        <color theme="1"/>
        <rFont val="Arial"/>
        <family val="2"/>
      </rPr>
      <t xml:space="preserve"> Una (1) cláusula de conflicto de intereses incluida en los contratos de prestación de servicios de los apoderados judiciales
</t>
    </r>
    <r>
      <rPr>
        <b/>
        <sz val="10"/>
        <color theme="1"/>
        <rFont val="Arial"/>
        <family val="2"/>
      </rPr>
      <t>Indicador:</t>
    </r>
    <r>
      <rPr>
        <sz val="10"/>
        <color theme="1"/>
        <rFont val="Arial"/>
        <family val="2"/>
      </rPr>
      <t xml:space="preserve"> Cláusula de conflicto de intereses en los contratos de prestación de servicios de los apoderados judiciales
</t>
    </r>
    <r>
      <rPr>
        <b/>
        <sz val="10"/>
        <color theme="1"/>
        <rFont val="Arial"/>
        <family val="2"/>
      </rPr>
      <t>Fórmula Indicador</t>
    </r>
    <r>
      <rPr>
        <sz val="10"/>
        <color theme="1"/>
        <rFont val="Arial"/>
        <family val="2"/>
      </rPr>
      <t xml:space="preserve">: No. de cláusulas de conflicto de intereses incluida en los contratos de prestación de servicios de los apoderados judiciales. 
</t>
    </r>
  </si>
  <si>
    <t>El proceso realiza revision de formulacion, pero no presenta soportes que susteten dicha formulacion.</t>
  </si>
  <si>
    <t>SIN SOPORTES</t>
  </si>
  <si>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implementación de la política antisoborno de la SDA 2024
</t>
    </r>
    <r>
      <rPr>
        <b/>
        <sz val="10"/>
        <color theme="1"/>
        <rFont val="Arial"/>
        <family val="2"/>
      </rPr>
      <t>Indicador:</t>
    </r>
    <r>
      <rPr>
        <sz val="10"/>
        <color theme="1"/>
        <rFont val="Arial"/>
        <family val="2"/>
      </rPr>
      <t xml:space="preserve"> Porcentaje de ejecución de las actividades del plan de implementación de la política antisoborno de la SDA 2024
</t>
    </r>
    <r>
      <rPr>
        <b/>
        <sz val="10"/>
        <color theme="1"/>
        <rFont val="Arial"/>
        <family val="2"/>
      </rPr>
      <t>Fórmula Indicador</t>
    </r>
    <r>
      <rPr>
        <sz val="10"/>
        <color theme="1"/>
        <rFont val="Arial"/>
        <family val="2"/>
      </rPr>
      <t>: # de actividades ejecutadas del plan de implementación de la política antisoborno / # de actividades programadas del plan de implementación de la política antisoborno x 100 
No hay evidencia del avance del plan antisoborno</t>
    </r>
  </si>
  <si>
    <t>programada para el ultimo cuatrimestre</t>
  </si>
  <si>
    <r>
      <t xml:space="preserve">En atención a la meta e indicador establecidos e identificados como:
</t>
    </r>
    <r>
      <rPr>
        <b/>
        <sz val="10"/>
        <color theme="1"/>
        <rFont val="Arial"/>
        <family val="2"/>
      </rPr>
      <t>Meta:</t>
    </r>
    <r>
      <rPr>
        <sz val="10"/>
        <color theme="1"/>
        <rFont val="Arial"/>
        <family val="2"/>
      </rPr>
      <t xml:space="preserve"> Una (1) revisión anual a la Política de Administración del riesgo de la SDA.
</t>
    </r>
    <r>
      <rPr>
        <b/>
        <sz val="10"/>
        <color theme="1"/>
        <rFont val="Arial"/>
        <family val="2"/>
      </rPr>
      <t>Indicador:</t>
    </r>
    <r>
      <rPr>
        <sz val="10"/>
        <color theme="1"/>
        <rFont val="Arial"/>
        <family val="2"/>
      </rPr>
      <t xml:space="preserve"> Seguimiento a la revisión de la Política de administración de riesgos
</t>
    </r>
    <r>
      <rPr>
        <b/>
        <sz val="10"/>
        <color theme="1"/>
        <rFont val="Arial"/>
        <family val="2"/>
      </rPr>
      <t>Fórmula Indicador</t>
    </r>
    <r>
      <rPr>
        <sz val="10"/>
        <color theme="1"/>
        <rFont val="Arial"/>
        <family val="2"/>
      </rPr>
      <t xml:space="preserve">: No. de revisiones realizadas a la Política de administración de riesgos de la entidad de la SDA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</si>
  <si>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18 procesos de la entidad socializados sobre la Política de administración de riesgos de la entidad
</t>
    </r>
    <r>
      <rPr>
        <b/>
        <sz val="10"/>
        <color theme="1"/>
        <rFont val="Arial"/>
        <family val="2"/>
      </rPr>
      <t>Indicador:</t>
    </r>
    <r>
      <rPr>
        <sz val="10"/>
        <color theme="1"/>
        <rFont val="Arial"/>
        <family val="2"/>
      </rPr>
      <t xml:space="preserve"> Socialización de la Política de administración de riesgos en los procesos
</t>
    </r>
    <r>
      <rPr>
        <b/>
        <sz val="10"/>
        <color theme="1"/>
        <rFont val="Arial"/>
        <family val="2"/>
      </rPr>
      <t>Fórmula Indicador</t>
    </r>
    <r>
      <rPr>
        <sz val="10"/>
        <color theme="1"/>
        <rFont val="Arial"/>
        <family val="2"/>
      </rPr>
      <t xml:space="preserve">: No. de procesos socializados con la Política de administración de riesgos de la entidad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</si>
  <si>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Un (1) mapa de riesgos de la entidad presentado
</t>
    </r>
    <r>
      <rPr>
        <b/>
        <sz val="10"/>
        <color theme="1"/>
        <rFont val="Arial"/>
        <family val="2"/>
      </rPr>
      <t>Indicador:</t>
    </r>
    <r>
      <rPr>
        <sz val="10"/>
        <color theme="1"/>
        <rFont val="Arial"/>
        <family val="2"/>
      </rPr>
      <t xml:space="preserve"> Mesas de trabajo para revisar y actualizar el mapa de riesgos de la SDA
</t>
    </r>
    <r>
      <rPr>
        <b/>
        <sz val="10"/>
        <color theme="1"/>
        <rFont val="Arial"/>
        <family val="2"/>
      </rPr>
      <t>Fórmula Indicador</t>
    </r>
    <r>
      <rPr>
        <sz val="10"/>
        <color theme="1"/>
        <rFont val="Arial"/>
        <family val="2"/>
      </rPr>
      <t xml:space="preserve">: No. de mapas de riesgos  de  la SDA presentados en CICCI
Actividad programada para el último cuatrimestre de la vigencia 2024 </t>
    </r>
  </si>
  <si>
    <t>El proceso reporta reuniones con enlaces , seguimientos , etc pero finalmente el indicador habla sobre publicaciones en la pagina, que para lo anterior solo deberia ser una . Por tanto se sugiere  replantear el indicador.</t>
  </si>
  <si>
    <r>
      <t xml:space="preserve">En atención a la meta e indicador establecidos e identificados como:
</t>
    </r>
    <r>
      <rPr>
        <b/>
        <sz val="10"/>
        <color theme="1"/>
        <rFont val="Arial"/>
        <family val="2"/>
      </rPr>
      <t>Meta:</t>
    </r>
    <r>
      <rPr>
        <sz val="10"/>
        <color theme="1"/>
        <rFont val="Arial"/>
        <family val="2"/>
      </rPr>
      <t xml:space="preserve"> Tres (3) divulgaciones del mapa de riesgos  de  gestión y de corrupción de la SDA realizadas
</t>
    </r>
    <r>
      <rPr>
        <b/>
        <sz val="10"/>
        <color theme="1"/>
        <rFont val="Arial"/>
        <family val="2"/>
      </rPr>
      <t>Indicador:</t>
    </r>
    <r>
      <rPr>
        <sz val="10"/>
        <color theme="1"/>
        <rFont val="Arial"/>
        <family val="2"/>
      </rPr>
      <t xml:space="preserve"> Divulgación del mapa de riesgos  de  gestión y de corrupción de la SDA
</t>
    </r>
    <r>
      <rPr>
        <b/>
        <sz val="10"/>
        <color theme="1"/>
        <rFont val="Arial"/>
        <family val="2"/>
      </rPr>
      <t>Fórmula Indicador</t>
    </r>
    <r>
      <rPr>
        <sz val="10"/>
        <color theme="1"/>
        <rFont val="Arial"/>
        <family val="2"/>
      </rPr>
      <t xml:space="preserve">: No. de divulgaciones realizadas del mapa de riesgos  de  gestión y de corrupción de la SDA
Con relación al pronunciamiento de la segunda línea de defensa, se ratifica la observación, dado que no se evidencian cambios en el Mapa de Riesgos Institucional. Se mantienen las recomendaciones efectuadas por la OCI en el seguimiento del primer cuatrimestre de la vigencia 2024, relacionadas con la necesidad de reformular la actividad y fortalecer el esquema de planeación frente a las actividades definidas y su alineación efectiva con la gestión operativa , su cumplimiento y su esquema de medición. </t>
    </r>
  </si>
  <si>
    <t>El proceso no reporta monitoreos al mapa de riesgos de gestion y de corrupcion, ya que la primera programacion corresponde agosto</t>
  </si>
  <si>
    <t>SIN INICIAR</t>
  </si>
  <si>
    <r>
      <t xml:space="preserve">En atención a la meta e indicador establecidos e identificados como:
</t>
    </r>
    <r>
      <rPr>
        <b/>
        <sz val="10"/>
        <color theme="1"/>
        <rFont val="Arial"/>
        <family val="2"/>
      </rPr>
      <t>Meta:</t>
    </r>
    <r>
      <rPr>
        <sz val="10"/>
        <color theme="1"/>
        <rFont val="Arial"/>
        <family val="2"/>
      </rPr>
      <t xml:space="preserve"> Tres (3) monitoreos al mapa de riesgos 
</t>
    </r>
    <r>
      <rPr>
        <b/>
        <sz val="10"/>
        <color theme="1"/>
        <rFont val="Arial"/>
        <family val="2"/>
      </rPr>
      <t>Indicador:</t>
    </r>
    <r>
      <rPr>
        <sz val="10"/>
        <color theme="1"/>
        <rFont val="Arial"/>
        <family val="2"/>
      </rPr>
      <t xml:space="preserve"> Monitorero cuatrimenstral al mapa de riesgos de gestión y corrupción de la SDA
</t>
    </r>
    <r>
      <rPr>
        <b/>
        <sz val="10"/>
        <color theme="1"/>
        <rFont val="Arial"/>
        <family val="2"/>
      </rPr>
      <t>Fórmula Indicador</t>
    </r>
    <r>
      <rPr>
        <sz val="10"/>
        <color theme="1"/>
        <rFont val="Arial"/>
        <family val="2"/>
      </rPr>
      <t xml:space="preserve">: No. de monitoreos al mapa de riesgos  de  gestión y de corrupción de la SDA
Actividad programada para el segundo y tercer cuatrimestre de la vigencia 2024; no obstante, la Oficina de Control Interno, identificó reporte de monitoreo en el aplicativo ISOLUCIÖN, por parte de la primera y segunda línea de defensa; a pesar de no evidenciar el informe de segunda línea de defensa.  </t>
    </r>
  </si>
  <si>
    <t>El proceso reporta el seguimiento al Ptep y al mapa de riesgos , emitiendo informes de seguimiento.</t>
  </si>
  <si>
    <r>
      <t xml:space="preserve">En atención a la meta e indicador establecidos e identificados como:
</t>
    </r>
    <r>
      <rPr>
        <b/>
        <sz val="10"/>
        <color theme="1"/>
        <rFont val="Arial"/>
        <family val="2"/>
      </rPr>
      <t>Meta:</t>
    </r>
    <r>
      <rPr>
        <sz val="10"/>
        <color theme="1"/>
        <rFont val="Arial"/>
        <family val="2"/>
      </rPr>
      <t xml:space="preserve"> Tres (3) informes de seguimiento emitidos y publicados en la página web de la Entidad.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t>
    </r>
  </si>
  <si>
    <t>REPORTE PRIMERA LÍNEA DE DEFENSA
I CUATRIMESTRE (Enero - Abril 2024)
(Responsable de la actividad - Líder de proceso)</t>
  </si>
  <si>
    <t>SEGUIMIENTO SEGUNDA LÍNEA DE DEFENSA
I CUATRIMESTRE  (Enero - Abril 2024)
(Dirección de Planeación y Sistemas de Información Ambiental)</t>
  </si>
  <si>
    <t>SEGUIMIENTO TERCER LINEA DE DEFENSA 
III CUATRIMESTRE  (Enero - Abril 2024)
Oficina de Control Interno - OCI</t>
  </si>
  <si>
    <t>REPORTE PRIMERA LÍNEA DE DEFENSA
II CUATRIMESTRE (Mayo - Agosto 2024)
(Responsable de la actividad - Líder de proceso)</t>
  </si>
  <si>
    <t>AVANCE</t>
  </si>
  <si>
    <t>RESULTADO DEL INDICADOR</t>
  </si>
  <si>
    <t xml:space="preserve">Durante el primer trimestre de 2024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necidades e identificación de problemas, la informacion se encuestra actualizada al primer trimestre de 2024 https://www.ambientebogota.gov.co/es/participa  </t>
  </si>
  <si>
    <t>100% modulo de atencion al ciudadano actualizado</t>
  </si>
  <si>
    <t xml:space="preserve">Link: Menu Atencion al ciudadano:  https://www.ambientebogota.gov.co/es/atencion-y-servicios-a-la-ciudadania  
Link Menu participa: https://www.ambientebogota.gov.co/es/participa </t>
  </si>
  <si>
    <t>Se evidencia información actualizada, organizada y disponible en el módulo atención y servicios a la ciudadanía. Se sugiere revisar en los canales de atención la descripción del chatbot, dado que no fue posible ubicarlo en la parte donde se indica, así mismo se sugiere actualizar la "Carta de trato digno" dado que es de la vigencia 2020. Estan habilitados los link que direcciona al Sistema de Bogota te escucha y otros enlaces web. Se encuentra desactualizados  algunos nombres del directorio institucional. Se sugiere actualizar y ampliar las preguntas frecuentes, ya que por ejemplo aun se cita el centro de zoonosis el cual ya se llama Instituto de Protección y Bienestar Animal. El directorio de servidores públicos: contratistas esta actualizado a enero 2024 y el de funcionarios a febrero 2024.  Están públicos y actualizados los informes semestrales del defensor del ciudadano. Esta actualizada la información relacionada con Prensa. Se sugiere revisar el item de "Información de Interés" del módulo atención y servicios a la ciudadanía, ya que  no contiene información al respecto. También se sugiere la actualización del portafolio de servicios y trámites de la SDA, ya que al descargar el archivo indica "Portafolio de productos, servicios y tramites 2023"
Por otra parte, el proceso reporta que el menú participa del portal web contiene información en todos los módulos, la segunda línea verifica y en particular la sección del Plan de participación ciudadana hay información desactualizada porque el plan de participación que direcciona es de la vigencia 2022 y el Plan de Acción de la Estrategia de Participación Ciudadana es del 2023. En cuanto a la sección "Participación para el diagnóstico de necesdades e identificación de problemas" se encuentra información organizada y útil, sin embargo hay información desactualizada con la Territorialización 2023 (corte 31 de julio de 2023)</t>
  </si>
  <si>
    <t xml:space="preserve">Menú atención y servicios a la ciudadanía
https://www.ambientebogota.gov.co/es/atencion-y-servicios-a-la-ciudadania  
Menú participa
https://www.ambientebogota.gov.co/web/transparencia/plan-de-participacion-ciudadana 
https://www.ambientebogota.gov.co/es/web/transparencia/participacion-para-la-identificacion-de-problemas-y-diagnostico-de-necesidades
</t>
  </si>
  <si>
    <t>INICIADO</t>
  </si>
  <si>
    <r>
      <t xml:space="preserve">En atención a la meta e indicador establecidos e identificados como:
</t>
    </r>
    <r>
      <rPr>
        <b/>
        <sz val="10"/>
        <color theme="1"/>
        <rFont val="Arial"/>
        <family val="2"/>
      </rPr>
      <t>Meta:</t>
    </r>
    <r>
      <rPr>
        <sz val="10"/>
        <color theme="1"/>
        <rFont val="Arial"/>
        <family val="2"/>
      </rPr>
      <t xml:space="preserve"> Módulo atención y servicios a la ciudadanía adecuado en 100%
</t>
    </r>
    <r>
      <rPr>
        <b/>
        <sz val="10"/>
        <color theme="1"/>
        <rFont val="Arial"/>
        <family val="2"/>
      </rPr>
      <t>Indicador:</t>
    </r>
    <r>
      <rPr>
        <sz val="10"/>
        <color theme="1"/>
        <rFont val="Arial"/>
        <family val="2"/>
      </rPr>
      <t xml:space="preserve"> Porcentaje de adecuación del Módulo atención y servicios a la ciudadanía
</t>
    </r>
    <r>
      <rPr>
        <b/>
        <sz val="10"/>
        <color theme="1"/>
        <rFont val="Arial"/>
        <family val="2"/>
      </rPr>
      <t>Fórmula Indicador</t>
    </r>
    <r>
      <rPr>
        <sz val="10"/>
        <color theme="1"/>
        <rFont val="Arial"/>
        <family val="2"/>
      </rPr>
      <t xml:space="preserve">: (No. de acciones realizadas para la adecuación del Módulo atención y servicios a la ciudadanía  / No. de acciones programadas para la adecuación del Módulo atención y servicios a la ciudadanía  )*100
Revisadas las evidencias, se observaron actualizaciones en el menú atención y servicios a la ciudadanía, así como al módulo participa, no obstante, tal como lo indica segunda línea, se observaron los siguientes botones y documentos desactualizados sobre los cuales se recomienda su revisión y actualización: 1.El chatbot, no se encuentra disponible, 2. la "Carta de trato digno" de la vigencia 2020. 3. el directorio institucional se encuentra desactualizado, 4.  las preguntas frecuentes, aun indican el centro de zoonosis el cual actualmente es el Instituto de Protección y Bienestar Animal. 6. El botón "Información de Interés" del módulo atención y servicios a la ciudadanía, no contiene información. 7. Actualizar el "Portafolio de productos, servicios y tramites 2023" es de la vigencia pasada, 8. el Plan De Participación Secretaria Distrital De Ambiente es del 2022, 9. el Plan de Acción de la Estrategia de Participación Ciudadana es del 2023 y 10. la Territorialización es vigencia 2023 con corte 31 de julio de 2023.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t>
    </r>
  </si>
  <si>
    <t>Durante el segundo cuatrimestre de 2024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necesidades e identificación de problemas, la informacion se encuestra actualizada al primer trimestre de 2024 https://www.ambientebogota.gov.co/es/participa  
De esta manera se lleva un cumplimiento a la meta planteada del 66,6% a corte de julio.</t>
  </si>
  <si>
    <t xml:space="preserve">Durante el primer trimestre del 2024 se realiza mesa de trabajo para seguir trabajando en mejorar el modulo participa, en esta mesa participa, transparencia, atencion al ciudadano , Opel y comunicaciones </t>
  </si>
  <si>
    <t>El proceso reporta la realización de 1 de las 3 mesas de trabajo programadas para el acompañamiento y apropiación del módulo participa del portal web. Esta mesa de trabajo se realizó el 27 de marzo en conjunto con la subsecretaria general desde la temática de transparencia, servicio a la ciudadania con la OPEL y la oficina asesora de comunicaciones, donde trataron los lineamientos menú participa Función publica generalidades.</t>
  </si>
  <si>
    <t>Acta de reunión y lineamientos
https://drive.google.com/drive/u/0/folders/1DPyQVA5dpR8cB_MRlF-pENon35L7bscB</t>
  </si>
  <si>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(No. de mesas de trabajo realizadas para adecuar y publicar información en el modulo participa  / 3 mesas de trabajo programadas para adecuar y publicar información en el modulo participa)*100
Revisadas las evidencias se observo acta de mesa de trabajo, de fecha 27 de marzo de 2024 con temas tratados en: pagina web y lineamientos menú participa Función pública generalidades, no obstante, se recomienda cargar la version final del acta de reunion toda vez, que el acta cargada se encuentra en formato word y contiene errores en la asignacion de la dependencia responsable indicando que es a cargo de la subdireccion financiera y la lista no se encuentra completamente diligenciada, asi mismo se recomienda que aborden los temas de actualizacion de los menus participa y servicio a la ciudadania, los cuales no se mencionaron durante la reunion y en la web de la sda, presentan desactualizacion.
Respecto a la meta, indicado y formula del indicador se observo cumplimiento</t>
    </r>
  </si>
  <si>
    <t>Se realizan ajustes al menu participa de acuerdo a requerimientos en reunion interna en Opel</t>
  </si>
  <si>
    <t>Tercer cuatrimestre</t>
  </si>
  <si>
    <t>Acción programada para el tercer cuatrimestre</t>
  </si>
  <si>
    <t>No aplica</t>
  </si>
  <si>
    <t>PROGRAMADA</t>
  </si>
  <si>
    <t>N/A</t>
  </si>
  <si>
    <t>Se realizó publicación del 100% de la información solicitada  por los procesos o dependencias mediante ticket en la mesa de servicios para publicación en la sección de transparencia y acceso a la información de la SDA.</t>
  </si>
  <si>
    <t>https://drive.google.com/drive/u/0/folders/14HL0SgKB0moYM7jbCJa5H3kP8eybFYsS</t>
  </si>
  <si>
    <t>Se evidencia el reporte de la mesa de servicios del servicio de publicación en el sitio de transparencia de la página web, con la atención de 122 ticket solicitados por la dependencia con la respectiva publicación de la información</t>
  </si>
  <si>
    <t>Reporte mesa de servicio
https://drive.google.com/drive/u/0/folders/14HL0SgKB0moYM7jbCJa5H3kP8eybFYsS</t>
  </si>
  <si>
    <r>
      <t xml:space="preserve">En atención a la meta e indicador establecidos e identificados como:
</t>
    </r>
    <r>
      <rPr>
        <b/>
        <sz val="10"/>
        <color theme="1"/>
        <rFont val="Arial"/>
        <family val="2"/>
      </rPr>
      <t>Meta:</t>
    </r>
    <r>
      <rPr>
        <sz val="10"/>
        <color theme="1"/>
        <rFont val="Arial"/>
        <family val="2"/>
      </rPr>
      <t xml:space="preserve"> Publicación del 100% de la información, conforme a las solicitudes de publicación en la sección de transparencia y acceso a la información de la SDA, realizadas por los procesos o dependencias solicitadas en la mesa de servicios.
</t>
    </r>
    <r>
      <rPr>
        <b/>
        <sz val="10"/>
        <color theme="1"/>
        <rFont val="Arial"/>
        <family val="2"/>
      </rPr>
      <t>Indicador:</t>
    </r>
    <r>
      <rPr>
        <sz val="10"/>
        <color theme="1"/>
        <rFont val="Arial"/>
        <family val="2"/>
      </rPr>
      <t xml:space="preserve"> Porcentaje de publicación en la sección de transparencia y acceso a la información de las SDA.
</t>
    </r>
    <r>
      <rPr>
        <b/>
        <sz val="10"/>
        <color theme="1"/>
        <rFont val="Arial"/>
        <family val="2"/>
      </rPr>
      <t>Fórmula Indicador</t>
    </r>
    <r>
      <rPr>
        <sz val="10"/>
        <color theme="1"/>
        <rFont val="Arial"/>
        <family val="2"/>
      </rPr>
      <t>: (No. de publicaciones realizadas en la sección de transparencia de la sede electrónica / No. de publicaciones solicitadas en el sección de transparencia) x 100
Revisadas las evidencias, se observó cumplimiento de la meta, respecto a la publicacion del 100% de la informacion solicitada por las dependencias para ser publicada en la web de la entidad segun el reporte entregado, no obstante, las evidencias solo dan reporte de los meses de enero, febrero y marzo, del mes de abril no se observo evidencia que permitiera verificar su cumplimiento.
Respecto al indicador,</t>
    </r>
    <r>
      <rPr>
        <b/>
        <sz val="10"/>
        <color theme="1"/>
        <rFont val="Arial"/>
        <family val="2"/>
      </rPr>
      <t xml:space="preserve"> su objetivo no es claro y es ambiguo frente a la formula del indicador por tanto, se sugiere la verificacion del cumplimiento de los criterios establecidos en la Ley 1712 de transparencia y no solo al porcentaje que tampoco esta definido, de las publicaciones en la seccion transparencia.</t>
    </r>
    <r>
      <rPr>
        <sz val="10"/>
        <color theme="1"/>
        <rFont val="Arial"/>
        <family val="2"/>
      </rPr>
      <t xml:space="preserve">
</t>
    </r>
  </si>
  <si>
    <t xml:space="preserve">
https://drive.google.com/drive/folders/1n4LOkWGSuHVtqmYqnW7oN3AcFKt9XuZY?usp=drive_link</t>
  </si>
  <si>
    <t xml:space="preserve">Durante el primer trimestre 2024,  se recibieron 28 y se publicaron 21, asi: en enero  8, en febrero 13 y en marzo 7  generando los informes mensuales de solicitudes de acceso a la información </t>
  </si>
  <si>
    <t xml:space="preserve">Informes de solicitud de informacion </t>
  </si>
  <si>
    <t xml:space="preserve">Informes publicados en la pagina web : https://www.ambientebogota.gov.co/es/web/transparencia/informe-de-pqrs 
Drive: https://drive.google.com/drive/u/0/folders/1k7WgCW1Rm90I56cmsSbP-ZSRnvzOqWYX </t>
  </si>
  <si>
    <t>El proceso reporta la recepción de 28 solicitudes de acceso a la información pública en lo corrido del primer trimestre 2024.
Se verifica generación y publicación del informe mensual de gestión de las solicitudes de acceso a la información de los meses enero, febrero y marzo, los cuales contienen copia de las respuestas dadas por la entidad.</t>
  </si>
  <si>
    <t>Informes de acceso a la información
https://www.ambientebogota.gov.co/es/web/transparencia/informe-de-pqrs/-/document_library_display/6nLwHuCsY1JF/view/6189097</t>
  </si>
  <si>
    <r>
      <t xml:space="preserve">En atención a la meta e indicador establecidos e identificados como:
</t>
    </r>
    <r>
      <rPr>
        <b/>
        <sz val="10"/>
        <color theme="1"/>
        <rFont val="Arial"/>
        <family val="2"/>
      </rPr>
      <t>Meta:</t>
    </r>
    <r>
      <rPr>
        <sz val="10"/>
        <color theme="1"/>
        <rFont val="Arial"/>
        <family val="2"/>
      </rPr>
      <t xml:space="preserve"> Asignar el 100% de solicitudes de acceso a la información generadas por parte de la ciudadanía en la vigencia 2024
</t>
    </r>
    <r>
      <rPr>
        <b/>
        <sz val="10"/>
        <color theme="1"/>
        <rFont val="Arial"/>
        <family val="2"/>
      </rPr>
      <t>Indicador:</t>
    </r>
    <r>
      <rPr>
        <sz val="10"/>
        <color theme="1"/>
        <rFont val="Arial"/>
        <family val="2"/>
      </rPr>
      <t xml:space="preserve"> Porcentaje de asignación de las solicitudes de acceso a la información
</t>
    </r>
    <r>
      <rPr>
        <b/>
        <sz val="10"/>
        <color theme="1"/>
        <rFont val="Arial"/>
        <family val="2"/>
      </rPr>
      <t>Fórmula Indicador</t>
    </r>
    <r>
      <rPr>
        <sz val="10"/>
        <color theme="1"/>
        <rFont val="Arial"/>
        <family val="2"/>
      </rPr>
      <t xml:space="preserve">: (No. de solicitudes de acceso de información asignadas, con seguimiento y publicadas / No. total de solicitudes de acceso de información ingresadas a la entidad) x 100
A partir de la revision efectuada, se observo cumplimiento de la meta y formula del indicador, no obstante, se sugiere al proceso, contemplar la oportunidad de contar con un reporte sistematizado de todas las solicitudes que llegan por mes, si bien, se evidencio en los informes las solicitudes allegadas, las fechas de recepcion y los soportes de registro y entrega de cada respuesta, es pertinente para el cumplimiento de la formula del indicador, poder fortalecer con un registro lo indicado en el denominador, respecto al No. total de solicitudes ingresadas a la entidad.
Respecto al indicador, ni en la descripcion de la actividad ni en los soportes se puede evidenciar cual es el asignación de las solicitudes de acceso a la información tal como lo especifica el indicador que fue definido para esta actividad.
Finalmente, se asigna un 20% teniendo en cuenta que a la fecha  8 de mayo, no se encontro publicado en la pagina web, el informe del mes de abril 
</t>
    </r>
  </si>
  <si>
    <t>Durante el segundo cuatrimestre 2024,  se recibieron 34 y se publicaron 21, asi: en abril  7, en mayo, en junio 4 y en julio 20  generando los informes mensuales de solicitudes de acceso a la información. Cabe resaltar que debido a que los reportes se realizan mes bencido, se adjunta tambien el informe de abril y el de agosto aun no se ha realizado 
De acuerdo a esto se recibieron y asignaron el 100% de las solicitudes, cumpliendo de esta manera un avance del 66,6% a corte de julio</t>
  </si>
  <si>
    <t xml:space="preserve">Informes publicados en la pagina web : https://www.ambientebogota.gov.co/es/web/transparencia/informe-de-pqrs 
Drive: 
https://drive.google.com/drive/u/3/folders/1Rf3TvKIf7qWF0TNq1tXW5ckBkWlMUfWx </t>
  </si>
  <si>
    <t xml:space="preserve">El 12 de febrero delegados de la SDA- DGC asistieron a mesa de sustentación de TRD ante delegados del Consejo Distrital de Archivos. La conclusión obtenida al finalizar la sesión que tuvo una duración de 5 horas es la no obtención de la convalidación del instrumento archivístico en razón a que en la mayoría de las series documentales misionales, no se cuenta con: i) Fechas extremas de la documentación y ii) volumen documental, lo cual imposibilita al equipo evaluador del Consejo Distrital de Archivos, avalar la valoración secundaria. 
Se adjunta, invitación a mesa de sustentación de TRD y el concepto técnico de convalidación de TRD el cual fue recibido en la SDA el 5 de marzo de 2024 bajo radicado interno 2024ER52286. </t>
  </si>
  <si>
    <t xml:space="preserve">Se adjunta, invitación a mesa de sustentación de TRD y el concepto técnico de convalidación de TRD el cual fue recibido en la SDA el 5 de marzo de 2024 bajo radicado interno 2024ER52286. Documentos que reposan en el DRIVE del proceso de Gestión Documental. </t>
  </si>
  <si>
    <t>Se evidencia la gestión del proceso para lograr la convalidación de la Tabla de Retención Documental de la SDA ante el Archivo Distrital, mediante una mesa de sustentación de TRD ante los delegados del Consejo Distrital de Archivos cuyo propósito es la verificación de requisitos técnicos, solicitada por la SDA. Dicha mesa de sustentación se citó con radicado SDA 2024ER28491 del 2 de febrero de 2024 y radicado de Secretaria General 2-2024-4058 para el día 12 de febrero de 2024. Se evidencia realización de la mesa por la comunicación final emitida por el Director distrital de archivo de Bogotá con radicado SDA 2024ER52266 del 5 de marzo de 2023 y radicado Secretaria General 2-2024-7711, en la cual se determinó la no obtención de la convalidación, realizando la devolución del instrumento de archivo debido a que no cumple con la lista de requisitos técnicos que hagan viable su evaluación. Se adjunta acta de la reunión de la mesa de sustentación efectuada el 12 de febrero de 8am a 12m.</t>
  </si>
  <si>
    <t>Comunicaciones oficiales y evidencia de reunión
https://drive.google.com/drive/u/0/folders/1bu_OGjEBphbCoJrSr3q2jiXDMqsK31M1</t>
  </si>
  <si>
    <r>
      <t xml:space="preserve">En atención a la meta e indicador establecidos e identificados como:
</t>
    </r>
    <r>
      <rPr>
        <b/>
        <sz val="10"/>
        <color theme="1"/>
        <rFont val="Arial"/>
        <family val="2"/>
      </rPr>
      <t>Meta:</t>
    </r>
    <r>
      <rPr>
        <sz val="10"/>
        <color theme="1"/>
        <rFont val="Arial"/>
        <family val="2"/>
      </rPr>
      <t xml:space="preserve"> 100% de actividades de gestión realizadas para la aprobación de la Tabla de Retención Documental de la SDA.
</t>
    </r>
    <r>
      <rPr>
        <b/>
        <sz val="10"/>
        <color theme="1"/>
        <rFont val="Arial"/>
        <family val="2"/>
      </rPr>
      <t>Indicador:</t>
    </r>
    <r>
      <rPr>
        <sz val="10"/>
        <color theme="1"/>
        <rFont val="Arial"/>
        <family val="2"/>
      </rPr>
      <t xml:space="preserve"> Porcentaje de actividades de gestión realizadas para la aprobación de la Tabla de Retención Documental de la SDA.
</t>
    </r>
    <r>
      <rPr>
        <b/>
        <sz val="10"/>
        <color theme="1"/>
        <rFont val="Arial"/>
        <family val="2"/>
      </rPr>
      <t>Fórmula Indicador</t>
    </r>
    <r>
      <rPr>
        <sz val="10"/>
        <color theme="1"/>
        <rFont val="Arial"/>
        <family val="2"/>
      </rPr>
      <t xml:space="preserve">: (No. de actividades de gestión realizadas para la aprobación de la Tabla de Retención Documental de la SDA / No. De actividades de gestión programadas para la aprobación de la Tabla de Retención Documental de la SDA) x 100
Revisadas las evidencias, se observo la gestion realizada por la SDA respecto a la solicitud de convalidación de la Tabla de Retención Documental -actualización 1, aprobada para el pasado 12 de febrero, de manera presencial , en la cual se dictamino devolucion por: i) Fechas extremas de la documentación y ii) volumen documental, lo cual imposibilita al equipo evaluador del Consejo Distrital de Archivos, avalar la valoración secundaria.; tal como lo reporto la primera linea de defensa.
</t>
    </r>
    <r>
      <rPr>
        <sz val="10"/>
        <rFont val="Arial"/>
        <family val="2"/>
      </rPr>
      <t xml:space="preserve">
Si bien, se han realizado gestiones al interior de la entidad, con el fin de obtener la aprobacion de las TRD, se recomienda, tener presente  que para la convalidacion de las tablas, tal como lo dice el acuerdo 04 de 2019  se debe tener las tablas de valoracion documentadas por tanto se deben abordar y verificar los criterios que identifico el comite y que no se estan cumpliendo, asi mismo, se sugiere, revisar la redaccion del indicador, toda vez que, n</t>
    </r>
    <r>
      <rPr>
        <sz val="10"/>
        <color theme="1"/>
        <rFont val="Arial"/>
        <family val="2"/>
      </rPr>
      <t>i en  la descripcion ni en las evidencias se identifica cual es el Porcentaje de actividades de gestión realizadas como lo establece el indicador .</t>
    </r>
  </si>
  <si>
    <t xml:space="preserve">Teniendo en cuenta el radicado 2024ER52286, del 5 de marzo de 2024, en el que el Archivo Distrital de Bogotá se pronuncia sobre la presentación de las Tablas de Retención Documental de la Secretaría Distrital de Ambiente, oficio del ente rector con "Asunto: Devolución de la Tabla de Retención Documental - Actualización 2 de la SDA" cuyo resultado no es favorable, dado que no cumple con los requisitos mínimos para la revisión por parte del Consejo Distrital de Archivo, el equipo entrante de profesionales de Gestión Documental ha iniciado la revisión del oficio con el fin de subsanar las observaciones. Para el segundo cuatrimestre, la primera actividad consiste en la revisión de 117 fichas de valoración documental de las 21 dependencias de la SDA. El objetivo de esta revisión es validar las fechas extremas y la volumetría de cada serie y subserie que componen el cuadro de clasificación documental, ya que estas afectan directamente la Tabla de Retención Documental.
</t>
  </si>
  <si>
    <t xml:space="preserve">Se adjunta actas de reunión con el equipo profesional de Gestión Documental y fichas de valoración analizadas. </t>
  </si>
  <si>
    <t>Se realizó una actualización del esquema de publicación de información de la SDA, de acuerdo con la Resolución SDA No. 05466 de 2023 y conforme a las necesidades y cambios de la entidad.</t>
  </si>
  <si>
    <t>https://drive.google.com/drive/u/0/folders/1qMonViju3v-H8sYbW4sLvMPrGzohtqAS</t>
  </si>
  <si>
    <t xml:space="preserve">Se evidencia 1 de 4 actualizaciones del esquema de publicación de la información realizada el 6 de marzo de 2024. 
Se evidencia en el esquema actualización en los items de organigrama, ejecución presupuestal, proyectos de inversion, plan de acción institucional, informes de control interno, entre otros, y publicado en https://www.ambientebogota.gov.co/es/web/transparencia/esquema-de-publicacion-de-informacion </t>
  </si>
  <si>
    <t>Captura de publicación y esquema
https://drive.google.com/drive/u/0/folders/1qMonViju3v-H8sYbW4sLvMPrGzohtqAS</t>
  </si>
  <si>
    <r>
      <t xml:space="preserve">En atención a la meta e indicador establecidos e identificados como:
</t>
    </r>
    <r>
      <rPr>
        <b/>
        <sz val="10"/>
        <color theme="1"/>
        <rFont val="Arial"/>
        <family val="2"/>
      </rPr>
      <t>Meta:</t>
    </r>
    <r>
      <rPr>
        <sz val="10"/>
        <color theme="1"/>
        <rFont val="Arial"/>
        <family val="2"/>
      </rPr>
      <t xml:space="preserve"> 1 actualización trimestral del esquema de publicación de información de la SDA
</t>
    </r>
    <r>
      <rPr>
        <b/>
        <sz val="10"/>
        <color theme="1"/>
        <rFont val="Arial"/>
        <family val="2"/>
      </rPr>
      <t>Indicador:</t>
    </r>
    <r>
      <rPr>
        <sz val="10"/>
        <color theme="1"/>
        <rFont val="Arial"/>
        <family val="2"/>
      </rPr>
      <t xml:space="preserve"> Actualizaciones del esquema de publicación de la información de la SDA
</t>
    </r>
    <r>
      <rPr>
        <b/>
        <sz val="10"/>
        <color theme="1"/>
        <rFont val="Arial"/>
        <family val="2"/>
      </rPr>
      <t>Fórmula Indicador</t>
    </r>
    <r>
      <rPr>
        <sz val="10"/>
        <color theme="1"/>
        <rFont val="Arial"/>
        <family val="2"/>
      </rPr>
      <t xml:space="preserve">: (No. de actualizaciones del esquema de publicación de la información / 4 actualizaciones de esquema de publicación programadas en la vigencia 2024)
Una vez efectuada la revision de las evidencias cargadas, se observo el documento en excel denominado "esquema de publicación" el cual cuenta con un unico reporte de la vigencia 2024, en la columna E denominada "Fecha de generación de la información" correspondiente a la actualizacion del perfil de la secretaria de ambiente Adriana Soto, no obstante, llama la atencion que, segun la columna F denominada "Frecuencia de actualización", existen actualizaciones que deben realizarse de manera mensual, las cuales al validar y cotejar segun el reporte de II Linea de defensa, estos no se encuentran actualizados asi: 1. para el caso de la ejecución presupuestal, los proyectos de inversion, y los planes de acción institucional se encuentran cargados hasta el IV Trimestre de 2023 y 2. en los Informes trimestrales sobre acceso a información, quejas y reclamos, se observo el "Informe de seguimiento a quejas y reclamos" unicamente de los meses de enero y febrero, es decir, tambien se encuentra desactualizado.
Asi mismo, al verificar la captura de pantalla "actualizacion esquema publicacion" esta no permite identificar los ajustes realizados, sino unicamente  un detalle del documento, que indica una modificacion el 6 de marzo de 2024.
Por lo anterior, se recomienda dar cumpliento a lo indicado en la Resolución No. 05466 de la SDA, si bien en su articulo 5 item b) que cita: "Todas las dependencias de la Secretaría Distrital de Ambiente, tendrán las siguientes responsabilidades frente a los ítems a su cargo, registrados en el Esquema de Publicación de Información: b) Cumplir con las fechas de publicación de la información y con la frecuencia de su actualización, con el fin de garantizar su disponibilidad. Para los casos en los que dicha informacion es suministrada por otras dependencias, se sugiere generar alertas a las mismas, previas a las fechas de vencimiento y evitar incumplimientos. 
Se asigna el 11% por regla de 3, solo cumplio 2 actividades de las 6 programadas en el "esquema de publicacion"
</t>
    </r>
  </si>
  <si>
    <t>https://drive.google.com/drive/folders/1kHe-gfLVPzhr8dnHixjcLcvmUNo9qRaZ?usp=drive_link</t>
  </si>
  <si>
    <t>En febrero de 2024 la SF proyecto y traslado a la DLA la información necesaria para expedir el acto administrativo por el cual se establecen los costos de reproducción de la información pública solicitada por particulares a la Secretaría Distrital de Ambiente para la vigencia 2024
Luego de todas las revisiones la Secretaria del Despacho aprobó y firmó la Resolución SDA 00668 “Por la cual se establecen los costos de reproducción y fotocopiado de la información de
carácter público que reposa en la Secretaría Distrital de Ambiente.”</t>
  </si>
  <si>
    <t>Comunicado Oficial Externo 2024EE71737
Proceso Forest 6171424</t>
  </si>
  <si>
    <t xml:space="preserve">Con Resolución SDA No. 00668 del 3 de abril de 2024, radicado 2024EE71737  “Por la cual se establecen los costos de reproducción y fotocopiado de la información de carácter público que reposa en la Secretaría Distrital de Ambiente.
Se evidencia publicación del acto administrativo en la sede electrónica de la página web en https://www.ambientebogota.gov.co/documents/893475/948558/1.3.4+Resoluci%C3%B3n+486+de+2023+-+Costos+de+reproducci%C3%B3n+y+fotocopiado.pdf/ff854142-a1fe-4679-b1fa-5f94266a379d </t>
  </si>
  <si>
    <t>Resolución y publicación
https://drive.google.com/drive/u/0/folders/1MU1WsTPoblfa3hZAlFZrCOJ_Vu_zmGPC</t>
  </si>
  <si>
    <r>
      <t xml:space="preserve">En atención a la meta e indicador establecidos e identificados como:
</t>
    </r>
    <r>
      <rPr>
        <b/>
        <sz val="10"/>
        <color theme="1"/>
        <rFont val="Arial"/>
        <family val="2"/>
      </rPr>
      <t>Meta:</t>
    </r>
    <r>
      <rPr>
        <sz val="10"/>
        <color theme="1"/>
        <rFont val="Arial"/>
        <family val="2"/>
      </rPr>
      <t xml:space="preserve"> 1 acto administrativo de costos de reproducción de la información pública
</t>
    </r>
    <r>
      <rPr>
        <b/>
        <sz val="10"/>
        <color theme="1"/>
        <rFont val="Arial"/>
        <family val="2"/>
      </rPr>
      <t>Indicador:</t>
    </r>
    <r>
      <rPr>
        <sz val="10"/>
        <color theme="1"/>
        <rFont val="Arial"/>
        <family val="2"/>
      </rPr>
      <t xml:space="preserve">  Porcentaje de elaboración del acto administrativo de costos de reproducción de la información pública
</t>
    </r>
    <r>
      <rPr>
        <b/>
        <sz val="10"/>
        <color theme="1"/>
        <rFont val="Arial"/>
        <family val="2"/>
      </rPr>
      <t>Fórmula Indicador</t>
    </r>
    <r>
      <rPr>
        <sz val="10"/>
        <color theme="1"/>
        <rFont val="Arial"/>
        <family val="2"/>
      </rPr>
      <t>: Porcentaje de elaboración del acto administrativo de costos de reproducción de la información pública
Revisadas las evidencias, se observo la  Resolución No. 00668, socializada mediante radicado Forest Nº 2024EE71737  del 3 de abril de 2024, no obstante, la evidencia de la publicacion de la resolucion en la web no corresponde a la vigencia 2024, por el contrario es la resolucion del 2023. al revisar la evidencia aportada por la 2 linea no muestra la ruta de publicacion, sino solamente el pdf. Por lo tanto al validar en la pagina web, se evidencio que a la fecha 8 de mayo de 2024, la Resolución No. 00668, NO se encuentra publicada, por lo tanto se recomienda realizar su publicacion a la mayor brevedad.
Respecto al indicador y a la formula del indicador se sugiere revisar, toda vez que no es objetivo, no obstante, la actividad ya se encuentra cumplida</t>
    </r>
  </si>
  <si>
    <t xml:space="preserve">En el primer trimestre del año 2024, frente a este ítem, se realizó la actualización del Programa de Gestión Documental de la SDA, de acuerdo a los referentes técnicos y legales emitidos por el Archivo General de la Nación y el Archivo de Bogotá. Acorde a lo anterior, se inicia con el proceso de actualización del PGD el 12 de enero del corriente, realizando una primera reunión con para establecer pautas a seguir; posteriormente se realiza un análisis de la situación actual de la gestión documental y archivos de la entidad, y las prioridades a tener en cuenta; en este sentido se elabora un primer borrador del documento, el cual se presenta al grupo de profesionales por medio de una reunión realizada el 17 de enero; en fechas posteriores se remiten correos electrónicos indicando avances.
Continuando con el proceso de actualización del PGD, y consientes del carácter transdisciplinario y holístico de este documento, para el mes de febrero se solicitan documentos relativos a los procesos tecnológicos llevados en la entidad, por lo cual se establecen conversaciones con el área de Planeación y Sistemas de Información Ambiental – DPSIA, para lo cual el ingeniero Frederick Ferro, amablemente da indicaciones relativas el Plan Institucional de Tecnologías de Información PETI y documentos adicionales vinculados al plan de acción en cuanto proyectos de tecnología que incorporan temas de gestión documental.
Finalmente, teniendo en cuenta procesos coyunturales de cambio de administración, el mes de marzo de consolida borrado preliminar del PGD, adicionalmente se elabora una presentación en powert point, un borrador de acto administrativo (resolución), por medio de la cual se adoptaría el PGD en la entidad; los documentos mencionados, se envían el 21 de marzo por solicitud del área de planeación. En una última acción, el 16 de abril se presenta el PGD versión final y sus anexos al grupo de profesionales, los cuales solicitan unos ajustes de forma (ya realizados) y un ajuste específico sobre el presupuesto a tener en cuenta (en proceso de ajuste), y se espera tener una reunión con la directora del área para su sustentación previa a su aprobación por parte del Comité Institucional de Gestión y Desempeño. Nota. Es importante tener en cuenta los programas específicos ya aprobados, que deben ser parte de los anexos del PGD.  
</t>
  </si>
  <si>
    <t xml:space="preserve">En cuanto al porcentaje, podemos hablar de un 90%, puesto que hace falta la presentación a los directivos y la aprobación del PGD
</t>
  </si>
  <si>
    <t>Listado de evidencias del PGD
20240112_Agenda_PGD 
20240115_Correo de Secretaria Distrital de Ambiente - Avance PGD 2024
20240117_Acta_reunión_actualización_PGD 
20240117_Agenda_revisión_PGD_1
20240117_Agenda_revisión_PGD_2
20240118_Correo de Secretaria Distrital de Ambiente - Avance PGD
20240119_Correo de Secretaria Distrital de Ambiente - Borrador PGD
20240208_Correo de Secretaria Distrital de Ambiente - Solicitud información para la formulación del PGD
20240216_Informe de asistencia de Socialización_PGD_2024
20240221_Correo de Secretaria Distrital de Ambiente - Evidencia PGD 2024
20240316_Presentación_PGD_2024
20240321_Correo de Secretaria Distrital de Ambiente - SOLICITUD DE PGD
20240321_Proyecto_resolución_PGD_2024
20240416_Acta_reunión_socialización_PGD
20240416_Socialización_PGD_2024_Video
20240417_Matriz_seguimiento_PGD_2024_revisión
20240417_PGD_2024_Final_revisión
https://drive.google.com/drive/folders/1au_PiPiUuM-bRvXSxYeTKnCfNowh-vaE</t>
  </si>
  <si>
    <t>Si bien esta acción esta programada para el segundo y tercer cuatrimestre. El proceso reporta avances para actualizar el Programa de gestión documental mediante reuniones de trabajo, la proyección de la Resolución SDA y la actualización del documento Programa de Gestión Documental, el cual fue socializado el 16 de abril en el equipo de gestión documental de la DGC. 
Se esta pendiente de la revisión y validación final por parte de la Directora de Gestión Corporativa para llevar al Comité Institucional de Gestión y Desempeño para su aprobación y adopción.</t>
  </si>
  <si>
    <t>Actas de reunión, correos, proyecto de Resolución y documento propuesto PGD_2024
https://drive.google.com/drive/u/0/folders/1II86nShf8Mu95C84fpvpwKNHAoLiEQQE</t>
  </si>
  <si>
    <r>
      <t xml:space="preserve">En atención a la meta e indicador establecidos e identificados como:
</t>
    </r>
    <r>
      <rPr>
        <b/>
        <sz val="10"/>
        <color theme="1"/>
        <rFont val="Arial"/>
        <family val="2"/>
      </rPr>
      <t>Meta:</t>
    </r>
    <r>
      <rPr>
        <sz val="10"/>
        <color theme="1"/>
        <rFont val="Arial"/>
        <family val="2"/>
      </rPr>
      <t xml:space="preserve"> Programa de Gestión Documental actualizado y aprobado
</t>
    </r>
    <r>
      <rPr>
        <b/>
        <sz val="10"/>
        <color theme="1"/>
        <rFont val="Arial"/>
        <family val="2"/>
      </rPr>
      <t>Indicador:</t>
    </r>
    <r>
      <rPr>
        <sz val="10"/>
        <color theme="1"/>
        <rFont val="Arial"/>
        <family val="2"/>
      </rPr>
      <t xml:space="preserve"> PGD actualizado
</t>
    </r>
    <r>
      <rPr>
        <b/>
        <sz val="10"/>
        <color theme="1"/>
        <rFont val="Arial"/>
        <family val="2"/>
      </rPr>
      <t>Fórmula Indicador</t>
    </r>
    <r>
      <rPr>
        <sz val="10"/>
        <color theme="1"/>
        <rFont val="Arial"/>
        <family val="2"/>
      </rPr>
      <t>: 1 Programa de Gestión Documental aprobado
Revisadas las evidencias, se observaron las acciones realizadas con el fin de cumplir la meta, teniendo en cuenta que esta actividad no esta programada para el 1 cuatrimestre, se hizo validacion y verificacion de las evidencias, no obstante, no se determinara porcentaje de avance ni reporte en el informe final.
Se recomienda contemplar par la ultima revision, que el PGD se encuentre alineado con el PINAR, tal como lo menciona la actividad</t>
    </r>
  </si>
  <si>
    <t>"Teniendo en cuenta el proceso de cambio de administración y, por ende, el equipo de profesionales de Gestión Documental, se adelanta una verificación del borrador del Programa de Gestión Documental entregado por la anterior administración, con el fin de garantizar su alineación con los 8 procesos de la gestión documental y con los planes estratégicos institucionales, en este caso, el Plan Institucional de Archivos (PINAR). Para ello, se debe realizar un análisis de los 5 componentes del instrumento, los cuales se abordarán de forma paulatina y en un tiempo prudente, con el objetivo de entregar el documento final y su respectiva aprobación por el Comité Institucional de Gestión y Desempeño.
"</t>
  </si>
  <si>
    <t xml:space="preserve">Se adjunta acta de reunión con el equipo de Gestión Documental, donde se define la metodología para la revisión del Programa de Gestión Documental
</t>
  </si>
  <si>
    <t>Acción programada para el segundo y tercer cuatrimestre</t>
  </si>
  <si>
    <r>
      <t xml:space="preserve">En atención a la meta e indicador establecidos e identificados como:
</t>
    </r>
    <r>
      <rPr>
        <b/>
        <sz val="10"/>
        <color theme="1"/>
        <rFont val="Arial"/>
        <family val="2"/>
      </rPr>
      <t>Meta:</t>
    </r>
    <r>
      <rPr>
        <sz val="10"/>
        <color theme="1"/>
        <rFont val="Arial"/>
        <family val="2"/>
      </rPr>
      <t xml:space="preserve"> Una evaluación de los criterios de accesibilidad web
</t>
    </r>
    <r>
      <rPr>
        <b/>
        <sz val="10"/>
        <color theme="1"/>
        <rFont val="Arial"/>
        <family val="2"/>
      </rPr>
      <t>Indicador:</t>
    </r>
    <r>
      <rPr>
        <sz val="10"/>
        <color theme="1"/>
        <rFont val="Arial"/>
        <family val="2"/>
      </rPr>
      <t xml:space="preserve"> Porcentaje de avance de la evaluación sobre los criterios de accesibilidad web
</t>
    </r>
    <r>
      <rPr>
        <b/>
        <sz val="10"/>
        <color theme="1"/>
        <rFont val="Arial"/>
        <family val="2"/>
      </rPr>
      <t>Fórmula Indicador</t>
    </r>
    <r>
      <rPr>
        <sz val="10"/>
        <color theme="1"/>
        <rFont val="Arial"/>
        <family val="2"/>
      </rPr>
      <t>: (No. de acciones realizadas para la  evaluación sobre los criterios de accesibilidad web / No. de acciones programadas para la  evaluación sobre los criterios de accesibilidad web) * 100
Esta actividad no se encuentra programada para este periodo.</t>
    </r>
  </si>
  <si>
    <t>Se realizó una evaluación de 71 de 96 criterios de cumplimiento de accesibilidad, aplicando la herramienta "evaluación de accesibilidad web" para identificar cuales se pueden cumplir a corto, mediano o largo plazo, o cuales no es posible su cumplimiento con el CMS actual, priorizando su aplicación</t>
  </si>
  <si>
    <t xml:space="preserve">71 de 96 criterios de cumplimiento de accesibilidad evaluados </t>
  </si>
  <si>
    <t>https://drive.google.com/drive/folders/1kuohVu-Xd6du-vQXyoIVx2eokrHgEp2W?usp=sharing</t>
  </si>
  <si>
    <r>
      <t xml:space="preserve">En atención a la meta e indicador establecidos e identificados como:
</t>
    </r>
    <r>
      <rPr>
        <b/>
        <sz val="10"/>
        <color theme="1"/>
        <rFont val="Arial"/>
        <family val="2"/>
      </rPr>
      <t>Meta:</t>
    </r>
    <r>
      <rPr>
        <sz val="10"/>
        <color theme="1"/>
        <rFont val="Arial"/>
        <family val="2"/>
      </rPr>
      <t xml:space="preserve"> 2 capacitaciones con las dependencias de la SDA
</t>
    </r>
    <r>
      <rPr>
        <b/>
        <sz val="10"/>
        <color theme="1"/>
        <rFont val="Arial"/>
        <family val="2"/>
      </rPr>
      <t>Indicador:</t>
    </r>
    <r>
      <rPr>
        <sz val="10"/>
        <color theme="1"/>
        <rFont val="Arial"/>
        <family val="2"/>
      </rPr>
      <t xml:space="preserve"> Capacitaciones sobre la producción y publicación de documentos accesibles en la sede electronica de la SDA, conforme la Resolución 1519 de 2020
</t>
    </r>
    <r>
      <rPr>
        <b/>
        <sz val="10"/>
        <color theme="1"/>
        <rFont val="Arial"/>
        <family val="2"/>
      </rPr>
      <t>Fórmula Indicador</t>
    </r>
    <r>
      <rPr>
        <sz val="10"/>
        <color theme="1"/>
        <rFont val="Arial"/>
        <family val="2"/>
      </rPr>
      <t>: N° de capacitaciones realizadas / N° de capacitaciones programadas.
Esta actividad no se encuentra programada para este periodo.</t>
    </r>
  </si>
  <si>
    <t>Esta actividad está programada para el tercer cuatrimestre de 2024.</t>
  </si>
  <si>
    <t>Durante el primer trimestre del 2024 se realiza mesa de trabajo jutno con la oficina de atencion al ciudadano donde se revisa que mas se ha implementado en cuanto accesibiliad, revisando la resolucion 1519 del 2020 .</t>
  </si>
  <si>
    <t>El proceso repota la realización de 1 de las 3 mesas de trabajo programadas para hacer seguimiento a  las directrices de accesibilidad web faltantes en la SDA. Esta mesa de trabajo se realizó con el grupo de servicio a la ciudadanía el 27 de febrero donde se revisó la Resolución 1519 del 2020 y las actividades realizadas por parte de servicio a la ciudadanía en cuanto a accesibilidad, en la cual quedaron varios compromisos para el 30 de marzo de 2024, de los cuales no se cuenta con información reportada por la primera línea. Se verificarán en el proximo monitoreo.</t>
  </si>
  <si>
    <t>Acta de reunión y matriz de seguimiento
https://drive.google.com/drive/u/0/folders/1dGoBgW12A4Mr742PLVEYXcOLsCB9GImZ</t>
  </si>
  <si>
    <r>
      <t xml:space="preserve">En atención a la meta e indicador establecidos e identificados como:
</t>
    </r>
    <r>
      <rPr>
        <b/>
        <sz val="10"/>
        <color theme="1"/>
        <rFont val="Arial"/>
        <family val="2"/>
      </rPr>
      <t>Meta:</t>
    </r>
    <r>
      <rPr>
        <sz val="10"/>
        <color theme="1"/>
        <rFont val="Arial"/>
        <family val="2"/>
      </rPr>
      <t xml:space="preserve"> 3 mesas de trabajo con directrices de accesibilidad
</t>
    </r>
    <r>
      <rPr>
        <b/>
        <sz val="10"/>
        <color theme="1"/>
        <rFont val="Arial"/>
        <family val="2"/>
      </rPr>
      <t>Indicador:</t>
    </r>
    <r>
      <rPr>
        <sz val="10"/>
        <color theme="1"/>
        <rFont val="Arial"/>
        <family val="2"/>
      </rPr>
      <t xml:space="preserve"> Porcentaje de sesiones propuestas/ realizadas
</t>
    </r>
    <r>
      <rPr>
        <b/>
        <sz val="10"/>
        <color theme="1"/>
        <rFont val="Arial"/>
        <family val="2"/>
      </rPr>
      <t>Fórmula Indicador</t>
    </r>
    <r>
      <rPr>
        <sz val="10"/>
        <color theme="1"/>
        <rFont val="Arial"/>
        <family val="2"/>
      </rPr>
      <t xml:space="preserve">: (No. De mesas de trabajo realizadas / 3 mesas de trabajo)*100
Una vez, efectuada la revision de las evidencias, se observo mesa de trabajo del 27 de febrero de 2024, donde se abordaron los temas de: 1.Revisión resolución 1519 del 2020
 y 2. Revisión de actividades realizadas por parte de atención al ciudadano en cuanto accesibilidad.
No obstante, se sugiere para proximo monitoreo, cargar dentro de las evidencias la version final del acta reunion toda vez que se encuentra en formato word y el listado de asistencia no se encuentra diligenciado.
En cuanto a la actividad, revisada el acta de reunion y el archivo de excel "excel seguimiento MESA DE TRABAJO ACCESIBILIDAD" correspondiente a las ideas abordadas durante la reunion, no se observo, que se abordara la revision o inclusion del lenguaje indigena, por tanto se recomienda dar seguimiento y cumplimiento a los compromisos reportados e incluir en los temas de revision de las mesas de trabajo las lenguas indigenas
</t>
    </r>
  </si>
  <si>
    <t>Durante el segundo cuatrimestre se realiza una mesa de trabajo junto con el equipo de atencion al ciudadano, para analizar las directrices de accesibilidad, los indices que nos miden como entidad en cuanto accesibilidad y lo establecido en la ley 1519 del 2020. Asi mismo se hace referencia al lenguaje de señas.</t>
  </si>
  <si>
    <t>Durante el primer trimestre del 2024 se realiza seguimiento a la matriz Ita,realizando las solicituddes pertinenetes a las diferentes areas en pro de mejorar y obtener mejores resultados.</t>
  </si>
  <si>
    <t>El proceso reporta 1 de los 2 seguimientos programados al cumplimiento de la Resolución 1519 de 2020, se evidencia comunicaciones oficiales a través de memorando y de correos sobre el seguimiento y alertamiento de información para cumplir con lo dispuesto, se evidencia matriz de seguimiento ITA y resultado del ITA 2022-2023, como línea base para el seguimiento.</t>
  </si>
  <si>
    <t>Comunicaciones oficiales,matriz de seguimiento, resultado ITA
https://drive.google.com/drive/u/0/folders/1D8PJDwmkrb5bE-0TNzYvh2rkXnPMGk4U</t>
  </si>
  <si>
    <r>
      <t xml:space="preserve">En atención a la meta e indicador establecidos e identificados como:
</t>
    </r>
    <r>
      <rPr>
        <b/>
        <sz val="10"/>
        <color theme="1"/>
        <rFont val="Arial"/>
        <family val="2"/>
      </rPr>
      <t>Meta:</t>
    </r>
    <r>
      <rPr>
        <sz val="10"/>
        <color theme="1"/>
        <rFont val="Arial"/>
        <family val="2"/>
      </rPr>
      <t xml:space="preserve"> Dos (2) seguimientos al cumplimiento de la Resolución 1519 de 2020
</t>
    </r>
    <r>
      <rPr>
        <b/>
        <sz val="10"/>
        <color theme="1"/>
        <rFont val="Arial"/>
        <family val="2"/>
      </rPr>
      <t>Indicador:</t>
    </r>
    <r>
      <rPr>
        <sz val="10"/>
        <color theme="1"/>
        <rFont val="Arial"/>
        <family val="2"/>
      </rPr>
      <t xml:space="preserve"> Seguimiento realizados al cumplimiento de la Resolución 1519 de 2020
</t>
    </r>
    <r>
      <rPr>
        <b/>
        <sz val="10"/>
        <color theme="1"/>
        <rFont val="Arial"/>
        <family val="2"/>
      </rPr>
      <t>Fórmula Indicador</t>
    </r>
    <r>
      <rPr>
        <sz val="10"/>
        <color theme="1"/>
        <rFont val="Arial"/>
        <family val="2"/>
      </rPr>
      <t>: No. de seguimiento realizados a la Resolución 1519 de 2020 / 2 seguimiento programados a la Resolución ) x 100
Una vez se efectuo la revision de las evidencias aportadas, se observo 1 seguimiento a la matriz ITA y gestiones de seguimiento, frente al cumplimiento de la resolucion 1519.</t>
    </r>
  </si>
  <si>
    <t xml:space="preserve">Durante el segundo cuatrimestre del 2024, se realiza el seguimiento a la matriz Ita en cada uno de sus componentes para llevar a cabo la presentacion del indice ante la procuraduria , el cual es presentado el dia 30 de julio. </t>
  </si>
  <si>
    <t>Durante el primer trimestre del 2024 se realiza seguimiento al esquema de publicacion conforme a la resolucion actual, realizando las solicitudes pertinentes para mejorar el debido cumplimiento al esquema.</t>
  </si>
  <si>
    <t>El proceso reporta 2 de los 6 seguimientos bimensuales programados del esquema de publicación de la SDA. Se evidencia matriz de seguimiento al esquema de publicaciones de la SDA, según Resolución SDA No. 05466 de 2022, con las observaciones al respecto de cada ítem y la gestión para su actualización a través de comunicaciones oficiales a los responsables productores de la información y su gestión para la publicación.</t>
  </si>
  <si>
    <t>Matriz de seguimiento y comunicaciones 
https://drive.google.com/drive/folders/1_FIMnks1ef1my5fPEDixCG6H_6JJPhGf</t>
  </si>
  <si>
    <r>
      <t xml:space="preserve">En atención a la meta e indicador establecidos e identificados como:
</t>
    </r>
    <r>
      <rPr>
        <b/>
        <sz val="10"/>
        <color theme="1"/>
        <rFont val="Arial"/>
        <family val="2"/>
      </rPr>
      <t>Meta:</t>
    </r>
    <r>
      <rPr>
        <sz val="10"/>
        <color theme="1"/>
        <rFont val="Arial"/>
        <family val="2"/>
      </rPr>
      <t xml:space="preserve"> Un (1) seguimiento bimensual al esquema de publicación de la SDA
</t>
    </r>
    <r>
      <rPr>
        <b/>
        <sz val="10"/>
        <color theme="1"/>
        <rFont val="Arial"/>
        <family val="2"/>
      </rPr>
      <t>Indicador:</t>
    </r>
    <r>
      <rPr>
        <sz val="10"/>
        <color theme="1"/>
        <rFont val="Arial"/>
        <family val="2"/>
      </rPr>
      <t xml:space="preserve"> Seguimientos realizados al cumplimiento del esquema de publicación de la SDA
</t>
    </r>
    <r>
      <rPr>
        <b/>
        <sz val="10"/>
        <color theme="1"/>
        <rFont val="Arial"/>
        <family val="2"/>
      </rPr>
      <t>Fórmula Indicador</t>
    </r>
    <r>
      <rPr>
        <sz val="10"/>
        <color theme="1"/>
        <rFont val="Arial"/>
        <family val="2"/>
      </rPr>
      <t xml:space="preserve">: No. de seguimiento realizados a la ejecución del esquema / 6 seguimientos realizados a la ejecución del esquema ) x 100
Al respecto, se observo 2 seguimientos correspondientes a lo definido en la meta en cuanto al esquema de publicacion de la SDA segun la resolucion 95466 de 2022 y el seguimiento y observaciones identificadas en cada item,  no obstante, no se observo un documento que permita la verificacion la formula del indicador respecto al denominador  toda vez que no es posible identificar actividades o soportes que den cumplimiento a los 6 seguimientos realizados ni a los seguimientos del indicador 
</t>
    </r>
  </si>
  <si>
    <t xml:space="preserve">Se realiza el seguimiento al esquema de publicacion bimensual </t>
  </si>
  <si>
    <t>Durante el primer cuatrimestre de la vigencia 2024, la Oficina de Control Interno, realizó el Informe de Seguimiento al Cumplimiento de la Ley 1712 de 2014 - Transparencia y Derecho de Acceso a la Información Pública Nacional de Secretaría Distrital de Ambiente (SDA) Abril 2024 , socializado a los integrantes del CICCI mediante radicado No. 2024IE82750 del 16 de abril de 2024.</t>
  </si>
  <si>
    <t>Rradicado No. 2024IE82750 del 16 de abril de 2024 correspondiente a  Informe  de Seguimiento al Cumplimiento de la Ley 1712 de 2014 -
Transparencia y Derecho de Acceso a la Información Pública
Nacional de Secretaría Distrital de Ambiente (SDA) Abril 2024</t>
  </si>
  <si>
    <t>Se evidencia realización del seguimiento al Cumplimiento de la Ley 1712 de 2014 - Transparencia y Derecho de Acceso a la Información Pública Nacional, comunicado a toda la entidad y miembros del CICCI con radicado 2024IE82750 del 16 de abril de 2024.
Se sugiere gestionar la publicación del informe en el sitio de transparencia del portal web de la SDA, dado que a la fecha de realización de este  monitoreo no evidenció publicación en https://www.ambientebogota.gov.co/es/web/transparencia/informes-de-la-oficina-de-control-interno/-/document_library_display/dQE7lgXxsm6s/view/6115144</t>
  </si>
  <si>
    <t>Comunicación e Informe
https://drive.google.com/drive/u/0/folders/10So9Due5uXIWtgZ_QWV0xazdDHQt9poh</t>
  </si>
  <si>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Se observa cumplimiento de la actividad con la emision del informes de seguimiento a la ley de transparencia 1712 de 2014 , socializado  mediante radicado No. 2024IE82750 del 16 de abril de 2024.
respecto a la sugerencia de la 2 linea, se confirma que a la fecha el documento ya se encuentra publicado en el seccion de transparencia link: https://www.ambientebogota.gov.co/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web%2Ftransparencia%2Finformes-de-la-oficina-de-control-interno%2F-%2Fdocument_library_display%2FdQE7lgXxsm6s%2Fview%2F6115144%3F_110_INSTANCE_dQE7lgXxsm6s_redirect%3Dhttps%253A%252F%252Fwww.ambientebogota.gov.co%252Fweb%252Ftransparencia%252Finformes-de-la-oficina-de-control-interno%252F-%252Fdocument_library_display%252FdQE7lgXxsm6s%252Fview%252F6028834%253F_110_INSTANCE_dQE7lgXxsm6s_redirect%253Dhttps%25253A%25252F%25252Fwww.ambientebogota.gov.co%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6670899</t>
    </r>
  </si>
  <si>
    <t>ELIMINADA</t>
  </si>
  <si>
    <t xml:space="preserve">Durante el primer trimestre del 2024 se participa en la  feria de la camara de comercio y en el supercadeSuba, donde se realiza divulgacion de la  importancia de la ley de transparencia en nuestra entidad. </t>
  </si>
  <si>
    <t>El proceso reporta 1 de las 3 actividades programada para la promoción o divulgación de la sección de transparencia y acceso a la información pública, realizada el 21 de marzo en la feria de la camara de comercio y supercade de Suba. Se evidencia lista de asistencia, fotografias e información de la divulgación.</t>
  </si>
  <si>
    <t>Lista de asistencia y documento de divulgación
https://drive.google.com/drive/u/0/folders/1APhYUHytaNdiA48mgOT0EiEIxSlU5j0g</t>
  </si>
  <si>
    <r>
      <t xml:space="preserve">En atención a la meta e indicador establecidos e identificados como:
</t>
    </r>
    <r>
      <rPr>
        <b/>
        <sz val="10"/>
        <color theme="1"/>
        <rFont val="Arial"/>
        <family val="2"/>
      </rPr>
      <t>Meta:</t>
    </r>
    <r>
      <rPr>
        <sz val="10"/>
        <color theme="1"/>
        <rFont val="Arial"/>
        <family val="2"/>
      </rPr>
      <t xml:space="preserve"> 3 actividades de promoción o divulgación de la sección de transparencia y acceso a la información pública (uno cada cuatrimestre)
</t>
    </r>
    <r>
      <rPr>
        <b/>
        <sz val="10"/>
        <color theme="1"/>
        <rFont val="Arial"/>
        <family val="2"/>
      </rPr>
      <t>Indicador:</t>
    </r>
    <r>
      <rPr>
        <sz val="10"/>
        <color theme="1"/>
        <rFont val="Arial"/>
        <family val="2"/>
      </rPr>
      <t xml:space="preserve"> Divulgación de la sección de transparencia y acceso a la información pública de la sede electrónica de la SDA
</t>
    </r>
    <r>
      <rPr>
        <b/>
        <sz val="10"/>
        <color theme="1"/>
        <rFont val="Arial"/>
        <family val="2"/>
      </rPr>
      <t>Fórmula Indicador</t>
    </r>
    <r>
      <rPr>
        <sz val="10"/>
        <color theme="1"/>
        <rFont val="Arial"/>
        <family val="2"/>
      </rPr>
      <t xml:space="preserve">: No. De actividades de divulgación de la sección de transparencia y acceso a la información pública realizadas / 3 actividades de divulgación de la sección de transparencia y acceso a la información pública
Revisadas las evidencias, se observo el reporte de 1 actividad de promocion y divulgacion de la seccion de transparencia, llevada a cabo en el supercade de suba el pasado 21 de marzo en la feria de la camara de comercio, asi mismo se observo, evidencia fotografica, acta de reunion e informe de divulgacion.
No obstante, no se observaron actividades que permitieran validar el numerador de la formula del indicador respecto a 3 actividades de divulgacion, es decir, conocer si se cuenta con un cronograma de actividades estipulado o es a demanda o es segun invitacion, toda vez que no se observaron documentos asociados a su cumplimiento </t>
    </r>
  </si>
  <si>
    <t>Durante el segundo cuatrimestre del año se realiza la divulgaciones de los principios de transparencia , mediante una pieza comunicativa, la cual es enviada por el correo interno.</t>
  </si>
  <si>
    <r>
      <t xml:space="preserve">En atención a la meta e indicador establecidos e identificados como:
</t>
    </r>
    <r>
      <rPr>
        <b/>
        <sz val="10"/>
        <color theme="1"/>
        <rFont val="Arial"/>
        <family val="2"/>
      </rPr>
      <t>Meta:</t>
    </r>
    <r>
      <rPr>
        <sz val="10"/>
        <color theme="1"/>
        <rFont val="Arial"/>
        <family val="2"/>
      </rPr>
      <t xml:space="preserve"> 1 instructivo para la estandarización de los criterios de accesibilidad
</t>
    </r>
    <r>
      <rPr>
        <b/>
        <sz val="10"/>
        <color theme="1"/>
        <rFont val="Arial"/>
        <family val="2"/>
      </rPr>
      <t>Indicador:</t>
    </r>
    <r>
      <rPr>
        <sz val="10"/>
        <color theme="1"/>
        <rFont val="Arial"/>
        <family val="2"/>
      </rPr>
      <t xml:space="preserve"> 100% de avance en la elaboración de un instructivo para la estandarización de los criterios de accesibilidad en la producción documental
</t>
    </r>
    <r>
      <rPr>
        <b/>
        <sz val="10"/>
        <color theme="1"/>
        <rFont val="Arial"/>
        <family val="2"/>
      </rPr>
      <t>Fórmula Indicador</t>
    </r>
    <r>
      <rPr>
        <sz val="10"/>
        <color theme="1"/>
        <rFont val="Arial"/>
        <family val="2"/>
      </rPr>
      <t>: No. De estrategias de contenido o alternativas de solución para mejorar el posicionamiento de la sede electrónica y de las plataformas virtuales de la DPSIA
Esta actividad no se encuentra programada para este periodo.</t>
    </r>
  </si>
  <si>
    <t xml:space="preserve">Se adelantó mesa de trabajo con la Oficina Asesora de Comunicaciones con la finalidad de contexualizar la necesidad de elaborar y adoptar el instructivo. Por otro lado, se expidieron los certificados de accesibilidad </t>
  </si>
  <si>
    <t>https://drive.google.com/drive/folders/1Afb9SI58kBYto0u0RSHMTZQ2hc4GlUeb?usp=drive_link</t>
  </si>
  <si>
    <t>REPORTE DE INDICADORES DE GESTIÓN OAC, PRIMER TRIMESTRE 2023. (enero, febrero, marzo) Se deja claridad que  el reporte de abril se reportará en el próximo informe, debido a que el corte es a 30 de abril de 2024.
La Oficina Asesora de Comunicaciones ejecuta el Plan de Comunicaciones 2024 a través de dos líneas estratégicas. A continuación, se relacionan las actividades realizadas durante el primer trimestre de 2024 correspondiente a cada línea.  
1.	Línea de comunicación organizacional e interna 
Carteleras digitales: Durante este periodo se realizó la publicación de 106 contenidos en las carteleras digitales de la entidad.
Correo institucional: Se enviaron 100 mensajes a través del correo comunicacioninterna@ambientebogota.gov.co  con las noticias institucionales y de la Administración distrital (monitoreo Somos Noticia), así como el boletín virtual “Para estar en Ambiente”, Miércoles de Mujer y las actividades realizadas por las diferentes áreas (Información de interés).
Fondos de pantalla: Durante este periodo se publicó 5 fondo de pantalla en los computadores de la Secretaría de Ambiente. 
2.	Línea de comunicación externa e informativa
Comunicados de prensa y notas: Se elaboraron 65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Se realizaron 5 convocatorias a medios de comunicación para la rueda de prensa.
Redes Sociales: En las redes sociales de la entidad los resultados durante este mes fueron: 3.210 nuevos seguidores en Twitter (X); en Facebook 1.051 nuevos seguidores; 10.377 en Instagram; en TikTok 18.778 y 43.146.644 visualizaciones consolidadas de los videos institucionales en el canal de YouTube.
Página Web: Durante enero en la página web de la Secretaría Distrital de Ambiente www.ambientebogota.gov.co se publicaron y actualizaron 91 contenidos y se registraron 497.624 visitas.
Piezas gráficas: En este periodo se diseñaron y publicaron 390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98 contenidos audiovisuales sobre los diferentes temas de interés de la Secretaría Distrital de Ambiente.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t>
  </si>
  <si>
    <t>Ubicación de los soportes: Unidad Compartida OAC/archivos 2024/indicadores  2024, enero,febrero, marzo/Igualmente en isolución, indicadores de gestión OAC/ plan de comunicaciones.</t>
  </si>
  <si>
    <t>Como segunda línea se pudo verificar que la oficina asesora de comunicaciones ejecuta el Plan de Comunicaciones 2024 a través de dos líneas estratégicas, la línea de comunicación organizacional e interna y la línea de comunicación externa e informativa, manejan canales y actividades que han venido realizando en el cuatrimestre: 1. carteleras, 2. correo interno, 3. Fondos de pantalla, 4. comunicaciones, 5. redes, 6. convocatorias a medios, 7. Pagina web, 8. piezas graficas, 9. audiovisuales, 10. Campañas, 11. Eventos, 12. Celebraciones y 13. Monitoreo a medios. Estas actividades se pudieron evidenciar en las evidencias observadas en la unidad drive de la OAC https://drive.google.com/drive/u/0/folders/140XmYHCsudutRo2xhLo4Y-2UraFuAJe3 .
Así mismo se verificó el indicador en el aplicativo Isolucion denominado "Plan de Comunicaciones 2024 ejecutado" el cual va cumpliendo de acuerdo con lo programado y se evidenciaron 3 seguimientos realizados al plan de comunicaciones.
En tal sentido, se evidencia la realización de 3 de los 12 seguimientos programados  al cumplimiento del plan de comunicaciones de la vigencia 2024.</t>
  </si>
  <si>
    <t>Seguimientos 
https://drive.google.com/drive/u/0/folders/1E0rAb_8mpx29299Wmj1QSPnkvhT_CxgA
Archivos de indicadores OAC Unidad compartida OAC
https://drive.google.com/drive/u/0/folders/140XmYHCsudutRo2xhLo4Y-2UraFuAJe3</t>
  </si>
  <si>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del plan de comunicaciones de la vigencia 2024 realizados
</t>
    </r>
    <r>
      <rPr>
        <b/>
        <sz val="10"/>
        <color theme="1"/>
        <rFont val="Arial"/>
        <family val="2"/>
      </rPr>
      <t>Indicador:</t>
    </r>
    <r>
      <rPr>
        <sz val="10"/>
        <color theme="1"/>
        <rFont val="Arial"/>
        <family val="2"/>
      </rPr>
      <t xml:space="preserve"> Seguimiento al cumplimiento del plan de comunicaciones
</t>
    </r>
    <r>
      <rPr>
        <b/>
        <sz val="10"/>
        <color theme="1"/>
        <rFont val="Arial"/>
        <family val="2"/>
      </rPr>
      <t>Fórmula Indicador</t>
    </r>
    <r>
      <rPr>
        <sz val="10"/>
        <color theme="1"/>
        <rFont val="Arial"/>
        <family val="2"/>
      </rPr>
      <t xml:space="preserve">: No. de seguimientos realizados al cumplimiento del plan de comunicaciones de la vigencia 2024
De conformidad con la información suministrada por la primera línea de defensa el Plan de Comunicaciones se ejecuta a través de dos líneas estratégicas: La línea de comunicación organiacional e interna y la línea de comunicacion externa e informativa. 
La OAC realiza mensualmente seguimiento al cumplimiento del Plan de Comunicaciones, como consta en los siguientes links https://n9.cl/ul41d y https://n9.cl/gqnvo se ejecutaron las siguientes actividades durante el primer trimestre de 2024, por cada línea:
</t>
    </r>
    <r>
      <rPr>
        <b/>
        <sz val="10"/>
        <color theme="1"/>
        <rFont val="Arial"/>
        <family val="2"/>
      </rPr>
      <t>1. Línea de comunicación organizacional e interna:</t>
    </r>
    <r>
      <rPr>
        <sz val="10"/>
        <color theme="1"/>
        <rFont val="Arial"/>
        <family val="2"/>
      </rPr>
      <t xml:space="preserve">
-Carteleras digitales:  Se publicaron 106 contenidos en las carteleras digitales.
-Correo institucional: Se enviaron 100 mensajes a través del correo interno (comunicacioninterna@ambientebogota.gov.co, el boletín virtual “Para estar en Ambiente”, Miércoles de Mujer y otras actividades realizadas por diferentes áreas.
-Fondos de pantalla:  Se publicaron cinco ( 5) fondos de pantalla en los computadores de la SDA. 
</t>
    </r>
    <r>
      <rPr>
        <b/>
        <sz val="10"/>
        <color theme="1"/>
        <rFont val="Arial"/>
        <family val="2"/>
      </rPr>
      <t xml:space="preserve">2. Línea de comunicación externa e informativa:
</t>
    </r>
    <r>
      <rPr>
        <sz val="10"/>
        <color theme="1"/>
        <rFont val="Arial"/>
        <family val="2"/>
      </rPr>
      <t>-Comunicados de prensa y notas: Se elaboraron sesenta y cinco (65) comunicados y notas.
-Convocatoria a medios: Se realizaron cinco (5) convocatorias a medios de comunicación para la rueda de prensa.
-Redes Sociales:  Nuevos seguidosres: 3.210 en Twitter (X),  en Facebook 1.051; en Instagram  10.377; en TikTok 18.778 y 43.146.644 visualizaciones consolidadas de los videos institucionales en el canal de YouTube.
-Página Web: En enero se publicaron y actualizaron 91 contenidos y se registraron 497.624 visitas.
-Piezas gráficas: En el periodo se diseñaron y publicaron 390 piezas de comunicación a través de los canales internos y externos.
-Material audiovisual: Se produjeron 98 contenidos audiovisuales.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De acuerdo con las evidencias aportadas se concluye que en el primer cuatrimestre se cumplió con el seguimiento de la tercera parte es decir del 75%, y para el acumulado el 25%.</t>
    </r>
  </si>
  <si>
    <t>REPORTE DE INDICADORES OFICINA ASESORA DE COMUNICACIONES ABRIL, MAYO, JUNIO Y JULIO 2024.
La Oficina Asesora de Comunicaciones ejecuta el Plan de Comunicaciones 2024 a través de dos líneas estratégicas. A continuación, se relacionan las actividades realizadas durante el mes de abril correspondiente a cada línea.  
1.	Línea de comunicación organizacional e interna 
Carteleras digitales: Durante este periodo se realizó la publicación de 164 contenidos en las carteleras digitales de la entidad. 
Correo institucional: Se enviaron 137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publicaron 5 fondos de pantalla en los computadores de la Secretaría de Ambiente.
2.	Línea de comunicación externa e informativa
Comunicados de prensa y notas: Se elaboraron 68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realizó 1 convocatoria a medios de comunicación para la rueda de prensa de la campaña “Así se prepara el distrito para enfrentar el fenómeno de La Niña”.
Redes Sociales: En las redes sociales de la entidad los resultados durante este mes fueron: 174 nuevos seguidores en Twitter (X) para un consolidado de 163.254 en Facebook un consolidado de 58.654; en Instagram un consolidado de 65.411; en TikTok obtuvimos un consolidado de 6.329, en Facebook 58.654 y un consolidado de 14.528.554 visualizaciones de los videos institucionales en el canal de YouTube.
Página Web: Durante abril en la página web de la Secretaría Distrital de Ambiente www.ambientebogota.gov.co se publicaron y actualizaron 110 contenidos y se registraron 428.434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161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Yo te cuido, tú me cuidas (externa), #LibresYEnSuHábitat (externa), #Actúa (externa), #ElCentroVive (externa), Alerta por Calidad del Aire (externa), Día del Árbol (externa), Protege el Laurel de Cera (externa), Juntos por el Agua (externa), Unidos por un nuevo Aire (externa), 20 Días por el Agua (externa). Cierra la Llave, (externa), La especie de la semana (externa),Global Big Day (externa), Libres y en su hábitat (externa), El sumidero no es basurero (externa), Reciclatón (externa), Guardianas de los Humedales (externa), Yo te cuido, tú me cuidas (externa), Día de la Madre (externa), Por un Segundo Uso (externa) y Así va el Plan (externa). Moda Circular (externa), convocatoria Techos Verticales (externa), La Selección de Ambiente (externa), Comunidad Raizal (externa), Misión Guardianes del Agua (externa), Trámites sin Tanta Vuelta (externa), Ni Una Más (externa), Semana Ambiental (externa), Jóvenes a la E (externa), y Bogotá Camina Segura (externa). Libres y en su hábitat (externa), Convocatoria Techos Verticales (externa), La Selección de Ambiente (externa), La 53 Camina Segura (externa), Tu Opinión es muy Importante (externa), Juntos Frente al Fenómeno de La Niña (externa).
Celebraciones (30): Día de la Movilidad Sostenible (interno), Día del Apagón Ambiental (interno y externo), Día del Niño y la Niña (interna y externa), Día Internacional de la Tierra (interna y externa), Día de la visibilidad Lésbica (interna) y Día Nacional del Árbol (interna y externa). Día de la Santa Cruz (externa), Día del Combatiente de Incendios Forestales (externa), Día del Río Bogotá (externa), Día Internacional de las Aves (interno y externo), Día Mundial del Reciclaje (interna y externa), Día Mundial de las Abejas (interna y externa), Día Mundial de la Biodiversidad (interna y externa), Global Big Day (externa), Día Internacional contra la homofobia, transfobia, lesbifobia y bifobia (interno) y Día Mundial de la Afrocolombianidad (interna), Apagón Ambiental (interna y externa), Día del Padre (interna), Día del Orgullo LGBTI (interna), Semana Ambiental (interna y externa), Día Mundial del Medio Ambiente (externa e interna) y Día Mundial del Suelo y la Tierra Fértil (externa). Apagón Ambiental (interna y externa), Día Internacional Libre de Bolsas de Plásticos (interna y externa), 20 de Julio (externa), Día de la Conservación del Suelo (interna), Día Internacional de las Tecnologías Apropiadas (interna), Día del Conductor (interna), Día de la Mujer Afrolatina, Afrocaribeña y de la Diáspora (interna) y Día Nacional de la Vida silvestre (interna y externa).
Eventos (8): Declaratoria de 63.700 metros cuadrados de “Bosque Urbano Ciudad Montes” 5-04-2024 (externo), Recorrido Día del Niño y la Niña 13-04-2024 (interno) y Un Break con la Secre 19-04-2024 (interno). Socialización de Resolución 2239 del 2023 y Manual de Normas y Procedimientos para la Gestión de Aceites Usados. Encuentro Distrital de Negocios Verdes (externo), Semana Ambiental (interna) y visita estudiantes Puerto Rico (externa) Rueda de prensa “Así se prepara el Distrito para enfrentar el fenómeno de La Niña” (externo).</t>
  </si>
  <si>
    <t>Mensualmente se ha realizado la administración integral de los indicadores ambientales dispuestos en el Observatorio Ambiental de Bogotá-OAB , lo cual ha permitido tener un nivel de actualización del 87,24% con corte a marzo de 2024, dado que el reporte es mes completo, la cifra de abril se tendra la primera semana de mayo .</t>
  </si>
  <si>
    <t>https://drive.google.com/drive/u/0/folders/1zQNOCEGO-XrdHz6im33c2f2QnflP1wfb</t>
  </si>
  <si>
    <t>Se evidencia informes mensuales de administración del OAB el cual incluye un capitulo de actualización de los indicadores y se observa la bitacora de control en la cual se evidencia actualización de 158 de 181 indicadores ambientales en total dispuestos en el Observatorio Ambiental de Bogotá-OAB, en tal sentido el nivel de actualización es del 87,24%. 
Se recomienda las gestiones de la SEGAE y de la SRHS ya que son las dependencias de la SDA que poseen indicadores que presentan algun nivel de desactualización o pendientes de reporte, para lograr alcanzar al finalizar el año la meta dispuesta del 98% de actualización del OAB.</t>
  </si>
  <si>
    <t>Informes y bitacoras
https://drive.google.com/drive/u/0/folders/1zQNOCEGO-XrdHz6im33c2f2QnflP1wfb</t>
  </si>
  <si>
    <r>
      <t xml:space="preserve">En atención a la meta e indicador establecidos e identificados como:
</t>
    </r>
    <r>
      <rPr>
        <b/>
        <sz val="10"/>
        <color theme="1"/>
        <rFont val="Arial"/>
        <family val="2"/>
      </rPr>
      <t>Meta:</t>
    </r>
    <r>
      <rPr>
        <sz val="10"/>
        <color theme="1"/>
        <rFont val="Arial"/>
        <family val="2"/>
      </rPr>
      <t xml:space="preserve"> Actualizar los indicadores ambientales dispuestos en el Observatorio Ambiental de Bogotá-OAB
</t>
    </r>
    <r>
      <rPr>
        <b/>
        <sz val="10"/>
        <color theme="1"/>
        <rFont val="Arial"/>
        <family val="2"/>
      </rPr>
      <t>Indicador:</t>
    </r>
    <r>
      <rPr>
        <sz val="10"/>
        <color theme="1"/>
        <rFont val="Arial"/>
        <family val="2"/>
      </rPr>
      <t xml:space="preserve"> Alcanzar un nivel de actualización de 98% del OAB al finalizar la vigencia 2024.
</t>
    </r>
    <r>
      <rPr>
        <b/>
        <sz val="10"/>
        <color theme="1"/>
        <rFont val="Arial"/>
        <family val="2"/>
      </rPr>
      <t>Fórmula Indicador</t>
    </r>
    <r>
      <rPr>
        <sz val="10"/>
        <color theme="1"/>
        <rFont val="Arial"/>
        <family val="2"/>
      </rPr>
      <t xml:space="preserve">: (No. de indicadores actualizados / No. total de indicadores que requieren actualización, según su periodicidad de medición ) x 100
De conformidad con la información suministrada por la primera línea de defensa y los soportes evidenciados en el siguiente link: https://n9.cl/dvmwr, se observó que la OAC ha realizado la actualizacion de 158 indicadores ambientales dispuestos en el Observatorio Ambiental de Bogotá-OAB de 181, lo cual indica que se ha avanzado en un 87% de la meta total, aunque la programación para el primer cuatrimestre era del 33,33% 
</t>
    </r>
    <r>
      <rPr>
        <b/>
        <sz val="10"/>
        <color theme="1"/>
        <rFont val="Arial"/>
        <family val="2"/>
      </rPr>
      <t>Se evidenció una sobre ejecución respecto a la meta establecida para el cuatrimestre y la vigencia,</t>
    </r>
    <r>
      <rPr>
        <sz val="10"/>
        <color theme="1"/>
        <rFont val="Arial"/>
        <family val="2"/>
      </rPr>
      <t xml:space="preserve">  se recomienda al proceso, evaluar la necesidad de  reformular la actividad y fortalecer el esquema de planeación frente a las actividades definidas y su alineación efectiva con la gestión operativa  del proceso.</t>
    </r>
  </si>
  <si>
    <t>Mensualmente se ha realizado la administración integral de los indicadores ambientales dispuestos en el Observatorio Ambiental de Bogotá-OAB , lo cual ha permitido tener un nivel de actualización del 97,69% con corte a julio de 2024, dado que el reporte es mes completo, la cifra de agosto se tendra la primera semana de septiembre</t>
  </si>
  <si>
    <t>97,69%</t>
  </si>
  <si>
    <t>Bitacora</t>
  </si>
  <si>
    <t>Se elaboraron los 5 informes requeridos por normativa y disposición distrital, que rinden cuenta sobre la gestión de la administración Distrital, el estado y calidad de los recursos naturales:
1. Acuerdo 067/02
2. Bogotá Cómo Vamos
3. Matriz de indicadores de ciudad
4. ICAU
5. ODS</t>
  </si>
  <si>
    <t>https://drive.google.com/drive/u/0/folders/1maBdeZuJKGfwYfSUmo8oUJ7ERDz-RYcZ</t>
  </si>
  <si>
    <t>Se elaboraron y enviaron a la SDP los informes reglamentarios: 1) Acuerdo 067/02 2) Bogotá Cómo Vamos 3) Matriz de indicadores de ciudad 4) ICAU y 5. ODS, que rinden cuenta sobre la gestión de la administración Distrital, el estado y calidad de los recursos naturales.
Se evidencian informes y comunicaciones de envio, con lo que se observa cumplimiento de la acción.</t>
  </si>
  <si>
    <t>Informes y comunicaciones
https://drive.google.com/drive/u/0/folders/1maBdeZuJKGfwYfSUmo8oUJ7ERDz-RYcZ</t>
  </si>
  <si>
    <r>
      <t xml:space="preserve">En atención a la meta e indicador establecidos e identificados como:
</t>
    </r>
    <r>
      <rPr>
        <b/>
        <sz val="10"/>
        <color theme="1"/>
        <rFont val="Arial"/>
        <family val="2"/>
      </rPr>
      <t>Meta</t>
    </r>
    <r>
      <rPr>
        <sz val="10"/>
        <color theme="1"/>
        <rFont val="Arial"/>
        <family val="2"/>
      </rPr>
      <t xml:space="preserve">: 100% de los informes normados sobre gestión y estado de recursos normados elaborados
</t>
    </r>
    <r>
      <rPr>
        <b/>
        <sz val="10"/>
        <color theme="1"/>
        <rFont val="Arial"/>
        <family val="2"/>
      </rPr>
      <t>Indicador:</t>
    </r>
    <r>
      <rPr>
        <sz val="10"/>
        <color theme="1"/>
        <rFont val="Arial"/>
        <family val="2"/>
      </rPr>
      <t xml:space="preserve"> Porcentaje de elaboración de informes normados de gestión, el estado y calidad de los recursos naturales
</t>
    </r>
    <r>
      <rPr>
        <b/>
        <sz val="10"/>
        <color theme="1"/>
        <rFont val="Arial"/>
        <family val="2"/>
      </rPr>
      <t>Fórmula Indicado</t>
    </r>
    <r>
      <rPr>
        <sz val="10"/>
        <color theme="1"/>
        <rFont val="Arial"/>
        <family val="2"/>
      </rPr>
      <t xml:space="preserve">r: (No. de informes normados elaborados / 5 informes requeridos por normativa y disposición distrital (Acuerdo 067/02, Bogotá Cómo Vamos, Matriz de indicadores de ciudad, ICAU, ODS) x 100
De conformidad con la información suministrada por la primera línea de defensa y los soportes evidenciados en el siguiente link: https://n9.cl/3neebk, se observó que la OAC elaboró y envió los informes reglamentarios (Acuerdo 067/02, Bogotá Cómo Vamos, Matriz de indicadores de ciudad, ICAU, ODS) que rinden cuenta sobre la gestión de la administración Distrital, el estado y calidad de los recursos naturales, en el primer cuatrimestre de la vigencia 2024.
La actividad estaba programada para ser cumplida en un 50% en el primer cuatrimestre pero se cumplió en un 100% de la programación total.
</t>
    </r>
    <r>
      <rPr>
        <b/>
        <sz val="10"/>
        <color theme="1"/>
        <rFont val="Arial"/>
        <family val="2"/>
      </rPr>
      <t>Se evidenció una sobre ejecución respecto a la meta establecida para el cuatrimestre y la vigencia</t>
    </r>
    <r>
      <rPr>
        <sz val="10"/>
        <color theme="1"/>
        <rFont val="Arial"/>
        <family val="2"/>
      </rPr>
      <t>,  se recomienda al proceso, evaluar la necesidad de  reformular la actividad y fortalecer el esquema de planeación frente a las actividades definidas y su alineación efectiva con la gestión operativa  del proceso.</t>
    </r>
  </si>
  <si>
    <t>Durnate el primer trimestre de 2024, la SDA hizo presencia en 16 ferias de servicio a las cuales fue convocada la SDA por la Secretaria General, los Cades y Super Cades, Camara de Comercio y/o las organizadas por el grupo de servicio a la ciudadania ,  logrando la atencion de 2333 ciudadanos  lo que permite un fortalecimiento del canal presencial, asi:
- Ferias del mes de febrero, se asistieron a 8 ferias de servicio logrando atender a 1119 ciudadanos: Cade Toberin (110 ciudadanos atendidos), Super CadeCAD (244 ciudadanos), Cade Fontibon (123 ciudadanos), Super Cade Calle 13 (150 ciudadanos), Cade Movil Kenndy bellavista (165 ciudadanos) Vereda Quiba (129 ciudadanos), Super Cade Bosa (121 ciudadanos), Centro Comercial Gran Plaza (77 ciudadanos).
- Ferias del mes de marzo, se asistieron a 8 ferias, logrando atender 1214 ciudadanos, asi: Centro comercial Gran Plaza (77 ciudadanos), Super Cade Americas (174 ciudadanos), Supercade Engativa (110 ciudadanos), SuperCade Movil ALameda la Toscana (264 ciudadanos), SuperCade Suba (151 ciudadanos), Supercade movil Plaza Ferial 20 de julio (120 ciudadanos), Camara de Comercio de Bogota (120 ciudadanos), Super Cade Manitas (80 ciudadanos)</t>
  </si>
  <si>
    <t>16 ferias de servicio asisitdas</t>
  </si>
  <si>
    <t xml:space="preserve">Actas y asistencia de las ferias de servicio
https://drive.google.com/drive/u/0/folders/1OjE4IujpsxPDEmATroW-tMzKa8dyLC6t </t>
  </si>
  <si>
    <t>El proceso reporta presencia de la SDA en 16 ferias de servicio convocadas por la Secretaria General, CADES y Super Cades, Camara de Comercio y/o las organizadas por el grupo de servicio a la ciudadania,  con una atención  de 2333 ciudadanos, en el mes de febrero, se asistieron a 8 ferias con 1119 ciudadanos atendidos y en el mes de marzo, se asistieron a 8 ferias con 1214 ciudadanos. Se evidencia listas de asistencia y documentos de soporte.</t>
  </si>
  <si>
    <t>Actas de reunion y listados de asistencia
https://drive.google.com/drive/u/0/folders/1dSN8KFQjXEF0GMndMHJ3-keadJ_PD1Sy</t>
  </si>
  <si>
    <r>
      <t xml:space="preserve">En atención a la meta e indicador establecidos e identificados como:
</t>
    </r>
    <r>
      <rPr>
        <b/>
        <sz val="10"/>
        <color theme="1"/>
        <rFont val="Arial"/>
        <family val="2"/>
      </rPr>
      <t>Meta</t>
    </r>
    <r>
      <rPr>
        <sz val="10"/>
        <color theme="1"/>
        <rFont val="Arial"/>
        <family val="2"/>
      </rPr>
      <t xml:space="preserve">: 100% de participación en las ferias de servicio al ciudadano en donde sea convocada la Entidad durante la vigencia 2024
Indicador: Porcentaje de participación de las ferias de servicio al ciudadano
</t>
    </r>
    <r>
      <rPr>
        <b/>
        <sz val="10"/>
        <color theme="1"/>
        <rFont val="Arial"/>
        <family val="2"/>
      </rPr>
      <t>Fórmula Indicador:</t>
    </r>
    <r>
      <rPr>
        <sz val="10"/>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De conformidad con la información suministrada por la primera línea de defensa y los soportes evidenciados en el siguiente link: https://n9.cl/okxc9, se evidenció que se ha participado en dieciseis (16) ferias de servicio convocadas por la Secretaría General, Cades, Supercades, Camara de Comercio y organizada por el Grupo de Servicio a la Ciudadania de la SDA, de las cuales ocho (8) fueron en el mes de febrero y ocho (8) en el mes de marzo, con lo cual se evidenció que la SDA ha hecho presencia en ferias y eventos a los cuales ha sido convocada en los meses de febrero y marzo, no se aportó información de abril.
Por lo anterior se concluye que se dio cumplimiento al 75% de la meta propuesta para el primer cuatrimestre, es decir el 25% del total.</t>
    </r>
  </si>
  <si>
    <t>Durante el segundo cuatrimestre de 2024, la SDA hizo presencia en 8 ferias de servicio a las cuales fue convocada la SDA por la Secretaria General, los Cades y Super Cades, Camara de Comercio y/o las organizadas por el grupo de servicio a la ciudadania ,  logrando la atencion de 744 ciudadanos  lo que permite un fortalecimiento del canal presencial, asi:
- Ferias del mes de mayo, se asistio a 1 ferias, logrando atender 33 ciudadanos.
- Ferias del mes de junio, se asisitio a 1 feria, logrando atender a 121 ciudadano
- Ferias en el mes de julio, se asistió a 3 ferias, logrando atender 734
- Ferias en e mes de agosto, se asistio a 3 ferias logrando a atender 173 ciudadanos
De acuerdo a lo anterior se da cumplia esta actividad para este trimestre llevando un porcentaje de avance en su cumplimiento del 66,6% para la vigencia 20204 a corte de julio</t>
  </si>
  <si>
    <t>8 ferias de servicio convocadas y  asisitidas</t>
  </si>
  <si>
    <t xml:space="preserve">Actas y asistencia de las ferias de servicio
https://drive.google.com/drive/u/3/folders/1G1Fy0uYRrXDRsuvgeCdA8XqdJ_V2_NT0 </t>
  </si>
  <si>
    <t>Durante el primer trimestre de 2024,  se realizó el seguimiento de la supervision de 9 cades y supercades: Super Cade CAD, Super Cade Suba,  Cade Toberin, Super Cade Fontibon, Super Cade Bosa, Super Cade Manitas, Super Cade Calle 13, Super Cade Egativa, Super Cade Americas.</t>
  </si>
  <si>
    <t>Actas de visitas de seguimiento (18 visitas de seguimiento)</t>
  </si>
  <si>
    <t xml:space="preserve">Actas de seguimiento 
https://drive.google.com/drive/u/0/folders/13Dfk0_8mVRq0Lia3_WsGX2tRx0Tfnhq9 </t>
  </si>
  <si>
    <t xml:space="preserve">El proceso reporta seguimiento a la supervisión de la atención a la ciudadanía en los CADES, mediante la realización de 18 visitas, 9 en el mes de enero y 9 en el mes de febrero. 
La meta es realizar 4 visitas de seguimiento en el primer cuatrimestre, lo cual ya esta muy por encima de lo programado, se sugiere cambiar la meta, de manera tal que sea más coherente con la operación y capacidad de la SDA en este item, ya que que en dos meses se han realizado 18 visitas y la meta eran 4 en el cuatrimestre y 11 en el año. La acción ya estaría cumplida y esta programada para todo el año.
</t>
  </si>
  <si>
    <t>Actas de reunion y listados de asistencia
https://drive.google.com/drive/u/0/folders/1R3y98TMaCiElieBsBRNvlMYw0wU9IuwV</t>
  </si>
  <si>
    <r>
      <t xml:space="preserve">En atención a la meta e indicador establecidos e identificados como:
</t>
    </r>
    <r>
      <rPr>
        <b/>
        <sz val="10"/>
        <color theme="1"/>
        <rFont val="Arial"/>
        <family val="2"/>
      </rPr>
      <t>Meta:</t>
    </r>
    <r>
      <rPr>
        <sz val="10"/>
        <color theme="1"/>
        <rFont val="Arial"/>
        <family val="2"/>
      </rPr>
      <t xml:space="preserve"> 4 visitas de seguimiento en el primer cuatrimestre, 4 visitas en el segundo y 3 visitas en tercer cuatrimestre del 2024
</t>
    </r>
    <r>
      <rPr>
        <b/>
        <sz val="10"/>
        <color theme="1"/>
        <rFont val="Arial"/>
        <family val="2"/>
      </rPr>
      <t>Indicador:</t>
    </r>
    <r>
      <rPr>
        <sz val="10"/>
        <color theme="1"/>
        <rFont val="Arial"/>
        <family val="2"/>
      </rPr>
      <t xml:space="preserve"> Realización de visitas de seguimieno al servicio prestado por la SDA
</t>
    </r>
    <r>
      <rPr>
        <b/>
        <sz val="10"/>
        <color theme="1"/>
        <rFont val="Arial"/>
        <family val="2"/>
      </rPr>
      <t>Fórmula Indicador</t>
    </r>
    <r>
      <rPr>
        <sz val="10"/>
        <color theme="1"/>
        <rFont val="Arial"/>
        <family val="2"/>
      </rPr>
      <t xml:space="preserve">: No. de visitas de seguimiento al servicio prestado realizadas 
</t>
    </r>
    <r>
      <rPr>
        <b/>
        <sz val="10"/>
        <color theme="1"/>
        <rFont val="Arial"/>
        <family val="2"/>
      </rPr>
      <t xml:space="preserve">
La oficina de control interno realizó el seguimiento cómo tercera línea de defensa observando lo siguiente: </t>
    </r>
    <r>
      <rPr>
        <sz val="10"/>
        <color theme="1"/>
        <rFont val="Arial"/>
        <family val="2"/>
      </rPr>
      <t xml:space="preserve">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aporto un total de dieciocho (18) actas de visitas así: nueve (9 ) actas de visitas de seguimiento del mes de enero y nueve (9) actas de seguimiento de visitas correspondientes al mes de febrero, respecto a los meses marzo y abril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ya se han realizado 18, por lo expuesto, se recomienda al proceso, evaluar la necesidad de  reformular la actividad y fortalecer el esquema de planeación frente a las actividades definidas y su alineación efectiva con la gestión operativa  del proceso. </t>
    </r>
  </si>
  <si>
    <t>Durante el segundo cuatrimestre de 2024,  se realizó el seguimiento de la supervision de 9 cades y supercades: Super Cade CAD, Super Cade Suba,  Cade Toberin, Super Cade Fontibon, Super Cade Bosa, Super Cade Manitas, Super Cade Calle 13, Super Cade Egativa, Super Cade Americas.
De esta manera, de da cumplimiento a la meta programada para el cuatrimestre y se lleva un avance del 66,6%</t>
  </si>
  <si>
    <t>Actas de visitas de seguimiento (9 visitas de seguimiento)</t>
  </si>
  <si>
    <t xml:space="preserve">Actas de seguimiento 
https://drive.google.com/drive/u/3/folders/1B-kwDFk_6PwiT4DEXkpBhguF9NOYRQ3F 
</t>
  </si>
  <si>
    <t xml:space="preserve">Durante el primer trimestre de 2024 , se continuan implementado acciones del Modelo de Servicio a la Ciudadanía dando continuidad a las actividades realizadas en las vigencias anteriores,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 Entrenamientos y cualificacion a los servidores de manera constante y periodica
• Incentivos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t>
  </si>
  <si>
    <t xml:space="preserve">1 documento de avances </t>
  </si>
  <si>
    <t xml:space="preserve">Documento de avance implementacion Modelo de Servicio 
https://drive.google.com/drive/u/0/folders/1LRMiDRmrtKy4hcAvhbGuyTaGHb5H3jm6 </t>
  </si>
  <si>
    <t>Se reporta implementación de las acciones del modelo de servicio a la ciudadanía, se observa matriz de seguimiento con 32 actividades que vienen siendo ya aplicadas desde años anteriores. Como acciones del 2024 se destacan la definición de los riesgos y la adecuacion de la sala presencial de atención, incluyendo los baños con accesibilidad para personas en condición de discapacidad.</t>
  </si>
  <si>
    <t>Matriz de seguimiento 
https://drive.google.com/drive/u/0/folders/1aVW66g2UoL5EMFaT1jZsvrTPVXYASTsa</t>
  </si>
  <si>
    <r>
      <t xml:space="preserve">En atención a la meta e indicador establecidos e identificados como:
</t>
    </r>
    <r>
      <rPr>
        <b/>
        <sz val="10"/>
        <color theme="1"/>
        <rFont val="Arial"/>
        <family val="2"/>
      </rPr>
      <t>Meta:</t>
    </r>
    <r>
      <rPr>
        <sz val="10"/>
        <color theme="1"/>
        <rFont val="Arial"/>
        <family val="2"/>
      </rPr>
      <t xml:space="preserve"> Implementar el 90% de las acciones propuestas por el modelo de servicio de la SDA, a diciembre de 2024
</t>
    </r>
    <r>
      <rPr>
        <b/>
        <sz val="10"/>
        <color theme="1"/>
        <rFont val="Arial"/>
        <family val="2"/>
      </rPr>
      <t>Indicador: Porcentaje de implementación del modelo de servicio al ciudadano para la SDA</t>
    </r>
    <r>
      <rPr>
        <sz val="10"/>
        <color theme="1"/>
        <rFont val="Arial"/>
        <family val="2"/>
      </rPr>
      <t xml:space="preserve"> 
</t>
    </r>
    <r>
      <rPr>
        <b/>
        <sz val="10"/>
        <color theme="1"/>
        <rFont val="Arial"/>
        <family val="2"/>
      </rPr>
      <t>Fórmula Indicador</t>
    </r>
    <r>
      <rPr>
        <sz val="10"/>
        <color theme="1"/>
        <rFont val="Arial"/>
        <family val="2"/>
      </rPr>
      <t>: (No. De actividades implementadas del  modelo de servicio de la SDA / No. De actividades programadas del modelo de servicio de la SDA conforme al plan de acción para la vigencia 2024) x 100
Se han documentado acciones del modelo de servicio al ciudadano para la SDA, acorde a los lineamientos dados por la Secretaria General, como las siguientes señaladas por la Primera y Segunda Líneas de Defensa: “a. Implementación y aplicación de encuestas de percepción ciudadana en el canal presencial, telefónico y virtual, evidenciando el grado de satisfacción sobre la atención prestada en la sala y los diferentes puntos de atención, b.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c. Seguimiento y control de indicadores de gestión mensualmente, d. Entrenamientos y cualificación a los servidores de manera constante y periódica, e. Incentivos a los agentes de servicio, así como, retroalimentación de la calidad del servicio, f. Asistencia y participación en ferias de servicio y g. Infraestructura adecuada para la prestación del servicio contando con la señalización de sala principal en lengua de señas, braille, etnia wayu, idioma inglés”.  Al respecto , se aportó un archivo excel, en el que se incluyen treinta y cinco (35) acciones compuestas además por ochenta y cinco (85) actividades,  el mencionado archivo está disponible en los siguientes enlaces, de la Primera y Segunda Líneas de Defensa, respectivamente: https://drive.google.com/drive/u/0/folders/1LRMiDRmrtKy4hcAvhbGuyTaGHb5H3jm6  y https://drive.google.com/drive/u/0/folders/1aVW66g2UoL5EMFaT1jZsvrTPVXYASTsa; no obstante, frente a las acciones y actividades descritas en el archivo mencionado, el proceso no aportó ningún soporte o evidencia que permitiera efectivamente verificar la ejecución y/o implementación de las acciones allí contenidas. Así mismo, teniendo en cuenta que el indicador corresponde a (No. De actividades implementadas del modelo de servicio de la SDA / No. De actividades programadas del modelo de servicio de la SDA conforme al plan de acción para la vigencia 2024) x 100, y dado que la matriz de excel no relaciona registro de porcentajes de avance o ejecución, fechas de inicio o finalización, productos asociados o soportes de las actividades realizadas durante el periodo comprendido entre enero y abril de 2024 no es posible determinar su nivel de avance y ejecución. 
Finalmente, es importante mencionar que respecto a esta actividad desde la vigencia 2022 e incluso en la vigencia 2023, se hizo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Sin embargo, a la fecha (mayo de 2024), el proceso, continua sin tomar medidas, que permitan determinar el nivel de avance e implementación del Modelo del Servicio al Ciudadano, denotando debilidades de autocontrol frente a las acciones de monitoreo y seguimiento a las recomendaciones comunicadas por esta oficina.</t>
    </r>
  </si>
  <si>
    <t xml:space="preserve">Durante el segundo cuatrimestre de 2024 , se continuan implementado acciones del Modelo de Servicio a la Ciudadanía dando continuidad a las actividades realizadas en las vigencias anteriores,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 Entrenamientos y cualificacion a los servidores de manera constante y periodica
• Incentivos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 acuerdo a lo anterior, se da cumplimiento a esta actividad, alcanzando un avance del 66,66% con corte de julio
</t>
  </si>
  <si>
    <t xml:space="preserve">Documento de avance implementacion Modelo de Servicio 
https://drive.google.com/drive/u/3/folders/1xrGgeY2y2Z1whw-bMA072VF7pVutMXl2 </t>
  </si>
  <si>
    <t>Durante el primer trimestre de 2024, se realizaron 7 entrenamientos periodicos en temas relacionados con la misionalidad de la entidad y temas relacionados con servicio ala ciudadania, asi: digiturno, socualizacion del procedimiento "Canales de Atencion y Gestion PQRSF", protocolos de atencion, normativas.</t>
  </si>
  <si>
    <t xml:space="preserve">7 entrenanamientos a los servidores de Servicio a la Ciudadania </t>
  </si>
  <si>
    <t xml:space="preserve">Soporte de capacitaciones
https://drive.google.com/drive/u/0/folders/1BbxhWbbsiseDUh5YKhR0J3dhFH_0AEr0 </t>
  </si>
  <si>
    <t xml:space="preserve">El proceso reporta 7 de los 30 entrenamientos programados para el personal de servicio al ciudadano y correspondencia, es decir un avance del 23%, en temas relacionados con digiturno, paz y salvo, procedimiento de canales de atenció, gestión de PQRSF, protocolos de atención, normativa. </t>
  </si>
  <si>
    <t>Actas de reunión y listados de asistencia de entrenamientos
https://drive.google.com/drive/u/0/folders/1LB7ysHrh3ywqkh57_YEPT0O3bpRRPb_X</t>
  </si>
  <si>
    <r>
      <t xml:space="preserve">En atención a la meta e indicador establecidos e identificados como:
</t>
    </r>
    <r>
      <rPr>
        <b/>
        <sz val="10"/>
        <color theme="1"/>
        <rFont val="Arial"/>
        <family val="2"/>
      </rPr>
      <t>Meta:</t>
    </r>
    <r>
      <rPr>
        <sz val="10"/>
        <color theme="1"/>
        <rFont val="Arial"/>
        <family val="2"/>
      </rPr>
      <t xml:space="preserve"> 30 entrenamientos para el personal de servicio al ciudadano y correspondencia.
</t>
    </r>
    <r>
      <rPr>
        <b/>
        <sz val="10"/>
        <color theme="1"/>
        <rFont val="Arial"/>
        <family val="2"/>
      </rPr>
      <t>Indicador:</t>
    </r>
    <r>
      <rPr>
        <sz val="10"/>
        <color theme="1"/>
        <rFont val="Arial"/>
        <family val="2"/>
      </rPr>
      <t xml:space="preserve"> Cumplimiento del número de entrenamientos al personal de servicio a la ciudadanía
</t>
    </r>
    <r>
      <rPr>
        <b/>
        <sz val="10"/>
        <color theme="1"/>
        <rFont val="Arial"/>
        <family val="2"/>
      </rPr>
      <t>Fórmula Indicador</t>
    </r>
    <r>
      <rPr>
        <sz val="10"/>
        <color theme="1"/>
        <rFont val="Arial"/>
        <family val="2"/>
      </rPr>
      <t xml:space="preserve">: No. de entrenamientos realizados durante la vigencia 2024
De acuerdo con lo reportado por la primera y segunda línea de defensa, para esta actividad, el proceso indicó que realizó “7 entrenamientos periódicos en temas relacionados con la misionalidad de la entidad y temas relacionados con servicio a la ciudadanía, así: Digiturno, socialización del procedimiento "Canales de Atención y Gestión PQRSF", protocolos de atención, normativas”. No obstante, al revisar los soportes aportados, se evidencian 9 soportes relacionados con actividades de capacitación y socialización, correspondientes a los meses de enero, febrero y marzo, reflejando diferencias frente al reporte de la primera línea y segunda línea realizados, así mismo, teniendo en cuenta que se trata de un seguimiento cuatrimestral, no se evidencian soportes frente a las actividades desarrolladas durante el mes de abril.  Teniendo en cuenta que el indicador corresponde a No. de entrenamientos realizados durante la vigencia 2024,  y que la meta corresponde a realizar 30 entrenamientos durante la vigencia, se determina un cumplimiento  para el primer cuatrimestre de 2024, corresponde al  27% . </t>
    </r>
  </si>
  <si>
    <t xml:space="preserve">Durante el segundo cuatrimestre de 2024, se realizaron 10 entrenamientos periodicos en temas relacionados con la misionalidad de la entidad y temas relacionados con servicio ala ciudadania, asi: Cualificación en serivio al ciudadano, Atencion diferencial poblacion LGTBI, Liquidacion Registro Publicidad Exterior, protocolos de atencion, sisitema documental Forest, denuncias actos de corrupcion. 
De esta manera de acuerdo a la meta proyectada, se lleva un avance del 60%
</t>
  </si>
  <si>
    <t xml:space="preserve">10 entrenanamientos a los servidores de Servicio a la Ciudadania </t>
  </si>
  <si>
    <t xml:space="preserve">Soporte de capacitaciones
Drive:
https://drive.google.com/drive/u/3/folders/1qRo0yg9wqFjKrN_OpQXMupADE8vxAW9D </t>
  </si>
  <si>
    <t xml:space="preserve">Durante el primer trimestre de 2024, se llevó a cabo seguimiento a 6568 peticiones;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Segun con el procedimietno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91% recibió respuesta dentro de los términos de ley, el 4% recibio respuesta fuera de termino, el 3% se encuentra sin respuesta fuera de termino  y  el 2% restante  se encuentra en termino para dar respuesta en el meses de abril y mayo de 2024 ;  cabe resaltar que el 96% de las peticiones registradas corresponden a los proceso misionales de la Entidad. </t>
  </si>
  <si>
    <t xml:space="preserve">100% de PQRS con seguimiento en la oportunidad de respuestas </t>
  </si>
  <si>
    <t xml:space="preserve">Informes publicados en la pagina web : https://www.ambientebogota.gov.co/es/web/transparencia/informe-de-pqrs 
Drive: https://drive.google.com/drive/u/0/folders/1GNwrtDn69A9lihgbfn804QfnuGiRqUJV </t>
  </si>
  <si>
    <t>El proceso reporta gestión y seguimiento semanal al 100% de los PQRSF que ingresan a la entidad, en lo corrido del primer trimestre se recibieron 6568 peticiones.
Se evidencia elaboración y publicación del informe mensual de la gestión y a la atención de las PQRSF de enero y febrero de 2024, en el módulo de transparencia del portal web, numeral 4.10. Informes trimestrales sobre acceso a información, quejas y reclamos/.
A la fecha de realización de este monitoreo no se encuentra público el informe de marzo, se chequeará su publicación en el siguiente monitoreo.</t>
  </si>
  <si>
    <t>Publicación web
https://www.ambientebogota.gov.co/es/web/transparencia/informe-de-pqrs/-/document_library_display/6nLwHuCsY1JF/view/6380600
Informes PQRSF
https://drive.google.com/drive/u/0/folders/1M7za1R-ht_hBBJVsjjhJpIjrVnE7h3hM</t>
  </si>
  <si>
    <r>
      <t xml:space="preserve">En atención a la meta e indicador establecidos e identificados como:
</t>
    </r>
    <r>
      <rPr>
        <b/>
        <sz val="10"/>
        <color theme="1"/>
        <rFont val="Arial"/>
        <family val="2"/>
      </rPr>
      <t>Meta:</t>
    </r>
    <r>
      <rPr>
        <sz val="10"/>
        <color theme="1"/>
        <rFont val="Arial"/>
        <family val="2"/>
      </rPr>
      <t xml:space="preserve"> 100% de los PQRSF que ingresan a la entidad con seguimiento semanal.
Un (1) informe mensual de la gestión y a la atención de las PQRSF realizado y publicado. 
</t>
    </r>
    <r>
      <rPr>
        <b/>
        <sz val="10"/>
        <color theme="1"/>
        <rFont val="Arial"/>
        <family val="2"/>
      </rPr>
      <t>Indicador:</t>
    </r>
    <r>
      <rPr>
        <sz val="10"/>
        <color theme="1"/>
        <rFont val="Arial"/>
        <family val="2"/>
      </rPr>
      <t xml:space="preserve"> Porcentaje de PQRSF con seguimiento semestral realizado 
Realización del informe mensual de seguimiento a la atención de PQRSF
</t>
    </r>
    <r>
      <rPr>
        <b/>
        <sz val="10"/>
        <color theme="1"/>
        <rFont val="Arial"/>
        <family val="2"/>
      </rPr>
      <t>Fórmula Indicador</t>
    </r>
    <r>
      <rPr>
        <sz val="10"/>
        <color theme="1"/>
        <rFont val="Arial"/>
        <family val="2"/>
      </rPr>
      <t>: (No. de PQRSF con seguimiento a la oportunidad de respuesta / No. total de PQRSF ingresadas a la entidad) x 100
No. de informes mensuales de seguimiento a la atención de PQRSF, durante la vigencia 2024.
Se observó, la realización del  seguimiento a la oportunidad de las PQRS  que ingresan a través de los diferentes canales de atención de la SDA, y se efectuó un informe de evaluación mensual de la oportunidad de respuesta, teniendo en cuenta los plazos establecidos en la Ley 1755 de 2015, hasta marzo de 2024,  faltando publicar el de abril de 2024, conforme a lo verificado en el enlace https://www.ambientebogota.gov.co/es/web/transparencia/informe-de-pqrs/-/document_library_display/6nLwHuCsY1JF/view/6380600,  así mismo, en el repositorio https://drive.google.com/drive/u/0/folders/1M7za1R-ht_hBBJVsjjhJpIjrVnE7h3hM de DPSIA, sólo se encuentran disponibles los informes de enero y febrero de 2024 y finalmente, en ninguno de los enlaces mencionados, se observaron las alertas necesarias realizadas conforme se señalado en la actividad. Por lo expuesto, dado que sólo se evidenciaron 2 de 4 informes mensuales, se evidencia un cumplimiento parcial del 25%.</t>
    </r>
  </si>
  <si>
    <t>Durante el segundo cuatrimestre de 2024, se llevó a cabo seguimiento a 9380 peticiones; asi: en abril 2538, en mayo 2276, en junio 2064 y en julio 2502 (el ceirre de PQRSf se realiza mes vencido asi como sus informes, razon por la cual se reporte de abril a julio)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Segun con el procedimietno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94% recibió respuesta dentro de los términos de ley, el 5% recibio respuesta fuera de termino, el 3% se encuentra sin respuesta fuera de termino  y  el 1% restante  se encuentra en termino para dar respuesta en el meses de julio y agosto de 2024 ;  cabe resaltar que el 97% de las peticiones registradas corresponden a los proceso misionales de la Entidad.
De acuerdo a lo anterior se lleva un avance de cumplimiento del 66,6% con corte de junio en la realizacion del seguimiento del 100% de las PQRSF ingresadas a la entidad</t>
  </si>
  <si>
    <t xml:space="preserve">Informes publicados en la pagina web : https://www.ambientebogota.gov.co/es/web/transparencia/informe-de-pqrs 
Drive: Resumen PQRSF a julio
https://drive.google.com/drive/u/3/folders/15ZxhYx2qcjz02NMM1iEzqV-eM41djvds </t>
  </si>
  <si>
    <t>Durante el primer trimestre de la vigencia 2024, se aplicaron un total de  5.876 encuestas a través de los canales de atencion presencial (1564)  telefonico (3927) y virtual (385),  los cuales respondieron a la pregunta ¿se encuentra satisfecho con el servicio prestado por la persona que lo atendió? y se obtuvo de esta manera un porcentaje de satisfacción promedio de  96%, asi: un 100% de satisfacción mediante el canal presencial, un 100% en el canal telefónico y un 88% en el canal virtual</t>
  </si>
  <si>
    <t xml:space="preserve">96% de satisfacción ciudadana </t>
  </si>
  <si>
    <t xml:space="preserve">Infomes de Satisfaccion y Percepcion Ciudadana 
https://drive.google.com/drive/u/0/folders/1A3ZjadWd1gCqk-Yfirz8-P51i1C-Wo2G </t>
  </si>
  <si>
    <t>El proceso reporta aplicación de 5876 encuestas de percepción y satisfacción del servicio prestado por laSDA, tanto presencial, vía telefónica y virtual, con un promedio general de 96% que manifestó encontrarse satisfecho con el servicio recibido. Por lo cual se evidencia cumplimiento de la meta de mantener un 94% de satisfacción de atención, promedio.</t>
  </si>
  <si>
    <t>Informes
https://drive.google.com/drive/u/0/folders/1L6wA3Ksgecj0E-PrIowvEj2AEp5PSgvs</t>
  </si>
  <si>
    <r>
      <t xml:space="preserve">En atención a la meta e indicador establecidos e identificados como:
</t>
    </r>
    <r>
      <rPr>
        <b/>
        <sz val="10"/>
        <color theme="1"/>
        <rFont val="Arial"/>
        <family val="2"/>
      </rPr>
      <t>Meta:</t>
    </r>
    <r>
      <rPr>
        <sz val="10"/>
        <color theme="1"/>
        <rFont val="Arial"/>
        <family val="2"/>
      </rPr>
      <t xml:space="preserve"> Mantener un 94% de satisfacción de atención en la sala de Servicio a la Ciudadanía y vía telefónica y presencial, promedio cuatrimestral
</t>
    </r>
    <r>
      <rPr>
        <b/>
        <sz val="10"/>
        <color theme="1"/>
        <rFont val="Arial"/>
        <family val="2"/>
      </rPr>
      <t>Indicador:</t>
    </r>
    <r>
      <rPr>
        <sz val="10"/>
        <color theme="1"/>
        <rFont val="Arial"/>
        <family val="2"/>
      </rPr>
      <t xml:space="preserve"> Porcentaje de satisfacción de atención en la sala de Servicio a la Ciudadanía y vía telefónica de la SDA
</t>
    </r>
    <r>
      <rPr>
        <b/>
        <sz val="10"/>
        <color theme="1"/>
        <rFont val="Arial"/>
        <family val="2"/>
      </rPr>
      <t>Fórmula Indicador</t>
    </r>
    <r>
      <rPr>
        <sz val="10"/>
        <color theme="1"/>
        <rFont val="Arial"/>
        <family val="2"/>
      </rPr>
      <t>: (Sumatoria de los resultados de satisfacción de los usuarios encuestados / No. total de encuestas diligenciadas por los ciudadanos) x 100
Se observó que se midió el porcentaje de satisfacción del servicio prestado por el grupo servicio a la ciudadanía, mediante la aplicación de una encuesta de percepción a  los usuarios atendidos por los canales presencial y telefónico de la SDA, en los meses de enero, febrero y marzo de 2024, faltando la medición del mes de abril de 2024, conforme a los documentos que se encuentran en el siguiente enlace https://drive.google.com/drive/u/0/folders/1L6wA3Ksgecj0E-PrIowvEj2AEp5PSgvs, razón por la cual se evidenció un cumplimiento del 25% para el cuatrimestre.</t>
    </r>
  </si>
  <si>
    <t xml:space="preserve">Durante el segundo  cuatrimestre de la vigencia 2024, se aplicaron un total de  8103 encuestas a través de los canales de atencion presencial (1793)  telefonico (5849) y virtual (461),  los cuales respondieron a la pregunta ¿se encuentra satisfecho con el servicio prestado por la persona que lo atendió? y se obtuvo de esta manera un porcentaje de satisfacción promedio de  92%, asi: un 100% de satisfacción mediante el canal presencial, un 100% en el canal telefónico y un 75% en el canal virtual
De acuerdo a lo anterior, se dui cumplimiento a la meta planeata en un  98%.
</t>
  </si>
  <si>
    <t xml:space="preserve">92% de satisfacción ciudadana </t>
  </si>
  <si>
    <t xml:space="preserve">Infomes de Satisfaccion y Percepcion Ciudadana 
Drive: 
https://drive.google.com/drive/u/3/folders/1QviDtFWj58iQxbbWQKNmS3bQ7_Jfewpf </t>
  </si>
  <si>
    <t xml:space="preserve">Durante el primer trimestre de 2024, se recibieron 1 reiteradas las cuales fueron gestionados por el Defensor del Ciudadano, como se observa en los informes mensuales del Defensor del mes de febrero donde se recibio. </t>
  </si>
  <si>
    <t>100% de las solicitadas gestionadas</t>
  </si>
  <si>
    <t xml:space="preserve">Informes del Defensor del Ciudadano 
https://drive.google.com/drive/u/0/folders/1oIjvMmf40XciUavAPYQseZ0lb7I3Bx2h </t>
  </si>
  <si>
    <t>En el mes de enero ingresaron 69 solicitudes reiteradas y en febrero se recibieron 91 solicitudes reiteradas, registradas por nuestros diferentes canales de atención (virtual, telefónica y presencial), de las cuales se atendió el 100% de las solicitudes reiteradas.
Se evidencia el informe mensual de defensor del ciudadano del mes de enero y febrero de 2024.</t>
  </si>
  <si>
    <t>Informes
https://drive.google.com/drive/u/0/folders/1Bk2TTeb0ogAfX1Qg8qy3SfP7E9zS50iq</t>
  </si>
  <si>
    <r>
      <t xml:space="preserve">En atención a la meta e indicador establecidos e identificados como:
</t>
    </r>
    <r>
      <rPr>
        <b/>
        <sz val="10"/>
        <color theme="1"/>
        <rFont val="Arial"/>
        <family val="2"/>
      </rPr>
      <t>Meta:</t>
    </r>
    <r>
      <rPr>
        <sz val="10"/>
        <color theme="1"/>
        <rFont val="Arial"/>
        <family val="2"/>
      </rPr>
      <t xml:space="preserve"> Atender el 100% de las solicitudes reiteradas allegadas al defensor del Ciudadano
</t>
    </r>
    <r>
      <rPr>
        <b/>
        <sz val="10"/>
        <color theme="1"/>
        <rFont val="Arial"/>
        <family val="2"/>
      </rPr>
      <t>Indicador:</t>
    </r>
    <r>
      <rPr>
        <sz val="10"/>
        <color theme="1"/>
        <rFont val="Arial"/>
        <family val="2"/>
      </rPr>
      <t xml:space="preserve"> Porcentaje de atención de las solicitudes reiteradas allegadas al defensor del Ciudadano
</t>
    </r>
    <r>
      <rPr>
        <b/>
        <sz val="10"/>
        <color theme="1"/>
        <rFont val="Arial"/>
        <family val="2"/>
      </rPr>
      <t>Fórmula Indicador</t>
    </r>
    <r>
      <rPr>
        <sz val="10"/>
        <color theme="1"/>
        <rFont val="Arial"/>
        <family val="2"/>
      </rPr>
      <t>: (No. de respuestas atendidas efectivamente por el defensor ciudadano  / No.de solicitudes recibidas por el defensor del ciudadano de la SDA) x 100
Se observó que, se ha dado respuesta oportuna y de fondo a las solicitudes reiteradas o allegadas al Defensor del Ciudadano de la SDA, conforme a los informes de seguimiento de este tema correspondientes a los meses de enero y febrero de 2024, publicados en el enlace: https://drive.google.com/drive/u/0/folders/1Bk2TTeb0ogAfX1Qg8qy3SfP7E9zS50iq.
Teniendo en cuenta que no se aportaron los informes de seguimiento de marzo y abril de 2024, se evidenció un nivel de cumplimiento del 17%. Respecto a los informes aportados, se recomienda incluir un flujo de revisión y aprobación dentro de los mismos, con el fin de determinar que los que se encuentran adjuntos corresponden a documentos finales aprobados por el rol de Defensor del Ciudadano.</t>
    </r>
  </si>
  <si>
    <t xml:space="preserve">Durante el segundo cuatrimestre de 2024, se recibieron 102 reiteradas las cuales fueron gestionados por el Defensor del Ciudadano recibidos a traves de los diferentes canales de atencion hablilitados, asi: en abril 65 , en mayo 37, junio 34. Lo anterior se puede observar en los informes de seguimiento del Defensor. 
De esta manera se lleva un avance de cumplimiento, en la gestiom del total de las reiteradas recibidas del 66,6% con corte a julio. </t>
  </si>
  <si>
    <t xml:space="preserve">Informes del Defensor del Ciudadano 
Dirve: 
https://drive.google.com/drive/u/3/folders/1ncimoFUrfmgOJOOzvyI-2Iv9B_oINOHR </t>
  </si>
  <si>
    <t>Durante el primer trimestre de 2024, se formuló y registró la estrategia de racionalización de trámites para la vigencia 2024, según lo establecido.</t>
  </si>
  <si>
    <t>1 estrategia registrada en el SUIT</t>
  </si>
  <si>
    <t xml:space="preserve">Formulación y Registro estrategia Racionalización 2024
https://drive.google.com/drive/u/0/folders/1i9DdVixxPgHYHITYxa7ZCAVzn7G7Q2Mv </t>
  </si>
  <si>
    <t>El proceso formuló e inscribió ante el SUIT la estrategia de racionalización de trámites de la SDA para la vigencia 2024.
Se evidencia publicación de la estrategia de racionalización en el portal web de la SDA. 
Se evidencia registró estrategia de racionalización en la plataforma SUIT https://tramites1.suit.gov.co/reportes-web/faces/reportes/racionalizacion/rep_portal_tipo_racionalizacion_departamento.jsf</t>
  </si>
  <si>
    <t>Estrategia
https://drive.google.com/drive/u/0/folders/1v2B-0Wai8v3vQiyUDAWrPzqkbOAeCzBR
Publicación web
https://www.ambientebogota.gov.co/es/web/transparencia/plan-anticorrupcion-y-de-atencion-al-ciudadano1/-/document_library_display/Y0VDqzfpYjO5/view/5995750</t>
  </si>
  <si>
    <r>
      <t xml:space="preserve">En atención a la meta e indicador establecidos e identificados como:
</t>
    </r>
    <r>
      <rPr>
        <b/>
        <sz val="10"/>
        <color theme="1"/>
        <rFont val="Arial"/>
        <family val="2"/>
      </rPr>
      <t>Meta:</t>
    </r>
    <r>
      <rPr>
        <sz val="10"/>
        <color theme="1"/>
        <rFont val="Arial"/>
        <family val="2"/>
      </rPr>
      <t xml:space="preserve"> Una estrategia de racionalización de trámites de la SDA 2024 inscrita en el SUIT.
</t>
    </r>
    <r>
      <rPr>
        <b/>
        <sz val="10"/>
        <color theme="1"/>
        <rFont val="Arial"/>
        <family val="2"/>
      </rPr>
      <t>Indicador:</t>
    </r>
    <r>
      <rPr>
        <sz val="10"/>
        <color theme="1"/>
        <rFont val="Arial"/>
        <family val="2"/>
      </rPr>
      <t xml:space="preserve"> Número de estrategia de racionalización de trámites de la SDA 2024 inscrita en el SUIT.
</t>
    </r>
    <r>
      <rPr>
        <b/>
        <sz val="10"/>
        <color theme="1"/>
        <rFont val="Arial"/>
        <family val="2"/>
      </rPr>
      <t>Fórmula Indicador</t>
    </r>
    <r>
      <rPr>
        <sz val="10"/>
        <color theme="1"/>
        <rFont val="Arial"/>
        <family val="2"/>
      </rPr>
      <t xml:space="preserve">: (# de estrategia de racionalización de trámites de la SDA 2024 inscrita en el SUIT /1) * 100
Se identificó, que con corte al 5 de abrill de la vigencia 2024, no se encontraba cargada en la página web institucional, la Estrategia de Racionalización de Tramites de la SDA de la vigencia 2024, incumpliento el lineamiento establecido en el documento denominado "Estrategias para la Construcción del Plan Anticorrupción y de atención al ciudadano", que reza: 
</t>
    </r>
    <r>
      <rPr>
        <sz val="10"/>
        <color theme="1" tint="0.249977111117893"/>
        <rFont val="Arial"/>
        <family val="2"/>
      </rPr>
      <t xml:space="preserve">...() </t>
    </r>
    <r>
      <rPr>
        <b/>
        <sz val="10"/>
        <color theme="1" tint="0.249977111117893"/>
        <rFont val="Arial"/>
        <family val="2"/>
      </rPr>
      <t>Formalización de la Estrategia de Racionalización de Trámites</t>
    </r>
    <r>
      <rPr>
        <sz val="10"/>
        <color theme="1" tint="0.249977111117893"/>
        <rFont val="Arial"/>
        <family val="2"/>
      </rPr>
      <t xml:space="preserve">
Una vez diseñada la Estrategia en mención, </t>
    </r>
    <r>
      <rPr>
        <b/>
        <u/>
        <sz val="11"/>
        <color theme="1" tint="0.249977111117893"/>
        <rFont val="Arial"/>
        <family val="2"/>
      </rPr>
      <t>esta deberá publicarse a 31 de enero de cada año en la página web de la entidad</t>
    </r>
    <r>
      <rPr>
        <sz val="11"/>
        <color theme="1" tint="0.249977111117893"/>
        <rFont val="Arial"/>
        <family val="2"/>
      </rPr>
      <t>,</t>
    </r>
    <r>
      <rPr>
        <sz val="10"/>
        <color theme="1" tint="0.249977111117893"/>
        <rFont val="Arial"/>
        <family val="2"/>
      </rPr>
      <t xml:space="preserve">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t>
    </r>
    <r>
      <rPr>
        <sz val="10"/>
        <color theme="1"/>
        <rFont val="Arial"/>
        <family val="2"/>
      </rPr>
      <t xml:space="preserv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e Tramites de la vigencia 2024, fue cargado en la pagina web instituconal, en fecha 15 de abril de 2024. 
</t>
    </r>
  </si>
  <si>
    <t>Esta meta fue cumplida en su totalidad en el  primer trimestre de 2024, donde  se formuló y registró la estrategia de racionalización de trámites para la vigencia 2024, según lo establecido.
De acuerdo a esto, ya se cumplio el 100% de lo programado</t>
  </si>
  <si>
    <t xml:space="preserve">Formulación y Registro estrategia Racionalización 2024
Drive:
https://drive.google.com/drive/u/3/folders/1RuMu4FmjNtqQBcOVlZ3QDTBBmXA6fI0m 
</t>
  </si>
  <si>
    <t>Durante el primer trimestre de 2024, se realizo el primer seguimiento a la estrategia de racionalización en el Suit</t>
  </si>
  <si>
    <t>1 seguimiento a la estrategia de racionalizacion en el SUIT</t>
  </si>
  <si>
    <t xml:space="preserve">1er Seguimiento a la estrategia en SUIT
https://drive.google.com/drive/u/0/folders/1i9DdVixxPgHYHITYxa7ZCAVzn7G7Q2Mv </t>
  </si>
  <si>
    <t>Desde el rol de planeación en la plataforma SUIT, la subsecretaría general de la SDA realizó el primer seguimiento a la estrategia de racionalización SUIT, se evidencia matriz con el diligenciamiento de las 6 preguntas de seguimiento.
Desde el rol de control interno, se informó que esta actividad  no está programada para este periodo, esta programada para el segundo y tercer cuatrimestre.</t>
  </si>
  <si>
    <t>Seguimiento
https://drive.google.com/drive/u/0/folders/1MckBsVS062wZ5w0xXuwrTS3zhsy7kkAh</t>
  </si>
  <si>
    <r>
      <t xml:space="preserve">En atención a la meta e indicador establecidos e identificados como:
</t>
    </r>
    <r>
      <rPr>
        <b/>
        <sz val="10"/>
        <color theme="1"/>
        <rFont val="Arial"/>
        <family val="2"/>
      </rPr>
      <t>Meta:</t>
    </r>
    <r>
      <rPr>
        <sz val="10"/>
        <color theme="1"/>
        <rFont val="Arial"/>
        <family val="2"/>
      </rPr>
      <t xml:space="preserve"> Dos (2) reportes de seguimiento registrados en el SUIT de la Función Pública.
</t>
    </r>
    <r>
      <rPr>
        <b/>
        <sz val="10"/>
        <color theme="1"/>
        <rFont val="Arial"/>
        <family val="2"/>
      </rPr>
      <t>Indicador</t>
    </r>
    <r>
      <rPr>
        <sz val="10"/>
        <color theme="1"/>
        <rFont val="Arial"/>
        <family val="2"/>
      </rPr>
      <t xml:space="preserve">: Reportes de seguimiento registrados en el SUIT.
</t>
    </r>
    <r>
      <rPr>
        <b/>
        <sz val="10"/>
        <color theme="1"/>
        <rFont val="Arial"/>
        <family val="2"/>
      </rPr>
      <t>Fórmula Indicador</t>
    </r>
    <r>
      <rPr>
        <sz val="10"/>
        <color theme="1"/>
        <rFont val="Arial"/>
        <family val="2"/>
      </rPr>
      <t xml:space="preserve">: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primer cuatrimestre de 2024, observando.
	Respecto a la publicación de la “Estrategia de Racionalización SUI”, se reitera, que en la página web institucional, se debe reflejar la trazabilidad de la publicación de la misma  desde el 31 de enero de 2024, con las modificaciones y versionamiento que corresponda; sin embargo, no es visible dicha trazabilidad, por lo que se recomienda fortalecer los controles frente a la oportunidad y validación de la publicación de la “Estrategia de Racionalización”, en concordancia con la publicación del PTEP - PAAC.
	Con relación al documento de Plan de Trabajo General sobre la “Estrategia de Racionalización”, el cual refiere los aspectos comunes de la estrategia, se reitera, tal como se enunció durante la vigencia 2023, la ausencia de evidencia sobre la proyección de fechas de inicio y finalización de las actividades relacionadas con:  i. actualización del trámite racionalizado en SUIT, ii. socialización de la mejora en la SDA y con la ciudadanía, y iii. elaboración de mecanismos de medición de beneficios a la ciudadanía; por tanto, se observaron debilidades en el ejercicio de planeación y documentación del plan de trabajo; al respecto, se recomienda fortalecer los esquemas de planeación, seguimiento y medición frente al cumplimiento de las actividades programadas. 
	Se reitera la ausencia de los “Planes de Trabajo Individuales” de cada tramite inscrito en la “Estrategia de Racionalización”, tal como se define en el aplicativo SUIT, para dar cuenta del cumplimiento y avance de la mejora a implementar; por lo que, se recomienda fortalecer el ejercicio de racionalización de tramites, en términos de planeación, e   implementación y registro de métodos para monitorear, hacer seguimiento y controlar las fases, actividades, tiempos y recursos disponibles para realizar las mejoras definidas en cada tramite.  </t>
    </r>
  </si>
  <si>
    <t>1).Durante el segundo cuatrimestre de 2024, se realizó el segundo seguimiento a la estrategia de racionalización a través de reunión con la Dirección de Planeación y Sistemas de Información-DPSIA.
De acuerdo a lo antereor se han registrado dos seguimientos en SUIT, de dos seguimientos programados, dando asi el cumplimiento al 100% de los seguimientos registrados en el SUIT.      2)La Oficina de Control Interno, realizó seguimiento a la Estrategia de Racionalización de Trámites 2024 de la SDA, con base en la información disponible en el SUIT de la Función Pública, en el marco del Seguimiento a las Acciones del Programa de Transparencia y Ética Pública PTEP - Plan Anticorrupción y de Atención al Ciudadano - PAAC - (Componentes, Mapa de Riesgos y Reporte Aplicativo SUIT) del primer Cuatrimestre 2024.</t>
  </si>
  <si>
    <t>2 seguimiento a la estrategia de racionalizacion en el SUIT.                                 La Oci realiza 1 un seguimiento  a la Estrategia de Racionalización de Trámites 2024 .</t>
  </si>
  <si>
    <t>2.do Seguimiento a la estrategia en SUIT
Anexo 1. 18-04-2024 Acta de Reunión Segundo Seguimiento estrategia de Racionalización-Botón PSE
https://drive.google.com/drive/u/3/folders/1RuMu4FmjNtqQBcOVlZ3QDTBBmXA6fI0m .                                                                 Por otro lado la oci hace un Informe de Seguimiento a las Acciones del Programa de
Transparencia y Ética Pública PTEP - Plan Anticorrupción y de Atención al
Ciudadano - PAAC - (Componentes, Mapa de Riesgos y Reporte Aplicativo
SUIT) / Primer Cuatrimestre 2024 publicado en la sección de transparencia de la SDA en la ruta: Transparencia/Transparencia/4. Planeación, presupuesto e Informes/4.8. Informes de la oficina de control interno/4. Vigencia 2024/3. Evaluación de la Gestión del Riesgo/2. Seguimiento PTEP - PAAC y Mapa de Riesgos   y su anexo.
Y documento PDF Consolidado del plan de estrategia de racionalización de trámites SDA-Función Pública</t>
  </si>
  <si>
    <t>Se realizó mantenimiento y actualización de 7 objetos geográficos en datos abiertos en la plataforma distrital "Datos abiertos Bogotá" https://datosabiertos.bogota.gov.co/</t>
  </si>
  <si>
    <t xml:space="preserve">https://datosabiertos.bogota.gov.co/
Actas de reunión </t>
  </si>
  <si>
    <t>Si bien esta acción esta programada para el segundo y tercer cuatrimestre, el proceso reporta el avance de la actualización de 7 objetos geográficos en el mes de enero de 2024, conforme a la programación realizada en mesa de trabajo del 8 de febrero de 2024.</t>
  </si>
  <si>
    <t>Acta y datos abiertos
https://drive.google.com/drive/u/0/folders/1gs_i-F9EbBHd_YcqcMn8wXgqJrsO1w6m</t>
  </si>
  <si>
    <r>
      <t xml:space="preserve">En atención a la meta e indicador establecidos e identificados como:
</t>
    </r>
    <r>
      <rPr>
        <b/>
        <sz val="10"/>
        <color theme="1"/>
        <rFont val="Arial"/>
        <family val="2"/>
      </rPr>
      <t>Meta:</t>
    </r>
    <r>
      <rPr>
        <sz val="10"/>
        <color theme="1"/>
        <rFont val="Arial"/>
        <family val="2"/>
      </rPr>
      <t xml:space="preserve"> Mantener actualizado el 100% de la información disponible en la plataforma de Datos Abiertos Bogotá, asegurándose de que cada conjunto de datos se encuentre en su última versión
</t>
    </r>
    <r>
      <rPr>
        <b/>
        <sz val="10"/>
        <color theme="1"/>
        <rFont val="Arial"/>
        <family val="2"/>
      </rPr>
      <t>Indicador:</t>
    </r>
    <r>
      <rPr>
        <sz val="10"/>
        <color theme="1"/>
        <rFont val="Arial"/>
        <family val="2"/>
      </rPr>
      <t xml:space="preserve"> Porcentaje de objetos geográficos  actualizados en su última versión que ofrece la SDA en la plataforma Distrital.
</t>
    </r>
    <r>
      <rPr>
        <b/>
        <sz val="10"/>
        <color theme="1"/>
        <rFont val="Arial"/>
        <family val="2"/>
      </rPr>
      <t>Fórmula Indicador</t>
    </r>
    <r>
      <rPr>
        <sz val="10"/>
        <color theme="1"/>
        <rFont val="Arial"/>
        <family val="2"/>
      </rPr>
      <t xml:space="preserve">: (Número de objetos geográficos en su última versión / 54 Objetos geográfico totales)*100
</t>
    </r>
    <r>
      <rPr>
        <b/>
        <sz val="10"/>
        <color theme="1"/>
        <rFont val="Arial"/>
        <family val="2"/>
      </rPr>
      <t>La actividad no está programada para realizar en este cuatrimestre, sino en el segundo y tercer cuatrimestre de la vigencia 2024,</t>
    </r>
    <r>
      <rPr>
        <sz val="10"/>
        <color theme="1"/>
        <rFont val="Arial"/>
        <family val="2"/>
      </rPr>
      <t xml:space="preserve"> no obstante, se informó por la Primera Linea de Defensa que "Se realizó mantenimiento y actualización de 7 objetos geográficos en datos abiertos en la plataforma distrital "Datos abiertos Bogotá" https://datosabiertos.bogota.gov.co/ y reportó un avance del 13%.
Se realizó parte de la actividad de: "Realizar mantenimiento y actualización de los datos abiertos en la plataforma distrital "Datos abiertos Bogotá" https://datosabiertos.bogota.gov.co/"
En el siguiente enlace: https://drive.google.com/drive/u/0/folders/1gs_i-F9EbBHd_YcqcMn8wXgqJrsO1w6m, se aportó como evidencia lo siguiente: 1. Un reporte de Datos Abiertos Bogotá_ Primer cuatrenio 2024 y 2.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13%. Se recomienda, estudiar la posibilidad de fusionar esta actividad con la 5.2.2, por su similitud.</t>
    </r>
  </si>
  <si>
    <t>Actualización de 10  objetos geográficos  en el mes de enero y agosto del año 2024.</t>
  </si>
  <si>
    <t xml:space="preserve">Pantallazo página de datos abiertos bogotá
</t>
  </si>
  <si>
    <t xml:space="preserve">REPORTE DE INDICADORES DE GESTIÓN OAC, PRIMER TRIMESTRE 2023. (enero, febrero, marzo) Se deja claridad que  el reporte de abril se reportará en el próximo informe, debido a que el corte es a 30 de abril de 2024.
2.	Línea de comunicación externa e informativa
Comunicados de prensa y notas: Se elaboraron 65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Se realizaron 5 convocatorias a medios de comunicación para la rueda de prensa.
Redes Sociales: En las redes sociales de la entidad los resultados durante este mes fueron: 3.210 nuevos seguidores en Twitter (X); en Facebook 1.051 nuevos seguidores; 10.377 en Instagram; en TikTok 18.778 y 43.146.644 visualizaciones consolidadas de los videos institucionales en el canal de YouTube.
Página Web: Durante enero en la página web de la Secretaría Distrital de Ambiente www.ambientebogota.gov.co se publicaron y actualizaron 91 contenidos y se registraron 497.624 visitas.
Piezas gráficas: En este periodo se diseñaron y publicaron 390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98 contenidos audiovisuales sobre los diferentes temas de interés de la Secretaría Distrital de Ambiente.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t>
  </si>
  <si>
    <t>Como segunda línea se pudo verificar que la oficina asesora de comunicaciones ha venido entregando información sobre la gestión institucional en lenguaje claro, a través de los canales de comunicación externa, conforme al plan de comunicaciones de la SDA para la vigencia 2024 y las politicas de operación del procedimiento interno del proceso de comunicaciones: redes, convocatorias a medios, pagina web, piezas graficas, Campañas, Eventos, celebraciones y monitoreo a medios. Estas actividades se pudieron evidenciar en las evidencias observadas en la unidad drive de la OAC https://drive.google.com/drive/u/0/folders/140XmYHCsudutRo2xhLo4Y-2UraFuAJe3 .
Así mismo se verificó el indicador en el aplicativo Isolucion denominado "Plan de Comunicaciones 2024 ejecutado" el cual va cumpliendo de acuerdo con lo programado y se evidenciaron 3 seguimientos realizados al plan de comunicaciones.
En tal sentido, se evidencia la realización de 3 de los 12 seguimientos programados  al cumplimiento del plan de comunicaciones de la vigencia 2024, en lo que respecta la linea de comunicación externa o informativa.</t>
  </si>
  <si>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 línea de comunicación externa del plan de comunicaciones de la vigencia 2024 realizados
</t>
    </r>
    <r>
      <rPr>
        <b/>
        <sz val="10"/>
        <color theme="1"/>
        <rFont val="Arial"/>
        <family val="2"/>
      </rPr>
      <t>Indicador:</t>
    </r>
    <r>
      <rPr>
        <sz val="10"/>
        <color theme="1"/>
        <rFont val="Arial"/>
        <family val="2"/>
      </rPr>
      <t xml:space="preserve"> Seguimiento al cumplimiento de línea de comunicación externa del plan de comunicaciones de la vigencia 2024
</t>
    </r>
    <r>
      <rPr>
        <b/>
        <sz val="10"/>
        <color theme="1"/>
        <rFont val="Arial"/>
        <family val="2"/>
      </rPr>
      <t>Fórmula Indicador</t>
    </r>
    <r>
      <rPr>
        <sz val="10"/>
        <color theme="1"/>
        <rFont val="Arial"/>
        <family val="2"/>
      </rPr>
      <t>: No. de seguimientos al cumplimiento de línea de comunicación externa del plan de comunicaciones de la vigencia 2024
Se informó, en resumen, por la Primera Linea de Defensa que "Se reporta enero, febrero, marzo y que el reporte de abril se hará en el próximo informe, debido a que el corte es a 30 de abril de 2024 y comunicó el total de las actividades realizadas en cada linea de comunicación: 1.  Organizacional e interna: Carteleras digitales, Correo institucional y Fondos de pantalla y  2. Externa e informativa: Comunicados de prensa y notas, Convocatoria a medios, Redes Sociales, Página Web, Piezas gráficas, Material audiovisual, Campañas, eventos y celebraciones.
Se reportó  el avance del 25 %
Se realizó parte de la actividad  de "Entregar información sobre la gestión institucional en lenguaje claro, a través de los canales de comunicación externa, conforme al plan de comunicaciones de la SDA para la vigencia 2024 y las politicas de operación del procedimiento interno del proceso de comunicaciones".
En el siguiente enlace: https://drive.google.com/drive/u/0/folders/1E0rAb_8mpx29299Wmj1QSPnkvhT_CxgA, se aportó como evidencia, lo siguiente:  el reporte de enero, febrero y marzo de 2024, del plan de comunicaciones de 2024
Por lo anterior, el avance de la actividad es del  25%, debido a que no se reportó el mes de abril de 2024, ni el plan de comunicaciones de la entidad de la vigencia 2024.
Se recomienda: 
1.  Realizar el  reporte del último mes del cuatrimestre  y entregarlo con corte al último dia posible de ese mes. Esto aumentará el índice de cumplimiento de la actividad y permitirá una mejor evaluación de los resultados obtenidos. 
2. Aportar como evidencia el Plan de Comunicaciones de la SDA de la vigencia 2024, para facilitar el seguimiento por la Segunda y Tercera Lineas de Defensa</t>
    </r>
  </si>
  <si>
    <t xml:space="preserve">REPORTE DE INDICADORES DE GESTIÓN OAC, SEGUNDO CUATRIMESTRE 2024. (abril, mayo, junio y julio) 
1.	Línea de comunicación externa e informativa
Comunicados de prensa y notas: Se elaboraron 68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realizó 1 convocatoria a medios de comunicación para la rueda de prensa de la campaña “Así se prepara el distrito para enfrentar el fenómeno de La Niña”.
Redes Sociales: En las redes sociales de la entidad los resultados durante este mes fueron: 174 nuevos seguidores en Twitter (X) para un consolidado de 163.254 en Facebook un consolidado de 58.654; en Instagram un consolidado de 65.411; en TikTok obtuvimos un consolidado de 6.329, en Facebook 58.654 y un consolidado de 14.528.554 visualizaciones de los videos institucionales en el canal de YouTube.
Página Web: Durante abril en la página web de la Secretaría Distrital de Ambiente www.ambientebogota.gov.co se publicaron y actualizaron 110 contenidos y se registraron 428.434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161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Yo te cuido, tú me cuidas (externa), #LibresYEnSuHábitat (externa), #Actúa (externa), #ElCentroVive (externa), Alerta por Calidad del Aire (externa), Día del Árbol (externa), Protege el Laurel de Cera (externa), Juntos por el Agua (externa), Unidos por un nuevo Aire (externa), 20 Días por el Agua (externa). Cierra la Llave, (externa), La especie de la semana (externa),Global Big Day (externa), Libres y en su hábitat (externa), El sumidero no es basurero (externa), Reciclatón (externa), Guardianas de los Humedales (externa), Yo te cuido, tú me cuidas (externa), Día de la Madre (externa), Por un Segundo Uso (externa) y Así va el Plan (externa). Moda Circular (externa), convocatoria Techos Verticales (externa), La Selección de Ambiente (externa), Comunidad Raizal (externa), Misión Guardianes del Agua (externa), Trámites sin Tanta Vuelta (externa), Ni Una Más (externa), Semana Ambiental (externa), Jóvenes a la E (externa), y Bogotá Camina Segura (externa). Libres y en su hábitat (externa), Convocatoria Techos Verticales (externa), La Selección de Ambiente (externa), La 53 Camina Segura (externa), Tu Opinión es muy Importante (externa), Juntos Frente al Fenómeno de La Niña (externa).
Celebraciones (30): Día de la Movilidad Sostenible (interno), Día del Apagón Ambiental (interno y externo), Día del Niño y la Niña (interna y externa), Día Internacional de la Tierra (interna y externa), Día de la visibilidad Lésbica (interna) y Día Nacional del Árbol (interna y externa). Día de la Santa Cruz (externa), Día del Combatiente de Incendios Forestales (externa), Día del Río Bogotá (externa), Día Internacional de las Aves (interno y externo), Día Mundial del Reciclaje (interna y externa), Día Mundial de las Abejas (interna y externa), Día Mundial de la Biodiversidad (interna y externa), Global Big Day (externa), Día Internacional contra la homofobia, transfobia, lesbifobia y bifobia (interno) y Día Mundial de la Afrocolombianidad (interna), Apagón Ambiental (interna y externa), Día del Padre (interna), Día del Orgullo LGBTI (interna), Semana Ambiental (interna y externa), Día Mundial del Medio Ambiente (externa e interna) y Día Mundial del Suelo y la Tierra Fértil (externa). Apagón Ambiental (interna y externa), Día Internacional Libre de Bolsas de Plásticos (interna y externa), 20 de Julio (externa), Día de la Conservación del Suelo (interna), Día Internacional de las Tecnologías Apropiadas (interna), Día del Conductor (interna), Día de la Mujer Afrolatina, Afrocaribeña y de la Diáspora (interna) y Día Nacional de la Vida silvestre (interna y externa).
Eventos (8): Declaratoria de 63.700 metros cuadrados de “Bosque Urbano Ciudad Montes” 5-04-2024 (externo), Recorrido Día del Niño y la Niña 13-04-2024 (interno) y Un Break con la Secre 19-04-2024 (interno). Socialización de Resolución 2239 del 2023 y Manual de Normas y Procedimientos para la Gestión de Aceites Usados. Encuentro Distrital de Negocios Verdes (externo), Semana Ambiental (interna) y visita estudiantes Puerto Rico (externa) Rueda de prensa “Así se prepara el Distrito para enfrentar el fenómeno de La Niña” (externo).
</t>
  </si>
  <si>
    <t>3 nuevos objetos geográficos entre febrero y marzo 2024
Reunión con el equipo técnico de Ideca para socilizar la propuesta del plan de trabajo del 2024</t>
  </si>
  <si>
    <t xml:space="preserve">Actas de reunión
Pantallazo página de datos abiertos bogotá
</t>
  </si>
  <si>
    <t>Si bien esta acción esta programada para el segundo y tercer cuatrimestre, el proceso reporta el avance de la programación de crear 3 nuevos objetos geográficos entre febrero y marzo (Bogotá construcción sostenible, árboles talados, volcamiento arbolado urbano) conforme a la programación realizada en mesa de trabajo del 8 de febrero de 2024.</t>
  </si>
  <si>
    <r>
      <t xml:space="preserve">En atención a la meta e indicador establecidos e identificados como:
</t>
    </r>
    <r>
      <rPr>
        <b/>
        <sz val="10"/>
        <color theme="1"/>
        <rFont val="Arial"/>
        <family val="2"/>
      </rPr>
      <t>Meta:</t>
    </r>
    <r>
      <rPr>
        <sz val="10"/>
        <color theme="1"/>
        <rFont val="Arial"/>
        <family val="2"/>
      </rPr>
      <t xml:space="preserve"> Publicar 8 nuevos objetos geográficos al conjunto de datos de la SDA publicados en la plataforma de Datos Abiertos Bogotá.
</t>
    </r>
    <r>
      <rPr>
        <b/>
        <sz val="10"/>
        <color theme="1"/>
        <rFont val="Arial"/>
        <family val="2"/>
      </rPr>
      <t>Indicador:</t>
    </r>
    <r>
      <rPr>
        <sz val="10"/>
        <color theme="1"/>
        <rFont val="Arial"/>
        <family val="2"/>
      </rPr>
      <t xml:space="preserve"> Porcentaje de objetos geográficos  publicados como nuevo en las plataformas de IDECA
</t>
    </r>
    <r>
      <rPr>
        <b/>
        <sz val="10"/>
        <color theme="1"/>
        <rFont val="Arial"/>
        <family val="2"/>
      </rPr>
      <t>Fórmula Indicador</t>
    </r>
    <r>
      <rPr>
        <sz val="10"/>
        <color theme="1"/>
        <rFont val="Arial"/>
        <family val="2"/>
      </rPr>
      <t xml:space="preserve">: (Número de objetos geográficos publicados como nuevos/ 8)*100
</t>
    </r>
    <r>
      <rPr>
        <b/>
        <sz val="10"/>
        <color theme="1"/>
        <rFont val="Arial"/>
        <family val="2"/>
      </rPr>
      <t>La actividad no está programada para realizar en este cuatrimestre</t>
    </r>
    <r>
      <rPr>
        <sz val="10"/>
        <color theme="1"/>
        <rFont val="Arial"/>
        <family val="2"/>
      </rPr>
      <t>, no obstante, se informó por la Primera Linea de Defensa que "3 nuevos objetos geográficos entre febrero y marzo 2024" y "Reunión con el equipo técnico de Ideca para socilizar la propuesta del plan de trabajo del 2024"
Se reportó  el avance del 38 %.
Se realizó parte de la actividad de "Fortalecer la base de datos geoespaciales en los portales de IDECA mediante la publicación regular de nuevos objetos geográficos".
En el siguiente enlace: https://drive.google.com/drive/u/0/folders/1gs_i-F9EbBHd_YcqcMn8wXgqJrsO1w6m, se aportó como evidencia: Pantallazo de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teniendo en cuenta que se han completado 3 de los 8 objetos geográficos programados para el año. Esto significa que cada objeto geográfico representa un valor porcentual del 12.5%, el avance de la actividad es del 38%
Se recomienda estudiar la posibilidad de fusionar esta actividad con la 5.1.1, por su similitud.</t>
    </r>
  </si>
  <si>
    <t>Avance en la publicación de 3 objetos geográficos nuevos (Árboles talados, Volcamiento Arbolado Urbano y Bogotá Construcción Sostemible)</t>
  </si>
  <si>
    <t>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t>
  </si>
  <si>
    <t>Actas de reunión</t>
  </si>
  <si>
    <t>Si bien esta acción esta programada para el segundo y tercer cuatrimestre, el proceso reporta el avance de la programación de una revisión bimensual realizada mediante mesa de trabajo del 8 de febrero de 2024, entre el equipo de trabajo de la SDA y el equipo técnico de IDECA.</t>
  </si>
  <si>
    <r>
      <t xml:space="preserve">En atención a la meta e indicador establecidos e identificados como:
</t>
    </r>
    <r>
      <rPr>
        <b/>
        <sz val="10"/>
        <color theme="1"/>
        <rFont val="Arial"/>
        <family val="2"/>
      </rPr>
      <t>Meta:</t>
    </r>
    <r>
      <rPr>
        <sz val="10"/>
        <color theme="1"/>
        <rFont val="Arial"/>
        <family val="2"/>
      </rPr>
      <t xml:space="preserve"> 4 revisiones bimensuales de los servicios web geográficos en la plataforma de Datos Abiertos Bogotá para identificar posibles problemas, optimizar el rendimiento y garantizar la accesibilidad y calidad de los datos geográficos.
</t>
    </r>
    <r>
      <rPr>
        <b/>
        <sz val="10"/>
        <color theme="1"/>
        <rFont val="Arial"/>
        <family val="2"/>
      </rPr>
      <t>Indicador:</t>
    </r>
    <r>
      <rPr>
        <sz val="10"/>
        <color theme="1"/>
        <rFont val="Arial"/>
        <family val="2"/>
      </rPr>
      <t xml:space="preserve"> Porcentaje de revisiones de los servicios web geográficos optimizados y sin interrupciones después de cada revisión bimensual.
</t>
    </r>
    <r>
      <rPr>
        <b/>
        <sz val="10"/>
        <color theme="1"/>
        <rFont val="Arial"/>
        <family val="2"/>
      </rPr>
      <t>Fórmula Indicador</t>
    </r>
    <r>
      <rPr>
        <sz val="10"/>
        <color theme="1"/>
        <rFont val="Arial"/>
        <family val="2"/>
      </rPr>
      <t xml:space="preserve">: (No. de revisiones de los servicios web geográficos en la plataforma de Datos Abiertos Bogotá realizadas / 4 reuniones bimensuales)*100
</t>
    </r>
    <r>
      <rPr>
        <b/>
        <sz val="10"/>
        <color theme="1"/>
        <rFont val="Arial"/>
        <family val="2"/>
      </rPr>
      <t>La actividad no está programada para realizar en este cuatrimestr</t>
    </r>
    <r>
      <rPr>
        <sz val="10"/>
        <color theme="1"/>
        <rFont val="Arial"/>
        <family val="2"/>
      </rPr>
      <t>e, no obstante, se informó por la Primera Linea de Defensa que "Se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
Se reportó  el avance del 25 %
Se efectuó parte de la actividad de "Realizar revisiones bimensuales  de los servicios web geográficos en la plataforma de Datos Abiertos Bogotá para identificar posibles problemas, optimizar el rendimiento y garantizar la accesibilidad y calidad de los datos geográficos, en la plataforma de Datos Abiertos Bogotá".
En el siguiente enlace: https://drive.google.com/drive/u/0/folders/1gs_i-F9EbBHd_YcqcMn8wXgqJrsO1w6m, se aportó como evidencia: Pantallazo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25% porque en la meta están planeadas cuatro reuniones en el año y de ellas se ha realizado una.
Se recomienda ajustar el verbo rector de la actividad, de la meta, del nombre del indicador, y de la fórmula del indicador, a reuniones bimestrales, debido a que es la intención de la Dirección de Planeación y Sistemas de Información Ambiental, teniendo en cuenta que bimestral es cada dos meses y bimensual, es dos veces al mes. Igualmente,  estudiar la posibilidad de ajustar la meta, debido a que serían 6 reuniones bimestrales al año.</t>
    </r>
  </si>
  <si>
    <t xml:space="preserve">
Se llevaron a cabo dos revisiones de los servicios web geográficos disponibles en Datos Abiertos Bogotá, en los meses de mayo y julio..</t>
  </si>
  <si>
    <t xml:space="preserve">Archivo excel de verificación </t>
  </si>
  <si>
    <t>Durante el primer trimestre del 2024 se llevó a cabo 43 sesiones de las Comisiones Ambientales Locales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t>
  </si>
  <si>
    <t>Las actas de las CAL y del CCA reposan en la unidad compartida de la OPEL: https://drive.google.com/drive/folders/1om8vb_gzw4Ksi4T4lH41lIlaX794n4DU y https://drive.google.com/drive/folders/1XBAWRPaaqiT1adiaNnZ4gdwrCKMdX_rK</t>
  </si>
  <si>
    <t>Se evidencia espacios de participación ciudadana mediante la realización de las Comisiones Ambientales Locales-CAL, ya sean virtuales o presenciales en las 20 localidades del Distrito Capital, donde se lleva a cabo actividades de planificación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t>
  </si>
  <si>
    <t xml:space="preserve">Actas y matriz de seguimiento
https://drive.google.com/drive/u/0/folders/164qSD8rggyA08wDIhTw7PSdfgJWlIaWH
</t>
  </si>
  <si>
    <r>
      <t xml:space="preserve">En atención a la meta e indicador establecidos e identificados como:
</t>
    </r>
    <r>
      <rPr>
        <b/>
        <sz val="10"/>
        <color theme="1"/>
        <rFont val="Arial"/>
        <family val="2"/>
      </rPr>
      <t>Meta:</t>
    </r>
    <r>
      <rPr>
        <sz val="10"/>
        <color theme="1"/>
        <rFont val="Arial"/>
        <family val="2"/>
      </rPr>
      <t xml:space="preserve"> 100% de ejecución de los espacios y escenarios de participación programados en el 2024
</t>
    </r>
    <r>
      <rPr>
        <b/>
        <sz val="10"/>
        <color theme="1"/>
        <rFont val="Arial"/>
        <family val="2"/>
      </rPr>
      <t>Indicador:</t>
    </r>
    <r>
      <rPr>
        <sz val="10"/>
        <color theme="1"/>
        <rFont val="Arial"/>
        <family val="2"/>
      </rPr>
      <t xml:space="preserve"> Porcentaje de ejecución de los escenarios y espacios de participación.
</t>
    </r>
    <r>
      <rPr>
        <b/>
        <sz val="10"/>
        <color theme="1"/>
        <rFont val="Arial"/>
        <family val="2"/>
      </rPr>
      <t>Fórmula Indicador</t>
    </r>
    <r>
      <rPr>
        <sz val="10"/>
        <color theme="1"/>
        <rFont val="Arial"/>
        <family val="2"/>
      </rPr>
      <t>: (No. de espacios de participación ejecutados / No. de espacios de participación programados) x 100
Se informó por la Primera Linea de Defensa que "Durante el primer trimestre del 2024 se llevó a cabo 43 sesiones de las Comisiones Ambientales Locales -CAL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 Se reportó  el avance del  100%
Se efectuó parte de la actividad que es "Promover los escenarios y espacios de participación ciudadana con énfasis ambiental en las 20 localidades del Distrito Capital que incluya la aplicación del enfoque diferencial, territorial y de derechos". 
En los siguiente enlaces: https://drive.google.com/drive/folders/1om8vb_gzw4Ksi4T4lH41lIlaX794n4DU y https://drive.google.com/drive/folders/1XBAWRPaaqiT1adiaNnZ4gdwrCKMdX_rK  y https://drive.google.com/drive/u/0/folders/164qSD8rggyA08wDIhTw7PSdfgJWlIaWH, se aportó como evidencia: actas y relaciones de asistencia correspondientes a los tres primeros meses de 2024 en algunas de las 20 localidades y en algunas, para algunos de esos meses. Sin embargo, no se ha registrado ninguna información para el mes de abril de 2024. Además, se observa la ausencia de información en las localidades de Fontibón, Mártirez, Puente Aranda, Candelaria, Rafael Uribe y Sumapaz. Asimismo, la carpeta del Consejo Consultivo tampoco contiene datos; dentro de esta carpeta se incluyen seis subcarpetas denominadas "Mesa Arbolado", "Mesa Consejo Consultivo", "Mesa Educación Ambiental", "Mesa Humedales", "Mesa PYBA" y "Mesa Salud Ambiental", ninguna de las cuales contiene información
Por lo anterior, teniendo en cuenta que la actividad está programada a realizar en los 3 cuatrimestres, el avance de la actividad es del 25%  debido a que no se demostró que se realizaron  actividades en abril de 2024. De enero a marzo se demostró la realización de actividades en 14 localidades, faltando en 6 localidades. Tampoco se demostró la realización de actividades en el Consejo Consultivo. 
Se recomienda: 1.  Seguir fomentando los espacios de participación ciudadana con un enfoque ambiental, haciendo hincapié en la aplicación de criterios diferenciales, territoriales y de derechos en las 20 localidades del Distrito Capital. 2. Proporcionar las pruebas correspondientes del cuatrimestre en las 20 localidades, así como de las sesiones del consejo consultivo llevadas a cabo.</t>
    </r>
  </si>
  <si>
    <t>25.%</t>
  </si>
  <si>
    <t>Durante el período evaluado, se llevaron a cabo 58 espacios de participación en los cuales se desarrollo la secretaria tecnica (CAL y mesas del CCA), que correspondieron  al número de espacios programados. Esto significa que la ejecución alcanzó un 100% de cumplimiento en relación con lo planificado.</t>
  </si>
  <si>
    <t xml:space="preserve">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t>
  </si>
  <si>
    <t xml:space="preserve">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3.Proceso Gestión ambiental y Desarrollo rural
Por lo anterior, se explico el diligenciamiento de los formatos y se establecieron las fechas de entrega de la información.
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t>
  </si>
  <si>
    <t xml:space="preserve">Se adjunta, invitación a la mesa de trabajo, presentación, lista de asistencia. Asi como lista asistencia de la reunión con la Personería Documentos que reposan en el DRIVE del enlace SIG de loa DGC.  </t>
  </si>
  <si>
    <t>Si bien esta acción esta programada para el segundo y tercer cuatrimestre, el proceso reporta gestiones que aportan a la elaboración del mapa de conocimiento de la entidad, a través de reuniones con los procesos de la entidad  para socializar los formatos y solicitar su diligenciamiento. Así mismo indica una reunión con Personería para dar lineamientos sobre la construcción del mapa de conocimiento de la SDA.</t>
  </si>
  <si>
    <t>Listado de asistencia y correos 
https://drive.google.com/drive/u/0/folders/1smuQoBiER0Xgmo2-1iYqqC_R-fYjgYVS</t>
  </si>
  <si>
    <r>
      <t xml:space="preserve">En atención a la meta e indicador establecidos e identificados como:
</t>
    </r>
    <r>
      <rPr>
        <b/>
        <sz val="10"/>
        <color theme="1"/>
        <rFont val="Arial"/>
        <family val="2"/>
      </rPr>
      <t>Meta:</t>
    </r>
    <r>
      <rPr>
        <sz val="10"/>
        <color theme="1"/>
        <rFont val="Arial"/>
        <family val="2"/>
      </rPr>
      <t xml:space="preserve"> Una (1) mapa de conocimiento
</t>
    </r>
    <r>
      <rPr>
        <b/>
        <sz val="10"/>
        <color theme="1"/>
        <rFont val="Arial"/>
        <family val="2"/>
      </rPr>
      <t>Indicador:</t>
    </r>
    <r>
      <rPr>
        <sz val="10"/>
        <color theme="1"/>
        <rFont val="Arial"/>
        <family val="2"/>
      </rPr>
      <t xml:space="preserve"> % de avances en la elaboración del mapa de conocimiento
</t>
    </r>
    <r>
      <rPr>
        <b/>
        <sz val="10"/>
        <color theme="1"/>
        <rFont val="Arial"/>
        <family val="2"/>
      </rPr>
      <t>Fórmula Indicador</t>
    </r>
    <r>
      <rPr>
        <sz val="10"/>
        <color theme="1"/>
        <rFont val="Arial"/>
        <family val="2"/>
      </rPr>
      <t xml:space="preserve">: 1 mapa del conocimiento aprobado
</t>
    </r>
    <r>
      <rPr>
        <b/>
        <sz val="10"/>
        <color theme="1"/>
        <rFont val="Arial"/>
        <family val="2"/>
      </rPr>
      <t xml:space="preserve">
La actividad no está programada para realizar en este cuatrimestre</t>
    </r>
    <r>
      <rPr>
        <sz val="10"/>
        <color theme="1"/>
        <rFont val="Arial"/>
        <family val="2"/>
      </rPr>
      <t>, no obstante, se informó por la Primera Linea de Defensa que "Desde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y 3.Proceso Gestión ambiental y Desarrollo rural. Por lo anterior, se explicó el diligenciamiento de los formatos y se establecieron las fechas de entrega de la información:1.PA01-PR52-F1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Se reportó  el avance del 33 %
Se efectuó parte de la actividad que es "Diseñar el Mapa de Conocimiento de la SDA conforme al procedimiento". 
En el siguiente enlace: https://drive.google.com/drive/u/0/folders/1smuQoBiER0Xgmo2-1iYqqC_R-fYjgYVS, se aportó como evidencia, dos correos institucionales de invitación para la implementación: Del 18 de marzo de 2024 para el 21 de marzo de 2024 y del 5 de abril de 2024, para el mismo día, una presentación de la socialización y un soporte del avance . 
Por lo anterior, el avance de la actividad es del 33%
Se recomienda, continuar con la actividad de Diseñar el Mapa de Conocimiento de la SDA conforme al procedimiento de la Gestión del Talento Humano, como mecanismo que permita conservar la información relevante para la misión institucional.</t>
    </r>
  </si>
  <si>
    <t>Durante el periodo evaluado se realizaron las siguientes actividades:
1.	Aplicación de formatos a procesos misionales: Se aplicó a los procesos misionales; a) Participación y Educación Ambiental b) Planeación Ambiental c) Gestión Ambiental y Desarrollo Rural d) Evaluación, Control y Seguimiento los formatos asociados al procedimiento PA01-PR53 Implementación de mapas de conocimiento institucional:
a.	Formato PA01-PR53-F1 Inventario de Conocimiento Tácito
b.	Formato PA01-PR53-F2 Inventario de conocimiento explícito
c.	Formato PA01-PR53-F3 Tablero de acciones para mitigar la fuga de conocimiento
Se realizó una reunión el 8 de agosto en la cual se revisaron los formatos diligenciados por los procesos misionales.   Se programarán en el mes de septiembre mesas con los enlaces de cada proceso para realizar retroalimentación.  Estos formatos diligenciados constituyen un insumo importante para la elaboración del mapa de conocimiento de la SDA.
2.	Reuniones equipo catalizador: Una vez consolidado el equipo catalizador GESCO+I, se realizaron 2 reuniones para socializar la Política de Gestión del conocimiento y la Innovación actual, los procedimientos y formatos asociados a la misma.  En la segunda reunión se socializó la estructura de una Política de acuerdo con el Instructivo del Sistema Integrado de Gestión-SIG y se formularon 4 preguntas orientadoras insumo para la actualización de la Política.  Las respuestas recibidas por correo se consolidaron en un archivo.
Para el mes de agosto se tienen programadas dos capacitaciones virtuales con el facilitador de la Personería Distrital.  La primera “Conectando con la Gestión del Conocimiento” se desarrollará el 16 de agosto y la segunda el 30 de agosto.
3.Actualización de la Política Gestión del Conocimiento y la Innovación: Mediante radicado 2024IE169318 del 9 de agosto de 2024, se convoca a Mesa Técnica-Actualización Política de Gestión del Conocimiento y la Innovación -GESCO+I, la cual se realizará el 22 de agosto.</t>
  </si>
  <si>
    <t>Se adjunta como evidencia:
PRESENTACION GESCO+I (1).pptx
2.SOCIALIZACION EQUIPO CATALZIADOR GESCO.pptx
25072024 EQUIPO CATALIZADOR 1.jpeg
25072024 EQUIPO CATALIZADOR 4.jpeg
25072024 EQUIPO CATALZIADOR 5.jpeg
25072024EQUIPOCATALZIADOR (2).jfif
FORMATOS APLICADOS PROCESOS MISIONALES.zip
LISTADO ASISTENCIA ACTIVIDAD GESCO 16072024.pdf
MEMORANDO SOLICITUD REPOSITORIO INFO.PDF
MEMORANDO ACTUALIZACION POLITICA GESCO.pdf
MEMORIAS ACTIVIDAD 25062024.PDF
RESPUESTAS PREGUNTAS ORIENTADORAS PRIMERA MESA TÉCNICA GESCO.pdf
REVISIÓN FORMATOS DILIGENCIADOS.pdf</t>
  </si>
  <si>
    <t>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t>
  </si>
  <si>
    <t xml:space="preserve">Se adjunta, invitación a la mesa de trabajo, listado de asistencia. Documentos que reposan en el DRIVE del enlace SIG de loa DGC.  </t>
  </si>
  <si>
    <t>El proceso reporta que con el fin de continuar con la participación en la red de conocimiento e intercambio de experiencias en materia de gestión del conocimiento e innovación o transparencia y ética pública, se participó en un taller con la Veeduría Distrital “Taller básico de Innovación Pública” el día 10 de abril., en la cual se intercambió avances de la política en las diferentes entidades del Distrito 
Por otra parte, el proceso reporta ingreso a la red de innovación a nivel Latinoamérica GovTech Latinoamérica, desde la vigencia pasada se hace parte de la red de Gestión del conocimiento y la innovación “Comunidad práctica de la Secretaría General.</t>
  </si>
  <si>
    <t>Acta y listado de asistencia
https://drive.google.com/drive/u/0/folders/1VOpWKzSCbbumRw6GoBhnu8gn3UrD_NIT</t>
  </si>
  <si>
    <r>
      <t xml:space="preserve">En atención a la meta e indicador establecidos e identificados como:
</t>
    </r>
    <r>
      <rPr>
        <b/>
        <sz val="10"/>
        <color theme="1"/>
        <rFont val="Arial"/>
        <family val="2"/>
      </rPr>
      <t>Meta:</t>
    </r>
    <r>
      <rPr>
        <sz val="10"/>
        <color theme="1"/>
        <rFont val="Arial"/>
        <family val="2"/>
      </rPr>
      <t xml:space="preserve"> Entidad integrada en una (1) red de conocimiento e intercambio de experiencias
</t>
    </r>
    <r>
      <rPr>
        <b/>
        <sz val="10"/>
        <color theme="1"/>
        <rFont val="Arial"/>
        <family val="2"/>
      </rPr>
      <t>Indicador:</t>
    </r>
    <r>
      <rPr>
        <sz val="10"/>
        <color theme="1"/>
        <rFont val="Arial"/>
        <family val="2"/>
      </rPr>
      <t xml:space="preserve"> % de avances en la gestión de integración en la red  
</t>
    </r>
    <r>
      <rPr>
        <b/>
        <sz val="10"/>
        <color theme="1"/>
        <rFont val="Arial"/>
        <family val="2"/>
      </rPr>
      <t>Fórmula Indicador</t>
    </r>
    <r>
      <rPr>
        <sz val="10"/>
        <color theme="1"/>
        <rFont val="Arial"/>
        <family val="2"/>
      </rPr>
      <t>: Entidad vinculada formalmente en una red de conocimiento e intercambio de experiencias
Se informó por la Primera Linea de Defensa que "Con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
Se reportó  el avance del 33.33 %
Se efectuó parte de la actividad que es "Continuar con la participación en la red de conocimiento e intercambio de experiencias en materia de gestión del conocimiento e innovación o transparencia y ética pública".
En el siguiente enlace: https://drive.google.com/drive/u/0/folders/1VOpWKzSCbbumRw6GoBhnu8gn3UrD_NIT, se aportó como evidencia, tres archivos que demuestran que se asistió al Taller de la Veeduría Distrital “Curso básico de Innovación Pública” el día 10 de abril.
Por lo anterior, el avance de la actividad es del 33 %.
Se recomienda continuar participando en la red de conocimiento e intercambio de experiencias en materia de gestión del conocimiento e innovación o transparencia y ética pública</t>
    </r>
  </si>
  <si>
    <t>Se hace parte de la red Comunidad Práctica de la Secretaría General, durante este periodo no se han adelantado actividades.
En mayo se participó en el taller de Innovación pública convocado por la Veeduría Distrital, Lab capital, en el cual participaron varias entidades del nivel Distrital.  Se adjuntan memorias de la actividad.  Por parte de la SDA asistió DPSIA, Observatorio ambiental y Dirección de Gestión Corporativa.
Implementación de la Feria del Conocimiento Secretaría Distrital de Ambiente
Dirigido a: Directores de Proyectos, Coordinadores de Áreas, y Equipo de Comunicación</t>
  </si>
  <si>
    <t xml:space="preserve">Programa de Transparencia y Ética Pública Distrital aprobado mediante acta de comité institucional de gestión y desempeño en su sesión #8 del 22-12-2023. En dicha acta se encuentra incorporada la  presentación de la formulación y aprobación del Plan de Acción del Programa de Gestión de Integridad de la SDA para la vigencia 2024.
</t>
  </si>
  <si>
    <t>Un Plan de acción del programa de gestión de integridad de la SDA 2024, formulado y aprobado.
100% cumplimiento</t>
  </si>
  <si>
    <t>El Programa se encuentra público y disponible en la sede electrónica de la
word_ini
SDA en el link: https://www.ambientebogota.gov.co/es/web/transparencia/plan-anticorrupcion-yde-atencion-al-ciudadano1/-/document_library_display/Y0VDqzfpYjO5/view/5995730
Acta #8 del 22 de diciembre de 2024, que reposa en la DPSIA.</t>
  </si>
  <si>
    <t>Se formuló el plan de Acción del programa de gestión de integridad de la SDA para la vigencia 2024. Dado que esta una acción dentro del Programa de Transparencia y Ética Pública, este fue aprobado en la  en su sesión #8 del 22-12-2023, documentada en el acta de reunión donde se encuentra incorporada la  presentación de la formulación y aprobación del Plan de Acción del Programa de Gestión de Integridad de la SDA para la vigencia 2024.</t>
  </si>
  <si>
    <t>Acta y plan
https://drive.google.com/drive/u/0/folders/1gLsPjuUjS830WPnmFm39VPSQ76sXHHDW</t>
  </si>
  <si>
    <r>
      <t xml:space="preserve">En atención a la meta e indicador establecidos e identificados como:
</t>
    </r>
    <r>
      <rPr>
        <b/>
        <sz val="10"/>
        <color theme="1"/>
        <rFont val="Arial"/>
        <family val="2"/>
      </rPr>
      <t>Meta:</t>
    </r>
    <r>
      <rPr>
        <sz val="10"/>
        <color theme="1"/>
        <rFont val="Arial"/>
        <family val="2"/>
      </rPr>
      <t xml:space="preserve"> Un Plan de acción del  programa de gestión de integridad formulado y aprobado para la vigencia 2024
</t>
    </r>
    <r>
      <rPr>
        <b/>
        <sz val="10"/>
        <color theme="1"/>
        <rFont val="Arial"/>
        <family val="2"/>
      </rPr>
      <t>Indicador:</t>
    </r>
    <r>
      <rPr>
        <sz val="10"/>
        <color theme="1"/>
        <rFont val="Arial"/>
        <family val="2"/>
      </rPr>
      <t xml:space="preserve"> Porcentaje de formulación y aprobación  del plan de acción del programa de gestión de integridad 2024
</t>
    </r>
    <r>
      <rPr>
        <b/>
        <sz val="10"/>
        <color theme="1"/>
        <rFont val="Arial"/>
        <family val="2"/>
      </rPr>
      <t>Fórmula Indicador</t>
    </r>
    <r>
      <rPr>
        <sz val="10"/>
        <color theme="1"/>
        <rFont val="Arial"/>
        <family val="2"/>
      </rPr>
      <t>: No. De plan de acción del programa de gestión de Integridad SDA 2024 formulado y aprobado. 
La actividad planificada se encuentra cumplida conforme con la planificación del I cuatrimestre. La revisión  de las evidencias aportadas da cuenta de la formulación de Plan de acción accíón, su aprobación en el Comité de Desempeño Institucional; no obstante, la ruta especificada en el reporte se encuentra "rota". Se da por cumplida la actividad porqué se pudo verificar que la información si se encuentra publicada en la página de la SDA. Se recomienda hacer la corrección de la ruta.</t>
    </r>
  </si>
  <si>
    <t xml:space="preserve">Para la vigencia 2024, se establecieron 11 actividades a ejecutar en el plan de acción del programa de gestión de integridad.
Durante el periodo del primer cuatrimestre se han ejecutado las siguientes:
1. Diseñar  la estrategia de comunicación y piezas divulgativas de los valores de integridad.
4.Evaluación de la gestión de integridad 2023 
5.Articulación de la gestión de Integridad  con el Plan Anticorrupción de la SDA y otros instrumentos de gestión.
6. Articulación institucional e interinstucional para el desarrollo de iniciativas asociadas a la gestión de integridad.
</t>
  </si>
  <si>
    <t xml:space="preserve">Las actividades 1. y 4. Se encuentran ejecutadas en un 100%
Las actividades 5 y 6 en un 33%
</t>
  </si>
  <si>
    <t xml:space="preserve">Seguimiento del Plan de Acción de Gestión de Integridad y sus anexos.
</t>
  </si>
  <si>
    <t>El equipo de gestores de integridad conforme al correo electrónico remitido de fecha 22 de abril, indica que para lo corrido del primer cuatrimestre se han ejecutado 4 de las 11 actividades establecidas en el plan de acción del programa de gestión de integridad: 1. Diseñar  la estrategia de comunicación y piezas divulgativas de los valores de integridad. 2.Evaluación de la gestión de integridad 2023. 3.Articulación de la gestión de Integridad  con el Plan Anticorrupción de la SDA y otros instrumentos de gestión. Y 4. Articulación institucional e interinstucional para el desarrollo de iniciativas asociadas a la gestión de integridad.</t>
  </si>
  <si>
    <t>Actividades
https://drive.google.com/drive/u/0/folders/1FPNrpzBPoYmsdgSeY94EKdY2FvSfoPRG</t>
  </si>
  <si>
    <r>
      <t xml:space="preserve">En atención a la meta e indicador establecidos e identificados como:
</t>
    </r>
    <r>
      <rPr>
        <b/>
        <sz val="10"/>
        <color theme="1"/>
        <rFont val="Arial"/>
        <family val="2"/>
      </rPr>
      <t>Meta:</t>
    </r>
    <r>
      <rPr>
        <sz val="10"/>
        <color theme="1"/>
        <rFont val="Arial"/>
        <family val="2"/>
      </rPr>
      <t xml:space="preserve"> Ejecución del 100% de las acciones programadas en el Plan de acción  del programa de gestión de integridad vigencia 2024
</t>
    </r>
    <r>
      <rPr>
        <b/>
        <sz val="10"/>
        <color theme="1"/>
        <rFont val="Arial"/>
        <family val="2"/>
      </rPr>
      <t>Indicador:</t>
    </r>
    <r>
      <rPr>
        <sz val="10"/>
        <color theme="1"/>
        <rFont val="Arial"/>
        <family val="2"/>
      </rPr>
      <t xml:space="preserve"> Porcentaje de ejecución del Plan de gestión de Integridad
</t>
    </r>
    <r>
      <rPr>
        <b/>
        <sz val="10"/>
        <color theme="1"/>
        <rFont val="Arial"/>
        <family val="2"/>
      </rPr>
      <t>Fórmula Indicador</t>
    </r>
    <r>
      <rPr>
        <sz val="10"/>
        <color theme="1"/>
        <rFont val="Arial"/>
        <family val="2"/>
      </rPr>
      <t>: (No. de actividades ejecutadas en la vigencia / No.total de actividades programadas en el Plan de acción de gestión de Integridad 2024) x 100. 
El plan de acción del programa de gestión de integridad contiene 11 acciones para el año 2024. No se detalla las fechas del año en que deberían cumplirse. La primera y la segunda línea afirman que las actividades 1 " Diseñar la estrategia de comunicación y piezas divulgativas de los valores de integridad." y 4 "Evaluación de la gestión de integridad 2023" se encuentran cumplidas en su totalidad. Ahora bien, luego de revisar los soportes de la evidencia que la actividad No 4, se encuentra cumplida como se acredita con el documento "Evaluación de la Gestión Integridad 2023". De la actividad No 1 no se aporta evidencia. Igualmente, señaló la primera línea que las actividades No 5."Articulación de la gestión de Integridad con el Plan Anticorrupción de la SDA y otros instrumentos de gestión". y la actividad No 6. "Articulación institucional e interinstucional para el desarrollo de iniciativas asociadas a la gestión de integridad." tienen un avance de 33%. Al revisar la evidencia que soporta el avance reportado, se advierte la existencia de algunos documentos (planes de trabajo y autodiagnósticos) para la implementación de la política antisoborno y de conflicto de interés además de un autodiagnóstico sobre el código de integridad. Las actividades acreditadas si bien demuestran algunos avances en la articulación del plan anticorrupción y la gestión  de integridad con otros instrumentos de gestión, resulta muy complejo asignar un valoración al porcentaje de avance entre otras cosas porque la redacción  de la actividad fue profundamente "abierta". En ese orden de ideas, entendiendo que a la fecha solo una actividad se encuentra cumplida y que son 11 actividades que deben desarrollarse durante el año, se dará un avance de 15 %</t>
    </r>
  </si>
  <si>
    <r>
      <rPr>
        <b/>
        <sz val="10"/>
        <color theme="1"/>
        <rFont val="Arial"/>
        <family val="2"/>
      </rPr>
      <t>Actividades:</t>
    </r>
    <r>
      <rPr>
        <sz val="10"/>
        <color theme="1"/>
        <rFont val="Arial"/>
        <family val="2"/>
      </rPr>
      <t xml:space="preserve">
</t>
    </r>
    <r>
      <rPr>
        <b/>
        <sz val="10"/>
        <color theme="1"/>
        <rFont val="Arial"/>
        <family val="2"/>
      </rPr>
      <t>Diseño de la campaña divulgativa:</t>
    </r>
    <r>
      <rPr>
        <sz val="10"/>
        <color theme="1"/>
        <rFont val="Arial"/>
        <family val="2"/>
      </rPr>
      <t xml:space="preserve"> Actividad cumplida al 100% y reportada en el cuatrimestre anterior.
</t>
    </r>
    <r>
      <rPr>
        <b/>
        <sz val="10"/>
        <color theme="1"/>
        <rFont val="Arial"/>
        <family val="2"/>
      </rPr>
      <t xml:space="preserve">Ejecución de la campaña divulgativa de valores de integridad. </t>
    </r>
    <r>
      <rPr>
        <sz val="10"/>
        <color theme="1"/>
        <rFont val="Arial"/>
        <family val="2"/>
      </rPr>
      <t xml:space="preserve">Se inicia en mayo  la ejecución de la campaña "Y tú ¿ya aportaste tu semilla?, "Siembra los valores de Nuestra casa dia a día", con el fin de divulgar nuestros valores institucionales, partiendo del compromiso de la alta dirección, papa la cual se han seleccionado directivos de la entidad para formar parte de las piezas divulgativas, tomandose la correspondiente fotografía. Esta campaña consiste en la divulgación de un valor mensualmente, cuya divulgación se hace de la siguiente manera: 
Junio 5 : El valor de la Honestidad, representado por Daniela García, Subdirectora de Calidad del Aire, Auditiva y Visual.
Julio 11: El valor de la Justicia, representado por Jorge Luis Gómez, Director Legal Ambiental.
Agosto  15: El valor del Respeto, representado por Diego Rubio, Director de Gestión Ambiental.
</t>
    </r>
    <r>
      <rPr>
        <b/>
        <sz val="10"/>
        <color theme="1"/>
        <rFont val="Arial"/>
        <family val="2"/>
      </rPr>
      <t>Promover una cultura orientada a vivir los valores de integridad en el servicio público y  la apropiación de la integridad en el ejercicio de las funciones y / o deberes u obligaciones de los colaboradores.</t>
    </r>
    <r>
      <rPr>
        <sz val="10"/>
        <color theme="1"/>
        <rFont val="Arial"/>
        <family val="2"/>
      </rPr>
      <t xml:space="preserve">Los gestores de Integridad de la Secretaría Distrital de Ambiente, en cumplimiento de este Plan de acción 2024 diseñaron y ejecutaron la actividad denominada encuentro “Integridad en Salida”,   con el objetivo de  resaltar y reflexionar sobre  la importancia  que le dan los servidores a su labor y el impacto que tiene esta en el ambiente y en la sociedad, a partir de la interiorización de los valores institucionales.
Este encuentro se llevó  a cabo el día 19 de junio de 2024, en horario de 8 AM. a 1 pm, en el Aula Ambiental Santa María del Lago.
Para este encuentro se invitó a la participación de todas las dependencias  designando  a un funcionario y a un contratista,  (2 servidores por cada dependencia) que dentro del  equipo de trabajo destacan por representar el valor del compromiso. 
Participaron en dicho encuentro 38 servidores, de un cupo de 42 programados. 
Dentro de dicha jornada de encuentro se desarrollo una metodología de contrucción social, de exploración, expresión del conocimiento, apropiación, fortalecimiento de nuestros valores entorno al rol que cumplimos como servidores públicos de cara a la ciudadanía.
</t>
    </r>
    <r>
      <rPr>
        <b/>
        <sz val="10"/>
        <color theme="1"/>
        <rFont val="Arial"/>
        <family val="2"/>
      </rPr>
      <t>Evaluación de la gestión de integridad 2023.</t>
    </r>
    <r>
      <rPr>
        <sz val="10"/>
        <color theme="1"/>
        <rFont val="Arial"/>
        <family val="2"/>
      </rPr>
      <t xml:space="preserve"> Actividad cumplida al 100% y reportada en el cuatrimestre anterior.
</t>
    </r>
    <r>
      <rPr>
        <b/>
        <sz val="10"/>
        <color theme="1"/>
        <rFont val="Arial"/>
        <family val="2"/>
      </rPr>
      <t>Articulación de la gestión de Integridad  con el Plan Anticorrupción de la SDA y otros instrumentos de gestión</t>
    </r>
    <r>
      <rPr>
        <sz val="10"/>
        <color theme="1"/>
        <rFont val="Arial"/>
        <family val="2"/>
      </rPr>
      <t xml:space="preserve">. 
Se llevó a cabo el reporte correspondiente al primer cuatrimestre de la vigencia 2023, correspondiente al Programa de Transparencia y Ética plública Distrital, en el componente No. 7, sobre el cual se han tenido en cuenta el monitoreo efectuado por la segunda y tercera lineas de defensa, para efectuar  este segundo reporte cuatrimestral, Se han tenido en cuenta las recomendaciones efectuadas, para el diligenciamiento de la vigencia 2023 del Furag,  en cuyo desarrollo se ha recibido información relativa a ello 25 y 26 de abril de 2024, que se han tenido en cuenta en el diligenciamiento de las matrices correspondientes. Esto se ha manejado a través de  DRIVE compartido, para todas las áreas responsables. Así como la información de PTI.
</t>
    </r>
    <r>
      <rPr>
        <b/>
        <sz val="10"/>
        <color theme="1"/>
        <rFont val="Arial"/>
        <family val="2"/>
      </rPr>
      <t xml:space="preserve">Articulación institucional e interinstucional para el desarrollo de iniciativas asociadas a la gestión de integridad. </t>
    </r>
    <r>
      <rPr>
        <sz val="10"/>
        <color theme="1"/>
        <rFont val="Arial"/>
        <family val="2"/>
      </rPr>
      <t xml:space="preserve">Se llevó a cabo la actividad de INTEGRIDAD EN SALIDA, el 19 de mayo de 2024, actividad que cumplió finalmente con dos objetivos, uno, los elementos determinados por el DAFP para el cumplimiento normativo de la Ley 2016 de 2020. y dos, Actividad  de integración y reforzamiento de conocimientos ambientales entorno a la función que cumple la SDA y sus servidores frente al impacto de la gestión a la ciudadanía. Con lo cual se aportó al cumplimiento de dos actividades del presente plan de gestión de integridad. Articulando con la Dirección de Gestión Corporativa con el desarrollo del proceso comunicacional del talento humano; la Oficina de Participación, educación y localidades, con el recorrido y guía ambiental y facilitación del espacio, y  el proceso metodológico de construcción social dirigido por los gestores de integridad.
</t>
    </r>
    <r>
      <rPr>
        <b/>
        <sz val="10"/>
        <color theme="1"/>
        <rFont val="Arial"/>
        <family val="2"/>
      </rPr>
      <t xml:space="preserve">
Dinamizar de esfuerzos institucionales e  interinstitucionales, entre las entidades distritales, y grupos de valor objetivo para  activar la transparencia, integridad y lucha contra la corrupción en la ciudad.   </t>
    </r>
    <r>
      <rPr>
        <sz val="10"/>
        <color theme="1"/>
        <rFont val="Arial"/>
        <family val="2"/>
      </rPr>
      <t>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t>
    </r>
    <r>
      <rPr>
        <b/>
        <sz val="10"/>
        <color theme="1"/>
        <rFont val="Arial"/>
        <family val="2"/>
      </rPr>
      <t xml:space="preserve">e está dando inicio a la articulación al interior de la SDA, para el cumplimiento de actividad  de esta fase es el último cuatrimestre de 2024.
</t>
    </r>
  </si>
  <si>
    <t xml:space="preserve">100% de lo programado para el periodo
49% de lo programado para toda la vigencia
</t>
  </si>
  <si>
    <t>Acta No. 2 reunión Gestores de Integridad.
Correo electrónico emitido desde el usuario etico@ambientebogota.gov.co  a tidas las cuentas de correos institucionales. (funcionarios y contratistas)
Archivo Imágenes-Piezas divulgativas.
Listado de asistencia 
Entrega de Material divulgativo a los participantes
Correos electrónicos de envio información. 
Certificado de diligenciamiento de la matriz correspondiente.
Anexo de evaluación SCI de la SDA.
Resumen de la reunión y asistencia virtual.
Cartilla guía
Decreto 610 de 2022
Infograma de presentación de la reunión.</t>
  </si>
  <si>
    <t>No  tiene actividades programadas para el periodo.</t>
  </si>
  <si>
    <t>N.A.</t>
  </si>
  <si>
    <t xml:space="preserve">Durante el periodo, no se han formulado hasta el momento estrategias o actividades distritales asociadas a la gestión de integridad a las que hayamos sido convocados a participar.
</t>
  </si>
  <si>
    <t>El equipo de gestores de integridad conforme al correo electrónico remitido de fecha 22 de abril, indica que durante este periodo de monitoreo la Secretaría General de la Alcaldía Mayor de Bogotá no ha promovido o convocado a participar en las  actividades asociadas a la gestión de integridad en el marco de las iniciativa o estrategias distritales.</t>
  </si>
  <si>
    <r>
      <t xml:space="preserve">En atención a la meta e indicador establecidos e identificados como:
</t>
    </r>
    <r>
      <rPr>
        <b/>
        <sz val="10"/>
        <color theme="1"/>
        <rFont val="Arial"/>
        <family val="2"/>
      </rPr>
      <t>Meta:</t>
    </r>
    <r>
      <rPr>
        <sz val="10"/>
        <color theme="1"/>
        <rFont val="Arial"/>
        <family val="2"/>
      </rPr>
      <t xml:space="preserve"> 100% de participación en las actividades distritales asociadas a la gestión de integridad
</t>
    </r>
    <r>
      <rPr>
        <b/>
        <sz val="10"/>
        <color theme="1"/>
        <rFont val="Arial"/>
        <family val="2"/>
      </rPr>
      <t>Indicador:</t>
    </r>
    <r>
      <rPr>
        <sz val="10"/>
        <color theme="1"/>
        <rFont val="Arial"/>
        <family val="2"/>
      </rPr>
      <t xml:space="preserve"> Porcentaje de participación en las actividades distritales asociadas a la gestión de integridad promovidas por la Secretaría General de la Alcaldía Mayor de Bogotá
</t>
    </r>
    <r>
      <rPr>
        <b/>
        <sz val="10"/>
        <color theme="1"/>
        <rFont val="Arial"/>
        <family val="2"/>
      </rPr>
      <t>Fórmula Indicador</t>
    </r>
    <r>
      <rPr>
        <sz val="10"/>
        <color theme="1"/>
        <rFont val="Arial"/>
        <family val="2"/>
      </rPr>
      <t>: No. de actividades distritales promovidas  asociadas a la gestión de integridad/No. de actividades de participación en las actividades promovidas asociadas a la gestión de integridad . Si bien no se reporta covocatoria alguna relacionada con la gestión de la intergridad promovida por la Secretaría General de la Alcaldía Mayor de Bogotá, se recomienda ampliar el contenido de la actividad para que contemple la gestión de la SDA en materia de gestión y promoción de la integridad pública.</t>
    </r>
  </si>
  <si>
    <t xml:space="preserve"> 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Se está dando inicio a la articulación al interior de la SDA, para el cumplimiento de actividad  de esta fase es el último cuatrimestre de 2024.
</t>
  </si>
  <si>
    <t xml:space="preserve">100% de lo programado para el periodo
</t>
  </si>
  <si>
    <t>Resumen de la reunión y asistencia virtual.
Cartilla guía
Decreto 610 de 2022
Infograma de presentación de la reunión.</t>
  </si>
  <si>
    <t>Dirección de Gestión Corporativa: En el primer cuatrimestre de 2024 la Dirección de Gestión Corporativa DGC junto con la líder de los gestores de integridad formularon el Plan de Trabajo Gestión de Conflicto de Intereses 2024, documento que fue remitido a los enlaces del SIG mediante correo electrónico del 14 de marzo, con el fin de socializar el proyecto del plan y recibir las respectivas observaciones por parte de los procesos. Así mismo, el 16 de abril se llevó a cabo reunión presencial y virtual con cada uno de los enlaces del SIG de las áreas, socializando las actividades a ejecutar para la vigencia, los responsables y la periodicidad. Finalmente se realizarán los ajustes recomendados en la capacitación, se remitirá la última versión, con el fin de que los enlaces socialicen el plan con los respectivos jefes y posteriormente será presentado ante el Comité Institucional de Gestión y Desempeño. Se adjunta lista de asistencia de los 25 asistentes, correo de invitación y el proyecto del plan.  
Gestores de integridad: Se adelantó la formulación del plan de trabajo, inicialmente solicitando a las dependencias sus aportes, así como a los gestores de integridad (quienes presentaron sus aportes). Se llevó a cabo reunión el 16 de abril de 2024, en el auditorio del sótano, de manera presencial y también virtual, para concluir el ejercicio de formulación.
No aplica ejecución de actividades para el periodo.</t>
  </si>
  <si>
    <t>Se adjunta lista de asistencia de los 25 asistentes, correo de invitación y el proyecto del plan. Documentación que reposa en el Drive del profesional del SIG de la DGC.</t>
  </si>
  <si>
    <t>Si bien esta acción esta programada para el segundo y tercer cuatrimestre, el proceso reporta gestiones que aportan a la formulación del Plan de Gestión del Conflicto de interes 2024, mediante la formulación de la propuesta de plan y la realización de una mesa de trabajo para la socialización y validación de los enlaces de las dependencias, llevada a cabo el 16 de abril, de la cual quedaron ajustes y recomendaciones a tener en cuenta.</t>
  </si>
  <si>
    <t>Lista de asistencia, correos y proyecto de plan
https://drive.google.com/drive/u/0/folders/1jXxMaFDqQGBCon3joynVdhHxF12KOTct</t>
  </si>
  <si>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trabajo de gestión de conflicto de interes 2024
</t>
    </r>
    <r>
      <rPr>
        <b/>
        <sz val="10"/>
        <color theme="1"/>
        <rFont val="Arial"/>
        <family val="2"/>
      </rPr>
      <t>Indicador:</t>
    </r>
    <r>
      <rPr>
        <sz val="10"/>
        <color theme="1"/>
        <rFont val="Arial"/>
        <family val="2"/>
      </rPr>
      <t xml:space="preserve"> Porcentaje de ejecución de las actividades del plan de trabajo de gestión de conflicto de interes 2024
</t>
    </r>
    <r>
      <rPr>
        <b/>
        <sz val="10"/>
        <color theme="1"/>
        <rFont val="Arial"/>
        <family val="2"/>
      </rPr>
      <t>Fórmula Indicador</t>
    </r>
    <r>
      <rPr>
        <sz val="10"/>
        <color theme="1"/>
        <rFont val="Arial"/>
        <family val="2"/>
      </rPr>
      <t>: # de actividades ejecutadas del plan de trabajo / # de actividades programadas del plan de trabajo x 100. 
Las actividades programadas para el período se relacionaban con el cumplimiento del paln de acción "conflicto de interés" que para el cuatrimestre estableció: 1.Plan de acción de conflicto de intereses formulado 2. Un plan de acción de gestión de conflicto de intereses 2024 aprobado. En ese orden de ideas, según las evidencias aportadas  si bien se formuló el "plan de trabajo" este no fue aprobado por el Comité Institucional de Gestión y Desempeño - CIGD. Por lo tanto, el avance no será del 33 % como señaló la priemera línea, sino del 15 %</t>
    </r>
  </si>
  <si>
    <t xml:space="preserve">En el segundo cuatrimestre de 2024 la Dirección de Gestión Corporativa DGC revisó la formulación del Plan de Trabajo Gestión de Conflicto de Intereses 2024, documento que se encuentra en proceso de presentación y aprobación ante el CIGD. Sin embargo, en cumplimiento de algunas actividades, la DGC envió pieza comunicativa, correo electrónico del 6 de mayo de 2024, sobre que es un conflicto de interés. Así mismo realizó seguimiento a la actualización de los formatos de bienes y rentas y conflicto de intereses, el cual venció el 31 de julio de 2024, enviando piezas comunicativas a funcionarios y contratistas, recordando este compromiso.  
</t>
  </si>
  <si>
    <t>Se adjunta pieza comunicativa y reporte del SIDEAP de actualización de bienes y rentas y conflicto de intereses</t>
  </si>
  <si>
    <t xml:space="preserve">No reportó. </t>
  </si>
  <si>
    <t xml:space="preserve">El proceso no reportó como primera línea. Sin respuesta a solicitud de radicado 2024IE76318 proceso 6232388 enviado a la DLA.
Como segunda línea no se pudo verificar que  se incluyerá en los contratos de prestación de servicios de los apoderados judiciales, una cláusula en el sentido de manifestar cualquier conflicto de intereses en el que se encuentren incursos, por la relación con los procesos judiciales y extrajudiciales de toda índole, asignados a cargo. Se reitera la solicitud de reporte. </t>
  </si>
  <si>
    <r>
      <t xml:space="preserve">En atención a la meta e indicador establecidos e identificados como:
</t>
    </r>
    <r>
      <rPr>
        <b/>
        <sz val="10"/>
        <color theme="1"/>
        <rFont val="Arial"/>
        <family val="2"/>
      </rPr>
      <t>Meta:</t>
    </r>
    <r>
      <rPr>
        <sz val="10"/>
        <color theme="1"/>
        <rFont val="Arial"/>
        <family val="2"/>
      </rPr>
      <t xml:space="preserve"> Una (1) cláusula de conflicto de intereses incluida en los contratos de prestación de servicios de los apoderados judiciales
</t>
    </r>
    <r>
      <rPr>
        <b/>
        <sz val="10"/>
        <color theme="1"/>
        <rFont val="Arial"/>
        <family val="2"/>
      </rPr>
      <t>Indicador:</t>
    </r>
    <r>
      <rPr>
        <sz val="10"/>
        <color theme="1"/>
        <rFont val="Arial"/>
        <family val="2"/>
      </rPr>
      <t xml:space="preserve"> Cláusula de conflicto de intereses en los contratos de prestación de servicios de los apoderados judiciales
</t>
    </r>
    <r>
      <rPr>
        <b/>
        <sz val="10"/>
        <color theme="1"/>
        <rFont val="Arial"/>
        <family val="2"/>
      </rPr>
      <t>Fórmula Indicador</t>
    </r>
    <r>
      <rPr>
        <sz val="10"/>
        <color theme="1"/>
        <rFont val="Arial"/>
        <family val="2"/>
      </rPr>
      <t>: No. de cláusulas de conflicto de intereses incluida en los contratos de prestación de servicios de los apoderados judiciales. 
No Se resentó reporte sobre el avance de la actividad.</t>
    </r>
  </si>
  <si>
    <t>Dirección de Gestión Corporativa: En el primer cuatrimestre de 2024 la Dirección de Gestión Corporativa DGC junto con la líder de los gestores de integridad formularon el plan de implementación para la vigencia 2024 conforme a la Política Antisoborno de la SDA., documento que fue remitido a los enlaces del SIG mediante correo electrónico del 27 de marzo, con el fin de socializar el proyecto del plan y recibir las respectivas observaciones por parte de los procesos. Se espera efectuar capacitación con cada uno de los enlaces del SIG de las áreas y explicar la metodología de reporte de las actividades a ejecutar para la vigencia, los responsables y la periodicidad. Posteriormente presentarlo ante el Comité Institucional de Gestión y Desempeño CIGD para aprobación. Se adjunta correo de invitación y el proyecto del plan.  
Gestores de integridad: Se adelantó la formulación del plan de trabajo, inicialmente solicitando a las dependencias sus aportes, así como a los gestores de integridad (quienes presentaron sus aportes). Se llevó a cabo reunión el 16 de abril de 2024, en el auditorio del sótano, de manera presencial y también virtual, para concluir el ejercicio de formulación.
No aplica ejecución de actividades para el periodo.</t>
  </si>
  <si>
    <t xml:space="preserve">Se adjunta correo de invitación y el proyecto del plan. Documentación que reposa en el Drive del profesional del SIG de la DGC.  </t>
  </si>
  <si>
    <t>Si bien esta acción esta programada para el segundo y tercer cuatrimestre, el proceso reporta gestiones que aportan a la plan de implementación de la Política Antisoborno, mediante la elaboración del proyecto del plan y la socialización mediante correo del 27 de marzo para su revisión por parte los enlaces SIG de las dependencias.</t>
  </si>
  <si>
    <t>Correo y proyecto del plan
https://drive.google.com/drive/u/0/folders/1qGHJaKxETOO1cQ0syrnH-V2rem3DtnCm</t>
  </si>
  <si>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implementación de la política antisoborno de la SDA 2024
</t>
    </r>
    <r>
      <rPr>
        <b/>
        <sz val="10"/>
        <color theme="1"/>
        <rFont val="Arial"/>
        <family val="2"/>
      </rPr>
      <t>Indicador:</t>
    </r>
    <r>
      <rPr>
        <sz val="10"/>
        <color theme="1"/>
        <rFont val="Arial"/>
        <family val="2"/>
      </rPr>
      <t xml:space="preserve"> Porcentaje de ejecución de las actividades del plan de implementación de la política antisoborno de la SDA 2024
</t>
    </r>
    <r>
      <rPr>
        <b/>
        <sz val="10"/>
        <color theme="1"/>
        <rFont val="Arial"/>
        <family val="2"/>
      </rPr>
      <t>Fórmula Indicador</t>
    </r>
    <r>
      <rPr>
        <sz val="10"/>
        <color theme="1"/>
        <rFont val="Arial"/>
        <family val="2"/>
      </rPr>
      <t>: # de actividades ejecutadas del plan de implementación de la política antisoborno / # de actividades programadas del plan de implementación de la política antisoborno x 100 
Las actividades programadas para el período se relacionaban con el cumplimiento del  "PLAN DE ACCIÓN POLÍTICA INSTITUCIONAL ANTISOBORNO SECRETARIA DISTRITAL DE AMBIENTE" que para el cuatrimestre estableció como avances: 1.Análisis de resultados de la gestión 2023. Reunión con los delegados de todas
las dependencias para consolidación del plan de acción Plan de acción de conflicto de intereses formulado 2.Presentar a consideración del CIGD el plan formulado para su
aprobación .3. Aprobación del Plan En ese orden de ideas, según las evidencias aportadas  si bien se formuló el "plan de trabajo" este no fue aprobado por el Comité Institucional de Gestión y Desempeño - CIGD. Por lo tanto, el avance no será del 33 % como señaló la priemera línea, sino del 20% entendiendo que se el plan ha sido socializado confome con la actividad.</t>
    </r>
  </si>
  <si>
    <t xml:space="preserve">En el segundo cuatrimestre de 2024 la Dirección de Gestión Corporativa DGC revisó la formulación del Plan de Trabajo de la política Antisoborno 2024, documento que se encuentra en proceso de presentación y aprobación ante el CIGD. </t>
  </si>
  <si>
    <t>ultimo trimestrre</t>
  </si>
  <si>
    <t>programada para el último cuatrimestre</t>
  </si>
  <si>
    <t>Para el primer cuatrimestre de la presente vigencia se divulgo el mapa de riesgos de la SDA en sus componentes de Gestión, Corrupción, Fiscales y SARLAFT así: 
•	El Sesión No 1 del Comité Institucional de Coordinación y Control Interno (CICCI) con fecha de 11 de enero de 2024, se presentó el mapa de riesgos de la SDA.
•	Mediante comunicación oficial (Correo electrónico) del 18 de enero se comunicó a funcionarios y contratistas la presentación del mapa de riesgos en comité y su publicación en página web en el siguiente link. https://acortar.link/i4XY3G
•	Mediante radicados 2024IE11164 y 2024IE77835 del 15 de enero y del 11 de abril respectivamente se comunicó la publicación del mapa de riesgos consolidado en página web, en el siguiente.  https://acortar.link/i4XY3G
•	En capacitación virtual del 15 de abril se socializo el mapa de riesgos consolidado a enlaces SIG-MIPG de cada proceso y la metodología para el primer seguimiento del año en el aplicativo ISOLUCION.</t>
  </si>
  <si>
    <t>Se divulga el mapa de riesgos consolidado de la SDA.</t>
  </si>
  <si>
    <t>https://drive.google.com/drive/folders/1FOkPdaOp2JXcBuWNkh-FzyLmymixVpk9</t>
  </si>
  <si>
    <t>Se evidencias 5 acciones de divulgación del mapa de riesgos  de la SDA,  en sus componentes de gestión, corrupción, fiscales y SARLAFT: 1 publicación web, 2. socialización en el CICCI, 3. Correo electrónico a funcionarios y contratista, 4. comunicaciones 2024IE11164 y 2024IE77835, 5. Capacitación virtual
Dado que la meta era realizar 3 divulgaciones del mapa de riesgos  de gestión y de corrupción de la SDA en el año, lo cual ya esta muy por encima de lo programado, se sugiere cambiar la meta, de manera tal que sea más coherente con la operación y capacidad de la SDA en este item, ya que que en tres meses se realizaron 4 divulgaciones y la meta eran 3 en todo el año.
La acción ya estaría cumplida y esta programada para todo el año.</t>
  </si>
  <si>
    <t>Divulgaciones
https://drive.google.com/drive/u/0/folders/1cR1UYRLckBanv4YC1YcV62nVGtjldr8z</t>
  </si>
  <si>
    <r>
      <t xml:space="preserve">En atención a la meta e indicador establecidos e identificados como:
</t>
    </r>
    <r>
      <rPr>
        <b/>
        <sz val="10"/>
        <color theme="1"/>
        <rFont val="Arial"/>
        <family val="2"/>
      </rPr>
      <t>Meta:</t>
    </r>
    <r>
      <rPr>
        <sz val="10"/>
        <color theme="1"/>
        <rFont val="Arial"/>
        <family val="2"/>
      </rPr>
      <t xml:space="preserve"> Tres (3) divulgaciones del mapa de riesgos  de  gestión y de corrupción de la SDA realizadas
</t>
    </r>
    <r>
      <rPr>
        <b/>
        <sz val="10"/>
        <color theme="1"/>
        <rFont val="Arial"/>
        <family val="2"/>
      </rPr>
      <t>Indicador:</t>
    </r>
    <r>
      <rPr>
        <sz val="10"/>
        <color theme="1"/>
        <rFont val="Arial"/>
        <family val="2"/>
      </rPr>
      <t xml:space="preserve"> Divulgación del mapa de riesgos  de  gestión y de corrupción de la SDA
</t>
    </r>
    <r>
      <rPr>
        <b/>
        <sz val="10"/>
        <color theme="1"/>
        <rFont val="Arial"/>
        <family val="2"/>
      </rPr>
      <t>Fórmula Indicador</t>
    </r>
    <r>
      <rPr>
        <sz val="10"/>
        <color theme="1"/>
        <rFont val="Arial"/>
        <family val="2"/>
      </rPr>
      <t xml:space="preserve">: No. de divulgaciones realizadas del mapa de riesgos  de  gestión y de corrupción de la SDA
Se observó: 
*Radicado No 2024IE11164 del 15 de enero de 2024, remitido a los directivos de la SDA, socializando el Mapa de Riesgos Consolidado para la Vigencia 2024.
*Correo institucional de fecha 18 de enero de 2024, para funcionarios y contratistas SDA, con Asunto: "Conoce el Mapa de Riesgos Institucional"
*Radicado No 2024IE77835 del 11 de abril de 2024, remitido a los directivos de la SDA, con el mismo asunto sobre socialización Mapa de Riesgos Consolidado 2024.
*Panallazo de publicación Mapa de Riesgos en página web institucional 
*Se corroboró Acta de Comité Institucional de Control Interno No. 1 del 11 de enero de 2024
*Se validó la realización de la capacitación virtual sobre seguimiento a riesgos, realizada en fecha 15 de abril de 2024
Con relación a la meta e indicador establecidos,  nó se tuvo acceso a la información que acredita la medición del indicador formulado para la actividad 8.3.1., del PTEP - PAAC; no obstante, se evidenciaron seis (6) ejercicios de divulgación realizados, por tanto, se observó una sobre ejecución respecto a la meta establecida, por cuanto se programó realizar para 2024 un total de tres (3) divulgaciones, de las cuales entre enero y abril, se realizaron seis (6); dado lo anterior, se recomienda, evaluar la necesidad de  reformular la actividad y fortalecer el esquema de planeación frente a las actividades definidas y su alineación efectiva con la gestión operativa , su cumplimiento y su esquema de medición. </t>
    </r>
  </si>
  <si>
    <t>El mapa de riesgos esta disponible en la pagina web de la entidad como parte de las divulgaciones programadas en el plan, ademas se envio memorando para comunicar las fechas se seguimiento para cada periodo y se tiene programada reunión con los enlaces de procesos el 20 de agosto para la presentación del mapa de riesgos institucional y las recomendaciones para el monitoreo.
Se adjunta memorando, citación a socialización y relación de asistencia de la socialización.</t>
  </si>
  <si>
    <t>1 divulgación realizadas del mapa de riesgos  de  gestión y de corrupción de la SDA</t>
  </si>
  <si>
    <t>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t>
  </si>
  <si>
    <t>segundo y tercer trimestre</t>
  </si>
  <si>
    <r>
      <t xml:space="preserve">En atención a la meta e indicador establecidos e identificados como:
</t>
    </r>
    <r>
      <rPr>
        <b/>
        <sz val="10"/>
        <color theme="1"/>
        <rFont val="Arial"/>
        <family val="2"/>
      </rPr>
      <t>Meta:</t>
    </r>
    <r>
      <rPr>
        <sz val="10"/>
        <color theme="1"/>
        <rFont val="Arial"/>
        <family val="2"/>
      </rPr>
      <t xml:space="preserve"> Tres (3) monitoreos al mapa de riesgos 
</t>
    </r>
    <r>
      <rPr>
        <b/>
        <sz val="10"/>
        <color theme="1"/>
        <rFont val="Arial"/>
        <family val="2"/>
      </rPr>
      <t>Indicador:</t>
    </r>
    <r>
      <rPr>
        <sz val="10"/>
        <color theme="1"/>
        <rFont val="Arial"/>
        <family val="2"/>
      </rPr>
      <t xml:space="preserve"> Monitorero cuatrimenstral al mapa de riesgos de gestión y corrupción de la SDA
</t>
    </r>
    <r>
      <rPr>
        <b/>
        <sz val="10"/>
        <color theme="1"/>
        <rFont val="Arial"/>
        <family val="2"/>
      </rPr>
      <t>Fórmula Indicador</t>
    </r>
    <r>
      <rPr>
        <sz val="10"/>
        <color theme="1"/>
        <rFont val="Arial"/>
        <family val="2"/>
      </rPr>
      <t xml:space="preserve">: No. de monitoreos al mapa de riesgos  de  gestión y de corrupción de la SDA
Actividad programada para el segundo y tercer cuatrimestre de la vigencia 2024; no obstante, la Oficina de Control Interno, identificó reporte de monitoreo en el aplicativo ISOLUCIÖN, por parte de la segunda línea de defensa; a pesar de no evidenciar el informe de segunda línea de defensa.  </t>
    </r>
  </si>
  <si>
    <t>El monitoreo de riesgos del segundo cuatrimestre inicia el 23 de agosto, posterior a este se realizara el seguimiento por parte de la segunda y tercera linea de defensa para realizar los informes en el mes septiembre y estaran disponibles en los enlaces</t>
  </si>
  <si>
    <t>1 monitoreo al mapa de riesgos  de  gestión y de corrupción de la SDA</t>
  </si>
  <si>
    <t xml:space="preserve">https://isolucion.ambientebogota.gov.co/Isolucionsda/RiesgosDafpV5/ListadoRiesgosDafpV5.aspx?TipoModulo=Mw==
 https://drive.google.com/drive/folders/1ZDtiTHUoIFbLAwVTzWvAFpJbw8bQpXso </t>
  </si>
  <si>
    <t>Durante el primer cuatrimestre de la vigencia 2024, la Oficina de control Interno, en cumplimiento del Plan Anual de Auditorías, realizó el Seguimiento a las Acciones de Plan Anticorrupción y de Atención al Ciudadano / Programa de Transparencia y Ética Pública, en adelante PAAC - PTEP (Componentes, Mapa de Riesgos y Reporte Aplicativo SUIT) / Tercer Cuatrimestre 2023, el cual fue socializaco con los integrantes del CICCI mediante el radicado No. 2024IE11698 del 16 de enero de 2024.</t>
  </si>
  <si>
    <t xml:space="preserve">Radicado No. 2024IE11698 del 16 de enero de 2024 Informe de Seguimiento a las Acciones de Plan Anticorrupción y de Atención al Ciudadano / Programa de Transparencia y Ética Pública, en adelante PAAC - PTEP (Componentes, Mapa de Riesgos y Reporte Aplicativo SUIT) / Tercer Cuatrimestre 2023. 
Página web institucional  en la ruta: https://acortar.link/XYDKMh
</t>
  </si>
  <si>
    <t>El proceso realizó 1 de 3 informes de seguimiento a las Acciones de Plan Anticorrupción y de Atención al Ciudadano / Programa de Transparencia y Ética Pública, en adelante PAAC - PTEP (Componentes, Mapa de Riesgos y Reporte Aplicativo SUIT) / Tercer Cuatrimestre 2023,
Se verifica su publicación en la página web de la Entidad en https://www.ambientebogota.gov.co/es/web/transparencia/informes-de-la-oficina-de-control-interno/-/document_library_display/dQE7lgXxsm6s/view/6067125</t>
  </si>
  <si>
    <t>Comunicaciones y anexo de seguimiento
https://drive.google.com/drive/u/0/folders/1Z3tSuLMrd7PxvpKVA7tB5yrG7g1eIguq</t>
  </si>
  <si>
    <r>
      <t xml:space="preserve">En atención a la meta e indicador establecidos e identificados como:
</t>
    </r>
    <r>
      <rPr>
        <b/>
        <sz val="10"/>
        <color theme="1"/>
        <rFont val="Arial"/>
        <family val="2"/>
      </rPr>
      <t>Meta:</t>
    </r>
    <r>
      <rPr>
        <sz val="10"/>
        <color theme="1"/>
        <rFont val="Arial"/>
        <family val="2"/>
      </rPr>
      <t xml:space="preserve"> Tres (3) informes de seguimiento emitidos y publicados en la página web de la Entidad.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t>
    </r>
  </si>
  <si>
    <t>La Oficina de Control Interno, realizó seguimiento cuatrimestral al Plan Anticorrupción y de Atención al Ciudadano  incluyendo la gestión de los riesgos consolidados en el mapa de riesgos de gestión y de corrupción, Componentes, Mapa de Riesgos y Reporte Aplicativo SUIT del primer Cuatrimestre 2024.</t>
  </si>
  <si>
    <t xml:space="preserve">Informe de Seguimiento a las Acciones del Programa de
Transparencia y Ética Pública PTEP - Plan Anticorrupción y de Atención al
Ciudadano - PAAC - (Componentes, Mapa de Riesgos y Reporte Aplicativo
SUIT) / Primer Cuatrimestre 2024 publicado en la sección de transparencia de la SDA en la ruta: Transparencia/Transparencia/4. Planeación, presupuesto e Informes/4.8. Informes de la oficina de control interno/4. Vigencia 2024/3. Evaluación de la Gestión del Riesgo/2. Seguimiento PTEP - PAAC y Mapa de Riesgos </t>
  </si>
  <si>
    <t>REPORTE PRIMERA LÍNEA DE DEFENSA
III CUATRIMESTRE (Septiembre - Diciembre2024)
(Responsable de la actividad - Líder de proceso)</t>
  </si>
  <si>
    <t>SEGUIMIENTO SEGUNDA LÍNEA DE DEFENSA
III CUATRIMESTRE (Septiembre - Diciembre2024)
(Responsable de la actividad - Líder de proceso)</t>
  </si>
  <si>
    <t>SEGUIMIENTO TERCER LINEA DE DEFENSA 
III CUATRIMESTRE (Septiembre - Diciembre2024)
(Responsable de la actividad - Líder de proceso)</t>
  </si>
  <si>
    <r>
      <rPr>
        <b/>
        <sz val="14"/>
        <color theme="1"/>
        <rFont val="Arial"/>
        <family val="2"/>
      </rPr>
      <t>PROGRAMA DE TRANSPARENCIA Y ÉTICA PÚBLICA - PTEP</t>
    </r>
    <r>
      <rPr>
        <sz val="14"/>
        <color theme="1"/>
        <rFont val="Arial"/>
        <family val="2"/>
      </rPr>
      <t xml:space="preserve">
SECRETARÍA DISTRITAL DE AMBIENTE
VIGENCIA 2024
</t>
    </r>
    <r>
      <rPr>
        <b/>
        <sz val="14"/>
        <color theme="1"/>
        <rFont val="Arial"/>
        <family val="2"/>
      </rPr>
      <t>Versión 3</t>
    </r>
  </si>
  <si>
    <t>Radicado No. 2024IE190551 del 11 de septiembre de 2024 correspondiente a Informe  de Informe de a los pasivos exigibles, reservas presupuestales y saneamiento contable disponble en el enlace: http://surl.li/mnapxv 
Y adjunto al presente reporte (Ver Anexo 1)</t>
  </si>
  <si>
    <t>Actividad ejecutada en el primer cuatrrimestre 2024</t>
  </si>
  <si>
    <t>Radicado No. 2024IE225672 del 29 de octubre de 2024 correspondiente a IMonitoreo al cumplimiento de la Circular 017 de 2017 de la Procuraduría General de la Nación y de la Ley 2013 de 2019  (SIDEAP y Aplicativo por la Integridad Pública), disponble en el enlace: http://surl.li/doesqd
Y adjunto al presente reporte (Ver Anexo 2)</t>
  </si>
  <si>
    <t xml:space="preserve">La oficina de control interno  realizó el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 el cual fue socializado mediante radicado No. 2024IE191263 del 12 de septiembre de 2024. </t>
  </si>
  <si>
    <t>Radicado No. . 2024IE191263 del 12 de septiembre de 2024. correspondiente a seguimiento cuatrimestral al Plan Anticorrupción y de Atención al Ciudadano  (incluyendo la gestión de los riesgos consolidados en el mapa de riesgos de gestión y de corrupción, así como los componentes adoptados en transición al Programa de Transparencia y Ética Pública, disponble en el enlace: http://surl.li/xouxcg
Y adjunto al presente reporte (Ver Anexo 4)</t>
  </si>
  <si>
    <t>Durante este periodo, la Oficina de Control Interno, realizó el Monitoreo al cumplimiento de la Circular 017 de 2017 de la Procuraduría General de la Nación y de la Ley 2013 de 2019  (SIDEAP y Aplicativo por la Integridad Pública),  socializado a los integrantes del CICCI mediante radicado No. 2024IE225672 del 29 de octubre de 2024.</t>
  </si>
  <si>
    <t xml:space="preserve">Durante el último cuatrimestre de la vigencia, se evidencia que la Oficina de control interno emite un memorando socializando e  informando el seguimiento a los pasivos exigibles y reservas presupeustales, junto con las  recomendaciones pertinentes . </t>
  </si>
  <si>
    <t>https://drive.google.com/drive/u/0/folders/1YiPkqKYq_Wd0xl1NAY6Uai2VZD7DgsET</t>
  </si>
  <si>
    <t>Se envidencia que la Oficina de Control interno emite un Informe mediante memorando al  Seguimiento a Procesos Meritocráticos, Reportes OPEC y Publicación de Hojas de Vida, Circular 017 de 2017 de la PGN y Ley 2013 de 2019- Vigencia 2024.</t>
  </si>
  <si>
    <t xml:space="preserve">Se evidencia que la oficina de control interno presenta en el mes de septiembre, el seguimiento al PTEP y a la matriz de riesgos, donde presenta las recomendaciones  sobre los 9 componentes del programa , cumpliendo con los 3 seguimientos programados para el año 2024. </t>
  </si>
  <si>
    <t>https://drive.google.com/drive/folders/1f5APFsnWLtqeCOzMChrL02JHwg4uGn05</t>
  </si>
  <si>
    <t>Se evidencia el reporte en excel de los casos solicitados de agosto a diciembre, para completar el 100% de los casos solicitados en el año 2024.</t>
  </si>
  <si>
    <t>Se evidencia una actualización del esquema de publicación de información de la SDA, para completar 3 de las 4 programadas, hizo falta una actualización del esquema, por tanto no fue realizada debido a que se hizo de manera cuatrimestral y no trimestral, se recomienda que se programen las actividades de acuerdo a la necesidad.</t>
  </si>
  <si>
    <t>Se han evaluado el 100 % de los criterios de accesibilidad web que corresponden a 19 criterios que contienen 108 observaciones</t>
  </si>
  <si>
    <t>https://drive.google.com/drive/folders/1Wrz4IS-Ds0d7pktYC_fIgZYfSifDMezi</t>
  </si>
  <si>
    <t>Se envidencia el reporte en excel  de 19 criterios con 108 observaciones analizadas lo que corresponde al 100%.</t>
  </si>
  <si>
    <t>se elaboró documento de publicación de contenidos web con el objetivo de El objetivo de este protocolo es establecer lineamientos para realización y publicación de material audiovisual (fotografías y videos) en la sede electrónica de la Secretaría Distrital de Ambiente, con el propósito de generar y mantener un estándar que permita manejar una identidad visual clara y garantizar la accesibilidad y cumplimiento de los anexos técnicos de la resolución 1519 de 2020..</t>
  </si>
  <si>
    <t>Se evidencia que se elabora un instructivo para la estandarización de los criterios de accesibilidad web para la producción documental y audiovisual pero no se evidencia su  adopción ni  socialización, se recomienda que el instructivo sea tenido en cuenta y socializado para su adopción ya que es una herramienta muy importante para las diferentes dependencias.</t>
  </si>
  <si>
    <t xml:space="preserve">Parcialmente cumplida </t>
  </si>
  <si>
    <t>A 30 de noviembre de 2024 con un total de 173 indicadores publicados se cuenta con un porcentaje de actualización de 99.42%.</t>
  </si>
  <si>
    <t xml:space="preserve">99,42 % de indicadores actualizados </t>
  </si>
  <si>
    <t>https://docs.google.com/spreadsheets/d/1vdBttH0M1tBb7LuKevUyRENmbB3fajZQ/edit?gid=1668850395#gid=1668850395</t>
  </si>
  <si>
    <t>Se evidencia la bitacora y tablero de control donde se encuentra el grado de actulizaciom de los 173 indicadores para un porcentaje de actualización del 99.42%</t>
  </si>
  <si>
    <t xml:space="preserve">Para el II semestre 2024 se reportó la matriz de indicadores estratégicos de ciudad con corte a 30 de junio de 2024. 
Se aclara que los informes Acuerdo 067 de 2002 y Bogotá Cómo Vamos son reportados de manera anual, por tanto, su último reporte se realizó en el I semestre del 2024 con corte a 31 de diciembre de 2023. Con respecto al Informe Objetivos de Desarrollo Sostenible (ODS) que se reporta de manera semestral, fue consolidado con corte al 30 de mayo de 2024 y enviado a la Secretaría Distrital de Planeación también en el I semestre de 2024.
s importante mecionar que Bogotá cómo vamos no es un informe reglamentario, es un derecho de petición que ingresa  todos los años desde ese programa liderado por El Tiempo, la Universidad Javeriana y la Cámara de Comercio. 
Finalmente, frente al Índice de Calidad Ambiental Urbana (ICAU) el último reporte entregado al Ministerio de Ambiente y Desarrollo Sostenible (MADS) corresponde a los periodos bianuales (2018 – 2019) y (2020 – 2021) y fue remitido en el I semestre de 2023. </t>
  </si>
  <si>
    <t>En ese sentido, el resultado de la fórmula sería (1/5)*10 = 2.</t>
  </si>
  <si>
    <t xml:space="preserve">Durante el tercer cuatrimestre del año 2024, se asiste a sesiones de la veeduria solicitadas, por otra parte se realiza un espacio exclusivo para la SDA en cuanto a explicación de lineamientos para espacios de dialgoo y Audiencia Publica, asi mismo se realizan cronogramas y actividades de alistamiento para la rendicion de cuentas 2024, la cual esta programada para el primer cuatrimestre del 2025. </t>
  </si>
  <si>
    <t xml:space="preserve">Se evidencia listado de asistencia veeduria donde participan integrantes de la secretaria distrital de Ambiente, por otro lado se evidencia que se realiza espacio exclusivo en el auditorio principal de la secretaria distrital de Ambiente, por otro lado tambien se evidencian actividades de preparación audiencia Publica del 2024 que será en el 2025. </t>
  </si>
  <si>
    <t>Actualización de catorce objetos geográficos  en el mes de noviembre y diciembre del año 2024, sin embargo hay que preciesar que:
Parte de la tarea de actualización de información en la plataforma de Datos Abiertos de Bogotá depende de los tiempos de revisión del equipo técnico de IDECA así como de las demás dependecias que suministran la información a DPSIA. A la fecha, se ha entregado gran parte de la información adicional aquí reportada, pero aún se está a la espera de su respuesta. Por lo anterior, y considerando que este reporte se realiza el 10 de diciembre de 2024, es importante mencionar que el porcentaje de este indicador podría aumentar para el 31 de diciembre del presente año.</t>
  </si>
  <si>
    <t>https://drive.google.com/drive/folders/1svf-KCPCby7F-yKY9HMPohu4bVo7WPeV?usp=drive_link</t>
  </si>
  <si>
    <t xml:space="preserve">Avance en la publicación de 2 objetos geográficos nuevos (Puntos de capatación de aguas subterráneas y organización de voluntariado ambiental).
Se hace necesario mencionar que el porcentaje se encuentra en 50% y que podrá ser superior a la fecha d este repoprte por las siguientes raziones:
Fue necesario eliminar el objeto geográfico correspondiente a los árboles talados, pues este es generado por el Jardín Botánico.
se remitieron a IDECA cinco nuevos objetos web geográficos, los cuales están en espera de su aprobación. Estos objetos son: Parques de Borde, MER Diurno Jornada Dominical dB (A), MER Diurno Jornada Ordinaria dB (A), MER Nocturna Jornada Dominical dB (A) y MER Nocturna Jornada Ordinaria dB (A) que estan el proceso de revision y aprobación </t>
  </si>
  <si>
    <t>Se llevaron a cabo dos revisiones de los servicios web geográficos disponibles en Datos Abiertos Bogotá, en los meses de septiembre y noviembre.</t>
  </si>
  <si>
    <t>Se evidencia la actualización de 14 objetos, pero asi también se evidencia que el indicador se presenta bajo , para lo cual el area tecnica explica que los motivos son externos a la entidad en algunas ocaciones y que la fecha del reporte aún queda un tiempo para finalizar el año, por tanto se observa que  el indicador deberia ir enfocado a la meta de la entidad para que pueda ser gestionado de manera correcta.</t>
  </si>
  <si>
    <t>Se envidencia la publicación de 2 objetos geograficos, lo cual conlleva a 8 objetos en total de los programados, la meta solo se referia a 8 publicaciones las cuales fueron gestionadas.</t>
  </si>
  <si>
    <t>Se evidencia la verificación y revisión  de servicios del ultimo cuatrimestre para completar un total de 4 como fue programado.</t>
  </si>
  <si>
    <t>Durante el ultimo cuatrimestre de la vigencia 2024, la Oficina de Control Interno, realizó el Informe a los pasivos exigibles, reservas presupuestales y saneamiento contable socializado a los integrantes del CICCI mediante radicado No. 2024IE190551 del 11 de septiembre de 2024.</t>
  </si>
  <si>
    <t xml:space="preserve">Se aprobó en el Comité Institucional de Gestión y Desempeño el instrumento "Tabla de Retención Documental" el día 12 de diciembre del año en curso. Como evidencia, se envía el memorando interno 2024IE25505 del 6 de diciembre de 2024, que incluye la citación al comité y el orden del día. El acta de aprobación no se adjunta, ya que este documento está en proceso de elaboración. Posterior a esta actividad, se remitirá al Archivo con los demás soportes para aprobación.  
</t>
  </si>
  <si>
    <t>Memorando interno 2024IE25505 del 6 de diciembre de 2024, que incluye la citación al comité y el orden del día</t>
  </si>
  <si>
    <t>Memorando interno 2024IE25505 del 16 de diciembre de 2024, que incluye la citación al comité y el orden del día</t>
  </si>
  <si>
    <t xml:space="preserve">Se evidencia que el acta de comité de gestión y desempeño se realiza la aprobación de la tabla de Rentención documental </t>
  </si>
  <si>
    <t>https://drive.google.com/drive/folders/1YiPkqKYq_Wd0xl1NAY6Uai2VZD7DgsET</t>
  </si>
  <si>
    <t xml:space="preserve">Se aprobó en el Comité Institucional de Gestión y Desempeño el instrumento "Programa de Gestión Documental" el día 12 de diciembre del año en curso. Como evidencia, se envía el memorando interno 2024IE25505 del 6 de diciembre de 2024, que incluye la citación al comité y el orden del día. El acta de aprobación no se adjunta, ya que este documento está en proceso de elaboración. Posterior a esta actividad, se remitirá al Archivo con los demás soportes para aprobación.  Se adjunta el Programa de Gestión Documental. Posteriormente se adoptará por acto administrativo y publicarlo en el enlace de transparencia y acceso ala información.
</t>
  </si>
  <si>
    <t>Se evidencia que el acta de comité de gestión y desempeño se realiza la aprobación del programa de gestion documental .</t>
  </si>
  <si>
    <t>En el mes de noviembre durante los días 5, 6 y 7 se realizó la primera muestra de conocimiento y la innovación-SDA, mediante radicado 2024IE200228 del 25 de septiembre de 2024, se invitó a todas las dependencia a participar en este evento, se informaron las metodologías; charlas magistrales, recorridos virtuales, mesas de exposición y actividades pedagógicas.  También se invitó a los colaboradores a participar  en el evento a través de video de la Secretaria de Despacho.  El evento tuvo una participación representativa y un impacto muy positivo en la totalidad de los colaboradores de la SDA, quienes conocieron lo que hacen las distintas dependencias, fue u espacio importante para fortalecer la cultura de compartir el conocimiento.  Como evidencia se anexa radicado, pieza comunicativa, video Secretaria de Despacho, listados de asistencia y registro fotográfico.</t>
  </si>
  <si>
    <t>Como evidencia se anexa radicado, pieza comunicativa, video Secretaria de Despacho, listados de asistencia y registro fotográfico.</t>
  </si>
  <si>
    <t>Se evidencia la pieza comunicativa y el rollo fotografica , asi como las listas de asistencia de la muestra de conocimiento realizada</t>
  </si>
  <si>
    <t>La SDA hace parte de la Comunidad práctica, en el mes de abril se participó en el Taller Básico en Innovación Pública y en el mes de diciembre en el "Primer encuentro de comunidad de práctica innovadores públicos" el 11 de diciembre.</t>
  </si>
  <si>
    <t>Se evidencian las fotos de la muestra de conocimiento y la innovación del mes de noviembre, donde los colaboradores de la entidad participan.</t>
  </si>
  <si>
    <r>
      <rPr>
        <b/>
        <sz val="10"/>
        <color theme="1"/>
        <rFont val="Arial"/>
        <family val="2"/>
      </rPr>
      <t xml:space="preserve">Actividades:
</t>
    </r>
    <r>
      <rPr>
        <sz val="10"/>
        <color theme="1"/>
        <rFont val="Arial"/>
        <family val="2"/>
      </rPr>
      <t xml:space="preserve">
</t>
    </r>
    <r>
      <rPr>
        <b/>
        <sz val="10"/>
        <color theme="1"/>
        <rFont val="Arial"/>
        <family val="2"/>
      </rPr>
      <t>CAMPAÑA DE COMUNICACIÓN SOBRE LOS VALORES DE INTEGRIDAD DE LA SDA</t>
    </r>
    <r>
      <rPr>
        <sz val="10"/>
        <color theme="1"/>
        <rFont val="Arial"/>
        <family val="2"/>
      </rPr>
      <t xml:space="preserve">
1. </t>
    </r>
    <r>
      <rPr>
        <b/>
        <sz val="10"/>
        <color theme="1"/>
        <rFont val="Arial"/>
        <family val="2"/>
      </rPr>
      <t>Diseño de la campaña divulgativa:</t>
    </r>
    <r>
      <rPr>
        <sz val="10"/>
        <color theme="1"/>
        <rFont val="Arial"/>
        <family val="2"/>
      </rPr>
      <t xml:space="preserve"> Actividad cumplida al 100% y reportada en el primer cuatrimestre 2024.
2. </t>
    </r>
    <r>
      <rPr>
        <b/>
        <sz val="10"/>
        <color theme="1"/>
        <rFont val="Arial"/>
        <family val="2"/>
      </rPr>
      <t xml:space="preserve">Ejecución de la campaña divulgativa de valores de integridad. </t>
    </r>
    <r>
      <rPr>
        <sz val="10"/>
        <color theme="1"/>
        <rFont val="Arial"/>
        <family val="2"/>
      </rPr>
      <t xml:space="preserve">Se inicia en mayo  la ejecución de la campaña "Y tú ¿ya aportaste tu semilla?, "Siembra los valores de Nuestra casa dia a día", con el fin de divulgar nuestros valores institucionales, partiendo del compromiso de la alta dirección, en la cual se han seleccionado directivos de la entidad para formar parte de las piezas divulgativas, tomandose la correspondiente fotografía. Esta campaña consiste en la divulgación de un valor mensualmente, y para este periodo se concluye la ejecución de la campaña de la siguiente manera: 
Septiembre 16 : El valor del Compromiso, representado por  Angela Romero, Subdirectora de Silvicultura, Flora y Fauna Silvestre.
Octubre 22: El valor de la Diligencia, representado por Alix Montes, Jefe de la Oficina de Participación, Educación y Localidades.
Se concluye con la divulgación de los cinco valores institucionales o de nuestra casa.
</t>
    </r>
    <r>
      <rPr>
        <b/>
        <sz val="10"/>
        <color theme="1"/>
        <rFont val="Arial"/>
        <family val="2"/>
      </rPr>
      <t>RECONOCIMIENTO DEL 100% DE LOS VALORES DEL CÓDIGO DE INTEGRIDAD POR PARTE DE LOS COLABORADORES DE LA SDA Y GRUPOS DE VALOR</t>
    </r>
    <r>
      <rPr>
        <sz val="10"/>
        <color theme="1"/>
        <rFont val="Arial"/>
        <family val="2"/>
      </rPr>
      <t xml:space="preserve">
3. </t>
    </r>
    <r>
      <rPr>
        <b/>
        <sz val="10"/>
        <color theme="1"/>
        <rFont val="Arial"/>
        <family val="2"/>
      </rPr>
      <t xml:space="preserve">Promover una cultura orientada a vivir los valores de integridad en el servicio público y  la apropiación de la integridad en el ejercicio de las funciones y / o deberes u obligaciones de los colaboradores.
3.1 </t>
    </r>
    <r>
      <rPr>
        <sz val="10"/>
        <color theme="1"/>
        <rFont val="Arial"/>
        <family val="2"/>
      </rPr>
      <t>Se realizó el 1 de noviembre  de 2024, una capacitación al personal de las diferentes áreas técnicas del Laboratorio Ambiental de la SDA en la que se orientó sobre la aplicación de los valores de integridad de la SDA, como el primer lineamiento de la política de integridad institucional y lucha contra la corrupción,  armonizándolo con el cumplimiento de otros lineamientos como es el conflicto de intereses, y gestión de riesgos.</t>
    </r>
    <r>
      <rPr>
        <b/>
        <sz val="10"/>
        <color theme="1"/>
        <rFont val="Arial"/>
        <family val="2"/>
      </rPr>
      <t xml:space="preserve">
3.2 </t>
    </r>
    <r>
      <rPr>
        <sz val="10"/>
        <color theme="1"/>
        <rFont val="Arial"/>
        <family val="2"/>
      </rPr>
      <t>Se realizó en la semana de la integridad 2024, realizada del 23 al 27 de septiembre de 2024.</t>
    </r>
    <r>
      <rPr>
        <b/>
        <sz val="10"/>
        <color theme="1"/>
        <rFont val="Arial"/>
        <family val="2"/>
      </rPr>
      <t xml:space="preserve">
INTERACCIÓN CON EL 100% DE LAS INSTANCIAS RELACIONADAS CON EL COMPONENTE DE GESTIÓN DE INTEGRIDAD </t>
    </r>
    <r>
      <rPr>
        <sz val="10"/>
        <color theme="1"/>
        <rFont val="Arial"/>
        <family val="2"/>
      </rPr>
      <t xml:space="preserve">
4. </t>
    </r>
    <r>
      <rPr>
        <b/>
        <sz val="10"/>
        <color theme="1"/>
        <rFont val="Arial"/>
        <family val="2"/>
      </rPr>
      <t>Evaluación de la gestión de integridad 2023.</t>
    </r>
    <r>
      <rPr>
        <sz val="10"/>
        <color theme="1"/>
        <rFont val="Arial"/>
        <family val="2"/>
      </rPr>
      <t xml:space="preserve"> Actividad cumplida al 100% y reportada en el  primer cuatrimestre.
5. </t>
    </r>
    <r>
      <rPr>
        <b/>
        <sz val="10"/>
        <color theme="1"/>
        <rFont val="Arial"/>
        <family val="2"/>
      </rPr>
      <t>Articulación de la gestión de Integridad  con el Plan Anticorrupción de la SDA y otros instrumentos de gestión</t>
    </r>
    <r>
      <rPr>
        <sz val="10"/>
        <color theme="1"/>
        <rFont val="Arial"/>
        <family val="2"/>
      </rPr>
      <t xml:space="preserve">. 
5.1 Se llevó a cabo el reporte correspondiente al segundo  cuatrimestre de la vigencia 2024, correspondiente al Programa de Transparencia y Ética plública Distrital, en el componente No. 7, sobre el cual se han tenido en cuenta el monitoreo efectuado por la segunda y tercera lineas de defensa.
5.2 Se  efectua el tercer reporte cuatrimestral,  se tienen en cuenta  las recomendaciones efectuadas, para el diligenciamiento  del Furag, y  del GITH.
5.3 El 7 de noviembre de 2024, se diligenciaron las matrices de Gestión del Código de Integridad, y de Gestión estratégica de Talento Humano  vigencia  2024 (MIPG) en los formatos correspondientes. 
6. </t>
    </r>
    <r>
      <rPr>
        <b/>
        <sz val="10"/>
        <color theme="1"/>
        <rFont val="Arial"/>
        <family val="2"/>
      </rPr>
      <t xml:space="preserve">Articulación institucional e interinstucional para el desarrollo de iniciativas asociadas a la gestión de integridad. 
</t>
    </r>
    <r>
      <rPr>
        <sz val="10"/>
        <color theme="1"/>
        <rFont val="Arial"/>
        <family val="2"/>
      </rPr>
      <t xml:space="preserve">
6.1 El 26 de septiembre de 2024, se recepcionaron los informes de revisión de la implementación del programa antisoborno y estrategia de implementación de la Dirección de Control Ambiental (radicado 2024IE198946), así como el informe de seguimiendo a indicadores por proceso - MIPG (radicado 2024IE198954), los cuales se revisaron y se tuvieron en cuenta sus recomendaciones.
6.2 El 21 de octubre de 2024, se participó en la mesa sectorial de trabajo realizada en las instalaciones del DASCD con el fin de orientar, acompañar y dar a conocer directrices y lineamientos a las entidades y organismos distritales frente a las recomendaciones del DAFP, en la dimension del talento humano que permitan el fortalecimiento y mejoramiento de la gestión institucional, y de esta manera contribuir a la construcción de planes de mejora.
6.3 El 16 de septiembre de 2024 se recibieron los resultados de Furag talento humano, los cuales fueron revisados en reunión del 13 de septiembre de 2024.
</t>
    </r>
    <r>
      <rPr>
        <b/>
        <sz val="10"/>
        <color theme="1"/>
        <rFont val="Arial"/>
        <family val="2"/>
      </rPr>
      <t xml:space="preserve">
7. Dinamizar  esfuerzos institucionales e  interinstitucionales, entre las entidades distritales, y grupos de valor objetivo para  activar la transparencia, integridad y lucha contra la corrupción en la ciudad.   
7.1 Se realizó el 27 de agosto de 2024, se llevó a cabo una reunión para conformar el correspondiente organo consultivo </t>
    </r>
    <r>
      <rPr>
        <sz val="10"/>
        <color theme="1"/>
        <rFont val="Arial"/>
        <family val="2"/>
      </rPr>
      <t xml:space="preserve">y comenzar la implementación de "El Modelo de Gestión Jurídica Pública – MGJP" y  la proyección  del plan de acción de la vigencia 2025, en el cual asistió la delegada de los gestores de integridad, y  delegados de todos los directivos designados para conformar esta instancia del modelo. En esta reunión se informa que se ya  encuentra aprobado el modelo dentro de la entidad  por el  comité directivo, y que cada uno de sus integrantes ya ha suscrito los correspondientes compromisos.   Este modelo parte del Plan Distrital de Desarrollo 2020-2024, dentro del propósito de construir un gobierno abierto, el cual incorporó la meta sectorial 485 para “crear un Modelo de Gestión Jurídica Anticorrupción” y que se materializó en el Decreto Distrital 610 de 2022.  La información correspondiente se encuentra en DRIVE 
7,2  </t>
    </r>
    <r>
      <rPr>
        <b/>
        <sz val="10"/>
        <color theme="1"/>
        <rFont val="Arial"/>
        <family val="2"/>
      </rPr>
      <t xml:space="preserve">El 19 de noviembre de 2024 se participó en la capacitación impartida por la Veeduría Distrital </t>
    </r>
    <r>
      <rPr>
        <sz val="10"/>
        <color theme="1"/>
        <rFont val="Arial"/>
        <family val="2"/>
      </rPr>
      <t xml:space="preserve">de forma virtual, sobre transparencia, lineamientos de la cultura de integridad e implementación de protocolos de denuncia y protección al denunciante en la administración pública distrital, presentando en dicho espacio inquietudes y reflexiones al respecto.
7.3 </t>
    </r>
    <r>
      <rPr>
        <b/>
        <sz val="10"/>
        <color theme="1"/>
        <rFont val="Arial"/>
        <family val="2"/>
      </rPr>
      <t>El 28 de noviembre de 2024 se realizó una mesa de trabajo  de forma virtual con la Dirección de Planeación y Sistemas de Información de la SDA</t>
    </r>
    <r>
      <rPr>
        <sz val="10"/>
        <color theme="1"/>
        <rFont val="Arial"/>
        <family val="2"/>
      </rPr>
      <t xml:space="preserve">, sobre lineamientos de publicidad en cuanto a la aplicación de la ley de transparencia en los temas de ética  y gestión de integridad, reunión en la cual la gestora de integridad delegada Adriana Rodríguez, brindó unas pautas para que se ajustará la página web de la entidad, a fin de que la información correspondiente sea publicada y además de fácil busqueda y acceso para cualquier interesado en la misma a través de dicho medio. </t>
    </r>
    <r>
      <rPr>
        <b/>
        <sz val="10"/>
        <color theme="1"/>
        <rFont val="Arial"/>
        <family val="2"/>
      </rPr>
      <t xml:space="preserve">
7.4. El 17 de diciembre de 2024, </t>
    </r>
    <r>
      <rPr>
        <sz val="10"/>
        <color theme="1"/>
        <rFont val="Arial"/>
        <family val="2"/>
      </rPr>
      <t xml:space="preserve">se atendió por las gestoras de integridad la invitación de la Subsecretaría General  para llevar a cabo un ejercicio de formulación del Plan de acción del Programa de Transparencia y Ética Pública 2025 en el componente 7, con la orientación de los lineamientos establecidos. Y se dejó formulado dicho plan. </t>
    </r>
    <r>
      <rPr>
        <b/>
        <sz val="10"/>
        <color theme="1"/>
        <rFont val="Arial"/>
        <family val="2"/>
      </rPr>
      <t xml:space="preserve">
SEMANA DE LA INTEGRIDAD
8. Implementar estrategias de apropiación de valores a partir de la evaluación realizada de la vigencia 2023.
</t>
    </r>
    <r>
      <rPr>
        <sz val="10"/>
        <color theme="1"/>
        <rFont val="Arial"/>
        <family val="2"/>
      </rPr>
      <t>En reunión de gestores de integridad de fecha 3 de septiembre de 2024, se retomaron los resultados de la vigencia anterior, con el fin de impulsar unas actividades y campaña de expectativa y piezas comunicacionales para la semana de la integridad, con el objetivo de incidir directamente en los valores que de acuerdo con dichos resultados requerían una mayor interiorización y apropiación en la SDA.</t>
    </r>
    <r>
      <rPr>
        <b/>
        <sz val="10"/>
        <color theme="1"/>
        <rFont val="Arial"/>
        <family val="2"/>
      </rPr>
      <t xml:space="preserve">
9. Planeación y desarrollo de la Semana de la Integridad.
</t>
    </r>
    <r>
      <rPr>
        <sz val="10"/>
        <color theme="1"/>
        <rFont val="Arial"/>
        <family val="2"/>
      </rPr>
      <t xml:space="preserve">Se llevó a cabo reunión de gestores de integridad el 6 de septiembre de 2024 en la cual se definieron los puntos relevantes a desarrollar en la versión 2024  de la Semana de la Integridad de la SDA. se recogieron propuestas de eventos lúdico pedagógicos, en las modalidades presencial y virtual.
Sin embargo,  al realizar las gestiones para la ejecución presupuestal de los recursos ($50.000.000) asignados para la vigencia, fue  comunicado  por parte de la funcionaria encargada de ese componente en la Oficina de Comunicaciones de la SDA, que los recursos fueron trasladados para realizar otro tipo de actividades institucionales,  lo que conllevó realizar ajustes de último momento, ajustando las actividades y objetivos a cumplir. 
En reunión del 19 de septiembre se concretó el cronograma de actividades y piezas divulgativas para la realización de la semana de integridad del 23 al 27 de septiembre de 2024. </t>
    </r>
    <r>
      <rPr>
        <b/>
        <sz val="10"/>
        <color theme="1"/>
        <rFont val="Arial"/>
        <family val="2"/>
      </rPr>
      <t xml:space="preserve">
10. Reconocimiento a las buenas prácticas y comportamientos de los colaboradores de la SDA.
</t>
    </r>
    <r>
      <rPr>
        <sz val="10"/>
        <color theme="1"/>
        <rFont val="Arial"/>
        <family val="2"/>
      </rPr>
      <t>Se diseñó una actividad dentro de la Semana de la Integridad denominada Carta de la integridad, en la que se buscaba como uno de los aspectos, se destacara una buena práctica desarrollada por las diferentes dependencias de la entidad. Del resultado de esta actividad, se encontró que la actividad misma debe constituirse en una buena práctiva institucional, que es digna de replicarse puesto que busca incentivar al reconocimiento de los buenos quehaceres institucionales y a detectar las debilidades de la gestión con un sentido de compromiso colectivo de aporte a la solución. Por ello, en el acto de cierre de la Semana de la Integridad, se destacó a las dependencias que participaron e hicieron visibilizado este ejercicio.</t>
    </r>
    <r>
      <rPr>
        <b/>
        <sz val="10"/>
        <color theme="1"/>
        <rFont val="Arial"/>
        <family val="2"/>
      </rPr>
      <t xml:space="preserve">
11. Actividad de diagnóstico del plan de acción de integridad 2024 y balance con los resultados de la vigencia 2023.
(Evaluación de la percepción sobre la gestión realizada en el programa de Integridad y evaluar la apropiación de valores).
Durante la semana de la integridad se aplicaron encuestas de percepción:
Vulnerabilidad de valores
Impacto de la Gestión de Integridad
Conocimiento de valores institucionales
Aplicación de test de integridad - Caja de herramientas DAFP</t>
    </r>
  </si>
  <si>
    <t xml:space="preserve">100%
Porcentaje de ejecución del Plan de gestión de Integridad
Se ejecutaron 11 actividades de las 11 programadas para la vigencia, con un cumplimiento correspondiente al 100% 
</t>
  </si>
  <si>
    <t>Se recoge toda la gestión realizada durante la vigencia en el correspondiente informe de Gestión de integridad 2024, el cual se elabora en el mes de diciembre, y se presenta al Comité Institucional de Gestión y Desempeño. 
De igual manera se solicita su publicación en la página web de la entidad.</t>
  </si>
  <si>
    <t>100% Ejecución
Un (1) informe de resultados de la gestión de Integridad del 2024 elaborado y presentado.</t>
  </si>
  <si>
    <t xml:space="preserve"> 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Se está dando inicio a la articulación al interior de la SDA, para el cumplimiento de actividad  de esta fase es el último cuatrimestre de 2024.
El 9 de octubre de 2024, se participó en el facebook live realizado por el DASCD, Diálogo con el Servicio Civil, "Hablemos sobre política de integridad y cómo prevenir los conflictos de interes", con el fin de mejorar los resultados del FURAG.
El 21 de octubre de 2024, se participó en la mesa sectorial de trabajo realizada en las instalaciones del DASCD con el fin de orientar, acompañar y dar a conocer directrices y lineamientos a las entidades y organismos distritales frente a las recomendaciones del DAFP, en la dimension del talento humano que permitan el fortalecimiento y mejoramiento de la gestión institucional, y de esta manera contribuir a la construcción de planes de mejora.
El 19 de noviembre de 2024 se participó en la capacitación impartida por la Veeduría Distrital de forma virtual, sobre transparencia, lineamientos de la cultura de integridad e implementación de protocolos de denuncia y protección al denunciante en la administración pública distrital, presentando en dicho espacio inquietudes y reflexiones al respecto.
Se ha participado en todas aquellas actividades que han sido comunicadas con oportunidad. </t>
  </si>
  <si>
    <t xml:space="preserve">100% de participación en las actividades distritales asociadas a la gestión de integridad
</t>
  </si>
  <si>
    <t xml:space="preserve">Se encuentra formulado el correspondiente plan de acción desde el primer cuatrimestre,  se quedó en proceso de revisión y aprobación por la Dirección de Gestión Corporativa para pasarlo luego al Comité de Gestión y Desempeño  Institucional, lo cual no se concluyó en la presente vigencia. Se deja constancia de lo desarrollado.
No obstante,  A nivel de los gestores de integridad en las diversas actividades de la semana de la integridad (23 al 27 de septiembre) se hizo alusión a este lineamiento en las diferentes actividades realizadas, y desde la Dirección de Gestión Corporativa-Talento humano se socializó por el correo institucional el 26 de septiembre de 2024, los lineamientos generales sobre conflicto de interes a  los servidores de la SDA.
Se realizó el 1 de noviembre  de 2024, una capacitación al personal de las diferentes áreas técnicas del Laboratorio Ambiental de la SDA en la que se orientó sobre la aplicación de los valores de integridad de la SDA, como el primer lineamiento de la política de integridad institucional y lucha contra la corrupción,  armonizándolo con el cumplimiento de otros lineamientos como es el conflicto de intereses, y gestión de riesgos.
</t>
  </si>
  <si>
    <t>Acta de reunión 16 de marzo para la revisión, formulación y consolidación del plan de gestión conflicto de intereses.
Listados de asistencia virtual y también presencial.
Documento Formulación del plan de gestion de conflicto de interes 2024- efectuada desde el mes de abril de 2024
Correos electrónicos sobre el tema
Socialización Correo institucional del 26 de septiembre de 2024 lineamientos de conflictos de intereses</t>
  </si>
  <si>
    <t xml:space="preserve">Se evidencia que el plan de gestión de integridad fue cumplido al 100% , mediante la matriz excel de cumplimiento que se proporciona como anexo </t>
  </si>
  <si>
    <t>Se evidencia la realización del informe de resultados de la gestión de integridad 2024, y se evidencia que se divulga con el comité por medio del correo electronico.</t>
  </si>
  <si>
    <t xml:space="preserve">
https://drive.google.com/drive/folders/1YiPkqKYq_Wd0xl1NAY6Uai2VZD7DgsET                 1. Reportada en el informe del primer cuatrimestre.
2. Concluida en el tecer cuatrimestre de la vigencia 2024, se adjunta archivo word con las imágenes correspondientes y los pantallazos de la divulgación a través del correo institucional.
3.1 Acta de capacitación No. 62, sobre conflicto de interes.
Presentación en Power Point.
3.2 Informe de gestión 2024.
4. Reporte del primer cuatrimestre 2024.
5.1 Reporte del segundo cuatrimestre PETP. Correo electrónico.
5.2 Reporte del tercer cuatrimestre PETP Y PAC Gestión de Integridad. Correo electrónico.
5.3 matrices MIPG 2024 GETH
6.1 Radicados 2024IE198946 y 2024IE198954
6.2 Invitación a la reunión correo institucional
Foto de participación publicada en medios distritales.
Lista de asistencia a la mesa sectorial.
6.3. Soporte reunión del 13 de septiembre 24 resultados FURAG - Correo electrónico
7.1 Documentos del MGJP - DRIVE - Link  
https://drive.google.com/drive/folders/1ZGTAgDuaPBUEiQUzKFNNHBSLpxTTBGjc?usp=sharing
7.2 imagenes documento word sobre la reunión capacitación realizada de manera virtual por la veeduría distrital el 19 de nov. 24
7.3  Invitación a la mesa virtual del 28 de noviembre de 2024 sobre lineamientos éticos y gestión de integridad,  publicación información .
Acta de reunión 28 de noviembre de 2024.
7.4 Formulación Plan de accion integridad 2025 y PETP COMPONENTE 7 2025 del 17 dic 24
8. Acta No. 3 reunión Gestores de Integridad 3 de septiembre de 2024.
9.  Actas No. 4 y 5 reunión Gestores de Integridad 6  de septiembre de 2024.
10.  Informe de Gestión 2024
11. Informe de Gestión 2024</t>
  </si>
  <si>
    <t xml:space="preserve">
https://drive.google.com/drive/folders/1YiPkqKYq_Wd0xl1NAY6Uai2VZD7DgsET    Informe de gestión 2024
Correo electrónico de presentación del Informe al Comié de Gestión y Desempeño Institucional
Correo electrónico de solicitud publicación en la página web el informe de Gestión de integridad 2024</t>
  </si>
  <si>
    <t xml:space="preserve">
https://drive.google.com/drive/folders/1YiPkqKYq_Wd0xl1NAY6Uai2VZD7DgsET                                   Resumen de la reunión y asistencia virtual.
Cartilla guía
Decreto 610 de 2022
Infograma de presentación de la reunión.  
https://drive.google.com/drive/folders/1YiPkqKYq_Wd0xl1NAY6Uai2VZD7DgsET</t>
  </si>
  <si>
    <t>Se evidencia la presencia en las actividades asociadas a la gestión de integridad que promueve la alcaldia mayor</t>
  </si>
  <si>
    <t xml:space="preserve">Se evidencian estrategias de comunicación y sensibilizaciones relacionadas con los temas del codigo de integridad y condlicto de interes, es de resaltar que en la semana de integridad se trataron dichos temas. </t>
  </si>
  <si>
    <t>El 26 de septiembre de 2024, se envió correo electrónico a servidores y colaboradores sobre Socialización de la Política Antisoborno y Lineamientos sobre Conflicto de Interés, en el cual se adjuntó la Circular No. 00018 del 02 de diciembre del 2020 y la política antisoborno. Así mismo en la semana de la integridad se realizaron charlas sobre el cumplimiento de estos lineamientos. Se encuentra formulado el correspondiente plan de acción desde el primer cuatrimestre,  se quedó en proceso de revisión y aprobación por la Dirección de Gestión Corporativa para pasarlo luego al Comité de Gestión y Desempeño  Institucional, lo cual no se concluyó en la presente vigencia. Se dejan constancia de lo desarrollado.
No obstante,  A nivel de los gestores de integridad en las diversas actividades de la semana de la integridad (23 al 27 de septiembre) se hizo alusión a este lineamiento en las diferentes actividades realizadas, y desde la Dirección de Gestión Corporativa-Talento humano se socializó por el correo institucional el 26 de septiembre de 2024, la politica institucional antisoborno a todos los servidores de la SDA.</t>
  </si>
  <si>
    <t>Se Adjunta correo electronico, Acta de reunión 16 de abril de 2024  para la  revisión, formulación y consolidación del plan de la política antisoborno.
Listados de asistencia virtual y también presencial.
Documento Formulación del plan de implementación politica antisoborno efectuada desde el mes de abril de 2024
Correos electrónicos sobre el tema</t>
  </si>
  <si>
    <t xml:space="preserve">Se evidencia la divulgación por medio del correo electrónico de la plitica antisoborno y lineamientos conflicto de interes  y acta de reunión y listados de la formulación . </t>
  </si>
  <si>
    <t>Se revisó y actualizo la politica de administración de riesgos. Se presentó y aprobó en el Comité Institucional de Coordinación de Control Interno- CICCI en la sesión 5 realizada el 10 de diciembre de 2024</t>
  </si>
  <si>
    <t xml:space="preserve">1. revisión realizada a la Política de administración del riesgo de la entidad de la SDA </t>
  </si>
  <si>
    <t>Acta de reunión, comunicaciones internas, memorando de citación al CICCI con radicado 2024IE250674.
Política de Adaministración del Riesgo de la SDA</t>
  </si>
  <si>
    <t>En febrero de 2024 la SF proyecto y traslado a la DLA la información necesaria para expedir el acto administrativo por el cual se establecen los costos de reproducción de la información pública solicitada por particulares a la Secretaría Distrital de Ambiente para la vigencia 2024
Luego de todas las revisiones la Secretaria del Despacho aprobó y firmó la Resolución SDA 00668 “Por la cual se establecen los costos de reproducción y fotocopiado de la información de carácter público que reposa en la Secretaría Distrital de Ambiente.”</t>
  </si>
  <si>
    <t>Se evidencia la Resolución "Por la cual se establecen los costos de reproducción y fotocopiado de la información de
carácter público que reposa en la Secretaría Distrital de Ambiente."</t>
  </si>
  <si>
    <t>Durante el período evaluado, se llevaron a cabo 55 espacios de participación, que correspondieron exactamente al número de espacios programados. Esto significa que la ejecución alcanzó un 100% de cumplimiento en relación con lo planificado. Este resultado demuestra una perfecta alineación entre la planificación y la ejecución, indicando una eficiencia óptima en la gestión y la implementación de los espacios de participación.</t>
  </si>
  <si>
    <t>Las actas correspondientes a los 55 espacios de participación ejecutados, están disponibles para su revisión en el siguiente enlace: .https://drive.google.com/drive/folders/15tdEsdDhNqGUunXtyCnL01M27xpJ50DW?usp=drive_link
Es importante destacar que las sesiones de las Comisones Ambientales Locales y diferentes mesas del Consejo Consultivo de Ambiente han tenido un impacto significativo en la sensibilización y participación comunitaria en temas ambientales. A través de estas sesiones, se ha facilitado la inclusión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siendo de esta forma garantes de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t>
  </si>
  <si>
    <t>Se evidencian las actas del tercer cuatrimestre de  los escenarios y espacios de participación ciudadana con énfasis ambiental en las 20 localidades del Distrito Capita</t>
  </si>
  <si>
    <t xml:space="preserve">https://drive.google.com/drive/folders/1YiPkqKYq_Wd0xl1NAY6Uai2VZD7DgsET                                   https://drive.google.com/drive/folders/15tdEsdDhNqGUunXtyCnL01M27xpJ50DW          </t>
  </si>
  <si>
    <t>Durante el tercer cuatrimestre de 2024 , el modulo de atencion se encuentra actualizado en la pagina web de la entidad, con los canales de atencion, los diferentes puntos de atencion presencial, los tramites y servicio publicados, el link de Bogota te Escucha para interponer PQRSF, informacion del Defensor del Ciudadano.
Actualmente el menú Participa contiene informacion en todos los módulos, desde la OPEL se realiza la gestion para la actualizacion del modulo de Participa. 
La informacion se encuestra actualizada al tercer trimestre de 2024 https://www.ambientebogota.gov.co/es/participa  
De esta manera se lleva un cumplimiento a la meta planteada del 100% a corte de diciembre.</t>
  </si>
  <si>
    <t>Se evidencia que el  lins de atención al ciudadano esta funcionando adecuadamente y sin anomalias, se recomienda que para el 2025 se implementen preguntas adicionales para el item de preguntas frecuentes, se analice la carta de trato digno si necesita actualizarse a 2025, se verifique el botón de tramites si para el 2025 seguirán los mismos o se incorporarán o eliminaran algunos.</t>
  </si>
  <si>
    <t>Ayuda de memoria con fotos del espacio y presentación.</t>
  </si>
  <si>
    <t xml:space="preserve">Se evidencia la ayuda de memoria con las fotografias del espacio y la presentación donde se evidencia la presentación del menú participa </t>
  </si>
  <si>
    <t>Durante el tercer cuatrimestre la subsecretaria en acompañamiento de la DPSIA, divulgan en un espacio de la cal de chapinero, exponiendo lo relacionado con el menu participa a la ciudadania en el auditorio, para mejorar la apropiación del mismo y darlo a conocer al público.</t>
  </si>
  <si>
    <t>Durante el tercer cuatrimestre la subsecretaria en acompañamiento de la DPSIA, realizan una divulgación sobre todo lo relacionado con la ley 1712 y transparencia en general  en la cal de chapinero</t>
  </si>
  <si>
    <t>Se evidencia la ayuda de memoria con las fotografias del espacio y la presentación donde se evidencia la presentación de varios temas de transparencia de la SDA</t>
  </si>
  <si>
    <t>Durante el tercer cuatrimestre 2024,  se recibieron 28 y se publicaron 28, asi: en septiembre 13, en octubre 7, en noviembre 8,  generando los informes mensuales de solicitudes de acceso a la información. Cabe resaltar que debido a que los reportes se realizan mes vencido, se adjunta tambien el informe de agosto y el de diciembre aun no se ha realizado 
De acuerdo a esto se recibieron y asignaron el 100% de las solicitudes, cumpliendo de esta manera un avance del 91,66 a corte de noviembre</t>
  </si>
  <si>
    <t xml:space="preserve">Informes publicados en la pagina web : https://www.ambientebogota.gov.co/es/web/transparencia/informe-de-pqrs 
Drive: 
https://drive.google.com/drive/u/5/folders/17OKz2daP-ypKmxWzO7QNgMX8Ej3I-TBZ </t>
  </si>
  <si>
    <t>Se evidencia en la pagina web la publicación de los informes hasta el 3 trimestre del año, se recomienda publicar antes del 31 de enero los demás para finalizar el año, no obstante se observa la realización de todos los informes 2024 hasta noviembre considerando que se realizan mes vencido por tanto la dependencia informa que se realizará antes de finalizar enero , por tanto se considera que la actividad queda realizada 100%</t>
  </si>
  <si>
    <t>Durante el tercer cuatrimestre de 2024, la SDA hizo presencia en 2 ferias de servicio a las cuales fue convocada la SDA por la Secretaria General,y la Camara de Comercio de Bogota,  logrando la atencion de 170 ciudadanos  lo que permite un fortalecimiento del canal presencial, asi:
- Ferias de a tu servicio localidad Usaquen,  logrando atender 82 ciudadanos.
- Feria CCB, logrando atender 88 ciudadanos 
De acuerdo a lo anterior se da cumplia esta actividad para este trimestre llevando un porcentaje de avance en su cumplimiento del 100% para la vigencia 2024.</t>
  </si>
  <si>
    <t>2 ferias de servicio convocadas y  asisitidas</t>
  </si>
  <si>
    <t xml:space="preserve">Actas y asistencia de las ferias de servicio
https://drive.google.com/drive/u/5/folders/1YF31sDN_4PAVhJ6zFyjtsw4u5ZWwr6ha </t>
  </si>
  <si>
    <t>Se evidencia  la participación en las ferias de servicio durante el ultimo cuatrimestre del año, por tanto se corroborá como cumplido</t>
  </si>
  <si>
    <t xml:space="preserve">Durante el tercer cuatrimestre de 2024,  se realizó el seguimiento de la supervision de 4 cades y supercades: Super Cade CAD, Super Cade Manitas, Super Cade Calle 13, Super Cade Americas.
De esta manera, de da cumplimiento a la meta programada para el cuatrimestre y se lleva un avance del 100%. </t>
  </si>
  <si>
    <t>Actas de visitas de seguimiento (4 visitas de seguimiento)</t>
  </si>
  <si>
    <t xml:space="preserve">Actas de seguimiento 
https://drive.google.com/drive/u/5/folders/1wYsoXpt7OMTFndmf-MiYNEFehErrosre 
</t>
  </si>
  <si>
    <t xml:space="preserve">Se evidencian las actas de visita, supervisando la gestión de  4  cades </t>
  </si>
  <si>
    <t xml:space="preserve">Durante el tercer cuatrimestre de 2024 , se continuan implementado acciones del Modelo de Servicio a la Ciudadanía dando continuidad a las actividades realizadas en las vigencias anteriores,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 Entrenamientos y cualificacion a los servidores de manera constante y periodica
• Incentivos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 acuerdo a lo anterior, se da cumplimiento a esta actividad, alcanzando un avance del 100%.
</t>
  </si>
  <si>
    <t xml:space="preserve">Documento de avance implementacion Modelo de Servicio
https://drive.google.com/drive/u/5/folders/1EmRiUeczh5nZ12oUkdM6F-D8AU2EYlWI  
</t>
  </si>
  <si>
    <t>Durante el ultimo cuatrimestre se evidencia  el documento en excel de la implementación de modelo de servicio, junto con sus acciones.</t>
  </si>
  <si>
    <t xml:space="preserve">Durante el tercer cuatrimestre de 2024, se realizaron 13 entrenamientos periodicos en temas relacionados con la misionalidad de la entidad y temas relacionados con servicio ala ciudadania, asi: Cualificación en serivio al ciudadano, Induccion a Servicio a la Ciudadania, buenas practicas, canales de atencion, correspondencia, Llantas. 
De esta manera de acuerdo a la meta proyectada, se lleva un avance del 100%
</t>
  </si>
  <si>
    <t xml:space="preserve">13 entrenanamientos a los servidores de Servicio a la Ciudadania </t>
  </si>
  <si>
    <t xml:space="preserve">Soporte de capacitaciones
Drive:
https://drive.google.com/drive/u/5/folders/1zmhA57lklYwCq2iSZfggXO_bTbfRBUAh </t>
  </si>
  <si>
    <t>Se evidencian las capacitaciones o entrenamientos periodicos en temas realcionamos con la misionalidad de la entidad  y servicio a la ciudadania, sin embargo hacen falta 3 capacitaciones para completar las 30 anuales, por tanto solo se llega a un 90% de la actividad.</t>
  </si>
  <si>
    <t>Durante el tercer  cuatrimestre de 2024, se llevó a cabo seguimiento a 9380 peticiones; asi: en agosto 2573, en septiembre 2517, en octubre 2294 y en noviembre 1820 y en diciembre 1932,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Segun con el procedimiento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81% recibió respuesta dentro de los términos de ley, el 8% recibio respuesta fuera de termino, el 9% se encuentra sin respuesta fuera de termino  y  el 2% restante  se encuentra en termino para dar respuesta en el mes de enero de 2025 ;  cabe resaltar que el 96% de las peticiones registradas corresponden a los proceso misionales de la Entidad.
De acuerdo a lo anterior se lleva un avance de cumplimiento del 100% con corte de nov en la realizacion del seguimiento del 100% de las PQRSF ingresadas a la entidad</t>
  </si>
  <si>
    <t xml:space="preserve">Informes publicados en la pagina web : https://www.ambientebogota.gov.co/es/web/transparencia/informe-de-pqrs 
Drive: Resumen PQRSF a Diciembre
https://drive.google.com/drive/u/5/folders/1HGJqiTy8xohAnM5ZVPtY3NC9O6hSpqzs </t>
  </si>
  <si>
    <t xml:space="preserve">En la pagina web se evidencian lso informes hasta septiembre, se recomienda la publicación de los demás , no obstante se evidencia el soporte excel donde se muestra el informe mensual de la pqrs, por tanto la actividad esta cumplida mas no publicada y el indicador hace referencia tambien a la publicación, a lo cual serian 24 acciones cumplidas 21 para un 88% </t>
  </si>
  <si>
    <t xml:space="preserve">Durante el tercer cuatrimestre de la vigencia 2024, se aplicaron un total de  3493 encuestas a través de los canales de atencion presencial (326)  telefonico (2856) y virtual (311),  los cuales respondieron a la pregunta ¿se encuentra satisfecho con el servicio prestado por la persona que lo atendió? y se obtuvo de esta manera un porcentaje de satisfacción promedio de  82%, asi: un 91% de satisfacción mediante el canal presencial, un 94% en el canal telefónico y un 61% en el canal virtual
De acuerdo a lo anterior, se alcanzo un porcentaje de satisfaccion del 82%. 
</t>
  </si>
  <si>
    <t xml:space="preserve">82% de satisfacción ciudadana </t>
  </si>
  <si>
    <t xml:space="preserve">Infomes de Satisfaccion y Percepcion Ciudadana 
Drive: 
https://drive.google.com/drive/u/5/folders/1kNmC7racNRL4sxfmMZnZeq0IlkgfnAXO </t>
  </si>
  <si>
    <t>Se evidencian los informes mensiales de las encuestas realizadas para medir la satisfaccióncon un 82% de satisfacción lo cual  a pesar de que los informes se cumplen  la satisfacción promedio del año es un 90% , se recomienda seguir trabajando en la satisfacción sobre todo en le ultimo periodo del año que fue la mas bajas.</t>
  </si>
  <si>
    <t xml:space="preserve">Durante el tercer cuatrimestre de 2024, se recibieron 77 reiteradas las cuales fueron gestionados por el Defensor del Ciudadano recibidos a traves de los diferentes canales de atencion hablilitados, asi: en agosto 2 , en septiembre 1, octubre 74. Lo anterior se puede observar en los informes de seguimiento del Defensor. Cabe resaltar que debido que estos informes se realizan mes vencido no se tienen los informes de novembre y diciembre 
De esta manera se lleva un avance de cumplimiento, en la gestiom del total de las reiteradas recibidas del 91,6% con corte a octubre. </t>
  </si>
  <si>
    <t xml:space="preserve">Informes del Defensor del Ciudadano 
Dirve: 
https://drive.google.com/drive/u/5/folders/13gAs37ZEu4qC_8zi-N-5xqUZABB0xITf  </t>
  </si>
  <si>
    <t>El tercer cuatrimestre corresponde a septiembre/octubre/noviembre y diciembre, por tanto se observa que septiembre y octubre se recibenm y gestionan las solicitudes realizadas, para noviembre y diciembre no se observa informes , la dependencia indica que son vencidos por tanto deberia estar el de noviembre pero no se evidencia, se recomienda tener en cuenta noviembre y diciembre por tanto queda cumplido parcialmente.</t>
  </si>
  <si>
    <t xml:space="preserve">Formulación y Registro estrategia Racionalización 2024
Drive:
https://drive.google.com/drive/u/5/folders/1EVeNtSwTuGe8cTj7kw0BGigx42ZSAnah </t>
  </si>
  <si>
    <t xml:space="preserve">CUMPLIDA EN EL PRIMER CUATRIMESTRE, EPRO SIGUE SIN OBSERVARSE LA PUBLICACIÓN ANTES DEL 31 </t>
  </si>
  <si>
    <t>Durante este periodo, la Oficina de Control Interno, realizó el  seguimiento a la Estrategia de Racionalización de Trámites 2024 de la SDA, con base en la información disponible en el SUIT de la Función Pública  con cortre a 30 de agosto de 2024.                                            Durante el tercer cuatrimestre de 2024, se realizó como parte de la  estrategia de racionalización  capacitación a los servidores de atención a la ciudadanía, sobre la creación de los registros de acopiadores de llantas y aceite vegetal usado, con la finalidad de que puedan asesorar en la realización del trámite virtual, a ciudadanos que no tengan conocimiento en TICS, sean adultos mayores o personas con discapacidad, esto lo llevo a cabo la Subdirección de Ecourbanismo y Gestión Ambiental Empresarial
Por otra parte, cabe resaltar, que los seguimientos a la estrategia de racionalizacion se cumplieron en su totalidad durante el segundo cuatrimestre. De acuerdo a lo antereor se han registrado dos seguimientos en SUIT, de dos seguimientos programados, dando asi el cumplimiento al 100% de los seguimientos registrados en el SUIT</t>
  </si>
  <si>
    <t>Se aporta pdf de registro de seguimiento SUIT corte 30 de agosto Oficina de Control Interno. Ver anexo No. 3                                    2 seguimiento a la estrategia de racionalizacion en el SUIT</t>
  </si>
  <si>
    <t xml:space="preserve">Se evidencia que la actividad esta cumplida al 100% ya que se trata de realizar dos seguimeintos por la oficina de control interno, quienes dejan sus recomendaciones para la activiad de racionalización de tramites. Existen dos carpetas en el drive una que aporta servicio al ciudadano junto con accion 4.1.1 y la otra que aporta oci         </t>
  </si>
  <si>
    <r>
      <t xml:space="preserve">REPORTE DE INDICADORES OFICINA ASESORA DE COMUNICACIONES AGOSTO, SEPTIEMBRE, OCTUBRE NOVIEMBRE Y DICIEMBRE 2024
1.	Línea de comunicación organizacional e interna 
Carteleras digitales: Durante este periodo se realizó la publicación de 122 contenidos en las carteleras digitales de la entidad. 
Correo institucional: Se enviaron 143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publicaron 4 fondos de pantalla en los computadores de la Secretaría de Ambiente.
</t>
    </r>
    <r>
      <rPr>
        <b/>
        <sz val="10"/>
        <color theme="1"/>
        <rFont val="Arial"/>
        <family val="2"/>
      </rPr>
      <t>2.	Línea de comunicación externa e informativa</t>
    </r>
    <r>
      <rPr>
        <sz val="10"/>
        <color theme="1"/>
        <rFont val="Arial"/>
        <family val="2"/>
      </rPr>
      <t xml:space="preserve">
Comunicados de prensa y notas: Se elaboraron 121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realizaron 2 convocatorias a medios de comunicación. 
Redes Sociales: En las redes sociales de la entidad los resultados consolidados durante este periodo y hasta diciembre de 2024 fueron: en Twitter (X) un consolidado de 163.913 en Facebook un consolidado de 60.794; en Instagram un consolidado de 74.459; en TikTok obtuvimos un consolidado de 8.611, y un consolidado de 15.818.835 visualizaciones de los videos institucionales en el canal de YouTube.
Página Web: Durante este periodo en la página web de la Secretaría Distrital de Ambiente www.ambientebogota.gov.co se publicaron y actualizaron 168 contenidos y se registraron 272.000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160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(46): Fenómeno de La Niña en Bogotá, Residuos especiales, Transferencia de derechos de construcción, Especie de la semana, Festival Cordillera, Voluntariado Ambiental 2025, Calidad del aire, Lenguajes del amor, Negocios verdes, Parque Nacional Renace, Simulacro Distrital, Bogotá Biodiversa, Bogotá cuida el agua (externa), Voluntariado Ambiental (externa), No lo dejes ir (externa), Fenómeno de La Niña (externa), Reciclatón (externa), Caminatas Halloween (externa), Vecinos Inesperados (externa), Libres y en su hábitat (externa), We Love Bogotá (externa), Árboles en riesgo (externa), Bogotá Territorio Biodiverso (externa), Halloween (externa), Bogotá cuida el agua (externa), Lluvias en Bogotá (externa), #LibresYEnSuHábitat (externa), Feria de Moda Sostenible (externa), Árboles en Bogotá (externa), Bogotaneidad (externa), Caminatas ecológicas (externa), October big day (externa), Operativos frente a las emergencias (externa), Caída de árboles (externa), 25N (externa), Bogotá cuida el agua (externa), Deja el musgo en su lugar (externa), #LibresYEnSuHábitat (externa), Árboles en Bogotá (externa), #Lluvias en Bogotá (externa), Reporte de árboles en riesgo (externa), Aves migratorias (externa), Caminatas ecológicas (externa), Fauna sin pólvora (externa), Renovamoda (externa), Novenas (externa), Villancicos (externa), Fauna silvestre sin pólvora (externa), Recomendaciones fin de año (externa)
Celebraciones (33): Día de la Movilidad Sostenible (interna), Apagón Ambiental (interna y externa), Día Nacional de la Biodiversidad (interna y externa), Día Internacional de la Preservación de la Capa de Ozono (interna), Día del Amor y la Amistad (interna), Semana del Agua (externa), Día del Aire Limpio (externa), Día Mundial de la Limpieza (externa), Día del Servidor y la Servidora Pública (interna), Apagón Ambiental (interna y externa) Día Mundial del Ahorro de Energía (interna y externa), October Big Day (externa), Día Mundial de Árbol (externa), #COP16 (externa), #DíaInternacionalContraElCambioClimático (interna y externa), Simulacro Distrital (interna y externa), Día Mundial de la Biodiversidad (externa), Día Internacional del Idioma Romanés (interna), Apagón Ambiental (interna y externa), Día Internacional del Aire Puro (interna y externa), Día de la Memoria Trans. (interna), Día de la Eliminación de las Violencias contra las Mujeres (externa), Día Distrital Contra El Feminicidio (interna), Día Mundial del Suelo (interna y externa), Día de las Velitas (interna y externa), Apagón Ambiental (interna y externa), Día Internacional de las Montañas (interna), Navidad (interna), Año Nuevo (interna), Día del voluntariado ambiental (externa)
Eventos (17): Rueda de prensa: Transferencia de derechos de construcción, Pre-COP16 Estudiantil y solicitud apoyo acompañamiento y III Feria de Tecnologías y Movilidad Sostenible, Evento Día del Servidor y de la Servidora Pública, Break con la Secre – Planeación Estratégica y Relanzamiento de Vecinos Inesperados, Encuentro De Educación Ambiental Con Enfoque Territorial, Reconocimiento Techos Verdes y Jardines Verticales, Evento: plantación en homenaje a Estefanía Franco, Evento: Apoyo evento Cierre de Gestión SDA, Recorrido Transferencia de Derechos de Construcción RTVH, Reconocimiento Voluntariado Ambiental 2024, Aniversario Entrenubes: Vida y Bienestar, Evento Bogotá Construcción Sostenible, Charla virtual: Cómo comunicar sobre el cambio climático, Plantación: restauración ecológica en predio Serranía.
</t>
    </r>
  </si>
  <si>
    <t>Ubicación de los soportes: Unidad Compartida OAC/archivos 2024/indicadores  2024, agosto, septiembre, octubre, noviembre</t>
  </si>
  <si>
    <t xml:space="preserve">REPORTE DE INDICADORES DE GESTIÓN OAC, TERCER CUATRIMESTRE 2024. AGOSTO, SEPTIEMBRE, OCTUBRE, NOVIEMBRE Y DICIEMBRE DE 2024.
2.	Línea de comunicación externa e informativa
Comunicados de prensa y notas: Se elaboraron 134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realizaron 2 convocatorias a medios de comunicación. 
Redes Sociales: En las redes sociales de la entidad los resultados consolidados durante este periodo y hasta diciembre de 2024 fueron: en Twitter (X) un consolidado de 163.913 en Facebook un consolidado de 60.794; en Instagram un consolidado de 74.459; en TikTok obtuvimos un consolidado de 8.611, y un consolidado de 15.818.835 visualizaciones de los videos institucionales en el canal de YouTube.
Página Web: Durante este periodo en la página web de la Secretaría Distrital de Ambiente www.ambientebogota.gov.co se publicaron y actualizaron 191 contenidos y se registraron 331.000 visitas. 
Piezas gráficas: En este periodo se diseñaron y publicaron 809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192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(60): Fenómeno de La Niña en Bogotá, #BogotáMiCiudadMiCasa, #LibresYEnSuHábitat, Especies Invasoras, Más bogotano que, Restauración en Entrenubes, #ElCentroVive, Foro de Ciudades del Aprendizaje, ZUMAs, Bájale un toque, Fenómeno de La Niña en Bogotá, Residuos especiales, Transferencia de derechos de construcción, Especie de la semana, Festival Cordillera, Voluntariado Ambiental 2025, Calidad del aire, Lenguajes del amor, Negocios verdes, Parque Nacional Renace, Simulacro Distrital, Bogotá Biodiversa, Bogotá cuida el agua (externa), Voluntariado Ambiental (externa), No lo dejes ir (externa), Fenómeno de La Niña (externa), Reciclatón (externa), Caminatas Halloween (externa), Vecinos Inesperados (externa), Libres y en su hábitat (externa), We Love Bogotá (externa), Árboles en riesgo (externa), Bogotá Territorio Biodiverso (externa), Halloween (externa), Bogotá cuida el agua (externa), Lluvias en Bogotá (externa), #LibresYEnSuHábitat (externa), Feria de Moda Sostenible (externa), Árboles en Bogotá (externa), Bogotaneidad (externa), Caminatas ecológicas (externa), October big day (externa), Operativos frente a las emergencias (externa), Caída de árboles (externa), 25N (externa), Bogotá cuida el agua (externa), Deja el musgo en su lugar (externa), #LibresYEnSuHábitat (externa), Árboles en Bogotá (externa), #Lluvias en Bogotá (externa), Reporte de árboles en riesgo (externa), Aves migratorias (externa), Caminatas ecológicas (externa), Fauna sin pólvora (externa), Renovamoda (externa), Novenas (externa), Villancicos (externa), Fauna silvestre sin pólvora (externa), Recomendaciones fin de año (externa)
Celebraciones (37): Cumpleaños de Bogotá (interna y externa), Apagón Ambiental (interna y externa), Día Internacional de la Calidad del Aire (interna y externa), Día Contra el Ruido (interna y externa), 
Día de la Movilidad Sostenible (interna), Apagón Ambiental (interna y externa), Día Nacional de la Biodiversidad (interna y externa), Día Internacional de la Preservación de la Capa de Ozono (interna), Día del Amor y la Amistad (interna), Semana del Agua (externa), Día del Aire Limpio (externa), Día Mundial de la Limpieza (externa), Día del Servidor y la Servidora Pública (interna), Apagón Ambiental (interna y externa) Día Mundial del Ahorro de Energía (interna y externa), October Big Day (externa), Día Mundial de Árbol (externa), #COP16 (externa), #DíaInternacionalContraElCambioClimático (interna y externa), Simulacro Distrital (interna y externa), Día Mundial de la Biodiversidad (externa), Día Internacional del Idioma Romanés (interna), Apagón Ambiental (interna y externa), Día Internacional del Aire Puro (interna y externa), Día de la Memoria Trans. (interna), Día de la Eliminación de las Violencias contra las Mujeres (externa), Día Distrital Contra El Feminicidio (interna), Día Mundial del Suelo (interna y externa), Día de las Velitas (interna y externa), Apagón Ambiental (interna y externa), Día Internacional de las Montañas (interna), Navidad (interna), Año Nuevo (interna), Día del voluntariado ambiental (externa)
Eventos (19): Recorrido de verificación de restauración en zonas de incendios forestales de enero 2024, en el Parque Ecológico Distrital de Montaña Entrenubes y Recorrido punto crítico de riesgo de inundación en ronda río Fucha – Kennedy, Rueda de prensa: Transferencia de derechos de construcción, Pre-COP16 Estudiantil y solicitud apoyo acompañamiento y III Feria de Tecnologías y Movilidad Sostenible, Evento Día del Servidor y de la Servidora Pública, Break con la Secre – Planeación Estratégica y Relanzamiento de Vecinos Inesperados, Encuentro De Educación Ambiental Con Enfoque Territorial, Reconocimiento Techos Verdes y Jardines Verticales, Evento: plantación en homenaje a Estefanía Franco, Evento: Apoyo evento Cierre de Gestión SDA, Recorrido Transferencia de Derechos de Construcción RTVH, Reconocimiento Voluntariado Ambiental 2024, Aniversario Entrenubes: Vida y Bienestar, Evento Bogotá Construcción Sostenible, Charla virtual: Cómo comunicar sobre el cambio climático, Plantación: restauración ecológica en predio Serranía.
</t>
  </si>
  <si>
    <t>Ubicación de los soportes: Unidad Compartida OAC/archivos 2024/indicadores  2024, agosto, septiembre, octubre, noviembre, diciembre.</t>
  </si>
  <si>
    <t>Se evidencian los informes del plan de comunicaciones con su respectivo cumplimento mes a mes .</t>
  </si>
  <si>
    <t>Se evidencian los informes mensuales que muestran la gestión institucional en lenguaje claro, a través de los canales de comunicación externa, conforme al plan de comunicaciones</t>
  </si>
  <si>
    <t>En noviembre de 2024 se realizaron dos capacitaciones, el 6 de noviembre, la capacitación fue acerca de accesibilidad yla presentación del documento que se está realizando en la OAC en conjunto con DPSIA, sobre la publicación de los documentos y productos audivosuales con accesibilidad, el 13 de noviembre se realizó la capacitación con el Instituto Nacional para Ciegos -INCI, sobre generalidades de accesibilidad.</t>
  </si>
  <si>
    <t>1. Sensibilizar, capacitar y socializar los lineamientos de accesibilidad
https://drive.google.com/drive/folders/18xtmWfedgXYW0sgHzNbZQQmnxp8PyqrC
2. capacitación en accesibilidad web realizada por el Instituto Nacional Para Ciegos- INCI
https://drive.google.com/drive/folders/1nOlZIEjo7ori-2tJPnOt6D5w-uclWXSv</t>
  </si>
  <si>
    <t xml:space="preserve">Se evidencia que en el mes de noviembre del 2024 se realizan capacitaciones </t>
  </si>
  <si>
    <t xml:space="preserve">No reporta </t>
  </si>
  <si>
    <t>La primera linea no reporta avance para esta actividad, por tanto la actividad queda en un 66%</t>
  </si>
  <si>
    <t>Para el presente cuatrimestre se realiza un seguimiento al esquema de publicación</t>
  </si>
  <si>
    <t xml:space="preserve">memorando de seguimiento </t>
  </si>
  <si>
    <t>Se evidencia un memorando donde se solicita alas dependencias según la normatividad el mantener actualizado el esquema de publicación</t>
  </si>
  <si>
    <t>Se presentan los documentos que contienen la clausula de conflcito de interes en el que se encuentren incursos, por la relación con los procesos judiciales y extrajudiciales de toda índole, asignados a cargo.</t>
  </si>
  <si>
    <t>Se evidencian las cuentas de cobro y los estudios previos , donde se observa las actividades que relacionan el conlficto de interes.</t>
  </si>
  <si>
    <t>Se socializó el documento "Política de administración del Riesgo" a todos los procesos de la entidad y el equipo directivo  mediante radicado 2024IE235449 del 14 de noviembre del 2024</t>
  </si>
  <si>
    <t>18. de procesos socializados con la Política de administración de riesgos de la entidad</t>
  </si>
  <si>
    <t xml:space="preserve">Memorando con radocado 2024IE235449
https://drive.google.com/drive/u/0/folders/150PV4_pc_iXt5qAuxX_X7FSr_np2yI92 </t>
  </si>
  <si>
    <t xml:space="preserve">Se observa el memorando de socialización a todas las dependencias </t>
  </si>
  <si>
    <t>Se realizaron mesas de trabajo con los procesos para revisar y actualizar los riesgos de gestión y corrupción, se consolido para presentarlo en el  Comité Institucional de Coordinación de Control Interno- CICCI en la sesión 6 realizada el 16 de diciembre de 2024.</t>
  </si>
  <si>
    <t>1  mapa de riesgos  de  la SDA presentado en CICCI</t>
  </si>
  <si>
    <t>Actas de reunión disponibles en https://drive.google.com/drive/u/0/folders/150PV4_pc_iXt5qAuxX_X7FSr_np2yI92  comunicaciones internas, convocatoria a comité</t>
  </si>
  <si>
    <t>Mediante radicado 2024IE254074 del 5 de diciembre de 2024 se envio el mapa de riesgos institucional a la oficina de control interno y se solicito punto en el orden del dia del  Comité Institucional de Coordinación de Control Interno- CICCI del 17 de diciembre de 2024. En este se socializo a todos los lideres de proceso el mapa de riesgos actualizado.</t>
  </si>
  <si>
    <t>1 divulgación realizada del mapa de riesgos  de  gestión y de corrupción de la SDA</t>
  </si>
  <si>
    <t>Comunicaciones internas, publicación en la pagina WEB en los proximos días
https://drive.google.com/drive/u/0/folders/1APpUFgk4BplODz4IFH94wwLAyHt38LhD</t>
  </si>
  <si>
    <t>Se evidencia el mapa de riesgos,las actas y su contrucción</t>
  </si>
  <si>
    <t>Teniendo en cuenta la política de administración del riesgo, los reportes para los riesgos de gestión como corrupción  iniciaron el 23 de diciembre de 2024 por parte de la primera linea y el 27 de diciembre de 2024 por parte de la segunda línea de defensa en el aplicativo Isolición.</t>
  </si>
  <si>
    <t>1. monitoreo al mapa de riesgos  de  gestión y de corrupción de la SDA</t>
  </si>
  <si>
    <t xml:space="preserve">https://isolucion.ambientebogota.gov.co/Isolucionsda/RiesgosDafpV5/ListadoRiesgosDafpV5.aspx?TipoModulo=Mw== </t>
  </si>
  <si>
    <t xml:space="preserve">Se evidencia el monitoreo del mapa de riesgos </t>
  </si>
  <si>
    <t>Se actualizó la politica de administración de riesgos incluyenyo la metodologia para la gestión de riesgos para la prevención y control del lavado de Activos y Financiación del terrorismo SARLAFT. Se presentó y aprobó en el Comité Institucional de Coordinación de Control Interno- CICCI en la sesión 5 realizada el 10 de diciembre de 2024</t>
  </si>
  <si>
    <t>Se evidencia con el radicado que se realiza la divulgación respectiva</t>
  </si>
  <si>
    <t>Política de Administración del Riesgo de la SDA</t>
  </si>
  <si>
    <t xml:space="preserve">Se evidencia la actualizacion de la politica de adminsitración de riesgos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</si>
</sst>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0">
    <font>
      <sz val="11"/>
      <color theme="1"/>
      <name val="Calibri"/>
      <family val="2"/>
      <scheme val="minor"/>
    </font>
    <font>
      <b/>
      <sz val="10"/>
      <color theme="1"/>
      <name val="Arial"/>
      <family val="2"/>
    </font>
    <font>
      <sz val="11"/>
      <color theme="1"/>
      <name val="Arial"/>
      <family val="2"/>
    </font>
    <font>
      <b/>
      <sz val="11"/>
      <color theme="1"/>
      <name val="Arial"/>
      <family val="2"/>
    </font>
    <font>
      <sz val="10"/>
      <color theme="1"/>
      <name val="Arial"/>
      <family val="2"/>
    </font>
    <font>
      <sz val="10"/>
      <name val="Arial"/>
      <family val="2"/>
    </font>
    <font>
      <sz val="14"/>
      <color theme="1"/>
      <name val="Arial"/>
      <family val="2"/>
    </font>
    <font>
      <b/>
      <sz val="14"/>
      <color theme="1"/>
      <name val="Arial"/>
      <family val="2"/>
    </font>
    <font>
      <i/>
      <sz val="11"/>
      <color theme="1"/>
      <name val="Arial"/>
      <family val="2"/>
    </font>
    <font>
      <sz val="8"/>
      <name val="Calibri"/>
      <family val="2"/>
      <scheme val="minor"/>
    </font>
    <font>
      <sz val="11"/>
      <color theme="1"/>
      <name val="Calibri"/>
      <family val="2"/>
      <scheme val="minor"/>
    </font>
    <font>
      <b/>
      <sz val="11"/>
      <color theme="0"/>
      <name val="Calibri"/>
      <family val="2"/>
      <scheme val="minor"/>
    </font>
    <font>
      <b/>
      <sz val="10"/>
      <color theme="0"/>
      <name val="Arial"/>
      <family val="2"/>
    </font>
    <font>
      <i/>
      <sz val="10"/>
      <color rgb="FFC00000"/>
      <name val="Arial"/>
      <family val="2"/>
    </font>
    <font>
      <sz val="8"/>
      <color theme="1"/>
      <name val="Arial"/>
      <family val="2"/>
    </font>
    <font>
      <b/>
      <sz val="8"/>
      <color theme="1"/>
      <name val="Arial"/>
      <family val="2"/>
    </font>
    <font>
      <sz val="8"/>
      <color theme="1"/>
      <name val="Calibri"/>
      <family val="2"/>
      <scheme val="minor"/>
    </font>
    <font>
      <sz val="8"/>
      <name val="Arial"/>
      <family val="2"/>
    </font>
    <font>
      <sz val="9"/>
      <color theme="1"/>
      <name val="Arial"/>
      <family val="2"/>
    </font>
    <font>
      <b/>
      <sz val="9"/>
      <color theme="1"/>
      <name val="Arial"/>
      <family val="2"/>
    </font>
    <font>
      <sz val="9"/>
      <name val="Arial"/>
      <family val="2"/>
    </font>
    <font>
      <b/>
      <sz val="9"/>
      <name val="Arial"/>
      <family val="2"/>
    </font>
    <font>
      <sz val="10"/>
      <color theme="1"/>
      <name val="Calibri"/>
      <family val="2"/>
      <scheme val="minor"/>
    </font>
    <font>
      <b/>
      <sz val="12"/>
      <color theme="1"/>
      <name val="Arial"/>
      <family val="2"/>
    </font>
    <font>
      <b/>
      <sz val="10"/>
      <color rgb="FF000000"/>
      <name val="Arial"/>
      <family val="2"/>
    </font>
    <font>
      <b/>
      <sz val="9"/>
      <color rgb="FF000000"/>
      <name val="Arial"/>
      <family val="2"/>
    </font>
    <font>
      <sz val="9"/>
      <color rgb="FF000000"/>
      <name val="Arial"/>
      <family val="2"/>
    </font>
    <font>
      <sz val="5"/>
      <color theme="1"/>
      <name val="Arial"/>
      <family val="2"/>
    </font>
    <font>
      <u/>
      <sz val="11"/>
      <color theme="10"/>
      <name val="Calibri"/>
      <family val="2"/>
      <scheme val="minor"/>
    </font>
    <font>
      <u/>
      <sz val="10"/>
      <color theme="1"/>
      <name val="Arial"/>
      <family val="2"/>
    </font>
    <font>
      <b/>
      <sz val="8"/>
      <name val="Arial"/>
      <family val="2"/>
    </font>
    <font>
      <b/>
      <sz val="12"/>
      <name val="Arial"/>
      <family val="2"/>
    </font>
    <font>
      <sz val="12"/>
      <name val="Arial"/>
      <family val="2"/>
    </font>
    <font>
      <b/>
      <sz val="12"/>
      <color rgb="FFC00000"/>
      <name val="Arial"/>
      <family val="2"/>
    </font>
    <font>
      <sz val="10"/>
      <color theme="1" tint="0.249977111117893"/>
      <name val="Arial"/>
      <family val="2"/>
    </font>
    <font>
      <b/>
      <sz val="10"/>
      <color theme="1" tint="0.249977111117893"/>
      <name val="Arial"/>
      <family val="2"/>
    </font>
    <font>
      <b/>
      <u/>
      <sz val="11"/>
      <color theme="1" tint="0.249977111117893"/>
      <name val="Arial"/>
      <family val="2"/>
    </font>
    <font>
      <sz val="11"/>
      <color theme="1" tint="0.249977111117893"/>
      <name val="Arial"/>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CCCCFF"/>
        <bgColor indexed="64"/>
      </patternFill>
    </fill>
    <fill>
      <patternFill patternType="solid">
        <fgColor rgb="FFABE9FF"/>
        <bgColor indexed="64"/>
      </patternFill>
    </fill>
    <fill>
      <patternFill patternType="solid">
        <fgColor rgb="FFEEFFDD"/>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2"/>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79998168889431442"/>
        <bgColor rgb="FFDEEAF6"/>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s>
  <cellStyleXfs count="8">
    <xf numFmtId="0" fontId="0" fillId="0" borderId="0"/>
    <xf numFmtId="9" fontId="10" fillId="0" borderId="0" applyFont="0" applyFill="0" applyBorder="0" applyAlignment="0" applyProtection="0"/>
    <xf numFmtId="0" fontId="5" fillId="0" borderId="0"/>
    <xf numFmtId="0" fontId="5" fillId="0" borderId="0"/>
    <xf numFmtId="0" fontId="22" fillId="0" borderId="0"/>
    <xf numFmtId="0" fontId="10" fillId="0" borderId="0"/>
    <xf numFmtId="0" fontId="28" fillId="0" borderId="0" applyNumberFormat="0" applyFill="0" applyBorder="0" applyAlignment="0" applyProtection="0"/>
    <xf numFmtId="43" fontId="10" fillId="0" borderId="0" applyFont="0" applyFill="0" applyBorder="0" applyAlignment="0" applyProtection="0"/>
  </cellStyleXfs>
  <cellXfs count="477">
    <xf numFmtId="0" fontId="0" fillId="0" borderId="0" xfId="0"/>
    <xf numFmtId="0" fontId="3" fillId="0" borderId="0" xfId="0" applyFont="1" applyAlignment="1">
      <alignment horizontal="center" vertical="center" wrapText="1"/>
    </xf>
    <xf numFmtId="0" fontId="2" fillId="0" borderId="0" xfId="0" applyFont="1" applyAlignment="1">
      <alignment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4" fillId="2" borderId="0" xfId="0" applyFont="1" applyFill="1" applyAlignment="1">
      <alignment vertical="center"/>
    </xf>
    <xf numFmtId="0" fontId="1" fillId="2" borderId="11" xfId="0"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15" fillId="2" borderId="1" xfId="0" applyFont="1" applyFill="1" applyBorder="1" applyAlignment="1">
      <alignment horizontal="justify" vertical="center" wrapText="1"/>
    </xf>
    <xf numFmtId="0" fontId="3" fillId="15" borderId="1" xfId="0" applyFont="1" applyFill="1" applyBorder="1" applyAlignment="1">
      <alignment horizontal="center" vertical="center" wrapText="1"/>
    </xf>
    <xf numFmtId="9" fontId="0" fillId="0" borderId="0" xfId="1" applyFont="1"/>
    <xf numFmtId="9" fontId="11" fillId="16" borderId="1" xfId="0" applyNumberFormat="1" applyFont="1" applyFill="1" applyBorder="1" applyAlignment="1">
      <alignment horizontal="center"/>
    </xf>
    <xf numFmtId="0" fontId="16" fillId="0" borderId="1" xfId="0" applyFont="1" applyBorder="1"/>
    <xf numFmtId="0" fontId="16" fillId="0" borderId="0" xfId="0" applyFont="1"/>
    <xf numFmtId="0" fontId="14" fillId="3" borderId="1" xfId="0" applyFont="1" applyFill="1" applyBorder="1" applyAlignment="1">
      <alignment vertical="center" wrapText="1"/>
    </xf>
    <xf numFmtId="0" fontId="17" fillId="3" borderId="1" xfId="0" applyFont="1" applyFill="1" applyBorder="1" applyAlignment="1">
      <alignment vertical="center" wrapText="1"/>
    </xf>
    <xf numFmtId="0" fontId="14"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xf numFmtId="9" fontId="16" fillId="0" borderId="1" xfId="0" applyNumberFormat="1" applyFont="1" applyBorder="1" applyAlignment="1">
      <alignment horizont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14" fillId="5" borderId="1" xfId="0" applyFont="1" applyFill="1" applyBorder="1" applyAlignment="1">
      <alignment horizontal="center" vertical="center"/>
    </xf>
    <xf numFmtId="0" fontId="14" fillId="5" borderId="1" xfId="0" applyFont="1" applyFill="1" applyBorder="1" applyAlignment="1">
      <alignment horizontal="justify" vertical="center" wrapText="1"/>
    </xf>
    <xf numFmtId="0" fontId="14" fillId="6" borderId="1" xfId="0" applyFont="1" applyFill="1" applyBorder="1" applyAlignment="1">
      <alignment horizontal="center" vertical="center"/>
    </xf>
    <xf numFmtId="0" fontId="14" fillId="6" borderId="1" xfId="0" applyFont="1" applyFill="1" applyBorder="1" applyAlignment="1">
      <alignment vertical="center" wrapText="1"/>
    </xf>
    <xf numFmtId="0" fontId="14" fillId="6" borderId="1" xfId="0" applyFont="1" applyFill="1" applyBorder="1" applyAlignment="1">
      <alignment horizontal="left"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justify" vertical="center" wrapText="1"/>
    </xf>
    <xf numFmtId="0" fontId="14" fillId="7" borderId="1" xfId="0" applyFont="1" applyFill="1" applyBorder="1" applyAlignment="1">
      <alignment vertical="center" wrapText="1"/>
    </xf>
    <xf numFmtId="0" fontId="14" fillId="8" borderId="1" xfId="0" applyFont="1" applyFill="1" applyBorder="1" applyAlignment="1">
      <alignment horizontal="center" vertical="center"/>
    </xf>
    <xf numFmtId="0" fontId="14" fillId="8" borderId="1" xfId="0" applyFont="1" applyFill="1" applyBorder="1" applyAlignment="1">
      <alignment vertical="center" wrapText="1"/>
    </xf>
    <xf numFmtId="0" fontId="14" fillId="8" borderId="1" xfId="0" applyFont="1" applyFill="1" applyBorder="1" applyAlignment="1">
      <alignment horizontal="left" vertical="center" wrapText="1"/>
    </xf>
    <xf numFmtId="0" fontId="14" fillId="10" borderId="1" xfId="0" applyFont="1" applyFill="1" applyBorder="1" applyAlignment="1">
      <alignment horizontal="center" vertical="center"/>
    </xf>
    <xf numFmtId="0" fontId="14" fillId="10" borderId="1" xfId="0" applyFont="1" applyFill="1" applyBorder="1" applyAlignment="1">
      <alignment horizontal="justify" vertical="center" wrapText="1"/>
    </xf>
    <xf numFmtId="0" fontId="17" fillId="10" borderId="1" xfId="0" applyFont="1" applyFill="1" applyBorder="1" applyAlignment="1">
      <alignment horizontal="justify" vertical="center" wrapText="1"/>
    </xf>
    <xf numFmtId="9" fontId="16" fillId="2" borderId="1" xfId="0" applyNumberFormat="1" applyFont="1" applyFill="1" applyBorder="1" applyAlignment="1">
      <alignment horizontal="center"/>
    </xf>
    <xf numFmtId="0" fontId="14" fillId="9" borderId="1" xfId="0" applyFont="1" applyFill="1" applyBorder="1" applyAlignment="1">
      <alignment horizontal="center" vertical="center"/>
    </xf>
    <xf numFmtId="0" fontId="17" fillId="9" borderId="1" xfId="0" applyFont="1" applyFill="1" applyBorder="1" applyAlignment="1">
      <alignment horizontal="left" vertical="center" wrapText="1"/>
    </xf>
    <xf numFmtId="0" fontId="14" fillId="9" borderId="1" xfId="0" applyFont="1" applyFill="1" applyBorder="1" applyAlignment="1">
      <alignment vertical="center" wrapText="1"/>
    </xf>
    <xf numFmtId="0" fontId="14" fillId="9" borderId="1" xfId="0" applyFont="1" applyFill="1" applyBorder="1" applyAlignment="1">
      <alignment horizontal="left" vertical="center" wrapText="1"/>
    </xf>
    <xf numFmtId="0" fontId="14" fillId="11" borderId="1" xfId="0" applyFont="1" applyFill="1" applyBorder="1" applyAlignment="1">
      <alignment horizontal="center" vertical="center"/>
    </xf>
    <xf numFmtId="0" fontId="17" fillId="11"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8" fillId="3" borderId="1" xfId="0" applyFont="1" applyFill="1" applyBorder="1" applyAlignment="1">
      <alignment vertical="center" wrapText="1"/>
    </xf>
    <xf numFmtId="0" fontId="18" fillId="3" borderId="1" xfId="0" applyFont="1" applyFill="1" applyBorder="1" applyAlignment="1">
      <alignment horizontal="center" vertical="center" wrapText="1"/>
    </xf>
    <xf numFmtId="0" fontId="18" fillId="4" borderId="1" xfId="0" applyFont="1" applyFill="1" applyBorder="1" applyAlignment="1">
      <alignment vertical="center" wrapText="1"/>
    </xf>
    <xf numFmtId="0" fontId="18"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8" fillId="5" borderId="1" xfId="0" applyFont="1" applyFill="1" applyBorder="1" applyAlignment="1">
      <alignment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18" fillId="5" borderId="1" xfId="0" applyFont="1" applyFill="1" applyBorder="1" applyAlignment="1">
      <alignment vertical="center"/>
    </xf>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18" fillId="7" borderId="1" xfId="0" applyFont="1" applyFill="1" applyBorder="1" applyAlignment="1">
      <alignment vertical="center" wrapText="1"/>
    </xf>
    <xf numFmtId="0" fontId="18"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8" fillId="8" borderId="1" xfId="0" applyFont="1" applyFill="1" applyBorder="1" applyAlignment="1">
      <alignment vertical="center" wrapText="1"/>
    </xf>
    <xf numFmtId="0" fontId="18" fillId="8" borderId="1" xfId="0" applyFont="1" applyFill="1" applyBorder="1" applyAlignment="1">
      <alignment horizontal="center" vertical="center"/>
    </xf>
    <xf numFmtId="0" fontId="18" fillId="8" borderId="1" xfId="0" applyFont="1" applyFill="1" applyBorder="1" applyAlignment="1">
      <alignment horizontal="center" vertical="center" wrapText="1"/>
    </xf>
    <xf numFmtId="0" fontId="18" fillId="10" borderId="4" xfId="0" applyFont="1" applyFill="1" applyBorder="1" applyAlignment="1">
      <alignment vertical="center" wrapText="1"/>
    </xf>
    <xf numFmtId="0" fontId="18" fillId="10" borderId="1" xfId="0" applyFont="1" applyFill="1" applyBorder="1" applyAlignment="1">
      <alignment horizontal="center" vertical="center"/>
    </xf>
    <xf numFmtId="0" fontId="18" fillId="10" borderId="1" xfId="0" applyFont="1" applyFill="1" applyBorder="1" applyAlignment="1">
      <alignment horizontal="center" vertical="center" wrapText="1"/>
    </xf>
    <xf numFmtId="0" fontId="18" fillId="10" borderId="1" xfId="0" applyFont="1" applyFill="1" applyBorder="1" applyAlignment="1">
      <alignment vertical="center" wrapText="1"/>
    </xf>
    <xf numFmtId="0" fontId="19"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center" vertical="center"/>
    </xf>
    <xf numFmtId="0" fontId="18" fillId="11" borderId="1" xfId="0" applyFont="1" applyFill="1" applyBorder="1" applyAlignment="1">
      <alignment vertical="center" wrapText="1"/>
    </xf>
    <xf numFmtId="0" fontId="18" fillId="11" borderId="1" xfId="0" applyFont="1" applyFill="1" applyBorder="1" applyAlignment="1">
      <alignment horizontal="center" vertical="center"/>
    </xf>
    <xf numFmtId="0" fontId="15" fillId="17" borderId="1" xfId="0"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19" fillId="4"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 xfId="0" applyFont="1" applyFill="1" applyBorder="1" applyAlignment="1">
      <alignment horizontal="center" vertical="center"/>
    </xf>
    <xf numFmtId="0" fontId="19" fillId="7" borderId="1" xfId="0" applyFont="1" applyFill="1" applyBorder="1" applyAlignment="1">
      <alignment horizontal="center" vertical="center"/>
    </xf>
    <xf numFmtId="0" fontId="21" fillId="11" borderId="1" xfId="0" applyFont="1" applyFill="1" applyBorder="1" applyAlignment="1">
      <alignment horizontal="center" vertical="center"/>
    </xf>
    <xf numFmtId="0" fontId="4" fillId="0" borderId="0" xfId="0" applyFont="1" applyAlignment="1">
      <alignment horizontal="center" vertical="center" wrapText="1"/>
    </xf>
    <xf numFmtId="0" fontId="20" fillId="9"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9" fillId="8"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4" borderId="1" xfId="0" applyFont="1" applyFill="1" applyBorder="1" applyAlignment="1">
      <alignment vertical="center" wrapText="1"/>
    </xf>
    <xf numFmtId="0" fontId="19" fillId="5" borderId="1" xfId="0" applyFont="1" applyFill="1" applyBorder="1" applyAlignment="1">
      <alignment vertical="center" wrapText="1"/>
    </xf>
    <xf numFmtId="0" fontId="19" fillId="6" borderId="1" xfId="0" applyFont="1" applyFill="1" applyBorder="1" applyAlignment="1">
      <alignment vertical="center" wrapText="1"/>
    </xf>
    <xf numFmtId="0" fontId="19" fillId="7" borderId="1" xfId="0" applyFont="1" applyFill="1" applyBorder="1" applyAlignment="1">
      <alignment vertical="center" wrapText="1"/>
    </xf>
    <xf numFmtId="0" fontId="19" fillId="8" borderId="1" xfId="0" applyFont="1" applyFill="1" applyBorder="1" applyAlignment="1">
      <alignment vertical="center" wrapText="1"/>
    </xf>
    <xf numFmtId="0" fontId="19" fillId="10" borderId="1" xfId="0" applyFont="1" applyFill="1" applyBorder="1" applyAlignment="1">
      <alignment vertical="center" wrapText="1"/>
    </xf>
    <xf numFmtId="0" fontId="19" fillId="9" borderId="2" xfId="0" applyFont="1" applyFill="1" applyBorder="1" applyAlignment="1">
      <alignment vertical="center" wrapText="1"/>
    </xf>
    <xf numFmtId="0" fontId="19" fillId="11" borderId="1" xfId="0" applyFont="1" applyFill="1" applyBorder="1" applyAlignment="1">
      <alignment vertical="center" wrapText="1"/>
    </xf>
    <xf numFmtId="0" fontId="18" fillId="3" borderId="11" xfId="0" applyFont="1" applyFill="1" applyBorder="1" applyAlignment="1">
      <alignment horizontal="center" vertical="center" wrapText="1"/>
    </xf>
    <xf numFmtId="0" fontId="19" fillId="4" borderId="11" xfId="0" applyFont="1" applyFill="1" applyBorder="1" applyAlignment="1">
      <alignment horizontal="center" vertical="center"/>
    </xf>
    <xf numFmtId="0" fontId="19" fillId="5" borderId="11" xfId="0" applyFont="1" applyFill="1" applyBorder="1" applyAlignment="1">
      <alignment horizontal="center" vertical="center"/>
    </xf>
    <xf numFmtId="0" fontId="19" fillId="6" borderId="11" xfId="0" applyFont="1" applyFill="1" applyBorder="1" applyAlignment="1">
      <alignment horizontal="center" vertical="center"/>
    </xf>
    <xf numFmtId="0" fontId="19" fillId="7" borderId="11" xfId="0" applyFont="1" applyFill="1" applyBorder="1" applyAlignment="1">
      <alignment horizontal="center" vertical="center"/>
    </xf>
    <xf numFmtId="0" fontId="19" fillId="8" borderId="11"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9" fillId="10" borderId="11" xfId="0" applyFont="1" applyFill="1" applyBorder="1" applyAlignment="1">
      <alignment horizontal="center" vertical="center"/>
    </xf>
    <xf numFmtId="0" fontId="20" fillId="9" borderId="11" xfId="0" applyFont="1" applyFill="1" applyBorder="1" applyAlignment="1">
      <alignment horizontal="center" vertical="center" wrapText="1"/>
    </xf>
    <xf numFmtId="0" fontId="21" fillId="11" borderId="11" xfId="0" applyFont="1" applyFill="1" applyBorder="1" applyAlignment="1">
      <alignment horizontal="center" vertical="center"/>
    </xf>
    <xf numFmtId="0" fontId="19" fillId="3" borderId="2" xfId="0" applyFont="1" applyFill="1" applyBorder="1" applyAlignment="1">
      <alignment vertical="center" wrapText="1"/>
    </xf>
    <xf numFmtId="0" fontId="18" fillId="3" borderId="2" xfId="0" applyFont="1" applyFill="1" applyBorder="1" applyAlignment="1">
      <alignment vertical="center" wrapText="1"/>
    </xf>
    <xf numFmtId="0" fontId="18" fillId="3" borderId="2"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9" fillId="4" borderId="2" xfId="0" applyFont="1" applyFill="1" applyBorder="1" applyAlignment="1">
      <alignment vertical="center" wrapText="1"/>
    </xf>
    <xf numFmtId="0" fontId="18" fillId="4" borderId="2" xfId="0" applyFont="1" applyFill="1" applyBorder="1" applyAlignment="1">
      <alignment vertical="center" wrapText="1"/>
    </xf>
    <xf numFmtId="0" fontId="18" fillId="4" borderId="2" xfId="0" applyFont="1" applyFill="1" applyBorder="1" applyAlignment="1">
      <alignment horizontal="center" vertical="center" wrapText="1"/>
    </xf>
    <xf numFmtId="0" fontId="19" fillId="4" borderId="2" xfId="0" applyFont="1" applyFill="1" applyBorder="1" applyAlignment="1">
      <alignment horizontal="center" vertical="center"/>
    </xf>
    <xf numFmtId="0" fontId="19" fillId="4" borderId="14" xfId="0" applyFont="1" applyFill="1" applyBorder="1" applyAlignment="1">
      <alignment horizontal="center" vertical="center"/>
    </xf>
    <xf numFmtId="0" fontId="19" fillId="5" borderId="2" xfId="0" applyFont="1" applyFill="1" applyBorder="1" applyAlignment="1">
      <alignment vertical="center" wrapText="1"/>
    </xf>
    <xf numFmtId="0" fontId="18" fillId="5" borderId="2" xfId="0" applyFont="1" applyFill="1" applyBorder="1" applyAlignment="1">
      <alignment vertical="center" wrapText="1"/>
    </xf>
    <xf numFmtId="0" fontId="1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19" fillId="5" borderId="2" xfId="0" applyFont="1" applyFill="1" applyBorder="1" applyAlignment="1">
      <alignment horizontal="center" vertical="center"/>
    </xf>
    <xf numFmtId="0" fontId="19" fillId="5" borderId="14" xfId="0" applyFont="1" applyFill="1" applyBorder="1" applyAlignment="1">
      <alignment horizontal="center" vertical="center"/>
    </xf>
    <xf numFmtId="0" fontId="19" fillId="6" borderId="2" xfId="0" applyFont="1" applyFill="1" applyBorder="1" applyAlignment="1">
      <alignment vertical="center" wrapText="1"/>
    </xf>
    <xf numFmtId="0" fontId="18" fillId="6" borderId="3" xfId="0" applyFont="1" applyFill="1" applyBorder="1" applyAlignment="1">
      <alignment horizontal="left" vertical="center" wrapText="1"/>
    </xf>
    <xf numFmtId="0" fontId="18" fillId="6" borderId="2" xfId="0" applyFont="1" applyFill="1" applyBorder="1" applyAlignment="1">
      <alignment horizontal="center" vertical="center"/>
    </xf>
    <xf numFmtId="0" fontId="18" fillId="6" borderId="2"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19" fillId="6" borderId="2" xfId="0" applyFont="1" applyFill="1" applyBorder="1" applyAlignment="1">
      <alignment horizontal="center" vertical="center"/>
    </xf>
    <xf numFmtId="0" fontId="19" fillId="6" borderId="14" xfId="0" applyFont="1" applyFill="1" applyBorder="1" applyAlignment="1">
      <alignment horizontal="center" vertical="center"/>
    </xf>
    <xf numFmtId="0" fontId="19"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2" xfId="0" applyFont="1" applyFill="1" applyBorder="1" applyAlignment="1">
      <alignment horizontal="center" vertical="center"/>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14" xfId="0" applyFont="1" applyFill="1" applyBorder="1" applyAlignment="1">
      <alignment horizontal="center" vertical="center" wrapText="1"/>
    </xf>
    <xf numFmtId="0" fontId="19" fillId="10" borderId="2" xfId="0" applyFont="1" applyFill="1" applyBorder="1" applyAlignment="1">
      <alignment vertical="center" wrapText="1"/>
    </xf>
    <xf numFmtId="0" fontId="18" fillId="10" borderId="2" xfId="0" applyFont="1" applyFill="1" applyBorder="1" applyAlignment="1">
      <alignment vertical="center" wrapText="1"/>
    </xf>
    <xf numFmtId="0" fontId="18" fillId="10" borderId="2" xfId="0" applyFont="1" applyFill="1" applyBorder="1" applyAlignment="1">
      <alignment horizontal="center" vertical="center"/>
    </xf>
    <xf numFmtId="0" fontId="18" fillId="10" borderId="2"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19" fillId="10" borderId="2" xfId="0" applyFont="1" applyFill="1" applyBorder="1" applyAlignment="1">
      <alignment horizontal="center" vertical="center"/>
    </xf>
    <xf numFmtId="0" fontId="19" fillId="10" borderId="14" xfId="0" applyFont="1" applyFill="1" applyBorder="1" applyAlignment="1">
      <alignment horizontal="center" vertical="center"/>
    </xf>
    <xf numFmtId="0" fontId="18" fillId="9" borderId="2" xfId="0" applyFont="1" applyFill="1" applyBorder="1" applyAlignment="1">
      <alignment vertical="center" wrapText="1"/>
    </xf>
    <xf numFmtId="0" fontId="18" fillId="9" borderId="2" xfId="0" applyFont="1" applyFill="1" applyBorder="1" applyAlignment="1">
      <alignment horizontal="center" vertical="center"/>
    </xf>
    <xf numFmtId="0" fontId="20" fillId="9" borderId="2" xfId="0" applyFont="1" applyFill="1" applyBorder="1" applyAlignment="1">
      <alignment horizontal="center" vertical="center" wrapText="1"/>
    </xf>
    <xf numFmtId="0" fontId="20" fillId="9" borderId="14" xfId="0" applyFont="1" applyFill="1" applyBorder="1" applyAlignment="1">
      <alignment horizontal="center" vertical="center" wrapText="1"/>
    </xf>
    <xf numFmtId="0" fontId="1" fillId="0" borderId="6" xfId="0" applyFont="1" applyBorder="1" applyAlignment="1">
      <alignment horizontal="center" vertical="center"/>
    </xf>
    <xf numFmtId="0" fontId="2" fillId="0" borderId="0" xfId="0" applyFont="1"/>
    <xf numFmtId="0" fontId="24" fillId="0" borderId="0" xfId="0" applyFont="1" applyAlignment="1">
      <alignment vertical="center"/>
    </xf>
    <xf numFmtId="0" fontId="2" fillId="0" borderId="0" xfId="0" applyFont="1" applyAlignment="1">
      <alignment horizontal="left"/>
    </xf>
    <xf numFmtId="0" fontId="25" fillId="0" borderId="22" xfId="0" applyFont="1" applyBorder="1" applyAlignment="1">
      <alignment vertical="center"/>
    </xf>
    <xf numFmtId="0" fontId="25" fillId="0" borderId="1" xfId="0" applyFont="1" applyBorder="1" applyAlignment="1">
      <alignment vertical="center"/>
    </xf>
    <xf numFmtId="0" fontId="25" fillId="0" borderId="0" xfId="0" applyFont="1" applyAlignment="1">
      <alignment vertical="center"/>
    </xf>
    <xf numFmtId="0" fontId="18" fillId="0" borderId="0" xfId="0" applyFont="1" applyAlignment="1">
      <alignment horizontal="center" vertical="center" wrapText="1"/>
    </xf>
    <xf numFmtId="0" fontId="24" fillId="0" borderId="0" xfId="0" applyFont="1" applyAlignment="1">
      <alignment horizontal="left" vertical="center"/>
    </xf>
    <xf numFmtId="0" fontId="25" fillId="0" borderId="24" xfId="0" applyFont="1" applyBorder="1" applyAlignment="1">
      <alignment vertical="center"/>
    </xf>
    <xf numFmtId="0" fontId="25" fillId="0" borderId="26" xfId="0" applyFont="1" applyBorder="1" applyAlignment="1">
      <alignment vertical="center"/>
    </xf>
    <xf numFmtId="0" fontId="18"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26" fillId="0" borderId="0" xfId="0" applyFont="1" applyAlignment="1">
      <alignment vertical="center" wrapText="1"/>
    </xf>
    <xf numFmtId="0" fontId="24" fillId="6" borderId="22"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1" fillId="19" borderId="1" xfId="0" applyFont="1" applyFill="1" applyBorder="1" applyAlignment="1">
      <alignment vertical="center" wrapText="1"/>
    </xf>
    <xf numFmtId="0" fontId="1" fillId="2" borderId="1" xfId="0" applyFont="1" applyFill="1" applyBorder="1" applyAlignment="1">
      <alignment vertical="center" wrapText="1"/>
    </xf>
    <xf numFmtId="0" fontId="18" fillId="0" borderId="23" xfId="0" applyFont="1" applyBorder="1" applyAlignment="1">
      <alignment vertical="center" wrapText="1"/>
    </xf>
    <xf numFmtId="0" fontId="27" fillId="0" borderId="0" xfId="0" applyFont="1" applyAlignment="1">
      <alignment horizontal="center" vertical="center" wrapText="1"/>
    </xf>
    <xf numFmtId="0" fontId="1" fillId="0" borderId="1" xfId="0" applyFont="1" applyBorder="1" applyAlignment="1">
      <alignment vertical="center" wrapText="1"/>
    </xf>
    <xf numFmtId="0" fontId="18" fillId="0" borderId="1" xfId="0" applyFont="1" applyBorder="1" applyAlignment="1">
      <alignment vertical="center" wrapText="1"/>
    </xf>
    <xf numFmtId="0" fontId="18" fillId="0" borderId="26" xfId="0" applyFont="1" applyBorder="1" applyAlignment="1">
      <alignment vertical="center" wrapText="1"/>
    </xf>
    <xf numFmtId="0" fontId="1" fillId="0" borderId="26" xfId="0" applyFont="1" applyBorder="1" applyAlignment="1">
      <alignment vertical="center" wrapText="1"/>
    </xf>
    <xf numFmtId="0" fontId="1" fillId="19" borderId="26" xfId="0" applyFont="1" applyFill="1" applyBorder="1" applyAlignment="1">
      <alignment vertical="center" wrapText="1"/>
    </xf>
    <xf numFmtId="0" fontId="18" fillId="0" borderId="25" xfId="0" applyFont="1" applyBorder="1" applyAlignment="1">
      <alignment vertical="center" wrapText="1"/>
    </xf>
    <xf numFmtId="0" fontId="15" fillId="0" borderId="0" xfId="0" applyFont="1" applyAlignment="1">
      <alignment vertical="center"/>
    </xf>
    <xf numFmtId="0" fontId="18" fillId="0" borderId="2" xfId="0" applyFont="1" applyBorder="1" applyAlignment="1">
      <alignment horizontal="center" vertical="center" wrapText="1"/>
    </xf>
    <xf numFmtId="0" fontId="4" fillId="0" borderId="3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19" fillId="19" borderId="31" xfId="0" applyFont="1" applyFill="1" applyBorder="1" applyAlignment="1">
      <alignment horizontal="center" vertical="center" wrapText="1"/>
    </xf>
    <xf numFmtId="0" fontId="19" fillId="19" borderId="3" xfId="0" applyFont="1" applyFill="1" applyBorder="1" applyAlignment="1">
      <alignment horizontal="center" vertical="center" wrapText="1"/>
    </xf>
    <xf numFmtId="0" fontId="19" fillId="19" borderId="32" xfId="0" applyFont="1" applyFill="1" applyBorder="1" applyAlignment="1">
      <alignment horizontal="center" vertical="center" wrapText="1"/>
    </xf>
    <xf numFmtId="0" fontId="19" fillId="15" borderId="1" xfId="0" applyFont="1" applyFill="1" applyBorder="1" applyAlignment="1">
      <alignment horizontal="center" vertical="center" wrapText="1"/>
    </xf>
    <xf numFmtId="0" fontId="21" fillId="15" borderId="1" xfId="0" applyFont="1" applyFill="1" applyBorder="1" applyAlignment="1">
      <alignment horizontal="center" vertical="center" wrapText="1"/>
    </xf>
    <xf numFmtId="0" fontId="4" fillId="19" borderId="1" xfId="0" applyFont="1" applyFill="1" applyBorder="1" applyAlignment="1">
      <alignment horizontal="justify" vertical="center" wrapText="1"/>
    </xf>
    <xf numFmtId="0" fontId="4" fillId="19" borderId="1" xfId="0" applyFont="1" applyFill="1" applyBorder="1" applyAlignment="1">
      <alignment horizontal="center" vertical="center" wrapText="1"/>
    </xf>
    <xf numFmtId="0" fontId="1" fillId="19" borderId="1" xfId="0" applyFont="1" applyFill="1" applyBorder="1" applyAlignment="1">
      <alignment horizontal="center" vertical="center"/>
    </xf>
    <xf numFmtId="0" fontId="19" fillId="2" borderId="13" xfId="0" applyFont="1" applyFill="1" applyBorder="1" applyAlignment="1">
      <alignment horizontal="center" vertical="center" wrapText="1"/>
    </xf>
    <xf numFmtId="0" fontId="4" fillId="2" borderId="1" xfId="0" applyFont="1" applyFill="1" applyBorder="1" applyAlignment="1">
      <alignment horizontal="justify" vertical="top" wrapText="1"/>
    </xf>
    <xf numFmtId="164" fontId="23" fillId="2" borderId="1" xfId="1" applyNumberFormat="1" applyFont="1" applyFill="1" applyBorder="1" applyAlignment="1">
      <alignment horizontal="center" vertical="center" wrapText="1"/>
    </xf>
    <xf numFmtId="0" fontId="4" fillId="19" borderId="1" xfId="0" applyFont="1" applyFill="1" applyBorder="1" applyAlignment="1">
      <alignment horizontal="justify" vertical="center"/>
    </xf>
    <xf numFmtId="0" fontId="4" fillId="19" borderId="1" xfId="0" applyFont="1" applyFill="1" applyBorder="1" applyAlignment="1">
      <alignment vertical="center" wrapText="1"/>
    </xf>
    <xf numFmtId="9" fontId="23" fillId="2" borderId="1" xfId="1" applyFont="1" applyFill="1" applyBorder="1" applyAlignment="1">
      <alignment horizontal="center" vertical="center" wrapText="1"/>
    </xf>
    <xf numFmtId="0" fontId="19" fillId="0" borderId="13" xfId="0" applyFont="1" applyBorder="1" applyAlignment="1">
      <alignment horizontal="center" vertical="center" wrapText="1"/>
    </xf>
    <xf numFmtId="0" fontId="1" fillId="19" borderId="1" xfId="0" applyFont="1" applyFill="1" applyBorder="1" applyAlignment="1">
      <alignment horizontal="center" vertical="center" wrapText="1"/>
    </xf>
    <xf numFmtId="0" fontId="4" fillId="19"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lignment horizontal="justify" vertical="top" wrapText="1"/>
    </xf>
    <xf numFmtId="9" fontId="23" fillId="0" borderId="1" xfId="1" applyFont="1" applyFill="1" applyBorder="1" applyAlignment="1">
      <alignment horizontal="center" vertical="center" wrapText="1"/>
    </xf>
    <xf numFmtId="0" fontId="4" fillId="11" borderId="1" xfId="0" applyFont="1" applyFill="1" applyBorder="1" applyAlignment="1">
      <alignment vertical="center" wrapText="1"/>
    </xf>
    <xf numFmtId="0" fontId="4" fillId="11" borderId="1" xfId="0" applyFont="1" applyFill="1" applyBorder="1" applyAlignment="1">
      <alignment horizontal="center" vertical="center"/>
    </xf>
    <xf numFmtId="0" fontId="28" fillId="19" borderId="1" xfId="6" applyFill="1" applyBorder="1" applyAlignment="1">
      <alignment vertical="center" wrapText="1"/>
    </xf>
    <xf numFmtId="0" fontId="29" fillId="19" borderId="1" xfId="6" applyFont="1" applyFill="1" applyBorder="1" applyAlignment="1">
      <alignment vertical="center" wrapText="1"/>
    </xf>
    <xf numFmtId="0" fontId="19" fillId="0" borderId="1" xfId="0" applyFont="1" applyBorder="1" applyAlignment="1">
      <alignment horizontal="center" vertical="center" wrapText="1"/>
    </xf>
    <xf numFmtId="0" fontId="19" fillId="4" borderId="9"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19" borderId="9" xfId="0" applyFont="1" applyFill="1" applyBorder="1" applyAlignment="1">
      <alignment horizontal="center" vertical="center" wrapText="1"/>
    </xf>
    <xf numFmtId="0" fontId="19" fillId="19" borderId="4" xfId="0" applyFont="1" applyFill="1" applyBorder="1" applyAlignment="1">
      <alignment horizontal="center" vertical="center" wrapText="1"/>
    </xf>
    <xf numFmtId="0" fontId="19" fillId="19" borderId="10" xfId="0" applyFont="1" applyFill="1" applyBorder="1" applyAlignment="1">
      <alignment horizontal="center" vertical="center" wrapText="1"/>
    </xf>
    <xf numFmtId="0" fontId="4" fillId="15" borderId="17" xfId="0" applyFont="1" applyFill="1" applyBorder="1" applyAlignment="1">
      <alignment vertical="center" wrapText="1"/>
    </xf>
    <xf numFmtId="0" fontId="4" fillId="15" borderId="27" xfId="0" applyFont="1" applyFill="1" applyBorder="1" applyAlignment="1">
      <alignment horizontal="center" vertical="center" wrapText="1"/>
    </xf>
    <xf numFmtId="0" fontId="4" fillId="15" borderId="18" xfId="0" applyFont="1" applyFill="1" applyBorder="1" applyAlignment="1">
      <alignment vertical="center" wrapText="1"/>
    </xf>
    <xf numFmtId="0" fontId="4" fillId="19" borderId="17" xfId="0" applyFont="1" applyFill="1" applyBorder="1" applyAlignment="1">
      <alignment horizontal="justify" vertical="center" wrapText="1"/>
    </xf>
    <xf numFmtId="0" fontId="4" fillId="19" borderId="27" xfId="0" applyFont="1" applyFill="1" applyBorder="1" applyAlignment="1">
      <alignment vertical="center" wrapText="1"/>
    </xf>
    <xf numFmtId="0" fontId="1" fillId="19" borderId="18" xfId="0" applyFont="1" applyFill="1" applyBorder="1" applyAlignment="1">
      <alignment horizontal="center" vertical="center"/>
    </xf>
    <xf numFmtId="9" fontId="30" fillId="2" borderId="1" xfId="1" applyFont="1" applyFill="1" applyBorder="1" applyAlignment="1">
      <alignment horizontal="center" vertical="center" wrapText="1"/>
    </xf>
    <xf numFmtId="0" fontId="4" fillId="5" borderId="1" xfId="0" applyFont="1" applyFill="1" applyBorder="1" applyAlignment="1">
      <alignment vertical="center" wrapText="1"/>
    </xf>
    <xf numFmtId="0" fontId="4" fillId="5" borderId="11" xfId="0" applyFont="1" applyFill="1" applyBorder="1" applyAlignment="1">
      <alignment vertical="center" wrapText="1"/>
    </xf>
    <xf numFmtId="0" fontId="4" fillId="15" borderId="22" xfId="0" applyFont="1" applyFill="1" applyBorder="1" applyAlignment="1">
      <alignment vertical="center" wrapText="1"/>
    </xf>
    <xf numFmtId="0" fontId="4" fillId="15" borderId="1" xfId="0" applyFont="1" applyFill="1" applyBorder="1" applyAlignment="1">
      <alignment horizontal="center" vertical="center" wrapText="1"/>
    </xf>
    <xf numFmtId="0" fontId="4" fillId="15" borderId="23" xfId="0" applyFont="1" applyFill="1" applyBorder="1" applyAlignment="1">
      <alignment vertical="center" wrapText="1"/>
    </xf>
    <xf numFmtId="0" fontId="4" fillId="19" borderId="22" xfId="0" applyFont="1" applyFill="1" applyBorder="1" applyAlignment="1">
      <alignment horizontal="justify" vertical="center"/>
    </xf>
    <xf numFmtId="0" fontId="5" fillId="19" borderId="1" xfId="0" applyFont="1" applyFill="1" applyBorder="1" applyAlignment="1">
      <alignment vertical="center" wrapText="1"/>
    </xf>
    <xf numFmtId="0" fontId="1" fillId="19" borderId="23" xfId="0" applyFont="1" applyFill="1" applyBorder="1" applyAlignment="1">
      <alignment horizontal="center" vertical="center"/>
    </xf>
    <xf numFmtId="9" fontId="31" fillId="2" borderId="1" xfId="1" applyFont="1" applyFill="1" applyBorder="1" applyAlignment="1">
      <alignment horizontal="center" vertical="center" wrapText="1"/>
    </xf>
    <xf numFmtId="0" fontId="4" fillId="5" borderId="22" xfId="0" applyFont="1" applyFill="1" applyBorder="1" applyAlignment="1">
      <alignment vertical="center" wrapText="1"/>
    </xf>
    <xf numFmtId="9" fontId="4" fillId="5" borderId="22" xfId="0" applyNumberFormat="1" applyFont="1" applyFill="1" applyBorder="1" applyAlignment="1">
      <alignment vertical="center" wrapText="1"/>
    </xf>
    <xf numFmtId="0" fontId="5" fillId="5" borderId="11" xfId="0" applyFont="1" applyFill="1" applyBorder="1" applyAlignment="1">
      <alignment vertical="center" wrapText="1"/>
    </xf>
    <xf numFmtId="0" fontId="4" fillId="15" borderId="22" xfId="0" applyFont="1" applyFill="1" applyBorder="1" applyAlignment="1">
      <alignment vertical="center"/>
    </xf>
    <xf numFmtId="0" fontId="4" fillId="15" borderId="1" xfId="0" applyFont="1" applyFill="1" applyBorder="1" applyAlignment="1">
      <alignment horizontal="center" vertical="center"/>
    </xf>
    <xf numFmtId="0" fontId="4" fillId="15" borderId="23" xfId="0" applyFont="1" applyFill="1" applyBorder="1" applyAlignment="1">
      <alignment vertical="center"/>
    </xf>
    <xf numFmtId="0" fontId="4" fillId="19" borderId="9" xfId="0" applyFont="1" applyFill="1" applyBorder="1" applyAlignment="1">
      <alignment horizontal="justify" vertical="center"/>
    </xf>
    <xf numFmtId="0" fontId="4" fillId="19" borderId="4" xfId="0" applyFont="1" applyFill="1" applyBorder="1" applyAlignment="1">
      <alignment vertical="center" wrapText="1"/>
    </xf>
    <xf numFmtId="0" fontId="1" fillId="19" borderId="10" xfId="0" applyFont="1" applyFill="1" applyBorder="1" applyAlignment="1">
      <alignment horizontal="center" vertical="center"/>
    </xf>
    <xf numFmtId="0" fontId="4" fillId="5" borderId="22" xfId="0" applyFont="1" applyFill="1" applyBorder="1" applyAlignment="1">
      <alignment vertical="center"/>
    </xf>
    <xf numFmtId="0" fontId="4" fillId="5" borderId="36" xfId="0" applyFont="1" applyFill="1" applyBorder="1" applyAlignment="1">
      <alignment vertical="center"/>
    </xf>
    <xf numFmtId="9" fontId="4" fillId="15" borderId="1" xfId="0" applyNumberFormat="1" applyFont="1" applyFill="1" applyBorder="1" applyAlignment="1">
      <alignment horizontal="center" vertical="center"/>
    </xf>
    <xf numFmtId="0" fontId="4" fillId="19" borderId="22" xfId="0" applyFont="1" applyFill="1" applyBorder="1" applyAlignment="1">
      <alignment vertical="center" wrapText="1"/>
    </xf>
    <xf numFmtId="9" fontId="4" fillId="5" borderId="1" xfId="0" applyNumberFormat="1" applyFont="1" applyFill="1" applyBorder="1" applyAlignment="1">
      <alignment horizontal="center" vertical="center"/>
    </xf>
    <xf numFmtId="0" fontId="29" fillId="5" borderId="11" xfId="6" applyFont="1" applyFill="1" applyBorder="1" applyAlignment="1">
      <alignment vertical="center" wrapText="1"/>
    </xf>
    <xf numFmtId="0" fontId="4" fillId="19" borderId="22" xfId="0" applyFont="1" applyFill="1" applyBorder="1" applyAlignment="1">
      <alignment horizontal="justify" vertical="center" wrapText="1"/>
    </xf>
    <xf numFmtId="9" fontId="4" fillId="15" borderId="1" xfId="0" applyNumberFormat="1" applyFont="1" applyFill="1" applyBorder="1" applyAlignment="1">
      <alignment horizontal="center" vertical="center" wrapText="1"/>
    </xf>
    <xf numFmtId="0" fontId="4" fillId="5" borderId="22" xfId="0" applyFont="1" applyFill="1" applyBorder="1" applyAlignment="1">
      <alignment horizontal="justify" vertical="center" wrapText="1"/>
    </xf>
    <xf numFmtId="9" fontId="4" fillId="20" borderId="37" xfId="0" applyNumberFormat="1" applyFont="1" applyFill="1" applyBorder="1" applyAlignment="1">
      <alignment horizontal="center" vertical="center" wrapText="1"/>
    </xf>
    <xf numFmtId="0" fontId="4" fillId="5" borderId="11" xfId="0" applyFont="1" applyFill="1" applyBorder="1" applyAlignment="1">
      <alignment horizontal="justify" vertical="center" wrapText="1"/>
    </xf>
    <xf numFmtId="9" fontId="4" fillId="15" borderId="1" xfId="1" applyFont="1" applyFill="1" applyBorder="1" applyAlignment="1">
      <alignment horizontal="center" vertical="center" wrapText="1"/>
    </xf>
    <xf numFmtId="9" fontId="4" fillId="5" borderId="1" xfId="1" applyFont="1" applyFill="1" applyBorder="1" applyAlignment="1">
      <alignment horizontal="center" vertical="center" wrapText="1"/>
    </xf>
    <xf numFmtId="0" fontId="4" fillId="5" borderId="36" xfId="0" applyFont="1" applyFill="1" applyBorder="1" applyAlignment="1">
      <alignment vertical="center" wrapText="1"/>
    </xf>
    <xf numFmtId="0" fontId="4" fillId="19" borderId="9" xfId="0" applyFont="1" applyFill="1" applyBorder="1" applyAlignment="1">
      <alignment horizontal="justify" vertical="center" wrapText="1"/>
    </xf>
    <xf numFmtId="9" fontId="32" fillId="2" borderId="1" xfId="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1" xfId="0" applyFont="1" applyFill="1" applyBorder="1" applyAlignment="1">
      <alignment vertical="center"/>
    </xf>
    <xf numFmtId="2" fontId="4" fillId="15" borderId="1" xfId="0" applyNumberFormat="1"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15" borderId="1" xfId="0" applyFont="1" applyFill="1" applyBorder="1" applyAlignment="1">
      <alignment horizontal="justify" vertical="center" wrapText="1"/>
    </xf>
    <xf numFmtId="0" fontId="4" fillId="5" borderId="11" xfId="0" applyFont="1" applyFill="1" applyBorder="1" applyAlignment="1">
      <alignment horizontal="center" vertical="center" wrapText="1"/>
    </xf>
    <xf numFmtId="9" fontId="32" fillId="2" borderId="11" xfId="1" applyFont="1" applyFill="1" applyBorder="1" applyAlignment="1">
      <alignment horizontal="center" vertical="center" wrapText="1"/>
    </xf>
    <xf numFmtId="0" fontId="4" fillId="5" borderId="11" xfId="0" applyFont="1" applyFill="1" applyBorder="1" applyAlignment="1">
      <alignment horizontal="center" vertical="center"/>
    </xf>
    <xf numFmtId="0" fontId="4" fillId="15" borderId="24" xfId="0" applyFont="1" applyFill="1" applyBorder="1" applyAlignment="1">
      <alignment vertical="center" wrapText="1"/>
    </xf>
    <xf numFmtId="0" fontId="4" fillId="15" borderId="26" xfId="0" applyFont="1" applyFill="1" applyBorder="1" applyAlignment="1">
      <alignment horizontal="center" vertical="center"/>
    </xf>
    <xf numFmtId="0" fontId="4" fillId="15" borderId="25" xfId="0" applyFont="1" applyFill="1" applyBorder="1" applyAlignment="1">
      <alignment vertical="center"/>
    </xf>
    <xf numFmtId="0" fontId="4" fillId="5" borderId="24" xfId="0" applyFont="1" applyFill="1" applyBorder="1" applyAlignment="1">
      <alignment vertical="center" wrapText="1"/>
    </xf>
    <xf numFmtId="9" fontId="4" fillId="5" borderId="26" xfId="0" applyNumberFormat="1" applyFont="1" applyFill="1" applyBorder="1" applyAlignment="1">
      <alignment horizontal="center" vertical="center"/>
    </xf>
    <xf numFmtId="0" fontId="29" fillId="5" borderId="38" xfId="6" applyFont="1" applyFill="1" applyBorder="1" applyAlignment="1">
      <alignment vertical="center" wrapText="1"/>
    </xf>
    <xf numFmtId="0" fontId="4" fillId="15" borderId="9" xfId="0" applyFont="1" applyFill="1" applyBorder="1" applyAlignment="1">
      <alignment vertical="center" wrapText="1"/>
    </xf>
    <xf numFmtId="9" fontId="4" fillId="15" borderId="4" xfId="1" applyFont="1" applyFill="1" applyBorder="1" applyAlignment="1">
      <alignment horizontal="center" vertical="center" wrapText="1"/>
    </xf>
    <xf numFmtId="0" fontId="4" fillId="15" borderId="10" xfId="0" applyFont="1" applyFill="1" applyBorder="1" applyAlignment="1">
      <alignment vertical="center" wrapText="1"/>
    </xf>
    <xf numFmtId="0" fontId="4" fillId="19" borderId="9" xfId="0" applyFont="1" applyFill="1" applyBorder="1" applyAlignment="1">
      <alignment vertical="center" wrapText="1"/>
    </xf>
    <xf numFmtId="9" fontId="32" fillId="0" borderId="1" xfId="1" applyFont="1" applyFill="1" applyBorder="1" applyAlignment="1">
      <alignment horizontal="center" vertical="center" wrapText="1"/>
    </xf>
    <xf numFmtId="0" fontId="4" fillId="5" borderId="9" xfId="0" applyFont="1" applyFill="1" applyBorder="1" applyAlignment="1">
      <alignment vertical="center" wrapText="1"/>
    </xf>
    <xf numFmtId="9" fontId="4" fillId="5" borderId="4" xfId="1" applyFont="1" applyFill="1" applyBorder="1" applyAlignment="1">
      <alignment horizontal="center" vertical="center" wrapText="1"/>
    </xf>
    <xf numFmtId="0" fontId="4" fillId="5" borderId="39" xfId="0" applyFont="1" applyFill="1" applyBorder="1" applyAlignment="1">
      <alignment vertical="center" wrapText="1"/>
    </xf>
    <xf numFmtId="10" fontId="4" fillId="15" borderId="1" xfId="0" applyNumberFormat="1" applyFont="1" applyFill="1" applyBorder="1" applyAlignment="1">
      <alignment horizontal="center" vertical="center"/>
    </xf>
    <xf numFmtId="0" fontId="28" fillId="0" borderId="0" xfId="6" applyFill="1"/>
    <xf numFmtId="9" fontId="33" fillId="0" borderId="1" xfId="1"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15" borderId="24" xfId="0" applyFont="1" applyFill="1" applyBorder="1" applyAlignment="1">
      <alignment vertical="center"/>
    </xf>
    <xf numFmtId="0" fontId="4" fillId="5" borderId="24"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38" xfId="0" applyFont="1" applyFill="1" applyBorder="1" applyAlignment="1">
      <alignment horizontal="center" vertical="center"/>
    </xf>
    <xf numFmtId="0" fontId="4" fillId="15" borderId="4" xfId="0" applyFont="1" applyFill="1" applyBorder="1" applyAlignment="1">
      <alignment horizontal="center" vertical="center" wrapText="1"/>
    </xf>
    <xf numFmtId="0" fontId="4" fillId="5" borderId="1" xfId="0" applyFont="1" applyFill="1" applyBorder="1" applyAlignment="1">
      <alignment vertical="center"/>
    </xf>
    <xf numFmtId="0" fontId="4" fillId="15" borderId="26" xfId="0" applyFont="1" applyFill="1" applyBorder="1" applyAlignment="1">
      <alignment horizontal="center" vertical="center" wrapText="1"/>
    </xf>
    <xf numFmtId="0" fontId="4" fillId="15" borderId="25" xfId="0" applyFont="1" applyFill="1" applyBorder="1" applyAlignment="1">
      <alignment vertical="center" wrapText="1"/>
    </xf>
    <xf numFmtId="0" fontId="4" fillId="19" borderId="24" xfId="0" applyFont="1" applyFill="1" applyBorder="1" applyAlignment="1">
      <alignment horizontal="justify" vertical="center" wrapText="1"/>
    </xf>
    <xf numFmtId="0" fontId="4" fillId="19" borderId="26" xfId="0" applyFont="1" applyFill="1" applyBorder="1" applyAlignment="1">
      <alignment vertical="center" wrapText="1"/>
    </xf>
    <xf numFmtId="0" fontId="1" fillId="19" borderId="25" xfId="0" applyFont="1" applyFill="1" applyBorder="1" applyAlignment="1">
      <alignment horizontal="center" vertical="center"/>
    </xf>
    <xf numFmtId="0" fontId="4" fillId="5" borderId="1" xfId="0" applyFont="1" applyFill="1" applyBorder="1" applyAlignment="1">
      <alignment horizontal="left" vertical="center" wrapText="1"/>
    </xf>
    <xf numFmtId="9" fontId="33" fillId="2" borderId="1" xfId="1" applyFont="1" applyFill="1" applyBorder="1" applyAlignment="1">
      <alignment horizontal="center" vertical="center" wrapText="1"/>
    </xf>
    <xf numFmtId="9" fontId="4" fillId="5" borderId="1" xfId="1" applyFont="1" applyFill="1" applyBorder="1" applyAlignment="1">
      <alignment vertical="center"/>
    </xf>
    <xf numFmtId="0" fontId="4" fillId="5" borderId="11" xfId="0" applyFont="1" applyFill="1" applyBorder="1" applyAlignment="1">
      <alignment horizontal="left" vertical="center" wrapText="1"/>
    </xf>
    <xf numFmtId="0" fontId="4" fillId="15" borderId="40" xfId="0" applyFont="1" applyFill="1" applyBorder="1" applyAlignment="1">
      <alignment vertical="center" wrapText="1"/>
    </xf>
    <xf numFmtId="9" fontId="4" fillId="15" borderId="27" xfId="0" applyNumberFormat="1" applyFont="1" applyFill="1" applyBorder="1" applyAlignment="1">
      <alignment horizontal="center" vertical="center" wrapText="1"/>
    </xf>
    <xf numFmtId="0" fontId="4" fillId="19" borderId="17" xfId="0" applyFont="1" applyFill="1" applyBorder="1" applyAlignment="1">
      <alignment vertical="center" wrapText="1"/>
    </xf>
    <xf numFmtId="9" fontId="4" fillId="15" borderId="0" xfId="0" applyNumberFormat="1" applyFont="1" applyFill="1" applyAlignment="1">
      <alignment vertical="center"/>
    </xf>
    <xf numFmtId="0" fontId="4" fillId="15" borderId="41" xfId="0" applyFont="1" applyFill="1" applyBorder="1" applyAlignment="1">
      <alignment horizontal="center" vertical="center" wrapText="1"/>
    </xf>
    <xf numFmtId="10" fontId="4" fillId="5" borderId="27" xfId="0" applyNumberFormat="1" applyFont="1" applyFill="1" applyBorder="1" applyAlignment="1">
      <alignment horizontal="center" vertical="center" wrapText="1"/>
    </xf>
    <xf numFmtId="9" fontId="4" fillId="5" borderId="26" xfId="0" applyNumberFormat="1" applyFont="1" applyFill="1" applyBorder="1" applyAlignment="1">
      <alignment horizontal="center" vertical="center" wrapText="1"/>
    </xf>
    <xf numFmtId="0" fontId="4" fillId="5" borderId="38" xfId="0" applyFont="1" applyFill="1" applyBorder="1" applyAlignment="1">
      <alignment vertical="center" wrapText="1"/>
    </xf>
    <xf numFmtId="0" fontId="4" fillId="5" borderId="17" xfId="0" applyFont="1" applyFill="1" applyBorder="1" applyAlignment="1">
      <alignment vertical="center" wrapText="1"/>
    </xf>
    <xf numFmtId="0" fontId="4" fillId="5" borderId="19" xfId="0" applyFont="1" applyFill="1" applyBorder="1" applyAlignment="1">
      <alignment vertical="center" wrapText="1"/>
    </xf>
    <xf numFmtId="0" fontId="4" fillId="15" borderId="22" xfId="0" applyFont="1" applyFill="1" applyBorder="1" applyAlignment="1">
      <alignment vertical="top" wrapText="1"/>
    </xf>
    <xf numFmtId="0" fontId="1" fillId="15" borderId="1" xfId="0" applyFont="1" applyFill="1" applyBorder="1" applyAlignment="1">
      <alignment horizontal="center" vertical="center" wrapText="1"/>
    </xf>
    <xf numFmtId="0" fontId="4" fillId="15" borderId="11" xfId="0" applyFont="1" applyFill="1" applyBorder="1" applyAlignment="1">
      <alignment vertical="center" wrapText="1"/>
    </xf>
    <xf numFmtId="0" fontId="4" fillId="19" borderId="1" xfId="0" applyFont="1" applyFill="1" applyBorder="1" applyAlignment="1">
      <alignment vertical="center"/>
    </xf>
    <xf numFmtId="9" fontId="1" fillId="15" borderId="1" xfId="0" applyNumberFormat="1" applyFont="1" applyFill="1" applyBorder="1" applyAlignment="1">
      <alignment horizontal="center" vertical="center" wrapText="1"/>
    </xf>
    <xf numFmtId="0" fontId="4" fillId="5" borderId="24" xfId="0" applyFont="1" applyFill="1" applyBorder="1" applyAlignment="1">
      <alignment horizontal="justify" vertical="center" wrapText="1"/>
    </xf>
    <xf numFmtId="10" fontId="4" fillId="5" borderId="1" xfId="0" applyNumberFormat="1" applyFont="1" applyFill="1" applyBorder="1" applyAlignment="1">
      <alignment horizontal="center" vertical="center" wrapText="1"/>
    </xf>
    <xf numFmtId="0" fontId="1" fillId="5" borderId="23" xfId="0" applyFont="1" applyFill="1" applyBorder="1" applyAlignment="1">
      <alignment horizontal="center" vertical="center"/>
    </xf>
    <xf numFmtId="0" fontId="1" fillId="5" borderId="11" xfId="0" applyFont="1" applyFill="1" applyBorder="1" applyAlignment="1">
      <alignment horizontal="center" vertical="center"/>
    </xf>
    <xf numFmtId="0" fontId="4" fillId="15" borderId="9" xfId="0" applyFont="1" applyFill="1" applyBorder="1" applyAlignment="1">
      <alignment vertical="center"/>
    </xf>
    <xf numFmtId="0" fontId="4" fillId="15" borderId="4" xfId="0" applyFont="1" applyFill="1" applyBorder="1" applyAlignment="1">
      <alignment horizontal="center" vertical="center"/>
    </xf>
    <xf numFmtId="0" fontId="4" fillId="15" borderId="10" xfId="0" applyFont="1" applyFill="1" applyBorder="1" applyAlignment="1">
      <alignment vertical="center"/>
    </xf>
    <xf numFmtId="0" fontId="4" fillId="5" borderId="9" xfId="0" applyFont="1" applyFill="1" applyBorder="1" applyAlignment="1">
      <alignment vertical="center"/>
    </xf>
    <xf numFmtId="0" fontId="4" fillId="5" borderId="42" xfId="0" applyFont="1" applyFill="1" applyBorder="1" applyAlignment="1">
      <alignment vertical="center"/>
    </xf>
    <xf numFmtId="0" fontId="4" fillId="5" borderId="1" xfId="0" applyFont="1" applyFill="1" applyBorder="1" applyAlignment="1">
      <alignment horizontal="justify" vertical="center" wrapText="1"/>
    </xf>
    <xf numFmtId="164" fontId="4" fillId="15" borderId="1" xfId="1" applyNumberFormat="1" applyFont="1" applyFill="1" applyBorder="1" applyAlignment="1">
      <alignment horizontal="center" vertical="center"/>
    </xf>
    <xf numFmtId="0" fontId="4" fillId="19" borderId="40" xfId="0" applyFont="1" applyFill="1" applyBorder="1" applyAlignment="1">
      <alignment vertical="center" wrapText="1"/>
    </xf>
    <xf numFmtId="0" fontId="4" fillId="19" borderId="2" xfId="0" applyFont="1" applyFill="1" applyBorder="1" applyAlignment="1">
      <alignment vertical="center" wrapText="1"/>
    </xf>
    <xf numFmtId="164" fontId="4" fillId="5" borderId="1" xfId="1" applyNumberFormat="1" applyFont="1" applyFill="1" applyBorder="1" applyAlignment="1">
      <alignment horizontal="center" vertical="center"/>
    </xf>
    <xf numFmtId="0" fontId="4" fillId="15" borderId="27" xfId="0" applyFont="1" applyFill="1" applyBorder="1" applyAlignment="1">
      <alignment horizontal="center" vertical="center"/>
    </xf>
    <xf numFmtId="0" fontId="4" fillId="15" borderId="18" xfId="0" applyFont="1" applyFill="1" applyBorder="1" applyAlignment="1">
      <alignment vertical="center"/>
    </xf>
    <xf numFmtId="0" fontId="5" fillId="0" borderId="1" xfId="0" applyFont="1" applyBorder="1" applyAlignment="1">
      <alignment horizontal="justify" vertical="top" wrapText="1"/>
    </xf>
    <xf numFmtId="0" fontId="4" fillId="5" borderId="17" xfId="0" applyFont="1" applyFill="1" applyBorder="1" applyAlignment="1">
      <alignment horizontal="center" vertical="center" wrapText="1"/>
    </xf>
    <xf numFmtId="0" fontId="4" fillId="5" borderId="27" xfId="0" applyFont="1" applyFill="1" applyBorder="1" applyAlignment="1">
      <alignment horizontal="center" vertical="center"/>
    </xf>
    <xf numFmtId="0" fontId="4" fillId="5" borderId="41" xfId="0" applyFont="1" applyFill="1" applyBorder="1" applyAlignment="1">
      <alignment horizontal="center" vertical="center"/>
    </xf>
    <xf numFmtId="0" fontId="4" fillId="5" borderId="1" xfId="0" applyFont="1" applyFill="1" applyBorder="1" applyAlignment="1">
      <alignment horizontal="center" vertical="center"/>
    </xf>
    <xf numFmtId="0" fontId="19" fillId="4" borderId="31"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15" borderId="2" xfId="0" applyFont="1" applyFill="1" applyBorder="1" applyAlignment="1">
      <alignment horizontal="center" vertical="center" wrapText="1"/>
    </xf>
    <xf numFmtId="0" fontId="4" fillId="0" borderId="1" xfId="0" applyFont="1" applyBorder="1" applyAlignment="1">
      <alignment vertical="center" wrapText="1"/>
    </xf>
    <xf numFmtId="9" fontId="4" fillId="0" borderId="1" xfId="0" applyNumberFormat="1" applyFont="1" applyBorder="1" applyAlignment="1">
      <alignment vertical="center"/>
    </xf>
    <xf numFmtId="0" fontId="4" fillId="0" borderId="1" xfId="0" applyFont="1" applyBorder="1" applyAlignment="1">
      <alignment horizontal="justify" vertical="center" wrapText="1"/>
    </xf>
    <xf numFmtId="0" fontId="28" fillId="0" borderId="1" xfId="6" applyBorder="1" applyAlignment="1">
      <alignment vertical="center" wrapText="1"/>
    </xf>
    <xf numFmtId="9" fontId="4" fillId="0" borderId="1" xfId="1" applyFont="1" applyBorder="1" applyAlignment="1">
      <alignment vertical="center"/>
    </xf>
    <xf numFmtId="0" fontId="18" fillId="2" borderId="1" xfId="0" applyFont="1" applyFill="1" applyBorder="1" applyAlignment="1">
      <alignment horizontal="center" vertical="center" wrapText="1"/>
    </xf>
    <xf numFmtId="9" fontId="4"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28" fillId="0" borderId="1" xfId="6" applyFill="1" applyBorder="1" applyAlignment="1">
      <alignment vertical="center" wrapText="1"/>
    </xf>
    <xf numFmtId="13" fontId="4" fillId="0" borderId="1" xfId="0" applyNumberFormat="1" applyFont="1" applyBorder="1" applyAlignment="1">
      <alignment vertical="center" wrapText="1"/>
    </xf>
    <xf numFmtId="0" fontId="4" fillId="13" borderId="1" xfId="0" applyFont="1" applyFill="1" applyBorder="1" applyAlignment="1">
      <alignment vertical="center"/>
    </xf>
    <xf numFmtId="0" fontId="4" fillId="13" borderId="1" xfId="0" applyFont="1" applyFill="1" applyBorder="1" applyAlignment="1">
      <alignment vertical="center" wrapText="1"/>
    </xf>
    <xf numFmtId="9" fontId="28" fillId="0" borderId="1" xfId="6" applyNumberFormat="1" applyBorder="1" applyAlignment="1">
      <alignment vertical="center"/>
    </xf>
    <xf numFmtId="0" fontId="28" fillId="0" borderId="1" xfId="6" applyBorder="1" applyAlignment="1">
      <alignment vertical="center"/>
    </xf>
    <xf numFmtId="0" fontId="28" fillId="0" borderId="1" xfId="6" applyFill="1" applyBorder="1" applyAlignment="1">
      <alignment vertical="center"/>
    </xf>
    <xf numFmtId="0" fontId="4" fillId="15" borderId="23" xfId="0" applyFont="1" applyFill="1" applyBorder="1" applyAlignment="1">
      <alignment vertical="top" wrapText="1"/>
    </xf>
    <xf numFmtId="9" fontId="4" fillId="13" borderId="1" xfId="0" applyNumberFormat="1" applyFont="1" applyFill="1" applyBorder="1" applyAlignment="1">
      <alignment vertical="center"/>
    </xf>
    <xf numFmtId="0" fontId="18" fillId="12" borderId="1" xfId="0" applyFont="1" applyFill="1" applyBorder="1" applyAlignment="1">
      <alignment horizontal="center" vertical="center" wrapText="1"/>
    </xf>
    <xf numFmtId="0" fontId="19" fillId="12" borderId="1" xfId="0" applyFont="1" applyFill="1" applyBorder="1" applyAlignment="1">
      <alignment vertical="center" wrapText="1"/>
    </xf>
    <xf numFmtId="0" fontId="18" fillId="12" borderId="1" xfId="0" applyFont="1" applyFill="1" applyBorder="1" applyAlignment="1">
      <alignment vertical="center" wrapText="1"/>
    </xf>
    <xf numFmtId="0" fontId="4" fillId="12" borderId="1" xfId="0" applyFont="1" applyFill="1" applyBorder="1" applyAlignment="1">
      <alignment vertical="center"/>
    </xf>
    <xf numFmtId="0" fontId="4" fillId="12" borderId="0" xfId="0" applyFont="1" applyFill="1" applyAlignment="1">
      <alignment vertical="center"/>
    </xf>
    <xf numFmtId="0" fontId="4" fillId="13" borderId="11" xfId="0" applyFont="1" applyFill="1" applyBorder="1" applyAlignment="1">
      <alignment vertical="center" wrapText="1"/>
    </xf>
    <xf numFmtId="0" fontId="4" fillId="0" borderId="11" xfId="0" applyFont="1" applyBorder="1" applyAlignment="1">
      <alignment vertical="center" wrapText="1"/>
    </xf>
    <xf numFmtId="9" fontId="4" fillId="0" borderId="1" xfId="7" applyNumberFormat="1" applyFont="1" applyBorder="1" applyAlignme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9" fontId="16" fillId="2" borderId="2" xfId="0" applyNumberFormat="1" applyFont="1" applyFill="1" applyBorder="1" applyAlignment="1">
      <alignment horizontal="center" vertical="center" wrapText="1"/>
    </xf>
    <xf numFmtId="9" fontId="16" fillId="2" borderId="3"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9" fontId="16" fillId="0" borderId="2" xfId="0" applyNumberFormat="1" applyFont="1" applyBorder="1" applyAlignment="1">
      <alignment horizontal="center" vertical="center" wrapText="1"/>
    </xf>
    <xf numFmtId="9" fontId="16" fillId="0" borderId="3" xfId="0" applyNumberFormat="1" applyFont="1" applyBorder="1" applyAlignment="1">
      <alignment horizontal="center" vertical="center" wrapText="1"/>
    </xf>
    <xf numFmtId="9" fontId="16" fillId="0" borderId="4"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6"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8" fillId="1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3" fillId="0" borderId="2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0" xfId="0" applyFont="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19" borderId="6" xfId="0" applyFont="1" applyFill="1" applyBorder="1" applyAlignment="1">
      <alignment horizontal="center" vertical="center" wrapText="1"/>
    </xf>
    <xf numFmtId="0" fontId="1" fillId="19" borderId="7" xfId="0" applyFont="1" applyFill="1" applyBorder="1" applyAlignment="1">
      <alignment horizontal="center" vertical="center" wrapText="1"/>
    </xf>
    <xf numFmtId="0" fontId="1" fillId="19" borderId="8"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4" fillId="15" borderId="22" xfId="0" applyFont="1" applyFill="1" applyBorder="1" applyAlignment="1">
      <alignment horizontal="center" vertical="center"/>
    </xf>
    <xf numFmtId="0" fontId="4" fillId="15" borderId="1" xfId="0" applyFont="1" applyFill="1" applyBorder="1" applyAlignment="1">
      <alignment horizontal="center" vertical="center"/>
    </xf>
    <xf numFmtId="0" fontId="4" fillId="15" borderId="23" xfId="0" applyFont="1" applyFill="1" applyBorder="1" applyAlignment="1">
      <alignment horizontal="center" vertical="center"/>
    </xf>
    <xf numFmtId="0" fontId="4" fillId="19" borderId="22" xfId="0" applyFont="1" applyFill="1" applyBorder="1" applyAlignment="1">
      <alignment horizontal="center" vertical="center"/>
    </xf>
    <xf numFmtId="0" fontId="4" fillId="19" borderId="1" xfId="0" applyFont="1" applyFill="1" applyBorder="1" applyAlignment="1">
      <alignment horizontal="center" vertical="center"/>
    </xf>
    <xf numFmtId="0" fontId="4" fillId="19" borderId="23"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24" fillId="6" borderId="2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3" fillId="18" borderId="0" xfId="0" applyFont="1" applyFill="1" applyAlignment="1">
      <alignment horizontal="center" vertical="center" wrapText="1"/>
    </xf>
    <xf numFmtId="0" fontId="23" fillId="18" borderId="0" xfId="0" applyFont="1" applyFill="1" applyAlignment="1">
      <alignment horizontal="center" vertical="center"/>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18" fillId="0" borderId="1" xfId="0" applyFont="1" applyBorder="1" applyAlignment="1">
      <alignment vertical="center" wrapText="1"/>
    </xf>
    <xf numFmtId="0" fontId="1" fillId="6" borderId="17"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19" borderId="2" xfId="0" applyFont="1" applyFill="1" applyBorder="1" applyAlignment="1">
      <alignment horizontal="center" vertical="center" wrapText="1"/>
    </xf>
    <xf numFmtId="0" fontId="1" fillId="19" borderId="4" xfId="0" applyFont="1" applyFill="1" applyBorder="1" applyAlignment="1">
      <alignment horizontal="center" vertical="center" wrapText="1"/>
    </xf>
    <xf numFmtId="0" fontId="18" fillId="0" borderId="28" xfId="0" applyFont="1" applyBorder="1" applyAlignment="1">
      <alignment horizontal="left" vertical="center" wrapText="1"/>
    </xf>
    <xf numFmtId="0" fontId="18" fillId="0" borderId="10" xfId="0" applyFont="1" applyBorder="1" applyAlignment="1">
      <alignment horizontal="left" vertical="center" wrapText="1"/>
    </xf>
    <xf numFmtId="0" fontId="1" fillId="0" borderId="22" xfId="0" applyFont="1" applyBorder="1" applyAlignment="1">
      <alignment vertical="center" wrapText="1"/>
    </xf>
    <xf numFmtId="0" fontId="1"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18" fillId="0" borderId="2" xfId="0" applyFont="1" applyBorder="1" applyAlignment="1">
      <alignment horizontal="left" vertical="top" wrapText="1"/>
    </xf>
    <xf numFmtId="0" fontId="18" fillId="0" borderId="4" xfId="0" applyFont="1" applyBorder="1" applyAlignment="1">
      <alignment horizontal="left" vertical="top" wrapText="1"/>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 fillId="0" borderId="24" xfId="0" applyFont="1" applyBorder="1" applyAlignment="1">
      <alignment vertical="center" wrapText="1"/>
    </xf>
    <xf numFmtId="0" fontId="18" fillId="0" borderId="26" xfId="0" applyFont="1" applyBorder="1" applyAlignment="1">
      <alignment vertical="center" wrapText="1"/>
    </xf>
    <xf numFmtId="0" fontId="18" fillId="0" borderId="1" xfId="0" applyFont="1" applyBorder="1" applyAlignment="1">
      <alignment horizontal="justify"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Alignment="1">
      <alignment horizontal="justify" vertical="center" wrapText="1"/>
    </xf>
    <xf numFmtId="9" fontId="4" fillId="0" borderId="1" xfId="0" applyNumberFormat="1" applyFont="1" applyBorder="1" applyAlignment="1">
      <alignment vertical="center" wrapText="1"/>
    </xf>
  </cellXfs>
  <cellStyles count="8">
    <cellStyle name="Hipervínculo" xfId="6" builtinId="8"/>
    <cellStyle name="Millares" xfId="7" builtinId="3"/>
    <cellStyle name="Normal" xfId="0" builtinId="0"/>
    <cellStyle name="Normal - Style1 2" xfId="2" xr:uid="{5D77375B-A032-4254-814B-29D3595F0B21}"/>
    <cellStyle name="Normal 2" xfId="4" xr:uid="{9DB0C65F-0BEB-4414-B127-5131BF75B8CF}"/>
    <cellStyle name="Normal 2 2" xfId="5" xr:uid="{7DABBD6D-76FE-477D-816F-BE5681372D38}"/>
    <cellStyle name="Normal 3 2" xfId="3" xr:uid="{CC673EE2-1227-478C-B5E3-D70E71184BEE}"/>
    <cellStyle name="Porcentaje" xfId="1" builtinId="5"/>
  </cellStyles>
  <dxfs count="4">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color rgb="FF9C0006"/>
      </font>
      <fill>
        <patternFill>
          <bgColor rgb="FFFFC7CE"/>
        </patternFill>
      </fill>
    </dxf>
  </dxfs>
  <tableStyles count="0" defaultTableStyle="TableStyleMedium2" defaultPivotStyle="PivotStyleLight16"/>
  <colors>
    <mruColors>
      <color rgb="FFEEFFDD"/>
      <color rgb="FFCCFF99"/>
      <color rgb="FFCCCCFF"/>
      <color rgb="FFABE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536864</xdr:colOff>
      <xdr:row>0</xdr:row>
      <xdr:rowOff>161636</xdr:rowOff>
    </xdr:from>
    <xdr:to>
      <xdr:col>1</xdr:col>
      <xdr:colOff>825500</xdr:colOff>
      <xdr:row>1</xdr:row>
      <xdr:rowOff>841411</xdr:rowOff>
    </xdr:to>
    <xdr:pic>
      <xdr:nvPicPr>
        <xdr:cNvPr id="3" name="Imagen 2" descr="http://190.27.245.106:8080/Isolucionsda/MediosSDA/ba5286f21c134f3e8722d11c2b967dea.jpg">
          <a:extLst>
            <a:ext uri="{FF2B5EF4-FFF2-40B4-BE49-F238E27FC236}">
              <a16:creationId xmlns:a16="http://schemas.microsoft.com/office/drawing/2014/main" id="{06016E6C-1B9A-4AA8-BE36-8F8448F4E6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864" y="161636"/>
          <a:ext cx="2903681" cy="8386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61008</xdr:colOff>
      <xdr:row>0</xdr:row>
      <xdr:rowOff>35320</xdr:rowOff>
    </xdr:from>
    <xdr:to>
      <xdr:col>2</xdr:col>
      <xdr:colOff>9525</xdr:colOff>
      <xdr:row>0</xdr:row>
      <xdr:rowOff>677983</xdr:rowOff>
    </xdr:to>
    <xdr:pic>
      <xdr:nvPicPr>
        <xdr:cNvPr id="2" name="Imagen 1">
          <a:extLst>
            <a:ext uri="{FF2B5EF4-FFF2-40B4-BE49-F238E27FC236}">
              <a16:creationId xmlns:a16="http://schemas.microsoft.com/office/drawing/2014/main" id="{2A4B17AC-D045-4D6E-9663-7EA047CDFF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08" y="35320"/>
          <a:ext cx="1386792" cy="642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 val="Lista"/>
      <sheetName val="Tabla Valoración controles"/>
      <sheetName val="Opciones Tratamiento"/>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drive.google.com/drive/folders/1Mcaa1J4tN98NWaYc8qgE8lQiBaH171W9" TargetMode="External"/><Relationship Id="rId18" Type="http://schemas.openxmlformats.org/officeDocument/2006/relationships/hyperlink" Target="https://drive.google.com/drive/u/0/folders/1YiPkqKYq_Wd0xl1NAY6Uai2VZD7DgsET" TargetMode="External"/><Relationship Id="rId26" Type="http://schemas.openxmlformats.org/officeDocument/2006/relationships/hyperlink" Target="https://drive.google.com/drive/folders/1Mcaa1J4tN98NWaYc8qgE8lQiBaH171W9" TargetMode="External"/><Relationship Id="rId39" Type="http://schemas.openxmlformats.org/officeDocument/2006/relationships/hyperlink" Target="https://drive.google.com/drive/u/0/folders/1YiPkqKYq_Wd0xl1NAY6Uai2VZD7DgsET" TargetMode="External"/><Relationship Id="rId21" Type="http://schemas.openxmlformats.org/officeDocument/2006/relationships/hyperlink" Target="https://drive.google.com/drive/folders/1Wrz4IS-Ds0d7pktYC_fIgZYfSifDMezi" TargetMode="External"/><Relationship Id="rId34" Type="http://schemas.openxmlformats.org/officeDocument/2006/relationships/hyperlink" Target="https://drive.google.com/drive/folders/1YiPkqKYq_Wd0xl1NAY6Uai2VZD7DgsET" TargetMode="External"/><Relationship Id="rId42" Type="http://schemas.openxmlformats.org/officeDocument/2006/relationships/hyperlink" Target="https://docs.google.com/spreadsheets/d/1vdBttH0M1tBb7LuKevUyRENmbB3fajZQ/edit?gid=1668850395" TargetMode="External"/><Relationship Id="rId47" Type="http://schemas.openxmlformats.org/officeDocument/2006/relationships/hyperlink" Target="https://drive.google.com/drive/u/0/folders/1YiPkqKYq_Wd0xl1NAY6Uai2VZD7DgsET" TargetMode="External"/><Relationship Id="rId50" Type="http://schemas.openxmlformats.org/officeDocument/2006/relationships/hyperlink" Target="https://isolucion.ambientebogota.gov.co/Isolucionsda/RiesgosDafpV5/ListadoRiesgosDafpV5.aspx?TipoModulo=Mw==" TargetMode="External"/><Relationship Id="rId55" Type="http://schemas.openxmlformats.org/officeDocument/2006/relationships/drawing" Target="../drawings/drawing1.xml"/><Relationship Id="rId7" Type="http://schemas.openxmlformats.org/officeDocument/2006/relationships/hyperlink" Target="https://drive.google.com/drive/folders/1Mcaa1J4tN98NWaYc8qgE8lQiBaH171W9" TargetMode="External"/><Relationship Id="rId2" Type="http://schemas.openxmlformats.org/officeDocument/2006/relationships/hyperlink" Target="https://drive.google.com/drive/folders/1n4LOkWGSuHVtqmYqnW7oN3AcFKt9XuZY?usp=drive_link" TargetMode="External"/><Relationship Id="rId16" Type="http://schemas.openxmlformats.org/officeDocument/2006/relationships/hyperlink" Target="https://drive.google.com/drive/u/0/folders/1YiPkqKYq_Wd0xl1NAY6Uai2VZD7DgsET" TargetMode="External"/><Relationship Id="rId29" Type="http://schemas.openxmlformats.org/officeDocument/2006/relationships/hyperlink" Target="https://drive.google.com/drive/folders/1YiPkqKYq_Wd0xl1NAY6Uai2VZD7DgsET" TargetMode="External"/><Relationship Id="rId11" Type="http://schemas.openxmlformats.org/officeDocument/2006/relationships/hyperlink" Target="https://drive.google.com/drive/folders/1Mcaa1J4tN98NWaYc8qgE8lQiBaH171W9" TargetMode="External"/><Relationship Id="rId24" Type="http://schemas.openxmlformats.org/officeDocument/2006/relationships/hyperlink" Target="https://drive.google.com/drive/folders/1svf-KCPCby7F-yKY9HMPohu4bVo7WPeV?usp=drive_link" TargetMode="External"/><Relationship Id="rId32" Type="http://schemas.openxmlformats.org/officeDocument/2006/relationships/hyperlink" Target="https://drive.google.com/drive/folders/1YiPkqKYq_Wd0xl1NAY6Uai2VZD7DgsET" TargetMode="External"/><Relationship Id="rId37" Type="http://schemas.openxmlformats.org/officeDocument/2006/relationships/hyperlink" Target="https://drive.google.com/drive/u/0/folders/1YiPkqKYq_Wd0xl1NAY6Uai2VZD7DgsET" TargetMode="External"/><Relationship Id="rId40" Type="http://schemas.openxmlformats.org/officeDocument/2006/relationships/hyperlink" Target="https://drive.google.com/drive/u/0/folders/1YiPkqKYq_Wd0xl1NAY6Uai2VZD7DgsET" TargetMode="External"/><Relationship Id="rId45" Type="http://schemas.openxmlformats.org/officeDocument/2006/relationships/hyperlink" Target="https://drive.google.com/drive/u/0/folders/1YiPkqKYq_Wd0xl1NAY6Uai2VZD7DgsET" TargetMode="External"/><Relationship Id="rId53" Type="http://schemas.openxmlformats.org/officeDocument/2006/relationships/hyperlink" Target="https://drive.google.com/drive/u/0/folders/1YiPkqKYq_Wd0xl1NAY6Uai2VZD7DgsET" TargetMode="External"/><Relationship Id="rId5" Type="http://schemas.openxmlformats.org/officeDocument/2006/relationships/hyperlink" Target="https://drive.google.com/drive/folders/1kHe-gfLVPzhr8dnHixjcLcvmUNo9qRaZ?usp=drive_link" TargetMode="External"/><Relationship Id="rId19" Type="http://schemas.openxmlformats.org/officeDocument/2006/relationships/hyperlink" Target="https://drive.google.com/drive/u/0/folders/1YiPkqKYq_Wd0xl1NAY6Uai2VZD7DgsET" TargetMode="External"/><Relationship Id="rId4" Type="http://schemas.openxmlformats.org/officeDocument/2006/relationships/hyperlink" Target="https://drive.google.com/drive/folders/1Afb9SI58kBYto0u0RSHMTZQ2hc4GlUeb?usp=drive_link" TargetMode="External"/><Relationship Id="rId9" Type="http://schemas.openxmlformats.org/officeDocument/2006/relationships/hyperlink" Target="https://drive.google.com/drive/folders/1Mcaa1J4tN98NWaYc8qgE8lQiBaH171W9" TargetMode="External"/><Relationship Id="rId14" Type="http://schemas.openxmlformats.org/officeDocument/2006/relationships/hyperlink" Target="https://drive.google.com/drive/u/0/folders/1YiPkqKYq_Wd0xl1NAY6Uai2VZD7DgsET" TargetMode="External"/><Relationship Id="rId22" Type="http://schemas.openxmlformats.org/officeDocument/2006/relationships/hyperlink" Target="https://drive.google.com/drive/u/0/folders/1YiPkqKYq_Wd0xl1NAY6Uai2VZD7DgsET" TargetMode="External"/><Relationship Id="rId27" Type="http://schemas.openxmlformats.org/officeDocument/2006/relationships/hyperlink" Target="https://drive.google.com/drive/u/0/folders/1YiPkqKYq_Wd0xl1NAY6Uai2VZD7DgsET" TargetMode="External"/><Relationship Id="rId30" Type="http://schemas.openxmlformats.org/officeDocument/2006/relationships/hyperlink" Target="https://drive.google.com/drive/folders/1YiPkqKYq_Wd0xl1NAY6Uai2VZD7DgsET" TargetMode="External"/><Relationship Id="rId35" Type="http://schemas.openxmlformats.org/officeDocument/2006/relationships/hyperlink" Target="https://drive.google.com/drive/folders/15tdEsdDhNqGUunXtyCnL01M27xpJ50DW" TargetMode="External"/><Relationship Id="rId43" Type="http://schemas.openxmlformats.org/officeDocument/2006/relationships/hyperlink" Target="https://drive.google.com/drive/u/0/folders/1YiPkqKYq_Wd0xl1NAY6Uai2VZD7DgsET" TargetMode="External"/><Relationship Id="rId48" Type="http://schemas.openxmlformats.org/officeDocument/2006/relationships/hyperlink" Target="https://drive.google.com/drive/u/0/folders/1YiPkqKYq_Wd0xl1NAY6Uai2VZD7DgsET" TargetMode="External"/><Relationship Id="rId56" Type="http://schemas.openxmlformats.org/officeDocument/2006/relationships/vmlDrawing" Target="../drawings/vmlDrawing1.vml"/><Relationship Id="rId8" Type="http://schemas.openxmlformats.org/officeDocument/2006/relationships/hyperlink" Target="https://drive.google.com/drive/folders/1Mcaa1J4tN98NWaYc8qgE8lQiBaH171W9" TargetMode="External"/><Relationship Id="rId51" Type="http://schemas.openxmlformats.org/officeDocument/2006/relationships/hyperlink" Target="https://isolucion.ambientebogota.gov.co/Isolucionsda/RiesgosDafpV5/ListadoRiesgosDafpV5.aspx?TipoModulo=Mw==" TargetMode="External"/><Relationship Id="rId3" Type="http://schemas.openxmlformats.org/officeDocument/2006/relationships/hyperlink" Target="https://drive.google.com/drive/folders/1kuohVu-Xd6du-vQXyoIVx2eokrHgEp2W?usp=sharing" TargetMode="External"/><Relationship Id="rId12" Type="http://schemas.openxmlformats.org/officeDocument/2006/relationships/hyperlink" Target="https://drive.google.com/drive/folders/1Mcaa1J4tN98NWaYc8qgE8lQiBaH171W9" TargetMode="External"/><Relationship Id="rId17" Type="http://schemas.openxmlformats.org/officeDocument/2006/relationships/hyperlink" Target="https://drive.google.com/drive/folders/1f5APFsnWLtqeCOzMChrL02JHwg4uGn05" TargetMode="External"/><Relationship Id="rId25" Type="http://schemas.openxmlformats.org/officeDocument/2006/relationships/hyperlink" Target="https://drive.google.com/drive/folders/1svf-KCPCby7F-yKY9HMPohu4bVo7WPeV?usp=drive_link" TargetMode="External"/><Relationship Id="rId33" Type="http://schemas.openxmlformats.org/officeDocument/2006/relationships/hyperlink" Target="https://drive.google.com/drive/folders/1YiPkqKYq_Wd0xl1NAY6Uai2VZD7DgsET" TargetMode="External"/><Relationship Id="rId38" Type="http://schemas.openxmlformats.org/officeDocument/2006/relationships/hyperlink" Target="https://drive.google.com/drive/u/0/folders/1YiPkqKYq_Wd0xl1NAY6Uai2VZD7DgsET" TargetMode="External"/><Relationship Id="rId46" Type="http://schemas.openxmlformats.org/officeDocument/2006/relationships/hyperlink" Target="https://drive.google.com/drive/u/0/folders/1YiPkqKYq_Wd0xl1NAY6Uai2VZD7DgsET" TargetMode="External"/><Relationship Id="rId20" Type="http://schemas.openxmlformats.org/officeDocument/2006/relationships/hyperlink" Target="https://drive.google.com/drive/folders/1Wrz4IS-Ds0d7pktYC_fIgZYfSifDMezi" TargetMode="External"/><Relationship Id="rId41" Type="http://schemas.openxmlformats.org/officeDocument/2006/relationships/hyperlink" Target="https://drive.google.com/drive/u/0/folders/1YiPkqKYq_Wd0xl1NAY6Uai2VZD7DgsET" TargetMode="External"/><Relationship Id="rId54" Type="http://schemas.openxmlformats.org/officeDocument/2006/relationships/printerSettings" Target="../printerSettings/printerSettings2.bin"/><Relationship Id="rId1" Type="http://schemas.openxmlformats.org/officeDocument/2006/relationships/hyperlink" Target="https://drive.google.com/drive/u/0/folders/1zQNOCEGO-XrdHz6im33c2f2QnflP1wfb" TargetMode="External"/><Relationship Id="rId6" Type="http://schemas.openxmlformats.org/officeDocument/2006/relationships/hyperlink" Target="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 TargetMode="External"/><Relationship Id="rId15" Type="http://schemas.openxmlformats.org/officeDocument/2006/relationships/hyperlink" Target="https://drive.google.com/drive/u/0/folders/1YiPkqKYq_Wd0xl1NAY6Uai2VZD7DgsET" TargetMode="External"/><Relationship Id="rId23" Type="http://schemas.openxmlformats.org/officeDocument/2006/relationships/hyperlink" Target="https://drive.google.com/drive/folders/1svf-KCPCby7F-yKY9HMPohu4bVo7WPeV?usp=drive_link" TargetMode="External"/><Relationship Id="rId28" Type="http://schemas.openxmlformats.org/officeDocument/2006/relationships/hyperlink" Target="https://drive.google.com/drive/u/0/folders/1YiPkqKYq_Wd0xl1NAY6Uai2VZD7DgsET" TargetMode="External"/><Relationship Id="rId36" Type="http://schemas.openxmlformats.org/officeDocument/2006/relationships/hyperlink" Target="https://drive.google.com/drive/u/0/folders/1YiPkqKYq_Wd0xl1NAY6Uai2VZD7DgsET" TargetMode="External"/><Relationship Id="rId49" Type="http://schemas.openxmlformats.org/officeDocument/2006/relationships/hyperlink" Target="https://drive.google.com/drive/u/0/folders/1YiPkqKYq_Wd0xl1NAY6Uai2VZD7DgsET" TargetMode="External"/><Relationship Id="rId57" Type="http://schemas.openxmlformats.org/officeDocument/2006/relationships/comments" Target="../comments1.xml"/><Relationship Id="rId10" Type="http://schemas.openxmlformats.org/officeDocument/2006/relationships/hyperlink" Target="https://drive.google.com/drive/folders/1Mcaa1J4tN98NWaYc8qgE8lQiBaH171W9" TargetMode="External"/><Relationship Id="rId31" Type="http://schemas.openxmlformats.org/officeDocument/2006/relationships/hyperlink" Target="https://drive.google.com/drive/folders/1YiPkqKYq_Wd0xl1NAY6Uai2VZD7DgsET" TargetMode="External"/><Relationship Id="rId44" Type="http://schemas.openxmlformats.org/officeDocument/2006/relationships/hyperlink" Target="https://drive.google.com/drive/u/0/folders/1YiPkqKYq_Wd0xl1NAY6Uai2VZD7DgsET" TargetMode="External"/><Relationship Id="rId52" Type="http://schemas.openxmlformats.org/officeDocument/2006/relationships/hyperlink" Target="https://drive.google.com/drive/u/0/folders/1YiPkqKYq_Wd0xl1NAY6Uai2VZD7DgsE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2E882-D5F1-4388-A26C-F94DCFB6FC60}">
  <dimension ref="A1:A6"/>
  <sheetViews>
    <sheetView workbookViewId="0">
      <selection activeCell="E23" sqref="E23"/>
    </sheetView>
  </sheetViews>
  <sheetFormatPr baseColWidth="10" defaultRowHeight="14.4"/>
  <cols>
    <col min="1" max="1" width="33.44140625" customWidth="1"/>
  </cols>
  <sheetData>
    <row r="1" spans="1:1">
      <c r="A1" s="25" t="s">
        <v>352</v>
      </c>
    </row>
    <row r="2" spans="1:1">
      <c r="A2" t="s">
        <v>353</v>
      </c>
    </row>
    <row r="3" spans="1:1">
      <c r="A3" t="s">
        <v>354</v>
      </c>
    </row>
    <row r="4" spans="1:1">
      <c r="A4" t="s">
        <v>355</v>
      </c>
    </row>
    <row r="5" spans="1:1">
      <c r="A5" t="s">
        <v>356</v>
      </c>
    </row>
    <row r="6" spans="1:1">
      <c r="A6" t="s">
        <v>370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A77D-097C-4B61-8C29-16A33E59AEE1}">
  <dimension ref="A1:J64"/>
  <sheetViews>
    <sheetView workbookViewId="0">
      <pane xSplit="4" ySplit="1" topLeftCell="E2" activePane="bottomRight" state="frozen"/>
      <selection pane="topRight" activeCell="E1" sqref="E1"/>
      <selection pane="bottomLeft" activeCell="A2" sqref="A2"/>
      <selection pane="bottomRight" sqref="A1:XFD1"/>
    </sheetView>
  </sheetViews>
  <sheetFormatPr baseColWidth="10" defaultRowHeight="14.4"/>
  <cols>
    <col min="1" max="1" width="14.5546875" customWidth="1"/>
    <col min="2" max="2" width="28.5546875" customWidth="1"/>
    <col min="3" max="3" width="12.33203125" customWidth="1"/>
    <col min="4" max="4" width="13.6640625" customWidth="1"/>
    <col min="5" max="5" width="84.88671875" customWidth="1"/>
    <col min="6" max="6" width="13.44140625" customWidth="1"/>
    <col min="8" max="8" width="49.33203125" style="29" customWidth="1"/>
  </cols>
  <sheetData>
    <row r="1" spans="1:8" ht="26.4">
      <c r="A1" s="12" t="s">
        <v>319</v>
      </c>
      <c r="B1" s="12" t="s">
        <v>320</v>
      </c>
      <c r="C1" s="12" t="s">
        <v>321</v>
      </c>
      <c r="D1" s="12" t="s">
        <v>357</v>
      </c>
      <c r="E1" s="12" t="s">
        <v>361</v>
      </c>
      <c r="F1" s="12" t="s">
        <v>358</v>
      </c>
      <c r="G1" s="12" t="s">
        <v>359</v>
      </c>
      <c r="H1" s="12" t="s">
        <v>360</v>
      </c>
    </row>
    <row r="2" spans="1:8" ht="20.399999999999999">
      <c r="A2" s="378" t="s">
        <v>324</v>
      </c>
      <c r="B2" s="380" t="s">
        <v>5</v>
      </c>
      <c r="C2" s="380">
        <v>20</v>
      </c>
      <c r="D2" s="33" t="s">
        <v>35</v>
      </c>
      <c r="E2" s="30" t="s">
        <v>189</v>
      </c>
      <c r="F2" s="34" t="e">
        <f>+PTEP!#REF!</f>
        <v>#REF!</v>
      </c>
      <c r="G2" s="382" t="e">
        <f>+AVERAGE(F2:F21)</f>
        <v>#REF!</v>
      </c>
      <c r="H2" s="58" t="s">
        <v>289</v>
      </c>
    </row>
    <row r="3" spans="1:8">
      <c r="A3" s="379"/>
      <c r="B3" s="381"/>
      <c r="C3" s="381"/>
      <c r="D3" s="33" t="s">
        <v>36</v>
      </c>
      <c r="E3" s="31" t="s">
        <v>229</v>
      </c>
      <c r="F3" s="34" t="e">
        <f>+PTEP!#REF!</f>
        <v>#REF!</v>
      </c>
      <c r="G3" s="383"/>
      <c r="H3" s="58" t="s">
        <v>268</v>
      </c>
    </row>
    <row r="4" spans="1:8" ht="20.399999999999999">
      <c r="A4" s="379"/>
      <c r="B4" s="381"/>
      <c r="C4" s="381"/>
      <c r="D4" s="33" t="s">
        <v>209</v>
      </c>
      <c r="E4" s="30" t="s">
        <v>190</v>
      </c>
      <c r="F4" s="34" t="e">
        <f>+PTEP!#REF!</f>
        <v>#REF!</v>
      </c>
      <c r="G4" s="383"/>
      <c r="H4" s="58" t="s">
        <v>191</v>
      </c>
    </row>
    <row r="5" spans="1:8">
      <c r="A5" s="379"/>
      <c r="B5" s="381"/>
      <c r="C5" s="381"/>
      <c r="D5" s="33" t="s">
        <v>210</v>
      </c>
      <c r="E5" s="32" t="s">
        <v>230</v>
      </c>
      <c r="F5" s="34" t="e">
        <f>+PTEP!#REF!</f>
        <v>#REF!</v>
      </c>
      <c r="G5" s="383"/>
      <c r="H5" s="58" t="s">
        <v>235</v>
      </c>
    </row>
    <row r="6" spans="1:8" ht="30.6">
      <c r="A6" s="379"/>
      <c r="B6" s="381"/>
      <c r="C6" s="381"/>
      <c r="D6" s="33" t="s">
        <v>38</v>
      </c>
      <c r="E6" s="32" t="s">
        <v>160</v>
      </c>
      <c r="F6" s="34" t="e">
        <f>+PTEP!#REF!</f>
        <v>#REF!</v>
      </c>
      <c r="G6" s="383"/>
      <c r="H6" s="58" t="s">
        <v>198</v>
      </c>
    </row>
    <row r="7" spans="1:8" ht="20.399999999999999">
      <c r="A7" s="379"/>
      <c r="B7" s="381"/>
      <c r="C7" s="381"/>
      <c r="D7" s="33" t="s">
        <v>187</v>
      </c>
      <c r="E7" s="32" t="s">
        <v>167</v>
      </c>
      <c r="F7" s="34" t="e">
        <f>+PTEP!#REF!</f>
        <v>#REF!</v>
      </c>
      <c r="G7" s="383"/>
      <c r="H7" s="58" t="s">
        <v>268</v>
      </c>
    </row>
    <row r="8" spans="1:8" ht="20.399999999999999">
      <c r="A8" s="379"/>
      <c r="B8" s="381"/>
      <c r="C8" s="381"/>
      <c r="D8" s="33" t="s">
        <v>39</v>
      </c>
      <c r="E8" s="30" t="s">
        <v>176</v>
      </c>
      <c r="F8" s="34" t="e">
        <f>+PTEP!#REF!</f>
        <v>#REF!</v>
      </c>
      <c r="G8" s="383"/>
      <c r="H8" s="58" t="s">
        <v>198</v>
      </c>
    </row>
    <row r="9" spans="1:8">
      <c r="A9" s="379"/>
      <c r="B9" s="381"/>
      <c r="C9" s="381"/>
      <c r="D9" s="33" t="s">
        <v>40</v>
      </c>
      <c r="E9" s="32" t="s">
        <v>168</v>
      </c>
      <c r="F9" s="34" t="e">
        <f>+PTEP!#REF!</f>
        <v>#REF!</v>
      </c>
      <c r="G9" s="383"/>
      <c r="H9" s="58" t="s">
        <v>197</v>
      </c>
    </row>
    <row r="10" spans="1:8" ht="20.399999999999999">
      <c r="A10" s="379"/>
      <c r="B10" s="381"/>
      <c r="C10" s="381"/>
      <c r="D10" s="33" t="s">
        <v>170</v>
      </c>
      <c r="E10" s="32" t="s">
        <v>178</v>
      </c>
      <c r="F10" s="34" t="e">
        <f>+PTEP!#REF!</f>
        <v>#REF!</v>
      </c>
      <c r="G10" s="383"/>
      <c r="H10" s="58" t="s">
        <v>198</v>
      </c>
    </row>
    <row r="11" spans="1:8" ht="20.399999999999999">
      <c r="A11" s="379"/>
      <c r="B11" s="381"/>
      <c r="C11" s="381"/>
      <c r="D11" s="33" t="s">
        <v>171</v>
      </c>
      <c r="E11" s="32" t="s">
        <v>169</v>
      </c>
      <c r="F11" s="34" t="e">
        <f>+PTEP!#REF!</f>
        <v>#REF!</v>
      </c>
      <c r="G11" s="383"/>
      <c r="H11" s="58" t="s">
        <v>197</v>
      </c>
    </row>
    <row r="12" spans="1:8">
      <c r="A12" s="379"/>
      <c r="B12" s="381"/>
      <c r="C12" s="381"/>
      <c r="D12" s="33" t="s">
        <v>172</v>
      </c>
      <c r="E12" s="32" t="s">
        <v>173</v>
      </c>
      <c r="F12" s="34" t="e">
        <f>+PTEP!#REF!</f>
        <v>#REF!</v>
      </c>
      <c r="G12" s="383"/>
      <c r="H12" s="58" t="s">
        <v>197</v>
      </c>
    </row>
    <row r="13" spans="1:8" ht="20.399999999999999">
      <c r="A13" s="379"/>
      <c r="B13" s="381"/>
      <c r="C13" s="381"/>
      <c r="D13" s="33" t="s">
        <v>41</v>
      </c>
      <c r="E13" s="30" t="s">
        <v>294</v>
      </c>
      <c r="F13" s="34" t="e">
        <f>+PTEP!#REF!</f>
        <v>#REF!</v>
      </c>
      <c r="G13" s="383"/>
      <c r="H13" s="58" t="s">
        <v>198</v>
      </c>
    </row>
    <row r="14" spans="1:8" ht="20.399999999999999">
      <c r="A14" s="379"/>
      <c r="B14" s="381"/>
      <c r="C14" s="381"/>
      <c r="D14" s="33" t="s">
        <v>163</v>
      </c>
      <c r="E14" s="32" t="s">
        <v>177</v>
      </c>
      <c r="F14" s="34" t="e">
        <f>+PTEP!#REF!</f>
        <v>#REF!</v>
      </c>
      <c r="G14" s="383"/>
      <c r="H14" s="58" t="s">
        <v>275</v>
      </c>
    </row>
    <row r="15" spans="1:8" ht="20.399999999999999">
      <c r="A15" s="379"/>
      <c r="B15" s="381"/>
      <c r="C15" s="381"/>
      <c r="D15" s="33" t="s">
        <v>42</v>
      </c>
      <c r="E15" s="32" t="s">
        <v>192</v>
      </c>
      <c r="F15" s="34" t="e">
        <f>+PTEP!#REF!</f>
        <v>#REF!</v>
      </c>
      <c r="G15" s="383"/>
      <c r="H15" s="58" t="s">
        <v>195</v>
      </c>
    </row>
    <row r="16" spans="1:8">
      <c r="A16" s="379"/>
      <c r="B16" s="381"/>
      <c r="C16" s="381"/>
      <c r="D16" s="33" t="s">
        <v>43</v>
      </c>
      <c r="E16" s="32" t="s">
        <v>193</v>
      </c>
      <c r="F16" s="34" t="e">
        <f>+PTEP!#REF!</f>
        <v>#REF!</v>
      </c>
      <c r="G16" s="383"/>
      <c r="H16" s="58" t="s">
        <v>195</v>
      </c>
    </row>
    <row r="17" spans="1:8" ht="20.399999999999999">
      <c r="A17" s="379"/>
      <c r="B17" s="381"/>
      <c r="C17" s="381"/>
      <c r="D17" s="33" t="s">
        <v>44</v>
      </c>
      <c r="E17" s="32" t="s">
        <v>239</v>
      </c>
      <c r="F17" s="34" t="e">
        <f>+PTEP!#REF!</f>
        <v>#REF!</v>
      </c>
      <c r="G17" s="383"/>
      <c r="H17" s="58" t="s">
        <v>235</v>
      </c>
    </row>
    <row r="18" spans="1:8" ht="20.399999999999999">
      <c r="A18" s="379"/>
      <c r="B18" s="381"/>
      <c r="C18" s="381"/>
      <c r="D18" s="33" t="s">
        <v>45</v>
      </c>
      <c r="E18" s="32" t="s">
        <v>242</v>
      </c>
      <c r="F18" s="34" t="e">
        <f>+PTEP!#REF!</f>
        <v>#REF!</v>
      </c>
      <c r="G18" s="383"/>
      <c r="H18" s="58" t="s">
        <v>235</v>
      </c>
    </row>
    <row r="19" spans="1:8" ht="20.399999999999999">
      <c r="A19" s="379"/>
      <c r="B19" s="381"/>
      <c r="C19" s="381"/>
      <c r="D19" s="33" t="s">
        <v>194</v>
      </c>
      <c r="E19" s="30" t="s">
        <v>291</v>
      </c>
      <c r="F19" s="34" t="e">
        <f>+PTEP!#REF!</f>
        <v>#REF!</v>
      </c>
      <c r="G19" s="383"/>
      <c r="H19" s="58" t="s">
        <v>275</v>
      </c>
    </row>
    <row r="20" spans="1:8" ht="20.399999999999999">
      <c r="A20" s="379"/>
      <c r="B20" s="381"/>
      <c r="C20" s="381"/>
      <c r="D20" s="33" t="s">
        <v>238</v>
      </c>
      <c r="E20" s="32" t="s">
        <v>204</v>
      </c>
      <c r="F20" s="34" t="e">
        <f>+PTEP!#REF!</f>
        <v>#REF!</v>
      </c>
      <c r="G20" s="383"/>
      <c r="H20" s="58" t="s">
        <v>196</v>
      </c>
    </row>
    <row r="21" spans="1:8" ht="30.6">
      <c r="A21" s="379"/>
      <c r="B21" s="381"/>
      <c r="C21" s="381"/>
      <c r="D21" s="33" t="s">
        <v>241</v>
      </c>
      <c r="E21" s="32" t="s">
        <v>21</v>
      </c>
      <c r="F21" s="34" t="e">
        <f>+PTEP!#REF!</f>
        <v>#REF!</v>
      </c>
      <c r="G21" s="383"/>
      <c r="H21" s="58" t="s">
        <v>236</v>
      </c>
    </row>
    <row r="22" spans="1:8" ht="30.6">
      <c r="A22" s="378" t="s">
        <v>325</v>
      </c>
      <c r="B22" s="380" t="s">
        <v>25</v>
      </c>
      <c r="C22" s="380">
        <v>10</v>
      </c>
      <c r="D22" s="35" t="s">
        <v>37</v>
      </c>
      <c r="E22" s="36" t="s">
        <v>164</v>
      </c>
      <c r="F22" s="34" t="e">
        <f>+PTEP!#REF!</f>
        <v>#REF!</v>
      </c>
      <c r="G22" s="382" t="e">
        <f>+AVERAGE(F22:F31)</f>
        <v>#REF!</v>
      </c>
      <c r="H22" s="59" t="s">
        <v>275</v>
      </c>
    </row>
    <row r="23" spans="1:8" ht="20.399999999999999">
      <c r="A23" s="379"/>
      <c r="B23" s="381"/>
      <c r="C23" s="381"/>
      <c r="D23" s="35" t="s">
        <v>54</v>
      </c>
      <c r="E23" s="36" t="s">
        <v>32</v>
      </c>
      <c r="F23" s="34" t="e">
        <f>+PTEP!#REF!</f>
        <v>#REF!</v>
      </c>
      <c r="G23" s="383"/>
      <c r="H23" s="59" t="s">
        <v>278</v>
      </c>
    </row>
    <row r="24" spans="1:8" ht="20.399999999999999">
      <c r="A24" s="379"/>
      <c r="B24" s="381"/>
      <c r="C24" s="381"/>
      <c r="D24" s="35" t="s">
        <v>56</v>
      </c>
      <c r="E24" s="36" t="s">
        <v>165</v>
      </c>
      <c r="F24" s="34" t="e">
        <f>+PTEP!#REF!</f>
        <v>#REF!</v>
      </c>
      <c r="G24" s="383"/>
      <c r="H24" s="59" t="s">
        <v>278</v>
      </c>
    </row>
    <row r="25" spans="1:8" ht="20.399999999999999">
      <c r="A25" s="379"/>
      <c r="B25" s="381"/>
      <c r="C25" s="381"/>
      <c r="D25" s="35" t="s">
        <v>55</v>
      </c>
      <c r="E25" s="36" t="s">
        <v>47</v>
      </c>
      <c r="F25" s="34" t="e">
        <f>+PTEP!#REF!</f>
        <v>#REF!</v>
      </c>
      <c r="G25" s="383"/>
      <c r="H25" s="59" t="s">
        <v>277</v>
      </c>
    </row>
    <row r="26" spans="1:8" ht="20.399999999999999">
      <c r="A26" s="379"/>
      <c r="B26" s="381"/>
      <c r="C26" s="381"/>
      <c r="D26" s="35" t="s">
        <v>57</v>
      </c>
      <c r="E26" s="36" t="s">
        <v>63</v>
      </c>
      <c r="F26" s="34" t="e">
        <f>+PTEP!#REF!</f>
        <v>#REF!</v>
      </c>
      <c r="G26" s="383"/>
      <c r="H26" s="59" t="s">
        <v>277</v>
      </c>
    </row>
    <row r="27" spans="1:8" ht="20.399999999999999">
      <c r="A27" s="379"/>
      <c r="B27" s="381"/>
      <c r="C27" s="381"/>
      <c r="D27" s="35" t="s">
        <v>58</v>
      </c>
      <c r="E27" s="36" t="s">
        <v>48</v>
      </c>
      <c r="F27" s="34" t="e">
        <f>+PTEP!#REF!</f>
        <v>#REF!</v>
      </c>
      <c r="G27" s="383"/>
      <c r="H27" s="59" t="s">
        <v>277</v>
      </c>
    </row>
    <row r="28" spans="1:8" ht="20.399999999999999">
      <c r="A28" s="379"/>
      <c r="B28" s="381"/>
      <c r="C28" s="381"/>
      <c r="D28" s="35" t="s">
        <v>59</v>
      </c>
      <c r="E28" s="36" t="s">
        <v>49</v>
      </c>
      <c r="F28" s="34" t="e">
        <f>+PTEP!#REF!</f>
        <v>#REF!</v>
      </c>
      <c r="G28" s="383"/>
      <c r="H28" s="59" t="s">
        <v>268</v>
      </c>
    </row>
    <row r="29" spans="1:8" ht="30.6">
      <c r="A29" s="379"/>
      <c r="B29" s="381"/>
      <c r="C29" s="381"/>
      <c r="D29" s="35" t="s">
        <v>60</v>
      </c>
      <c r="E29" s="36" t="s">
        <v>52</v>
      </c>
      <c r="F29" s="34" t="e">
        <f>+PTEP!#REF!</f>
        <v>#REF!</v>
      </c>
      <c r="G29" s="383"/>
      <c r="H29" s="59" t="s">
        <v>292</v>
      </c>
    </row>
    <row r="30" spans="1:8" ht="20.399999999999999">
      <c r="A30" s="379"/>
      <c r="B30" s="381"/>
      <c r="C30" s="381"/>
      <c r="D30" s="35" t="s">
        <v>61</v>
      </c>
      <c r="E30" s="36" t="s">
        <v>53</v>
      </c>
      <c r="F30" s="34" t="e">
        <f>+PTEP!#REF!</f>
        <v>#REF!</v>
      </c>
      <c r="G30" s="383"/>
      <c r="H30" s="59" t="s">
        <v>282</v>
      </c>
    </row>
    <row r="31" spans="1:8" ht="20.399999999999999">
      <c r="A31" s="379"/>
      <c r="B31" s="381"/>
      <c r="C31" s="381"/>
      <c r="D31" s="35" t="s">
        <v>62</v>
      </c>
      <c r="E31" s="36" t="s">
        <v>293</v>
      </c>
      <c r="F31" s="34" t="e">
        <f>+PTEP!#REF!</f>
        <v>#REF!</v>
      </c>
      <c r="G31" s="383"/>
      <c r="H31" s="59" t="s">
        <v>282</v>
      </c>
    </row>
    <row r="32" spans="1:8">
      <c r="A32" s="378" t="s">
        <v>326</v>
      </c>
      <c r="B32" s="380" t="s">
        <v>64</v>
      </c>
      <c r="C32" s="380">
        <v>6</v>
      </c>
      <c r="D32" s="37" t="s">
        <v>89</v>
      </c>
      <c r="E32" s="38" t="s">
        <v>71</v>
      </c>
      <c r="F32" s="34" t="e">
        <f>+PTEP!#REF!</f>
        <v>#REF!</v>
      </c>
      <c r="G32" s="382" t="e">
        <f>+AVERAGE(F32:F37)</f>
        <v>#REF!</v>
      </c>
      <c r="H32" s="60" t="s">
        <v>268</v>
      </c>
    </row>
    <row r="33" spans="1:10" ht="20.399999999999999">
      <c r="A33" s="379"/>
      <c r="B33" s="381"/>
      <c r="C33" s="381"/>
      <c r="D33" s="37" t="s">
        <v>90</v>
      </c>
      <c r="E33" s="38" t="s">
        <v>74</v>
      </c>
      <c r="F33" s="34" t="e">
        <f>+PTEP!#REF!</f>
        <v>#REF!</v>
      </c>
      <c r="G33" s="382"/>
      <c r="H33" s="60" t="s">
        <v>268</v>
      </c>
    </row>
    <row r="34" spans="1:10" ht="20.399999999999999">
      <c r="A34" s="379"/>
      <c r="B34" s="381"/>
      <c r="C34" s="381"/>
      <c r="D34" s="37" t="s">
        <v>91</v>
      </c>
      <c r="E34" s="38" t="s">
        <v>76</v>
      </c>
      <c r="F34" s="34" t="e">
        <f>+PTEP!#REF!</f>
        <v>#REF!</v>
      </c>
      <c r="G34" s="382"/>
      <c r="H34" s="60" t="s">
        <v>268</v>
      </c>
    </row>
    <row r="35" spans="1:10" ht="30.6">
      <c r="A35" s="379"/>
      <c r="B35" s="381"/>
      <c r="C35" s="381"/>
      <c r="D35" s="37" t="s">
        <v>92</v>
      </c>
      <c r="E35" s="38" t="s">
        <v>79</v>
      </c>
      <c r="F35" s="34" t="e">
        <f>+PTEP!#REF!</f>
        <v>#REF!</v>
      </c>
      <c r="G35" s="382"/>
      <c r="H35" s="60" t="s">
        <v>268</v>
      </c>
    </row>
    <row r="36" spans="1:10" ht="20.399999999999999">
      <c r="A36" s="379"/>
      <c r="B36" s="381"/>
      <c r="C36" s="381"/>
      <c r="D36" s="37" t="s">
        <v>93</v>
      </c>
      <c r="E36" s="38" t="s">
        <v>82</v>
      </c>
      <c r="F36" s="34" t="e">
        <f>+PTEP!#REF!</f>
        <v>#REF!</v>
      </c>
      <c r="G36" s="382"/>
      <c r="H36" s="60" t="s">
        <v>268</v>
      </c>
    </row>
    <row r="37" spans="1:10">
      <c r="A37" s="379"/>
      <c r="B37" s="381"/>
      <c r="C37" s="381"/>
      <c r="D37" s="37" t="s">
        <v>94</v>
      </c>
      <c r="E37" s="38" t="s">
        <v>85</v>
      </c>
      <c r="F37" s="34" t="e">
        <f>+PTEP!#REF!</f>
        <v>#REF!</v>
      </c>
      <c r="G37" s="382"/>
      <c r="H37" s="60" t="s">
        <v>268</v>
      </c>
    </row>
    <row r="38" spans="1:10">
      <c r="A38" s="384" t="s">
        <v>329</v>
      </c>
      <c r="B38" s="373" t="s">
        <v>95</v>
      </c>
      <c r="C38" s="373">
        <v>2</v>
      </c>
      <c r="D38" s="39" t="s">
        <v>116</v>
      </c>
      <c r="E38" s="40" t="s">
        <v>174</v>
      </c>
      <c r="F38" s="34" t="e">
        <f>+PTEP!#REF!</f>
        <v>#REF!</v>
      </c>
      <c r="G38" s="382" t="e">
        <f>+AVERAGE(F38:F39)</f>
        <v>#REF!</v>
      </c>
      <c r="H38" s="41" t="s">
        <v>268</v>
      </c>
    </row>
    <row r="39" spans="1:10" ht="20.399999999999999">
      <c r="A39" s="385"/>
      <c r="B39" s="374"/>
      <c r="C39" s="374"/>
      <c r="D39" s="39" t="s">
        <v>243</v>
      </c>
      <c r="E39" s="40" t="s">
        <v>244</v>
      </c>
      <c r="F39" s="34" t="e">
        <f>+PTEP!#REF!</f>
        <v>#REF!</v>
      </c>
      <c r="G39" s="383"/>
      <c r="H39" s="41" t="s">
        <v>235</v>
      </c>
    </row>
    <row r="40" spans="1:10" ht="20.399999999999999">
      <c r="A40" s="384" t="s">
        <v>332</v>
      </c>
      <c r="B40" s="373" t="s">
        <v>97</v>
      </c>
      <c r="C40" s="373">
        <v>4</v>
      </c>
      <c r="D40" s="42" t="s">
        <v>117</v>
      </c>
      <c r="E40" s="43" t="s">
        <v>162</v>
      </c>
      <c r="F40" s="34" t="e">
        <f>+PTEP!#REF!</f>
        <v>#REF!</v>
      </c>
      <c r="G40" s="382" t="e">
        <f>+AVERAGE(F40:F43)</f>
        <v>#REF!</v>
      </c>
      <c r="H40" s="61" t="s">
        <v>198</v>
      </c>
      <c r="J40" s="26"/>
    </row>
    <row r="41" spans="1:10" ht="30.6">
      <c r="A41" s="385"/>
      <c r="B41" s="374"/>
      <c r="C41" s="374"/>
      <c r="D41" s="42" t="s">
        <v>119</v>
      </c>
      <c r="E41" s="43" t="s">
        <v>313</v>
      </c>
      <c r="F41" s="34" t="e">
        <f>+PTEP!#REF!</f>
        <v>#REF!</v>
      </c>
      <c r="G41" s="382"/>
      <c r="H41" s="61" t="s">
        <v>275</v>
      </c>
    </row>
    <row r="42" spans="1:10" ht="20.399999999999999">
      <c r="A42" s="385"/>
      <c r="B42" s="374"/>
      <c r="C42" s="374"/>
      <c r="D42" s="42" t="s">
        <v>314</v>
      </c>
      <c r="E42" s="44" t="s">
        <v>288</v>
      </c>
      <c r="F42" s="34" t="e">
        <f>+PTEP!#REF!</f>
        <v>#REF!</v>
      </c>
      <c r="G42" s="382"/>
      <c r="H42" s="61" t="s">
        <v>198</v>
      </c>
    </row>
    <row r="43" spans="1:10" ht="20.399999999999999">
      <c r="A43" s="385"/>
      <c r="B43" s="374"/>
      <c r="C43" s="374"/>
      <c r="D43" s="42" t="s">
        <v>315</v>
      </c>
      <c r="E43" s="44" t="s">
        <v>260</v>
      </c>
      <c r="F43" s="34" t="e">
        <f>+PTEP!#REF!</f>
        <v>#REF!</v>
      </c>
      <c r="G43" s="382"/>
      <c r="H43" s="61" t="s">
        <v>198</v>
      </c>
    </row>
    <row r="44" spans="1:10" ht="30.6">
      <c r="A44" s="384" t="s">
        <v>335</v>
      </c>
      <c r="B44" s="373" t="s">
        <v>98</v>
      </c>
      <c r="C44" s="373">
        <v>3</v>
      </c>
      <c r="D44" s="45" t="s">
        <v>120</v>
      </c>
      <c r="E44" s="46" t="s">
        <v>253</v>
      </c>
      <c r="F44" s="34" t="e">
        <f>+PTEP!#REF!</f>
        <v>#REF!</v>
      </c>
      <c r="G44" s="387" t="e">
        <f>+AVERAGE(F44:F46)</f>
        <v>#REF!</v>
      </c>
      <c r="H44" s="47" t="s">
        <v>228</v>
      </c>
    </row>
    <row r="45" spans="1:10">
      <c r="A45" s="385"/>
      <c r="B45" s="374"/>
      <c r="C45" s="374"/>
      <c r="D45" s="45" t="s">
        <v>121</v>
      </c>
      <c r="E45" s="46" t="s">
        <v>227</v>
      </c>
      <c r="F45" s="34" t="e">
        <f>+PTEP!#REF!</f>
        <v>#REF!</v>
      </c>
      <c r="G45" s="388"/>
      <c r="H45" s="47" t="s">
        <v>259</v>
      </c>
    </row>
    <row r="46" spans="1:10" ht="20.399999999999999">
      <c r="A46" s="385"/>
      <c r="B46" s="374"/>
      <c r="C46" s="374"/>
      <c r="D46" s="45" t="s">
        <v>122</v>
      </c>
      <c r="E46" s="46" t="s">
        <v>254</v>
      </c>
      <c r="F46" s="34" t="e">
        <f>+PTEP!#REF!</f>
        <v>#REF!</v>
      </c>
      <c r="G46" s="389"/>
      <c r="H46" s="47" t="s">
        <v>259</v>
      </c>
    </row>
    <row r="47" spans="1:10" ht="20.399999999999999">
      <c r="A47" s="384" t="s">
        <v>335</v>
      </c>
      <c r="B47" s="373" t="s">
        <v>102</v>
      </c>
      <c r="C47" s="373">
        <v>8</v>
      </c>
      <c r="D47" s="48" t="s">
        <v>123</v>
      </c>
      <c r="E47" s="49" t="s">
        <v>295</v>
      </c>
      <c r="F47" s="34" t="e">
        <f>+PTEP!#REF!</f>
        <v>#REF!</v>
      </c>
      <c r="G47" s="387" t="e">
        <f>+AVERAGE(F47:F54)</f>
        <v>#REF!</v>
      </c>
      <c r="H47" s="62" t="s">
        <v>296</v>
      </c>
    </row>
    <row r="48" spans="1:10" ht="20.399999999999999">
      <c r="A48" s="385"/>
      <c r="B48" s="374"/>
      <c r="C48" s="374"/>
      <c r="D48" s="48" t="s">
        <v>124</v>
      </c>
      <c r="E48" s="49" t="s">
        <v>297</v>
      </c>
      <c r="F48" s="34" t="e">
        <f>+PTEP!#REF!</f>
        <v>#REF!</v>
      </c>
      <c r="G48" s="388"/>
      <c r="H48" s="62" t="s">
        <v>299</v>
      </c>
    </row>
    <row r="49" spans="1:8" ht="20.399999999999999">
      <c r="A49" s="385"/>
      <c r="B49" s="374"/>
      <c r="C49" s="374"/>
      <c r="D49" s="48" t="s">
        <v>300</v>
      </c>
      <c r="E49" s="49" t="s">
        <v>110</v>
      </c>
      <c r="F49" s="34" t="e">
        <f>+PTEP!#REF!</f>
        <v>#REF!</v>
      </c>
      <c r="G49" s="388"/>
      <c r="H49" s="62" t="s">
        <v>301</v>
      </c>
    </row>
    <row r="50" spans="1:8" ht="30.6">
      <c r="A50" s="385"/>
      <c r="B50" s="374"/>
      <c r="C50" s="374"/>
      <c r="D50" s="48" t="s">
        <v>125</v>
      </c>
      <c r="E50" s="49" t="s">
        <v>159</v>
      </c>
      <c r="F50" s="34" t="e">
        <f>+PTEP!#REF!</f>
        <v>#REF!</v>
      </c>
      <c r="G50" s="388"/>
      <c r="H50" s="62" t="s">
        <v>302</v>
      </c>
    </row>
    <row r="51" spans="1:8" ht="20.399999999999999">
      <c r="A51" s="385"/>
      <c r="B51" s="374"/>
      <c r="C51" s="374"/>
      <c r="D51" s="48" t="s">
        <v>126</v>
      </c>
      <c r="E51" s="50" t="s">
        <v>303</v>
      </c>
      <c r="F51" s="34" t="e">
        <f>+PTEP!#REF!</f>
        <v>#REF!</v>
      </c>
      <c r="G51" s="388"/>
      <c r="H51" s="62" t="s">
        <v>306</v>
      </c>
    </row>
    <row r="52" spans="1:8" ht="30.6">
      <c r="A52" s="385"/>
      <c r="B52" s="374"/>
      <c r="C52" s="374"/>
      <c r="D52" s="48" t="s">
        <v>127</v>
      </c>
      <c r="E52" s="49" t="s">
        <v>317</v>
      </c>
      <c r="F52" s="34" t="e">
        <f>+PTEP!#REF!</f>
        <v>#REF!</v>
      </c>
      <c r="G52" s="388"/>
      <c r="H52" s="62" t="s">
        <v>316</v>
      </c>
    </row>
    <row r="53" spans="1:8" ht="30.6">
      <c r="A53" s="385"/>
      <c r="B53" s="374"/>
      <c r="C53" s="374"/>
      <c r="D53" s="48" t="s">
        <v>154</v>
      </c>
      <c r="E53" s="49" t="s">
        <v>149</v>
      </c>
      <c r="F53" s="34" t="e">
        <f>+PTEP!#REF!</f>
        <v>#REF!</v>
      </c>
      <c r="G53" s="388"/>
      <c r="H53" s="62" t="s">
        <v>197</v>
      </c>
    </row>
    <row r="54" spans="1:8" ht="51">
      <c r="A54" s="385"/>
      <c r="B54" s="374"/>
      <c r="C54" s="374"/>
      <c r="D54" s="48" t="s">
        <v>308</v>
      </c>
      <c r="E54" s="49" t="s">
        <v>309</v>
      </c>
      <c r="F54" s="34" t="e">
        <f>+PTEP!#REF!</f>
        <v>#REF!</v>
      </c>
      <c r="G54" s="389"/>
      <c r="H54" s="62" t="s">
        <v>310</v>
      </c>
    </row>
    <row r="55" spans="1:8">
      <c r="A55" s="384" t="s">
        <v>364</v>
      </c>
      <c r="B55" s="373" t="s">
        <v>105</v>
      </c>
      <c r="C55" s="373">
        <v>6</v>
      </c>
      <c r="D55" s="52" t="s">
        <v>128</v>
      </c>
      <c r="E55" s="53" t="s">
        <v>142</v>
      </c>
      <c r="F55" s="51" t="e">
        <f>+PTEP!#REF!</f>
        <v>#REF!</v>
      </c>
      <c r="G55" s="375" t="e">
        <f>+AVERAGE(F55:F60)</f>
        <v>#REF!</v>
      </c>
      <c r="H55" s="53" t="s">
        <v>218</v>
      </c>
    </row>
    <row r="56" spans="1:8">
      <c r="A56" s="385"/>
      <c r="B56" s="374"/>
      <c r="C56" s="374"/>
      <c r="D56" s="52" t="s">
        <v>153</v>
      </c>
      <c r="E56" s="53" t="s">
        <v>146</v>
      </c>
      <c r="F56" s="51" t="e">
        <f>+PTEP!#REF!</f>
        <v>#REF!</v>
      </c>
      <c r="G56" s="376"/>
      <c r="H56" s="53" t="s">
        <v>218</v>
      </c>
    </row>
    <row r="57" spans="1:8" ht="20.399999999999999">
      <c r="A57" s="385"/>
      <c r="B57" s="374"/>
      <c r="C57" s="374"/>
      <c r="D57" s="52" t="s">
        <v>129</v>
      </c>
      <c r="E57" s="53" t="s">
        <v>175</v>
      </c>
      <c r="F57" s="51" t="e">
        <f>+PTEP!#REF!</f>
        <v>#REF!</v>
      </c>
      <c r="G57" s="376"/>
      <c r="H57" s="53" t="s">
        <v>218</v>
      </c>
    </row>
    <row r="58" spans="1:8">
      <c r="A58" s="385"/>
      <c r="B58" s="374"/>
      <c r="C58" s="374"/>
      <c r="D58" s="52" t="s">
        <v>130</v>
      </c>
      <c r="E58" s="53" t="s">
        <v>155</v>
      </c>
      <c r="F58" s="51" t="e">
        <f>+PTEP!#REF!</f>
        <v>#REF!</v>
      </c>
      <c r="G58" s="376"/>
      <c r="H58" s="53" t="s">
        <v>218</v>
      </c>
    </row>
    <row r="59" spans="1:8" ht="20.399999999999999">
      <c r="A59" s="385"/>
      <c r="B59" s="374"/>
      <c r="C59" s="374"/>
      <c r="D59" s="52" t="s">
        <v>131</v>
      </c>
      <c r="E59" s="53" t="s">
        <v>158</v>
      </c>
      <c r="F59" s="51" t="e">
        <f>+PTEP!#REF!</f>
        <v>#REF!</v>
      </c>
      <c r="G59" s="376"/>
      <c r="H59" s="53" t="s">
        <v>218</v>
      </c>
    </row>
    <row r="60" spans="1:8" ht="30.6">
      <c r="A60" s="385"/>
      <c r="B60" s="374"/>
      <c r="C60" s="374"/>
      <c r="D60" s="52" t="s">
        <v>132</v>
      </c>
      <c r="E60" s="54" t="s">
        <v>249</v>
      </c>
      <c r="F60" s="51" t="e">
        <f>+PTEP!#REF!</f>
        <v>#REF!</v>
      </c>
      <c r="G60" s="377"/>
      <c r="H60" s="55" t="s">
        <v>235</v>
      </c>
    </row>
    <row r="61" spans="1:8" ht="20.399999999999999">
      <c r="A61" s="384" t="s">
        <v>363</v>
      </c>
      <c r="B61" s="373" t="s">
        <v>133</v>
      </c>
      <c r="C61" s="373">
        <v>3</v>
      </c>
      <c r="D61" s="56" t="s">
        <v>135</v>
      </c>
      <c r="E61" s="57" t="s">
        <v>224</v>
      </c>
      <c r="F61" s="51" t="e">
        <f>+PTEP!#REF!</f>
        <v>#REF!</v>
      </c>
      <c r="G61" s="375" t="e">
        <f>+AVERAGE(F61:F63)</f>
        <v>#REF!</v>
      </c>
      <c r="H61" s="57" t="s">
        <v>218</v>
      </c>
    </row>
    <row r="62" spans="1:8" ht="20.399999999999999">
      <c r="A62" s="385"/>
      <c r="B62" s="374"/>
      <c r="C62" s="374"/>
      <c r="D62" s="56" t="s">
        <v>136</v>
      </c>
      <c r="E62" s="57" t="s">
        <v>225</v>
      </c>
      <c r="F62" s="51" t="e">
        <f>+PTEP!#REF!</f>
        <v>#REF!</v>
      </c>
      <c r="G62" s="376"/>
      <c r="H62" s="57" t="s">
        <v>218</v>
      </c>
    </row>
    <row r="63" spans="1:8" ht="20.399999999999999">
      <c r="A63" s="385"/>
      <c r="B63" s="374"/>
      <c r="C63" s="374"/>
      <c r="D63" s="56" t="s">
        <v>137</v>
      </c>
      <c r="E63" s="57" t="s">
        <v>226</v>
      </c>
      <c r="F63" s="51" t="e">
        <f>+PTEP!#REF!</f>
        <v>#REF!</v>
      </c>
      <c r="G63" s="377"/>
      <c r="H63" s="57" t="s">
        <v>218</v>
      </c>
    </row>
    <row r="64" spans="1:8">
      <c r="A64" s="386" t="s">
        <v>362</v>
      </c>
      <c r="B64" s="386"/>
      <c r="C64" s="13">
        <f>SUM(C2:C63)</f>
        <v>62</v>
      </c>
      <c r="D64" s="13"/>
      <c r="E64" s="13"/>
      <c r="F64" s="27" t="e">
        <f>+AVERAGE(F2:F63)</f>
        <v>#REF!</v>
      </c>
      <c r="G64" s="27" t="e">
        <f>+AVERAGE(G2:G63)</f>
        <v>#REF!</v>
      </c>
      <c r="H64" s="28"/>
    </row>
  </sheetData>
  <mergeCells count="37">
    <mergeCell ref="A64:B64"/>
    <mergeCell ref="A40:A43"/>
    <mergeCell ref="B40:B43"/>
    <mergeCell ref="C40:C43"/>
    <mergeCell ref="G40:G43"/>
    <mergeCell ref="A47:A54"/>
    <mergeCell ref="B47:B54"/>
    <mergeCell ref="A44:A46"/>
    <mergeCell ref="B44:B46"/>
    <mergeCell ref="G44:G46"/>
    <mergeCell ref="C44:C46"/>
    <mergeCell ref="C47:C54"/>
    <mergeCell ref="G47:G54"/>
    <mergeCell ref="A55:A60"/>
    <mergeCell ref="B55:B60"/>
    <mergeCell ref="A61:A63"/>
    <mergeCell ref="A32:A37"/>
    <mergeCell ref="B32:B37"/>
    <mergeCell ref="C32:C37"/>
    <mergeCell ref="G32:G37"/>
    <mergeCell ref="A38:A39"/>
    <mergeCell ref="B38:B39"/>
    <mergeCell ref="C38:C39"/>
    <mergeCell ref="G38:G39"/>
    <mergeCell ref="A2:A21"/>
    <mergeCell ref="B2:B21"/>
    <mergeCell ref="C2:C21"/>
    <mergeCell ref="G2:G21"/>
    <mergeCell ref="A22:A31"/>
    <mergeCell ref="B22:B31"/>
    <mergeCell ref="C22:C31"/>
    <mergeCell ref="G22:G31"/>
    <mergeCell ref="B61:B63"/>
    <mergeCell ref="G55:G60"/>
    <mergeCell ref="G61:G63"/>
    <mergeCell ref="C55:C60"/>
    <mergeCell ref="C61:C6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03634-0F07-4825-8511-5F33520DBCDB}">
  <dimension ref="A1:AO64"/>
  <sheetViews>
    <sheetView tabSelected="1" topLeftCell="W5" zoomScale="88" zoomScaleNormal="60" workbookViewId="0">
      <selection activeCell="AG5" sqref="AG5:AI5"/>
    </sheetView>
  </sheetViews>
  <sheetFormatPr baseColWidth="10" defaultColWidth="11.44140625" defaultRowHeight="13.8"/>
  <cols>
    <col min="1" max="1" width="39.109375" style="4" bestFit="1" customWidth="1"/>
    <col min="2" max="2" width="18.109375" style="4" customWidth="1"/>
    <col min="3" max="3" width="19.33203125" style="2" bestFit="1" customWidth="1"/>
    <col min="4" max="4" width="21.5546875" style="5" bestFit="1" customWidth="1"/>
    <col min="5" max="5" width="7.5546875" style="6" customWidth="1"/>
    <col min="6" max="6" width="29.33203125" style="98" customWidth="1"/>
    <col min="7" max="7" width="21.44140625" style="98" customWidth="1"/>
    <col min="8" max="8" width="15.33203125" style="98" customWidth="1"/>
    <col min="9" max="9" width="20.109375" style="6" customWidth="1"/>
    <col min="10" max="10" width="19.88671875" style="98" customWidth="1"/>
    <col min="11" max="11" width="18.109375" style="98" customWidth="1"/>
    <col min="12" max="14" width="4.5546875" style="6" customWidth="1"/>
    <col min="15" max="32" width="11.44140625" style="5" customWidth="1"/>
    <col min="33" max="33" width="34.6640625" style="5" customWidth="1"/>
    <col min="34" max="34" width="38.21875" style="5" customWidth="1"/>
    <col min="35" max="35" width="28.6640625" style="5" customWidth="1"/>
    <col min="36" max="36" width="30.6640625" style="5" customWidth="1"/>
    <col min="37" max="37" width="48.109375" style="5" customWidth="1"/>
    <col min="38" max="38" width="33.88671875" style="5" customWidth="1"/>
    <col min="39" max="16384" width="11.44140625" style="5"/>
  </cols>
  <sheetData>
    <row r="1" spans="1:41" ht="13.2">
      <c r="A1" s="410"/>
      <c r="B1" s="410"/>
      <c r="C1" s="402" t="s">
        <v>981</v>
      </c>
      <c r="D1" s="402"/>
      <c r="E1" s="402"/>
      <c r="F1" s="402"/>
      <c r="G1" s="402"/>
      <c r="H1" s="402"/>
      <c r="I1" s="402"/>
      <c r="J1" s="402"/>
      <c r="K1" s="402"/>
      <c r="L1" s="402"/>
      <c r="M1" s="402"/>
      <c r="N1" s="402"/>
    </row>
    <row r="2" spans="1:41" ht="66.75" customHeight="1">
      <c r="A2" s="410"/>
      <c r="B2" s="410"/>
      <c r="C2" s="402"/>
      <c r="D2" s="402"/>
      <c r="E2" s="402"/>
      <c r="F2" s="402"/>
      <c r="G2" s="402"/>
      <c r="H2" s="402"/>
      <c r="I2" s="402"/>
      <c r="J2" s="402"/>
      <c r="K2" s="402"/>
      <c r="L2" s="402"/>
      <c r="M2" s="402"/>
      <c r="N2" s="402"/>
    </row>
    <row r="3" spans="1:41" s="3" customFormat="1" ht="189" customHeight="1">
      <c r="A3" s="408" t="s">
        <v>318</v>
      </c>
      <c r="B3" s="408"/>
      <c r="C3" s="408"/>
      <c r="D3" s="408"/>
      <c r="E3" s="408"/>
      <c r="F3" s="408"/>
      <c r="G3" s="408"/>
      <c r="H3" s="408"/>
      <c r="I3" s="408"/>
      <c r="J3" s="408"/>
      <c r="K3" s="408"/>
      <c r="L3" s="408"/>
      <c r="M3" s="408"/>
      <c r="N3" s="408"/>
    </row>
    <row r="4" spans="1:41" s="3" customFormat="1" ht="68.25" customHeight="1" thickBot="1">
      <c r="A4" s="409" t="s">
        <v>381</v>
      </c>
      <c r="B4" s="409"/>
      <c r="C4" s="409"/>
      <c r="D4" s="409"/>
      <c r="E4" s="409"/>
      <c r="F4" s="409"/>
      <c r="G4" s="409"/>
      <c r="H4" s="409"/>
      <c r="I4" s="409"/>
      <c r="J4" s="409"/>
      <c r="K4" s="409"/>
      <c r="L4" s="409"/>
      <c r="M4" s="409"/>
      <c r="N4" s="409"/>
    </row>
    <row r="5" spans="1:41" thickBot="1">
      <c r="A5" s="403"/>
      <c r="B5" s="403"/>
      <c r="C5" s="403"/>
      <c r="D5" s="403"/>
      <c r="E5" s="403"/>
      <c r="F5" s="403"/>
      <c r="G5" s="403"/>
      <c r="H5" s="403"/>
      <c r="I5" s="403"/>
      <c r="J5" s="403"/>
      <c r="K5" s="403"/>
      <c r="L5" s="403"/>
      <c r="M5" s="403"/>
      <c r="N5" s="404"/>
      <c r="O5" s="421" t="s">
        <v>677</v>
      </c>
      <c r="P5" s="422"/>
      <c r="Q5" s="423"/>
      <c r="R5" s="424" t="s">
        <v>678</v>
      </c>
      <c r="S5" s="425"/>
      <c r="T5" s="426"/>
      <c r="U5" s="427" t="s">
        <v>679</v>
      </c>
      <c r="V5" s="428"/>
      <c r="W5" s="429"/>
      <c r="X5" s="421" t="s">
        <v>680</v>
      </c>
      <c r="Y5" s="422"/>
      <c r="Z5" s="423"/>
      <c r="AA5" s="424" t="s">
        <v>567</v>
      </c>
      <c r="AB5" s="425"/>
      <c r="AC5" s="426"/>
      <c r="AD5" s="427" t="s">
        <v>568</v>
      </c>
      <c r="AE5" s="428"/>
      <c r="AF5" s="429"/>
      <c r="AG5" s="421" t="s">
        <v>978</v>
      </c>
      <c r="AH5" s="422"/>
      <c r="AI5" s="423"/>
      <c r="AJ5" s="424" t="s">
        <v>979</v>
      </c>
      <c r="AK5" s="425"/>
      <c r="AL5" s="426"/>
      <c r="AM5" s="427" t="s">
        <v>980</v>
      </c>
      <c r="AN5" s="428"/>
      <c r="AO5" s="429"/>
    </row>
    <row r="6" spans="1:41" s="1" customFormat="1" ht="31.2" customHeight="1" thickBot="1">
      <c r="A6" s="101" t="s">
        <v>26</v>
      </c>
      <c r="B6" s="101" t="s">
        <v>27</v>
      </c>
      <c r="C6" s="101" t="s">
        <v>23</v>
      </c>
      <c r="D6" s="101" t="s">
        <v>24</v>
      </c>
      <c r="E6" s="101" t="s">
        <v>6</v>
      </c>
      <c r="F6" s="101" t="s">
        <v>0</v>
      </c>
      <c r="G6" s="101" t="s">
        <v>1</v>
      </c>
      <c r="H6" s="101" t="s">
        <v>2</v>
      </c>
      <c r="I6" s="101" t="s">
        <v>3</v>
      </c>
      <c r="J6" s="101" t="s">
        <v>4</v>
      </c>
      <c r="K6" s="101" t="s">
        <v>462</v>
      </c>
      <c r="L6" s="406" t="s">
        <v>464</v>
      </c>
      <c r="M6" s="406"/>
      <c r="N6" s="407"/>
      <c r="O6" s="220" t="s">
        <v>681</v>
      </c>
      <c r="P6" s="221" t="s">
        <v>682</v>
      </c>
      <c r="Q6" s="222" t="s">
        <v>570</v>
      </c>
      <c r="R6" s="223" t="s">
        <v>569</v>
      </c>
      <c r="S6" s="224" t="s">
        <v>570</v>
      </c>
      <c r="T6" s="225" t="s">
        <v>571</v>
      </c>
      <c r="U6" s="197" t="s">
        <v>352</v>
      </c>
      <c r="V6" s="197" t="s">
        <v>569</v>
      </c>
      <c r="W6" s="198" t="s">
        <v>572</v>
      </c>
      <c r="X6" s="220" t="s">
        <v>681</v>
      </c>
      <c r="Y6" s="221" t="s">
        <v>682</v>
      </c>
      <c r="Z6" s="222" t="s">
        <v>570</v>
      </c>
      <c r="AA6" s="194" t="s">
        <v>569</v>
      </c>
      <c r="AB6" s="195" t="s">
        <v>570</v>
      </c>
      <c r="AC6" s="196" t="s">
        <v>571</v>
      </c>
      <c r="AD6" s="197" t="s">
        <v>352</v>
      </c>
      <c r="AE6" s="197" t="s">
        <v>569</v>
      </c>
      <c r="AF6" s="198" t="s">
        <v>572</v>
      </c>
      <c r="AG6" s="344" t="s">
        <v>681</v>
      </c>
      <c r="AH6" s="345" t="s">
        <v>682</v>
      </c>
      <c r="AI6" s="346" t="s">
        <v>570</v>
      </c>
      <c r="AJ6" s="194" t="s">
        <v>569</v>
      </c>
      <c r="AK6" s="195" t="s">
        <v>570</v>
      </c>
      <c r="AL6" s="196" t="s">
        <v>571</v>
      </c>
      <c r="AM6" s="347" t="s">
        <v>352</v>
      </c>
      <c r="AN6" s="347" t="s">
        <v>569</v>
      </c>
      <c r="AO6" s="198" t="s">
        <v>572</v>
      </c>
    </row>
    <row r="7" spans="1:41" ht="409.6">
      <c r="A7" s="395"/>
      <c r="B7" s="395"/>
      <c r="C7" s="103" t="s">
        <v>5</v>
      </c>
      <c r="D7" s="63" t="s">
        <v>11</v>
      </c>
      <c r="E7" s="64" t="s">
        <v>35</v>
      </c>
      <c r="F7" s="64" t="s">
        <v>229</v>
      </c>
      <c r="G7" s="64" t="s">
        <v>271</v>
      </c>
      <c r="H7" s="64" t="s">
        <v>272</v>
      </c>
      <c r="I7" s="64" t="s">
        <v>274</v>
      </c>
      <c r="J7" s="64" t="s">
        <v>273</v>
      </c>
      <c r="K7" s="64" t="s">
        <v>268</v>
      </c>
      <c r="L7" s="64" t="s">
        <v>207</v>
      </c>
      <c r="M7" s="64" t="s">
        <v>207</v>
      </c>
      <c r="N7" s="112" t="s">
        <v>207</v>
      </c>
      <c r="O7" s="226" t="s">
        <v>683</v>
      </c>
      <c r="P7" s="227" t="s">
        <v>684</v>
      </c>
      <c r="Q7" s="228" t="s">
        <v>685</v>
      </c>
      <c r="R7" s="229" t="s">
        <v>686</v>
      </c>
      <c r="S7" s="230" t="s">
        <v>687</v>
      </c>
      <c r="T7" s="231" t="s">
        <v>688</v>
      </c>
      <c r="U7" s="211" t="s">
        <v>355</v>
      </c>
      <c r="V7" s="203" t="s">
        <v>689</v>
      </c>
      <c r="W7" s="232">
        <v>0.2</v>
      </c>
      <c r="X7" s="233" t="s">
        <v>690</v>
      </c>
      <c r="Y7" s="233" t="s">
        <v>684</v>
      </c>
      <c r="Z7" s="234" t="s">
        <v>685</v>
      </c>
      <c r="AA7" s="199" t="s">
        <v>573</v>
      </c>
      <c r="AB7" s="200" t="s">
        <v>574</v>
      </c>
      <c r="AC7" s="201" t="s">
        <v>575</v>
      </c>
      <c r="AD7" s="202" t="s">
        <v>355</v>
      </c>
      <c r="AE7" s="203" t="s">
        <v>576</v>
      </c>
      <c r="AF7" s="204">
        <v>0.57999999999999996</v>
      </c>
      <c r="AG7" s="348" t="s">
        <v>1056</v>
      </c>
      <c r="AH7" s="348" t="s">
        <v>684</v>
      </c>
      <c r="AI7" s="371" t="s">
        <v>685</v>
      </c>
      <c r="AJ7" s="348" t="s">
        <v>1057</v>
      </c>
      <c r="AK7" s="348" t="s">
        <v>685</v>
      </c>
      <c r="AL7" s="349">
        <v>1</v>
      </c>
      <c r="AM7" s="192"/>
      <c r="AN7" s="192"/>
    </row>
    <row r="8" spans="1:41" ht="409.6">
      <c r="A8" s="395"/>
      <c r="B8" s="395"/>
      <c r="C8" s="103" t="s">
        <v>5</v>
      </c>
      <c r="D8" s="63" t="s">
        <v>11</v>
      </c>
      <c r="E8" s="64" t="s">
        <v>36</v>
      </c>
      <c r="F8" s="64" t="s">
        <v>190</v>
      </c>
      <c r="G8" s="64" t="s">
        <v>429</v>
      </c>
      <c r="H8" s="64" t="s">
        <v>431</v>
      </c>
      <c r="I8" s="64" t="s">
        <v>430</v>
      </c>
      <c r="J8" s="64" t="s">
        <v>208</v>
      </c>
      <c r="K8" s="64" t="s">
        <v>268</v>
      </c>
      <c r="L8" s="64" t="s">
        <v>207</v>
      </c>
      <c r="M8" s="64" t="s">
        <v>207</v>
      </c>
      <c r="N8" s="112" t="s">
        <v>207</v>
      </c>
      <c r="O8" s="235" t="s">
        <v>691</v>
      </c>
      <c r="P8" s="236">
        <v>0.33</v>
      </c>
      <c r="Q8" s="237"/>
      <c r="R8" s="238" t="s">
        <v>692</v>
      </c>
      <c r="S8" s="239" t="s">
        <v>693</v>
      </c>
      <c r="T8" s="240" t="s">
        <v>575</v>
      </c>
      <c r="U8" s="211" t="s">
        <v>353</v>
      </c>
      <c r="V8" s="203" t="s">
        <v>694</v>
      </c>
      <c r="W8" s="241">
        <v>0.33</v>
      </c>
      <c r="X8" s="242" t="s">
        <v>695</v>
      </c>
      <c r="Y8" s="243">
        <v>0.66</v>
      </c>
      <c r="Z8" s="244" t="s">
        <v>578</v>
      </c>
      <c r="AA8" s="205" t="s">
        <v>577</v>
      </c>
      <c r="AB8" s="206" t="s">
        <v>578</v>
      </c>
      <c r="AC8" s="201" t="s">
        <v>579</v>
      </c>
      <c r="AD8" s="202" t="s">
        <v>354</v>
      </c>
      <c r="AE8" s="203" t="s">
        <v>580</v>
      </c>
      <c r="AF8" s="207">
        <v>0.33</v>
      </c>
      <c r="AG8" s="348" t="s">
        <v>1060</v>
      </c>
      <c r="AH8" s="349">
        <v>1</v>
      </c>
      <c r="AI8" s="348" t="s">
        <v>1058</v>
      </c>
      <c r="AJ8" s="348" t="s">
        <v>1059</v>
      </c>
      <c r="AK8" s="351" t="s">
        <v>989</v>
      </c>
      <c r="AL8" s="349">
        <v>1</v>
      </c>
      <c r="AM8" s="192"/>
      <c r="AN8" s="192"/>
    </row>
    <row r="9" spans="1:41" ht="409.6">
      <c r="A9" s="395"/>
      <c r="B9" s="395"/>
      <c r="C9" s="103" t="s">
        <v>5</v>
      </c>
      <c r="D9" s="63" t="s">
        <v>11</v>
      </c>
      <c r="E9" s="64" t="s">
        <v>209</v>
      </c>
      <c r="F9" s="64" t="s">
        <v>230</v>
      </c>
      <c r="G9" s="64" t="s">
        <v>231</v>
      </c>
      <c r="H9" s="64" t="s">
        <v>232</v>
      </c>
      <c r="I9" s="64" t="s">
        <v>265</v>
      </c>
      <c r="J9" s="64" t="s">
        <v>234</v>
      </c>
      <c r="K9" s="64" t="s">
        <v>235</v>
      </c>
      <c r="L9" s="64"/>
      <c r="M9" s="64"/>
      <c r="N9" s="112" t="s">
        <v>207</v>
      </c>
      <c r="O9" s="245" t="s">
        <v>696</v>
      </c>
      <c r="P9" s="246"/>
      <c r="Q9" s="247"/>
      <c r="R9" s="248" t="s">
        <v>697</v>
      </c>
      <c r="S9" s="249" t="s">
        <v>698</v>
      </c>
      <c r="T9" s="250" t="s">
        <v>699</v>
      </c>
      <c r="U9" s="211" t="s">
        <v>356</v>
      </c>
      <c r="V9" s="203" t="s">
        <v>582</v>
      </c>
      <c r="W9" s="241">
        <v>0</v>
      </c>
      <c r="X9" s="251" t="s">
        <v>700</v>
      </c>
      <c r="Y9" s="251" t="s">
        <v>700</v>
      </c>
      <c r="Z9" s="252" t="s">
        <v>700</v>
      </c>
      <c r="AA9" s="205" t="s">
        <v>581</v>
      </c>
      <c r="AB9" s="205" t="s">
        <v>581</v>
      </c>
      <c r="AC9" s="205" t="s">
        <v>581</v>
      </c>
      <c r="AD9" s="202" t="s">
        <v>356</v>
      </c>
      <c r="AE9" s="203" t="s">
        <v>582</v>
      </c>
      <c r="AF9" s="207">
        <v>0</v>
      </c>
      <c r="AG9" s="350" t="s">
        <v>1016</v>
      </c>
      <c r="AH9" s="349">
        <v>1</v>
      </c>
      <c r="AI9" s="350" t="s">
        <v>982</v>
      </c>
      <c r="AJ9" s="348" t="s">
        <v>988</v>
      </c>
      <c r="AK9" s="348" t="s">
        <v>989</v>
      </c>
      <c r="AL9" s="349">
        <v>1</v>
      </c>
      <c r="AM9" s="192"/>
      <c r="AN9" s="192"/>
    </row>
    <row r="10" spans="1:41" ht="409.6">
      <c r="A10" s="395"/>
      <c r="B10" s="395"/>
      <c r="C10" s="103" t="s">
        <v>5</v>
      </c>
      <c r="D10" s="63" t="s">
        <v>12</v>
      </c>
      <c r="E10" s="64" t="s">
        <v>38</v>
      </c>
      <c r="F10" s="64" t="s">
        <v>160</v>
      </c>
      <c r="G10" s="64" t="s">
        <v>181</v>
      </c>
      <c r="H10" s="64" t="s">
        <v>7</v>
      </c>
      <c r="I10" s="64" t="s">
        <v>8</v>
      </c>
      <c r="J10" s="64" t="s">
        <v>270</v>
      </c>
      <c r="K10" s="64" t="s">
        <v>198</v>
      </c>
      <c r="L10" s="64" t="s">
        <v>207</v>
      </c>
      <c r="M10" s="64" t="s">
        <v>207</v>
      </c>
      <c r="N10" s="112" t="s">
        <v>207</v>
      </c>
      <c r="O10" s="235" t="s">
        <v>701</v>
      </c>
      <c r="P10" s="253">
        <v>1</v>
      </c>
      <c r="Q10" t="s">
        <v>702</v>
      </c>
      <c r="R10" s="254" t="s">
        <v>703</v>
      </c>
      <c r="S10" s="206" t="s">
        <v>704</v>
      </c>
      <c r="T10" s="240" t="s">
        <v>575</v>
      </c>
      <c r="U10" s="211" t="s">
        <v>355</v>
      </c>
      <c r="V10" s="203" t="s">
        <v>705</v>
      </c>
      <c r="W10" s="241">
        <v>0.2</v>
      </c>
      <c r="X10" s="242" t="s">
        <v>701</v>
      </c>
      <c r="Y10" s="255">
        <v>1</v>
      </c>
      <c r="Z10" s="256" t="s">
        <v>706</v>
      </c>
      <c r="AA10" s="206" t="s">
        <v>583</v>
      </c>
      <c r="AB10" s="206" t="s">
        <v>578</v>
      </c>
      <c r="AC10" s="201" t="s">
        <v>584</v>
      </c>
      <c r="AD10" s="202" t="s">
        <v>355</v>
      </c>
      <c r="AE10" s="203" t="s">
        <v>585</v>
      </c>
      <c r="AF10" s="207">
        <f>25%+W10</f>
        <v>0.45</v>
      </c>
      <c r="AG10" s="348" t="s">
        <v>701</v>
      </c>
      <c r="AH10" s="349">
        <v>1</v>
      </c>
      <c r="AI10" s="351" t="s">
        <v>992</v>
      </c>
      <c r="AJ10" s="348" t="s">
        <v>993</v>
      </c>
      <c r="AK10" s="348" t="s">
        <v>989</v>
      </c>
      <c r="AL10" s="349">
        <v>1</v>
      </c>
      <c r="AM10" s="192"/>
      <c r="AN10" s="192"/>
    </row>
    <row r="11" spans="1:41" ht="409.6">
      <c r="A11" s="395"/>
      <c r="B11" s="395"/>
      <c r="C11" s="103" t="s">
        <v>5</v>
      </c>
      <c r="D11" s="63" t="s">
        <v>161</v>
      </c>
      <c r="E11" s="64" t="s">
        <v>187</v>
      </c>
      <c r="F11" s="64" t="s">
        <v>167</v>
      </c>
      <c r="G11" s="64" t="s">
        <v>432</v>
      </c>
      <c r="H11" s="64" t="s">
        <v>9</v>
      </c>
      <c r="I11" s="64" t="s">
        <v>10</v>
      </c>
      <c r="J11" s="64" t="s">
        <v>269</v>
      </c>
      <c r="K11" s="64" t="s">
        <v>268</v>
      </c>
      <c r="L11" s="64" t="s">
        <v>207</v>
      </c>
      <c r="M11" s="64" t="s">
        <v>207</v>
      </c>
      <c r="N11" s="112" t="s">
        <v>207</v>
      </c>
      <c r="O11" s="235" t="s">
        <v>707</v>
      </c>
      <c r="P11" s="236" t="s">
        <v>708</v>
      </c>
      <c r="Q11" s="237" t="s">
        <v>709</v>
      </c>
      <c r="R11" s="257" t="s">
        <v>710</v>
      </c>
      <c r="S11" s="206" t="s">
        <v>711</v>
      </c>
      <c r="T11" s="240" t="s">
        <v>575</v>
      </c>
      <c r="U11" s="211" t="s">
        <v>355</v>
      </c>
      <c r="V11" s="203" t="s">
        <v>712</v>
      </c>
      <c r="W11" s="241">
        <v>0.2</v>
      </c>
      <c r="X11" s="233" t="s">
        <v>713</v>
      </c>
      <c r="Y11" s="233" t="s">
        <v>708</v>
      </c>
      <c r="Z11" s="234" t="s">
        <v>714</v>
      </c>
      <c r="AA11" s="199" t="s">
        <v>586</v>
      </c>
      <c r="AB11" s="206" t="s">
        <v>578</v>
      </c>
      <c r="AC11" s="201" t="s">
        <v>584</v>
      </c>
      <c r="AD11" s="202" t="s">
        <v>353</v>
      </c>
      <c r="AE11" s="203" t="s">
        <v>587</v>
      </c>
      <c r="AF11" s="207">
        <v>0.66</v>
      </c>
      <c r="AG11" s="359" t="s">
        <v>1063</v>
      </c>
      <c r="AH11" s="359" t="s">
        <v>708</v>
      </c>
      <c r="AI11" s="370" t="s">
        <v>1064</v>
      </c>
      <c r="AJ11" s="348" t="s">
        <v>1065</v>
      </c>
      <c r="AK11" s="351" t="s">
        <v>989</v>
      </c>
      <c r="AL11" s="349">
        <v>1</v>
      </c>
      <c r="AM11" s="192"/>
      <c r="AN11" s="192"/>
    </row>
    <row r="12" spans="1:41" ht="409.6">
      <c r="A12" s="395"/>
      <c r="B12" s="395"/>
      <c r="C12" s="103" t="s">
        <v>5</v>
      </c>
      <c r="D12" s="63" t="s">
        <v>13</v>
      </c>
      <c r="E12" s="64" t="s">
        <v>39</v>
      </c>
      <c r="F12" s="64" t="s">
        <v>168</v>
      </c>
      <c r="G12" s="64" t="s">
        <v>18</v>
      </c>
      <c r="H12" s="64" t="s">
        <v>16</v>
      </c>
      <c r="I12" s="64" t="s">
        <v>17</v>
      </c>
      <c r="J12" s="64" t="s">
        <v>376</v>
      </c>
      <c r="K12" s="64" t="s">
        <v>197</v>
      </c>
      <c r="L12" s="64" t="s">
        <v>207</v>
      </c>
      <c r="M12" s="64" t="s">
        <v>207</v>
      </c>
      <c r="N12" s="112" t="s">
        <v>207</v>
      </c>
      <c r="O12" s="235" t="s">
        <v>715</v>
      </c>
      <c r="P12" s="258">
        <v>0</v>
      </c>
      <c r="Q12" s="237" t="s">
        <v>716</v>
      </c>
      <c r="R12" s="254" t="s">
        <v>717</v>
      </c>
      <c r="S12" s="206" t="s">
        <v>718</v>
      </c>
      <c r="T12" s="240" t="s">
        <v>575</v>
      </c>
      <c r="U12" s="211" t="s">
        <v>355</v>
      </c>
      <c r="V12" s="203" t="s">
        <v>719</v>
      </c>
      <c r="W12" s="241">
        <v>0.25</v>
      </c>
      <c r="X12" s="259" t="s">
        <v>720</v>
      </c>
      <c r="Y12" s="260">
        <v>0.1</v>
      </c>
      <c r="Z12" s="261" t="s">
        <v>721</v>
      </c>
      <c r="AA12" s="206" t="s">
        <v>588</v>
      </c>
      <c r="AB12" s="206" t="s">
        <v>578</v>
      </c>
      <c r="AC12" s="201" t="s">
        <v>584</v>
      </c>
      <c r="AD12" s="202" t="s">
        <v>355</v>
      </c>
      <c r="AE12" s="203" t="s">
        <v>589</v>
      </c>
      <c r="AF12" s="207">
        <v>0.37609999999999999</v>
      </c>
      <c r="AG12" s="350" t="s">
        <v>1017</v>
      </c>
      <c r="AH12" s="349">
        <v>1</v>
      </c>
      <c r="AI12" s="350" t="s">
        <v>1019</v>
      </c>
      <c r="AJ12" s="348" t="s">
        <v>1020</v>
      </c>
      <c r="AK12" s="360" t="s">
        <v>1021</v>
      </c>
      <c r="AL12" s="349">
        <v>1</v>
      </c>
      <c r="AM12" s="192"/>
      <c r="AN12" s="192"/>
    </row>
    <row r="13" spans="1:41" ht="409.6">
      <c r="A13" s="395"/>
      <c r="B13" s="395"/>
      <c r="C13" s="103" t="s">
        <v>5</v>
      </c>
      <c r="D13" s="63" t="s">
        <v>13</v>
      </c>
      <c r="E13" s="64" t="s">
        <v>40</v>
      </c>
      <c r="F13" s="64" t="s">
        <v>178</v>
      </c>
      <c r="G13" s="64" t="s">
        <v>179</v>
      </c>
      <c r="H13" s="64" t="s">
        <v>180</v>
      </c>
      <c r="I13" s="64" t="s">
        <v>421</v>
      </c>
      <c r="J13" s="64" t="s">
        <v>199</v>
      </c>
      <c r="K13" s="64" t="s">
        <v>198</v>
      </c>
      <c r="L13" s="64" t="s">
        <v>207</v>
      </c>
      <c r="M13" s="64" t="s">
        <v>207</v>
      </c>
      <c r="N13" s="112" t="s">
        <v>207</v>
      </c>
      <c r="O13" s="235" t="s">
        <v>722</v>
      </c>
      <c r="P13" s="262">
        <f>1/3</f>
        <v>0.33333333333333331</v>
      </c>
      <c r="Q13" t="s">
        <v>723</v>
      </c>
      <c r="R13" s="254" t="s">
        <v>724</v>
      </c>
      <c r="S13" s="206" t="s">
        <v>725</v>
      </c>
      <c r="T13" s="240" t="s">
        <v>575</v>
      </c>
      <c r="U13" s="211" t="s">
        <v>355</v>
      </c>
      <c r="V13" s="203" t="s">
        <v>726</v>
      </c>
      <c r="W13" s="241">
        <v>0.11</v>
      </c>
      <c r="X13" s="242" t="s">
        <v>722</v>
      </c>
      <c r="Y13" s="263"/>
      <c r="Z13" s="256" t="s">
        <v>727</v>
      </c>
      <c r="AA13" s="206" t="s">
        <v>590</v>
      </c>
      <c r="AB13" s="206" t="s">
        <v>578</v>
      </c>
      <c r="AC13" s="201" t="s">
        <v>584</v>
      </c>
      <c r="AD13" s="202" t="s">
        <v>353</v>
      </c>
      <c r="AE13" s="203" t="s">
        <v>591</v>
      </c>
      <c r="AF13" s="207">
        <v>0.44</v>
      </c>
      <c r="AG13" s="348" t="s">
        <v>722</v>
      </c>
      <c r="AH13" s="352">
        <v>1</v>
      </c>
      <c r="AI13" s="351" t="s">
        <v>989</v>
      </c>
      <c r="AJ13" s="348" t="s">
        <v>994</v>
      </c>
      <c r="AK13" s="351" t="s">
        <v>989</v>
      </c>
      <c r="AL13" s="349">
        <v>0.75</v>
      </c>
      <c r="AM13" s="192"/>
      <c r="AN13" s="192"/>
    </row>
    <row r="14" spans="1:41" ht="409.6">
      <c r="A14" s="395"/>
      <c r="B14" s="395"/>
      <c r="C14" s="103" t="s">
        <v>5</v>
      </c>
      <c r="D14" s="63" t="s">
        <v>13</v>
      </c>
      <c r="E14" s="64" t="s">
        <v>170</v>
      </c>
      <c r="F14" s="64" t="s">
        <v>400</v>
      </c>
      <c r="G14" s="64" t="s">
        <v>263</v>
      </c>
      <c r="H14" s="64" t="s">
        <v>264</v>
      </c>
      <c r="I14" s="64" t="s">
        <v>266</v>
      </c>
      <c r="J14" s="64" t="s">
        <v>262</v>
      </c>
      <c r="K14" s="64" t="s">
        <v>401</v>
      </c>
      <c r="L14" s="64" t="s">
        <v>207</v>
      </c>
      <c r="M14" s="64"/>
      <c r="N14" s="112"/>
      <c r="O14" s="235" t="s">
        <v>728</v>
      </c>
      <c r="P14" s="258">
        <v>1</v>
      </c>
      <c r="Q14" s="237" t="s">
        <v>729</v>
      </c>
      <c r="R14" s="254" t="s">
        <v>730</v>
      </c>
      <c r="S14" s="206" t="s">
        <v>731</v>
      </c>
      <c r="T14" s="240" t="s">
        <v>592</v>
      </c>
      <c r="U14" s="211" t="s">
        <v>353</v>
      </c>
      <c r="V14" s="203" t="s">
        <v>732</v>
      </c>
      <c r="W14" s="241">
        <v>1</v>
      </c>
      <c r="X14" s="242" t="s">
        <v>592</v>
      </c>
      <c r="Y14" s="242" t="s">
        <v>592</v>
      </c>
      <c r="Z14" s="264" t="s">
        <v>592</v>
      </c>
      <c r="AA14" s="206" t="s">
        <v>592</v>
      </c>
      <c r="AB14" s="206" t="s">
        <v>592</v>
      </c>
      <c r="AC14" s="206" t="s">
        <v>592</v>
      </c>
      <c r="AD14" s="208" t="s">
        <v>353</v>
      </c>
      <c r="AE14" s="203" t="s">
        <v>593</v>
      </c>
      <c r="AF14" s="207">
        <v>1</v>
      </c>
      <c r="AG14" s="348" t="s">
        <v>1050</v>
      </c>
      <c r="AH14" s="349">
        <v>1</v>
      </c>
      <c r="AI14" s="348" t="s">
        <v>729</v>
      </c>
      <c r="AJ14" s="359" t="s">
        <v>1051</v>
      </c>
      <c r="AK14" s="359" t="s">
        <v>1021</v>
      </c>
      <c r="AL14" s="364">
        <v>1</v>
      </c>
      <c r="AM14" s="358"/>
      <c r="AN14" s="192"/>
    </row>
    <row r="15" spans="1:41" ht="409.6">
      <c r="A15" s="395"/>
      <c r="B15" s="395"/>
      <c r="C15" s="103" t="s">
        <v>5</v>
      </c>
      <c r="D15" s="63" t="s">
        <v>13</v>
      </c>
      <c r="E15" s="64" t="s">
        <v>171</v>
      </c>
      <c r="F15" s="64" t="s">
        <v>402</v>
      </c>
      <c r="G15" s="64" t="s">
        <v>188</v>
      </c>
      <c r="H15" s="64" t="s">
        <v>403</v>
      </c>
      <c r="I15" s="64" t="s">
        <v>404</v>
      </c>
      <c r="J15" s="64" t="s">
        <v>405</v>
      </c>
      <c r="K15" s="64" t="s">
        <v>197</v>
      </c>
      <c r="L15" s="64"/>
      <c r="M15" s="64" t="s">
        <v>207</v>
      </c>
      <c r="N15" s="112" t="s">
        <v>207</v>
      </c>
      <c r="O15" s="235" t="s">
        <v>733</v>
      </c>
      <c r="P15" s="236" t="s">
        <v>734</v>
      </c>
      <c r="Q15" s="237" t="s">
        <v>735</v>
      </c>
      <c r="R15" s="265" t="s">
        <v>736</v>
      </c>
      <c r="S15" s="249" t="s">
        <v>737</v>
      </c>
      <c r="T15" s="240" t="s">
        <v>575</v>
      </c>
      <c r="U15" s="211" t="s">
        <v>356</v>
      </c>
      <c r="V15" s="203" t="s">
        <v>738</v>
      </c>
      <c r="W15" s="266">
        <v>0</v>
      </c>
      <c r="X15" s="259" t="s">
        <v>739</v>
      </c>
      <c r="Y15" s="260">
        <v>0.9</v>
      </c>
      <c r="Z15" s="261" t="s">
        <v>740</v>
      </c>
      <c r="AA15" s="199" t="s">
        <v>594</v>
      </c>
      <c r="AB15" s="206" t="s">
        <v>578</v>
      </c>
      <c r="AC15" s="209" t="s">
        <v>592</v>
      </c>
      <c r="AD15" s="202" t="s">
        <v>354</v>
      </c>
      <c r="AE15" s="203" t="s">
        <v>595</v>
      </c>
      <c r="AF15" s="207">
        <v>0</v>
      </c>
      <c r="AG15" s="350" t="s">
        <v>1022</v>
      </c>
      <c r="AH15" s="349">
        <v>1</v>
      </c>
      <c r="AI15" s="350" t="s">
        <v>1018</v>
      </c>
      <c r="AJ15" s="348" t="s">
        <v>1023</v>
      </c>
      <c r="AK15" s="360" t="s">
        <v>1021</v>
      </c>
      <c r="AL15" s="349">
        <v>1</v>
      </c>
      <c r="AM15" s="192"/>
      <c r="AN15" s="192"/>
    </row>
    <row r="16" spans="1:41" ht="409.6">
      <c r="A16" s="395"/>
      <c r="B16" s="395"/>
      <c r="C16" s="103" t="s">
        <v>5</v>
      </c>
      <c r="D16" s="63" t="s">
        <v>14</v>
      </c>
      <c r="E16" s="64" t="s">
        <v>41</v>
      </c>
      <c r="F16" s="124" t="s">
        <v>423</v>
      </c>
      <c r="G16" s="64" t="s">
        <v>433</v>
      </c>
      <c r="H16" s="64" t="s">
        <v>434</v>
      </c>
      <c r="I16" s="64" t="s">
        <v>435</v>
      </c>
      <c r="J16" s="64" t="s">
        <v>261</v>
      </c>
      <c r="K16" s="64" t="s">
        <v>198</v>
      </c>
      <c r="L16" s="64"/>
      <c r="M16" s="64" t="s">
        <v>207</v>
      </c>
      <c r="N16" s="112" t="s">
        <v>207</v>
      </c>
      <c r="O16" s="235" t="s">
        <v>741</v>
      </c>
      <c r="P16" s="246"/>
      <c r="Q16" s="247"/>
      <c r="R16" s="248" t="s">
        <v>741</v>
      </c>
      <c r="S16" s="249" t="s">
        <v>698</v>
      </c>
      <c r="T16" s="250" t="s">
        <v>699</v>
      </c>
      <c r="U16" s="211" t="s">
        <v>356</v>
      </c>
      <c r="V16" s="203" t="s">
        <v>742</v>
      </c>
      <c r="W16" s="266">
        <v>0</v>
      </c>
      <c r="X16" s="242" t="s">
        <v>743</v>
      </c>
      <c r="Y16" s="267" t="s">
        <v>744</v>
      </c>
      <c r="Z16" s="256" t="s">
        <v>745</v>
      </c>
      <c r="AA16" s="205" t="s">
        <v>596</v>
      </c>
      <c r="AB16" s="206" t="s">
        <v>578</v>
      </c>
      <c r="AC16" s="201" t="s">
        <v>584</v>
      </c>
      <c r="AD16" s="202" t="s">
        <v>355</v>
      </c>
      <c r="AE16" s="203" t="s">
        <v>597</v>
      </c>
      <c r="AF16" s="207">
        <v>0.73</v>
      </c>
      <c r="AG16" s="353" t="s">
        <v>995</v>
      </c>
      <c r="AH16" s="354">
        <v>1</v>
      </c>
      <c r="AI16" s="351" t="s">
        <v>996</v>
      </c>
      <c r="AJ16" s="348" t="s">
        <v>997</v>
      </c>
      <c r="AK16" s="348" t="s">
        <v>989</v>
      </c>
      <c r="AL16" s="349">
        <v>1</v>
      </c>
      <c r="AM16" s="192"/>
      <c r="AN16" s="192"/>
    </row>
    <row r="17" spans="1:40" ht="409.6">
      <c r="A17" s="395"/>
      <c r="B17" s="395"/>
      <c r="C17" s="103" t="s">
        <v>5</v>
      </c>
      <c r="D17" s="63" t="s">
        <v>14</v>
      </c>
      <c r="E17" s="64" t="s">
        <v>163</v>
      </c>
      <c r="F17" s="64" t="s">
        <v>177</v>
      </c>
      <c r="G17" s="64" t="s">
        <v>290</v>
      </c>
      <c r="H17" s="64" t="s">
        <v>19</v>
      </c>
      <c r="I17" s="64" t="s">
        <v>20</v>
      </c>
      <c r="J17" s="64" t="s">
        <v>267</v>
      </c>
      <c r="K17" s="64" t="s">
        <v>275</v>
      </c>
      <c r="L17" s="64"/>
      <c r="M17" s="64" t="s">
        <v>207</v>
      </c>
      <c r="N17" s="112" t="s">
        <v>207</v>
      </c>
      <c r="O17" s="235" t="s">
        <v>741</v>
      </c>
      <c r="P17" s="246"/>
      <c r="Q17" s="247"/>
      <c r="R17" s="248" t="s">
        <v>741</v>
      </c>
      <c r="S17" s="249" t="s">
        <v>698</v>
      </c>
      <c r="T17" s="250" t="s">
        <v>699</v>
      </c>
      <c r="U17" s="211" t="s">
        <v>356</v>
      </c>
      <c r="V17" s="203" t="s">
        <v>746</v>
      </c>
      <c r="W17" s="266">
        <v>0</v>
      </c>
      <c r="X17" s="242" t="s">
        <v>747</v>
      </c>
      <c r="Y17" s="255">
        <v>0</v>
      </c>
      <c r="Z17" s="268"/>
      <c r="AA17" s="205" t="s">
        <v>598</v>
      </c>
      <c r="AB17" s="206"/>
      <c r="AC17" s="201" t="s">
        <v>599</v>
      </c>
      <c r="AD17" s="202" t="s">
        <v>354</v>
      </c>
      <c r="AE17" s="203" t="s">
        <v>600</v>
      </c>
      <c r="AF17" s="207">
        <v>0</v>
      </c>
      <c r="AG17" s="348" t="s">
        <v>1102</v>
      </c>
      <c r="AH17" s="354">
        <v>1</v>
      </c>
      <c r="AI17" s="348" t="s">
        <v>1103</v>
      </c>
      <c r="AJ17" s="348" t="s">
        <v>1104</v>
      </c>
      <c r="AK17" s="361" t="s">
        <v>989</v>
      </c>
      <c r="AL17" s="349">
        <v>1</v>
      </c>
      <c r="AM17" s="192"/>
      <c r="AN17" s="192"/>
    </row>
    <row r="18" spans="1:40" ht="409.6">
      <c r="A18" s="395"/>
      <c r="B18" s="395"/>
      <c r="C18" s="103" t="s">
        <v>5</v>
      </c>
      <c r="D18" s="63" t="s">
        <v>436</v>
      </c>
      <c r="E18" s="64" t="s">
        <v>437</v>
      </c>
      <c r="F18" s="64" t="s">
        <v>438</v>
      </c>
      <c r="G18" s="64" t="s">
        <v>439</v>
      </c>
      <c r="H18" s="64" t="s">
        <v>440</v>
      </c>
      <c r="I18" s="64" t="s">
        <v>441</v>
      </c>
      <c r="J18" s="64" t="s">
        <v>442</v>
      </c>
      <c r="K18" s="64" t="s">
        <v>450</v>
      </c>
      <c r="L18" s="64" t="s">
        <v>443</v>
      </c>
      <c r="M18" s="64" t="s">
        <v>443</v>
      </c>
      <c r="N18" s="112" t="s">
        <v>443</v>
      </c>
      <c r="O18" s="235" t="s">
        <v>748</v>
      </c>
      <c r="P18" s="246">
        <f>1/3</f>
        <v>0.33333333333333331</v>
      </c>
      <c r="Q18" s="247"/>
      <c r="R18" s="257" t="s">
        <v>749</v>
      </c>
      <c r="S18" s="206" t="s">
        <v>750</v>
      </c>
      <c r="T18" s="240" t="s">
        <v>575</v>
      </c>
      <c r="U18" s="211" t="s">
        <v>353</v>
      </c>
      <c r="V18" s="203" t="s">
        <v>751</v>
      </c>
      <c r="W18" s="241">
        <v>0.33</v>
      </c>
      <c r="X18" s="242" t="s">
        <v>752</v>
      </c>
      <c r="Y18" s="255">
        <v>0.66</v>
      </c>
      <c r="Z18" s="268"/>
      <c r="AA18" s="199" t="s">
        <v>601</v>
      </c>
      <c r="AB18" s="206" t="s">
        <v>578</v>
      </c>
      <c r="AC18" s="201" t="s">
        <v>584</v>
      </c>
      <c r="AD18" s="202" t="s">
        <v>353</v>
      </c>
      <c r="AE18" s="203" t="s">
        <v>602</v>
      </c>
      <c r="AF18" s="207">
        <v>0.66</v>
      </c>
      <c r="AG18" s="192" t="s">
        <v>1105</v>
      </c>
      <c r="AH18" s="192" t="s">
        <v>1105</v>
      </c>
      <c r="AI18" s="192" t="s">
        <v>1105</v>
      </c>
      <c r="AJ18" s="348" t="s">
        <v>1106</v>
      </c>
      <c r="AK18" s="348" t="s">
        <v>1106</v>
      </c>
      <c r="AL18" s="348" t="s">
        <v>1106</v>
      </c>
      <c r="AM18" s="192"/>
      <c r="AN18" s="192"/>
    </row>
    <row r="19" spans="1:40" ht="409.6">
      <c r="A19" s="395"/>
      <c r="B19" s="395"/>
      <c r="C19" s="103" t="s">
        <v>5</v>
      </c>
      <c r="D19" s="63" t="s">
        <v>15</v>
      </c>
      <c r="E19" s="64" t="s">
        <v>42</v>
      </c>
      <c r="F19" s="64" t="s">
        <v>192</v>
      </c>
      <c r="G19" s="64" t="s">
        <v>446</v>
      </c>
      <c r="H19" s="64" t="s">
        <v>200</v>
      </c>
      <c r="I19" s="64" t="s">
        <v>447</v>
      </c>
      <c r="J19" s="64" t="s">
        <v>201</v>
      </c>
      <c r="K19" s="64" t="s">
        <v>450</v>
      </c>
      <c r="L19" s="64" t="s">
        <v>207</v>
      </c>
      <c r="M19" s="64" t="s">
        <v>207</v>
      </c>
      <c r="N19" s="112"/>
      <c r="O19" s="235" t="s">
        <v>753</v>
      </c>
      <c r="P19" s="246">
        <f>1/2</f>
        <v>0.5</v>
      </c>
      <c r="Q19" s="247"/>
      <c r="R19" s="257" t="s">
        <v>754</v>
      </c>
      <c r="S19" s="206" t="s">
        <v>755</v>
      </c>
      <c r="T19" s="240" t="s">
        <v>575</v>
      </c>
      <c r="U19" s="211" t="s">
        <v>353</v>
      </c>
      <c r="V19" s="203" t="s">
        <v>756</v>
      </c>
      <c r="W19" s="241">
        <v>0.5</v>
      </c>
      <c r="X19" s="242" t="s">
        <v>757</v>
      </c>
      <c r="Y19" s="255">
        <v>1</v>
      </c>
      <c r="Z19" s="268"/>
      <c r="AA19" s="199" t="s">
        <v>603</v>
      </c>
      <c r="AB19" s="206" t="s">
        <v>578</v>
      </c>
      <c r="AC19" s="201" t="s">
        <v>584</v>
      </c>
      <c r="AD19" s="202" t="s">
        <v>353</v>
      </c>
      <c r="AE19" s="203" t="s">
        <v>604</v>
      </c>
      <c r="AF19" s="207">
        <v>1</v>
      </c>
      <c r="AG19" s="358" t="s">
        <v>592</v>
      </c>
      <c r="AH19" s="358" t="s">
        <v>592</v>
      </c>
      <c r="AI19" s="358" t="s">
        <v>592</v>
      </c>
      <c r="AJ19" s="358" t="s">
        <v>592</v>
      </c>
      <c r="AK19" s="358" t="s">
        <v>592</v>
      </c>
      <c r="AL19" s="358" t="s">
        <v>592</v>
      </c>
      <c r="AM19" s="358"/>
      <c r="AN19" s="192"/>
    </row>
    <row r="20" spans="1:40" ht="409.6">
      <c r="A20" s="395"/>
      <c r="B20" s="395"/>
      <c r="C20" s="103" t="s">
        <v>5</v>
      </c>
      <c r="D20" s="63" t="s">
        <v>15</v>
      </c>
      <c r="E20" s="64" t="s">
        <v>43</v>
      </c>
      <c r="F20" s="64" t="s">
        <v>193</v>
      </c>
      <c r="G20" s="64" t="s">
        <v>444</v>
      </c>
      <c r="H20" s="64" t="s">
        <v>445</v>
      </c>
      <c r="I20" s="64" t="s">
        <v>448</v>
      </c>
      <c r="J20" s="64" t="s">
        <v>202</v>
      </c>
      <c r="K20" s="64" t="s">
        <v>450</v>
      </c>
      <c r="L20" s="64" t="s">
        <v>207</v>
      </c>
      <c r="M20" s="64" t="s">
        <v>207</v>
      </c>
      <c r="N20" s="112" t="s">
        <v>207</v>
      </c>
      <c r="O20" s="235" t="s">
        <v>758</v>
      </c>
      <c r="P20" s="269">
        <v>0.33333333333333331</v>
      </c>
      <c r="Q20" s="247"/>
      <c r="R20" s="257" t="s">
        <v>759</v>
      </c>
      <c r="S20" s="206" t="s">
        <v>760</v>
      </c>
      <c r="T20" s="240" t="s">
        <v>575</v>
      </c>
      <c r="U20" s="211" t="s">
        <v>353</v>
      </c>
      <c r="V20" s="203" t="s">
        <v>761</v>
      </c>
      <c r="W20" s="241">
        <v>0.33</v>
      </c>
      <c r="X20" s="242" t="s">
        <v>762</v>
      </c>
      <c r="Y20" s="270">
        <v>0.66</v>
      </c>
      <c r="Z20" s="268"/>
      <c r="AA20" s="199" t="s">
        <v>605</v>
      </c>
      <c r="AB20" s="206" t="s">
        <v>578</v>
      </c>
      <c r="AC20" s="201" t="s">
        <v>584</v>
      </c>
      <c r="AD20" s="202" t="s">
        <v>355</v>
      </c>
      <c r="AE20" s="203" t="s">
        <v>606</v>
      </c>
      <c r="AF20" s="207">
        <v>0.5</v>
      </c>
      <c r="AG20" s="348" t="s">
        <v>1107</v>
      </c>
      <c r="AH20" s="192" t="s">
        <v>1108</v>
      </c>
      <c r="AI20" s="361" t="s">
        <v>989</v>
      </c>
      <c r="AJ20" s="348" t="s">
        <v>1109</v>
      </c>
      <c r="AK20" s="192" t="s">
        <v>989</v>
      </c>
      <c r="AL20" s="192">
        <f>4/6</f>
        <v>0.66666666666666663</v>
      </c>
      <c r="AM20" s="192"/>
      <c r="AN20" s="192"/>
    </row>
    <row r="21" spans="1:40" ht="409.6">
      <c r="A21" s="395"/>
      <c r="B21" s="395"/>
      <c r="C21" s="103" t="s">
        <v>5</v>
      </c>
      <c r="D21" s="63" t="s">
        <v>15</v>
      </c>
      <c r="E21" s="64" t="s">
        <v>44</v>
      </c>
      <c r="F21" s="64" t="s">
        <v>239</v>
      </c>
      <c r="G21" s="64" t="s">
        <v>231</v>
      </c>
      <c r="H21" s="64" t="s">
        <v>232</v>
      </c>
      <c r="I21" s="64" t="s">
        <v>233</v>
      </c>
      <c r="J21" s="64" t="s">
        <v>240</v>
      </c>
      <c r="K21" s="64" t="s">
        <v>449</v>
      </c>
      <c r="L21" s="64" t="s">
        <v>207</v>
      </c>
      <c r="M21" s="64"/>
      <c r="N21" s="112"/>
      <c r="O21" s="271" t="s">
        <v>763</v>
      </c>
      <c r="P21" s="253">
        <v>1</v>
      </c>
      <c r="Q21" s="271" t="s">
        <v>764</v>
      </c>
      <c r="R21" s="254" t="s">
        <v>765</v>
      </c>
      <c r="S21" s="206" t="s">
        <v>766</v>
      </c>
      <c r="T21" s="240" t="s">
        <v>592</v>
      </c>
      <c r="U21" s="211" t="s">
        <v>353</v>
      </c>
      <c r="V21" s="203" t="s">
        <v>767</v>
      </c>
      <c r="W21" s="241">
        <v>1</v>
      </c>
      <c r="X21" s="267" t="s">
        <v>581</v>
      </c>
      <c r="Y21" s="267" t="s">
        <v>581</v>
      </c>
      <c r="Z21" s="272" t="s">
        <v>581</v>
      </c>
      <c r="AA21" s="201" t="s">
        <v>592</v>
      </c>
      <c r="AB21" s="201" t="s">
        <v>592</v>
      </c>
      <c r="AC21" s="201" t="s">
        <v>592</v>
      </c>
      <c r="AD21" s="208" t="s">
        <v>353</v>
      </c>
      <c r="AE21" s="203" t="s">
        <v>607</v>
      </c>
      <c r="AF21" s="207">
        <v>1</v>
      </c>
      <c r="AG21" s="359" t="s">
        <v>983</v>
      </c>
      <c r="AH21" s="358" t="s">
        <v>592</v>
      </c>
      <c r="AI21" s="358" t="s">
        <v>592</v>
      </c>
      <c r="AJ21" s="358" t="s">
        <v>592</v>
      </c>
      <c r="AK21" s="358" t="s">
        <v>592</v>
      </c>
      <c r="AL21" s="358" t="s">
        <v>592</v>
      </c>
      <c r="AM21" s="192"/>
      <c r="AN21" s="192"/>
    </row>
    <row r="22" spans="1:40" ht="409.6">
      <c r="A22" s="395"/>
      <c r="B22" s="395"/>
      <c r="C22" s="103" t="s">
        <v>5</v>
      </c>
      <c r="D22" s="63" t="s">
        <v>15</v>
      </c>
      <c r="E22" s="64" t="s">
        <v>45</v>
      </c>
      <c r="F22" s="64" t="s">
        <v>242</v>
      </c>
      <c r="G22" s="64" t="s">
        <v>231</v>
      </c>
      <c r="H22" s="64" t="s">
        <v>232</v>
      </c>
      <c r="I22" s="64" t="s">
        <v>233</v>
      </c>
      <c r="J22" s="64" t="s">
        <v>234</v>
      </c>
      <c r="K22" s="64" t="s">
        <v>449</v>
      </c>
      <c r="L22" s="64"/>
      <c r="M22" s="64"/>
      <c r="N22" s="112" t="s">
        <v>207</v>
      </c>
      <c r="O22" s="245" t="s">
        <v>697</v>
      </c>
      <c r="P22" s="246"/>
      <c r="Q22" s="247"/>
      <c r="R22" s="248" t="s">
        <v>697</v>
      </c>
      <c r="S22" s="249" t="s">
        <v>698</v>
      </c>
      <c r="T22" s="250" t="s">
        <v>699</v>
      </c>
      <c r="U22" s="211" t="s">
        <v>356</v>
      </c>
      <c r="V22" s="203" t="s">
        <v>608</v>
      </c>
      <c r="W22" s="266">
        <v>0</v>
      </c>
      <c r="X22" s="267" t="s">
        <v>581</v>
      </c>
      <c r="Y22" s="267" t="s">
        <v>581</v>
      </c>
      <c r="Z22" s="272" t="s">
        <v>581</v>
      </c>
      <c r="AA22" s="210" t="s">
        <v>581</v>
      </c>
      <c r="AB22" s="200" t="s">
        <v>581</v>
      </c>
      <c r="AC22" s="201" t="s">
        <v>581</v>
      </c>
      <c r="AD22" s="211" t="s">
        <v>356</v>
      </c>
      <c r="AE22" s="203" t="s">
        <v>608</v>
      </c>
      <c r="AF22" s="207"/>
      <c r="AG22" s="348" t="s">
        <v>987</v>
      </c>
      <c r="AH22" s="349">
        <v>1</v>
      </c>
      <c r="AI22" s="350" t="s">
        <v>984</v>
      </c>
      <c r="AJ22" s="348" t="s">
        <v>990</v>
      </c>
      <c r="AK22" s="351" t="s">
        <v>989</v>
      </c>
      <c r="AL22" s="349">
        <v>1</v>
      </c>
      <c r="AM22" s="192"/>
      <c r="AN22" s="192"/>
    </row>
    <row r="23" spans="1:40" s="369" customFormat="1" ht="114">
      <c r="A23" s="405"/>
      <c r="B23" s="405"/>
      <c r="C23" s="366" t="s">
        <v>5</v>
      </c>
      <c r="D23" s="367" t="s">
        <v>15</v>
      </c>
      <c r="E23" s="365" t="s">
        <v>529</v>
      </c>
      <c r="F23" s="365" t="s">
        <v>530</v>
      </c>
      <c r="G23" s="365" t="s">
        <v>531</v>
      </c>
      <c r="H23" s="365" t="s">
        <v>532</v>
      </c>
      <c r="I23" s="365" t="s">
        <v>533</v>
      </c>
      <c r="J23" s="365" t="s">
        <v>534</v>
      </c>
      <c r="K23" s="365" t="s">
        <v>535</v>
      </c>
      <c r="L23" s="411" t="s">
        <v>536</v>
      </c>
      <c r="M23" s="412"/>
      <c r="N23" s="412"/>
      <c r="O23" s="430" t="s">
        <v>768</v>
      </c>
      <c r="P23" s="431"/>
      <c r="Q23" s="432"/>
      <c r="R23" s="433" t="s">
        <v>768</v>
      </c>
      <c r="S23" s="434"/>
      <c r="T23" s="435"/>
      <c r="U23" s="211" t="s">
        <v>609</v>
      </c>
      <c r="V23" s="203" t="s">
        <v>610</v>
      </c>
      <c r="W23" s="273">
        <v>0</v>
      </c>
      <c r="X23" s="436"/>
      <c r="Y23" s="437"/>
      <c r="Z23" s="437"/>
      <c r="AA23" s="434"/>
      <c r="AB23" s="434"/>
      <c r="AC23" s="434"/>
      <c r="AD23" s="211" t="s">
        <v>609</v>
      </c>
      <c r="AE23" s="203" t="s">
        <v>610</v>
      </c>
      <c r="AF23" s="207"/>
      <c r="AG23" s="368"/>
      <c r="AH23" s="368"/>
      <c r="AI23" s="368"/>
      <c r="AJ23" s="368"/>
      <c r="AK23" s="368"/>
      <c r="AL23" s="368"/>
      <c r="AM23" s="368"/>
      <c r="AN23" s="368"/>
    </row>
    <row r="24" spans="1:40" ht="409.6">
      <c r="A24" s="395"/>
      <c r="B24" s="395"/>
      <c r="C24" s="103" t="s">
        <v>5</v>
      </c>
      <c r="D24" s="63" t="s">
        <v>15</v>
      </c>
      <c r="E24" s="64" t="s">
        <v>238</v>
      </c>
      <c r="F24" s="64" t="s">
        <v>467</v>
      </c>
      <c r="G24" s="64" t="s">
        <v>203</v>
      </c>
      <c r="H24" s="64" t="s">
        <v>205</v>
      </c>
      <c r="I24" s="64" t="s">
        <v>468</v>
      </c>
      <c r="J24" s="64" t="s">
        <v>206</v>
      </c>
      <c r="K24" s="64" t="s">
        <v>450</v>
      </c>
      <c r="L24" s="64" t="s">
        <v>207</v>
      </c>
      <c r="M24" s="64" t="s">
        <v>207</v>
      </c>
      <c r="N24" s="112" t="s">
        <v>207</v>
      </c>
      <c r="O24" s="235" t="s">
        <v>769</v>
      </c>
      <c r="P24" s="246">
        <f>1/3</f>
        <v>0.33333333333333331</v>
      </c>
      <c r="Q24" s="247"/>
      <c r="R24" s="257" t="s">
        <v>770</v>
      </c>
      <c r="S24" s="206" t="s">
        <v>771</v>
      </c>
      <c r="T24" s="240" t="s">
        <v>575</v>
      </c>
      <c r="U24" s="211" t="s">
        <v>353</v>
      </c>
      <c r="V24" s="203" t="s">
        <v>772</v>
      </c>
      <c r="W24" s="241">
        <v>0.33</v>
      </c>
      <c r="X24" s="242" t="s">
        <v>773</v>
      </c>
      <c r="Y24" s="255">
        <v>0.66</v>
      </c>
      <c r="Z24" s="244" t="s">
        <v>578</v>
      </c>
      <c r="AA24" s="199" t="s">
        <v>611</v>
      </c>
      <c r="AB24" s="206" t="s">
        <v>578</v>
      </c>
      <c r="AC24" s="201" t="s">
        <v>584</v>
      </c>
      <c r="AD24" s="202" t="s">
        <v>353</v>
      </c>
      <c r="AE24" s="212" t="s">
        <v>612</v>
      </c>
      <c r="AF24" s="207">
        <v>0.66</v>
      </c>
      <c r="AG24" s="348" t="s">
        <v>1061</v>
      </c>
      <c r="AH24" s="349">
        <v>1</v>
      </c>
      <c r="AI24" s="348" t="s">
        <v>1058</v>
      </c>
      <c r="AJ24" s="348" t="s">
        <v>1062</v>
      </c>
      <c r="AK24" s="351" t="s">
        <v>989</v>
      </c>
      <c r="AL24" s="349">
        <v>1</v>
      </c>
      <c r="AM24" s="192"/>
      <c r="AN24" s="192"/>
    </row>
    <row r="25" spans="1:40" ht="409.6" thickBot="1">
      <c r="A25" s="395"/>
      <c r="B25" s="393"/>
      <c r="C25" s="122" t="s">
        <v>5</v>
      </c>
      <c r="D25" s="123" t="s">
        <v>15</v>
      </c>
      <c r="E25" s="124" t="s">
        <v>241</v>
      </c>
      <c r="F25" s="64" t="s">
        <v>422</v>
      </c>
      <c r="G25" s="64" t="s">
        <v>424</v>
      </c>
      <c r="H25" s="64" t="s">
        <v>425</v>
      </c>
      <c r="I25" s="124" t="s">
        <v>22</v>
      </c>
      <c r="J25" s="124" t="s">
        <v>237</v>
      </c>
      <c r="K25" s="124" t="s">
        <v>198</v>
      </c>
      <c r="L25" s="124"/>
      <c r="M25" s="124" t="s">
        <v>207</v>
      </c>
      <c r="N25" s="125" t="s">
        <v>207</v>
      </c>
      <c r="O25" s="275" t="s">
        <v>741</v>
      </c>
      <c r="P25" s="276"/>
      <c r="Q25" s="277"/>
      <c r="R25" s="248" t="s">
        <v>741</v>
      </c>
      <c r="S25" s="249" t="s">
        <v>698</v>
      </c>
      <c r="T25" s="250" t="s">
        <v>699</v>
      </c>
      <c r="U25" s="211" t="s">
        <v>356</v>
      </c>
      <c r="V25" s="203" t="s">
        <v>774</v>
      </c>
      <c r="W25" s="266">
        <v>0</v>
      </c>
      <c r="X25" s="278" t="s">
        <v>775</v>
      </c>
      <c r="Y25" s="279">
        <v>0.1</v>
      </c>
      <c r="Z25" s="280" t="s">
        <v>776</v>
      </c>
      <c r="AA25" s="205" t="s">
        <v>613</v>
      </c>
      <c r="AB25" s="206" t="s">
        <v>578</v>
      </c>
      <c r="AC25" s="201" t="s">
        <v>579</v>
      </c>
      <c r="AD25" s="202" t="s">
        <v>354</v>
      </c>
      <c r="AE25" s="212" t="s">
        <v>614</v>
      </c>
      <c r="AF25" s="207">
        <v>0</v>
      </c>
      <c r="AG25" s="355" t="s">
        <v>998</v>
      </c>
      <c r="AH25" s="354">
        <v>1</v>
      </c>
      <c r="AI25" s="356" t="s">
        <v>996</v>
      </c>
      <c r="AJ25" s="348" t="s">
        <v>999</v>
      </c>
      <c r="AK25" s="348" t="s">
        <v>989</v>
      </c>
      <c r="AL25" s="192" t="s">
        <v>1000</v>
      </c>
      <c r="AM25" s="192"/>
      <c r="AN25" s="192"/>
    </row>
    <row r="26" spans="1:40" ht="409.6">
      <c r="A26" s="393" t="s">
        <v>28</v>
      </c>
      <c r="B26" s="395" t="s">
        <v>29</v>
      </c>
      <c r="C26" s="104" t="s">
        <v>25</v>
      </c>
      <c r="D26" s="65" t="s">
        <v>30</v>
      </c>
      <c r="E26" s="66" t="s">
        <v>37</v>
      </c>
      <c r="F26" s="66" t="s">
        <v>451</v>
      </c>
      <c r="G26" s="66" t="s">
        <v>452</v>
      </c>
      <c r="H26" s="66" t="s">
        <v>31</v>
      </c>
      <c r="I26" s="66" t="s">
        <v>453</v>
      </c>
      <c r="J26" s="66" t="s">
        <v>276</v>
      </c>
      <c r="K26" s="66" t="s">
        <v>275</v>
      </c>
      <c r="L26" s="93" t="s">
        <v>207</v>
      </c>
      <c r="M26" s="93" t="s">
        <v>207</v>
      </c>
      <c r="N26" s="113" t="s">
        <v>207</v>
      </c>
      <c r="O26" s="281" t="s">
        <v>777</v>
      </c>
      <c r="P26" s="282">
        <v>0.25</v>
      </c>
      <c r="Q26" s="283" t="s">
        <v>778</v>
      </c>
      <c r="R26" s="284" t="s">
        <v>779</v>
      </c>
      <c r="S26" s="249" t="s">
        <v>780</v>
      </c>
      <c r="T26" s="250" t="s">
        <v>575</v>
      </c>
      <c r="U26" s="219" t="s">
        <v>355</v>
      </c>
      <c r="V26" s="213" t="s">
        <v>781</v>
      </c>
      <c r="W26" s="285">
        <v>0.25</v>
      </c>
      <c r="X26" s="286" t="s">
        <v>782</v>
      </c>
      <c r="Y26" s="287">
        <v>0.5</v>
      </c>
      <c r="Z26" s="288" t="s">
        <v>616</v>
      </c>
      <c r="AA26" s="206" t="s">
        <v>615</v>
      </c>
      <c r="AB26" s="206" t="s">
        <v>616</v>
      </c>
      <c r="AC26" s="201" t="s">
        <v>584</v>
      </c>
      <c r="AD26" s="208" t="s">
        <v>355</v>
      </c>
      <c r="AE26" s="213" t="s">
        <v>617</v>
      </c>
      <c r="AF26" s="214">
        <v>0.66659999999999997</v>
      </c>
      <c r="AG26" s="348" t="s">
        <v>1096</v>
      </c>
      <c r="AH26" s="349">
        <v>1</v>
      </c>
      <c r="AI26" s="348" t="s">
        <v>1097</v>
      </c>
      <c r="AJ26" s="348" t="s">
        <v>1100</v>
      </c>
      <c r="AK26" s="361" t="s">
        <v>989</v>
      </c>
      <c r="AL26" s="349">
        <v>1</v>
      </c>
      <c r="AM26" s="192"/>
      <c r="AN26" s="192"/>
    </row>
    <row r="27" spans="1:40" ht="409.6">
      <c r="A27" s="394"/>
      <c r="B27" s="395"/>
      <c r="C27" s="104" t="s">
        <v>25</v>
      </c>
      <c r="D27" s="65" t="s">
        <v>30</v>
      </c>
      <c r="E27" s="66" t="s">
        <v>54</v>
      </c>
      <c r="F27" s="66" t="s">
        <v>426</v>
      </c>
      <c r="G27" s="66" t="s">
        <v>427</v>
      </c>
      <c r="H27" s="66" t="s">
        <v>428</v>
      </c>
      <c r="I27" s="67" t="s">
        <v>33</v>
      </c>
      <c r="J27" s="66" t="s">
        <v>280</v>
      </c>
      <c r="K27" s="66" t="s">
        <v>278</v>
      </c>
      <c r="L27" s="93" t="s">
        <v>207</v>
      </c>
      <c r="M27" s="93" t="s">
        <v>207</v>
      </c>
      <c r="N27" s="113" t="s">
        <v>207</v>
      </c>
      <c r="O27" s="235" t="s">
        <v>783</v>
      </c>
      <c r="P27" s="289">
        <v>0.87239999999999995</v>
      </c>
      <c r="Q27" s="290" t="s">
        <v>784</v>
      </c>
      <c r="R27" s="254" t="s">
        <v>785</v>
      </c>
      <c r="S27" s="206" t="s">
        <v>786</v>
      </c>
      <c r="T27" s="250" t="s">
        <v>575</v>
      </c>
      <c r="U27" s="219" t="s">
        <v>355</v>
      </c>
      <c r="V27" s="213" t="s">
        <v>787</v>
      </c>
      <c r="W27" s="291">
        <v>0.87</v>
      </c>
      <c r="X27" s="242" t="s">
        <v>788</v>
      </c>
      <c r="Y27" s="242" t="s">
        <v>789</v>
      </c>
      <c r="Z27" s="292" t="s">
        <v>790</v>
      </c>
      <c r="AA27" s="206" t="s">
        <v>618</v>
      </c>
      <c r="AB27" s="206" t="s">
        <v>578</v>
      </c>
      <c r="AC27" s="201" t="s">
        <v>584</v>
      </c>
      <c r="AD27" s="208" t="s">
        <v>353</v>
      </c>
      <c r="AE27" s="213" t="s">
        <v>619</v>
      </c>
      <c r="AF27" s="214">
        <v>1</v>
      </c>
      <c r="AG27" s="98" t="s">
        <v>1001</v>
      </c>
      <c r="AH27" s="193" t="s">
        <v>1002</v>
      </c>
      <c r="AI27" s="351" t="s">
        <v>1003</v>
      </c>
      <c r="AJ27" s="348" t="s">
        <v>1004</v>
      </c>
      <c r="AK27" s="348" t="s">
        <v>989</v>
      </c>
      <c r="AL27" s="192"/>
      <c r="AM27" s="192"/>
      <c r="AN27" s="192"/>
    </row>
    <row r="28" spans="1:40" ht="409.6">
      <c r="A28" s="394"/>
      <c r="B28" s="395"/>
      <c r="C28" s="104" t="s">
        <v>25</v>
      </c>
      <c r="D28" s="65" t="s">
        <v>30</v>
      </c>
      <c r="E28" s="66" t="s">
        <v>56</v>
      </c>
      <c r="F28" s="66" t="s">
        <v>165</v>
      </c>
      <c r="G28" s="66" t="s">
        <v>379</v>
      </c>
      <c r="H28" s="66" t="s">
        <v>34</v>
      </c>
      <c r="I28" s="66" t="s">
        <v>166</v>
      </c>
      <c r="J28" s="66" t="s">
        <v>279</v>
      </c>
      <c r="K28" s="66" t="s">
        <v>278</v>
      </c>
      <c r="L28" s="93" t="s">
        <v>207</v>
      </c>
      <c r="M28" s="93" t="s">
        <v>207</v>
      </c>
      <c r="N28" s="113"/>
      <c r="O28" s="235" t="s">
        <v>791</v>
      </c>
      <c r="P28" s="253">
        <v>1</v>
      </c>
      <c r="Q28" t="s">
        <v>792</v>
      </c>
      <c r="R28" s="254" t="s">
        <v>793</v>
      </c>
      <c r="S28" s="206" t="s">
        <v>794</v>
      </c>
      <c r="T28" s="250" t="s">
        <v>592</v>
      </c>
      <c r="U28" s="219" t="s">
        <v>353</v>
      </c>
      <c r="V28" s="213" t="s">
        <v>795</v>
      </c>
      <c r="W28" s="291">
        <v>1</v>
      </c>
      <c r="X28" s="242" t="s">
        <v>592</v>
      </c>
      <c r="Y28" s="242" t="s">
        <v>592</v>
      </c>
      <c r="Z28" s="264" t="s">
        <v>592</v>
      </c>
      <c r="AA28" s="215" t="s">
        <v>592</v>
      </c>
      <c r="AB28" s="215" t="s">
        <v>592</v>
      </c>
      <c r="AC28" s="215" t="s">
        <v>592</v>
      </c>
      <c r="AD28" s="208" t="s">
        <v>353</v>
      </c>
      <c r="AE28" s="213" t="s">
        <v>620</v>
      </c>
      <c r="AF28" s="214">
        <v>1</v>
      </c>
      <c r="AG28" s="193" t="s">
        <v>1005</v>
      </c>
      <c r="AH28" s="193" t="s">
        <v>1006</v>
      </c>
      <c r="AI28" s="192" t="s">
        <v>592</v>
      </c>
      <c r="AJ28" s="192" t="s">
        <v>592</v>
      </c>
      <c r="AK28" s="192" t="s">
        <v>592</v>
      </c>
      <c r="AL28" s="192" t="s">
        <v>592</v>
      </c>
      <c r="AM28" s="192"/>
      <c r="AN28" s="192"/>
    </row>
    <row r="29" spans="1:40" ht="409.6">
      <c r="A29" s="394"/>
      <c r="B29" s="395"/>
      <c r="C29" s="104" t="s">
        <v>25</v>
      </c>
      <c r="D29" s="65" t="s">
        <v>46</v>
      </c>
      <c r="E29" s="66" t="s">
        <v>55</v>
      </c>
      <c r="F29" s="66" t="s">
        <v>49</v>
      </c>
      <c r="G29" s="66" t="s">
        <v>454</v>
      </c>
      <c r="H29" s="66" t="s">
        <v>50</v>
      </c>
      <c r="I29" s="66" t="s">
        <v>51</v>
      </c>
      <c r="J29" s="66" t="s">
        <v>281</v>
      </c>
      <c r="K29" s="66" t="s">
        <v>268</v>
      </c>
      <c r="L29" s="93" t="s">
        <v>207</v>
      </c>
      <c r="M29" s="93" t="s">
        <v>207</v>
      </c>
      <c r="N29" s="113" t="s">
        <v>207</v>
      </c>
      <c r="O29" s="235" t="s">
        <v>796</v>
      </c>
      <c r="P29" s="236" t="s">
        <v>797</v>
      </c>
      <c r="Q29" s="237" t="s">
        <v>798</v>
      </c>
      <c r="R29" s="254" t="s">
        <v>799</v>
      </c>
      <c r="S29" s="206" t="s">
        <v>800</v>
      </c>
      <c r="T29" s="240" t="s">
        <v>575</v>
      </c>
      <c r="U29" s="219" t="s">
        <v>355</v>
      </c>
      <c r="V29" s="213" t="s">
        <v>801</v>
      </c>
      <c r="W29" s="285">
        <v>0.25</v>
      </c>
      <c r="X29" s="233" t="s">
        <v>802</v>
      </c>
      <c r="Y29" s="233" t="s">
        <v>803</v>
      </c>
      <c r="Z29" s="234" t="s">
        <v>804</v>
      </c>
      <c r="AA29" s="206" t="s">
        <v>621</v>
      </c>
      <c r="AB29" s="206" t="s">
        <v>578</v>
      </c>
      <c r="AC29" s="201" t="s">
        <v>584</v>
      </c>
      <c r="AD29" s="208" t="s">
        <v>355</v>
      </c>
      <c r="AE29" s="213" t="s">
        <v>622</v>
      </c>
      <c r="AF29" s="214">
        <v>0.66669999999999996</v>
      </c>
      <c r="AG29" s="359" t="s">
        <v>1066</v>
      </c>
      <c r="AH29" s="359" t="s">
        <v>1067</v>
      </c>
      <c r="AI29" s="370" t="s">
        <v>1068</v>
      </c>
      <c r="AJ29" s="348" t="s">
        <v>1069</v>
      </c>
      <c r="AK29" s="348" t="s">
        <v>989</v>
      </c>
      <c r="AL29" s="349">
        <v>1</v>
      </c>
      <c r="AM29" s="192"/>
      <c r="AN29" s="192"/>
    </row>
    <row r="30" spans="1:40" ht="409.6" thickBot="1">
      <c r="A30" s="394"/>
      <c r="B30" s="393"/>
      <c r="C30" s="126" t="s">
        <v>25</v>
      </c>
      <c r="D30" s="127" t="s">
        <v>46</v>
      </c>
      <c r="E30" s="128" t="s">
        <v>57</v>
      </c>
      <c r="F30" s="128" t="s">
        <v>561</v>
      </c>
      <c r="G30" s="128" t="s">
        <v>562</v>
      </c>
      <c r="H30" s="128" t="s">
        <v>563</v>
      </c>
      <c r="I30" s="128" t="s">
        <v>564</v>
      </c>
      <c r="J30" s="128" t="s">
        <v>565</v>
      </c>
      <c r="K30" s="128" t="s">
        <v>282</v>
      </c>
      <c r="L30" s="129"/>
      <c r="M30" s="129"/>
      <c r="N30" s="130" t="s">
        <v>207</v>
      </c>
      <c r="O30" s="293" t="s">
        <v>697</v>
      </c>
      <c r="P30" s="276"/>
      <c r="Q30" s="277"/>
      <c r="R30" s="248" t="s">
        <v>697</v>
      </c>
      <c r="S30" s="249" t="s">
        <v>698</v>
      </c>
      <c r="T30" s="250" t="s">
        <v>699</v>
      </c>
      <c r="U30" s="219" t="s">
        <v>356</v>
      </c>
      <c r="V30" s="213" t="s">
        <v>623</v>
      </c>
      <c r="W30" s="285">
        <v>0</v>
      </c>
      <c r="X30" s="294" t="s">
        <v>581</v>
      </c>
      <c r="Y30" s="295" t="s">
        <v>581</v>
      </c>
      <c r="Z30" s="296" t="s">
        <v>581</v>
      </c>
      <c r="AA30" s="216" t="s">
        <v>581</v>
      </c>
      <c r="AB30" s="216" t="s">
        <v>581</v>
      </c>
      <c r="AC30" s="216" t="s">
        <v>581</v>
      </c>
      <c r="AD30" s="208" t="s">
        <v>356</v>
      </c>
      <c r="AE30" s="213" t="s">
        <v>623</v>
      </c>
      <c r="AF30" s="214">
        <v>0</v>
      </c>
      <c r="AG30" s="348" t="s">
        <v>1007</v>
      </c>
      <c r="AH30" s="349">
        <v>1</v>
      </c>
      <c r="AI30" s="351" t="s">
        <v>989</v>
      </c>
      <c r="AJ30" s="348" t="s">
        <v>1008</v>
      </c>
      <c r="AK30" s="192"/>
      <c r="AL30" s="192"/>
      <c r="AM30" s="192"/>
      <c r="AN30" s="192"/>
    </row>
    <row r="31" spans="1:40" ht="409.6">
      <c r="A31" s="395" t="s">
        <v>184</v>
      </c>
      <c r="B31" s="395" t="s">
        <v>70</v>
      </c>
      <c r="C31" s="105" t="s">
        <v>64</v>
      </c>
      <c r="D31" s="68" t="s">
        <v>65</v>
      </c>
      <c r="E31" s="69" t="s">
        <v>89</v>
      </c>
      <c r="F31" s="70" t="s">
        <v>71</v>
      </c>
      <c r="G31" s="70" t="s">
        <v>412</v>
      </c>
      <c r="H31" s="70" t="s">
        <v>72</v>
      </c>
      <c r="I31" s="70" t="s">
        <v>73</v>
      </c>
      <c r="J31" s="70" t="s">
        <v>281</v>
      </c>
      <c r="K31" s="70" t="s">
        <v>268</v>
      </c>
      <c r="L31" s="94" t="s">
        <v>207</v>
      </c>
      <c r="M31" s="94" t="s">
        <v>207</v>
      </c>
      <c r="N31" s="114" t="s">
        <v>207</v>
      </c>
      <c r="O31" s="281" t="s">
        <v>805</v>
      </c>
      <c r="P31" s="297" t="s">
        <v>806</v>
      </c>
      <c r="Q31" s="283" t="s">
        <v>807</v>
      </c>
      <c r="R31" s="265" t="s">
        <v>808</v>
      </c>
      <c r="S31" s="249" t="s">
        <v>809</v>
      </c>
      <c r="T31" s="250" t="s">
        <v>592</v>
      </c>
      <c r="U31" s="219" t="s">
        <v>353</v>
      </c>
      <c r="V31" s="213" t="s">
        <v>810</v>
      </c>
      <c r="W31" s="285">
        <v>1</v>
      </c>
      <c r="X31" s="233" t="s">
        <v>811</v>
      </c>
      <c r="Y31" s="233" t="s">
        <v>812</v>
      </c>
      <c r="Z31" s="234" t="s">
        <v>813</v>
      </c>
      <c r="AA31" s="199" t="s">
        <v>624</v>
      </c>
      <c r="AB31" s="206" t="s">
        <v>578</v>
      </c>
      <c r="AC31" s="201" t="s">
        <v>584</v>
      </c>
      <c r="AD31" s="208" t="s">
        <v>353</v>
      </c>
      <c r="AE31" s="213" t="s">
        <v>625</v>
      </c>
      <c r="AF31" s="214">
        <v>1</v>
      </c>
      <c r="AG31" s="359" t="s">
        <v>1070</v>
      </c>
      <c r="AH31" s="359" t="s">
        <v>1071</v>
      </c>
      <c r="AI31" s="370" t="s">
        <v>1072</v>
      </c>
      <c r="AJ31" s="348" t="s">
        <v>1073</v>
      </c>
      <c r="AK31" s="348" t="s">
        <v>989</v>
      </c>
      <c r="AL31" s="349">
        <v>1</v>
      </c>
      <c r="AM31" s="192"/>
      <c r="AN31" s="192"/>
    </row>
    <row r="32" spans="1:40" ht="409.6">
      <c r="A32" s="395"/>
      <c r="B32" s="395"/>
      <c r="C32" s="105" t="s">
        <v>64</v>
      </c>
      <c r="D32" s="68" t="s">
        <v>66</v>
      </c>
      <c r="E32" s="69" t="s">
        <v>90</v>
      </c>
      <c r="F32" s="70" t="s">
        <v>74</v>
      </c>
      <c r="G32" s="70" t="s">
        <v>413</v>
      </c>
      <c r="H32" s="70" t="s">
        <v>75</v>
      </c>
      <c r="I32" s="70" t="s">
        <v>415</v>
      </c>
      <c r="J32" s="70" t="s">
        <v>283</v>
      </c>
      <c r="K32" s="70" t="s">
        <v>268</v>
      </c>
      <c r="L32" s="94" t="s">
        <v>207</v>
      </c>
      <c r="M32" s="94" t="s">
        <v>207</v>
      </c>
      <c r="N32" s="114" t="s">
        <v>207</v>
      </c>
      <c r="O32" s="235" t="s">
        <v>814</v>
      </c>
      <c r="P32" s="246" t="s">
        <v>815</v>
      </c>
      <c r="Q32" s="237" t="s">
        <v>816</v>
      </c>
      <c r="R32" s="257" t="s">
        <v>817</v>
      </c>
      <c r="S32" s="206" t="s">
        <v>818</v>
      </c>
      <c r="T32" s="240" t="s">
        <v>575</v>
      </c>
      <c r="U32" s="219" t="s">
        <v>355</v>
      </c>
      <c r="V32" s="213" t="s">
        <v>819</v>
      </c>
      <c r="W32" s="285">
        <v>0</v>
      </c>
      <c r="X32" s="233" t="s">
        <v>820</v>
      </c>
      <c r="Y32" s="298" t="s">
        <v>815</v>
      </c>
      <c r="Z32" s="234" t="s">
        <v>821</v>
      </c>
      <c r="AA32" s="199" t="s">
        <v>626</v>
      </c>
      <c r="AB32" s="206" t="s">
        <v>578</v>
      </c>
      <c r="AC32" s="201" t="s">
        <v>584</v>
      </c>
      <c r="AD32" s="208" t="s">
        <v>355</v>
      </c>
      <c r="AE32" s="203" t="s">
        <v>627</v>
      </c>
      <c r="AF32" s="214">
        <v>0</v>
      </c>
      <c r="AG32" s="359" t="s">
        <v>1074</v>
      </c>
      <c r="AH32" s="358" t="s">
        <v>815</v>
      </c>
      <c r="AI32" s="370" t="s">
        <v>1075</v>
      </c>
      <c r="AJ32" s="348" t="s">
        <v>1076</v>
      </c>
      <c r="AK32" s="348" t="s">
        <v>989</v>
      </c>
      <c r="AL32" s="349">
        <v>1</v>
      </c>
      <c r="AM32" s="192"/>
      <c r="AN32" s="192"/>
    </row>
    <row r="33" spans="1:40" ht="409.6">
      <c r="A33" s="395"/>
      <c r="B33" s="395"/>
      <c r="C33" s="105" t="s">
        <v>64</v>
      </c>
      <c r="D33" s="71" t="s">
        <v>67</v>
      </c>
      <c r="E33" s="69" t="s">
        <v>91</v>
      </c>
      <c r="F33" s="70" t="s">
        <v>76</v>
      </c>
      <c r="G33" s="70" t="s">
        <v>78</v>
      </c>
      <c r="H33" s="70" t="s">
        <v>77</v>
      </c>
      <c r="I33" s="70" t="s">
        <v>414</v>
      </c>
      <c r="J33" s="70" t="s">
        <v>284</v>
      </c>
      <c r="K33" s="70" t="s">
        <v>268</v>
      </c>
      <c r="L33" s="94" t="s">
        <v>207</v>
      </c>
      <c r="M33" s="94" t="s">
        <v>207</v>
      </c>
      <c r="N33" s="114" t="s">
        <v>207</v>
      </c>
      <c r="O33" s="235" t="s">
        <v>822</v>
      </c>
      <c r="P33" s="236" t="s">
        <v>823</v>
      </c>
      <c r="Q33" s="237" t="s">
        <v>824</v>
      </c>
      <c r="R33" s="238" t="s">
        <v>825</v>
      </c>
      <c r="S33" s="206" t="s">
        <v>826</v>
      </c>
      <c r="T33" s="240" t="s">
        <v>575</v>
      </c>
      <c r="U33" s="219" t="s">
        <v>353</v>
      </c>
      <c r="V33" s="213" t="s">
        <v>827</v>
      </c>
      <c r="W33" s="285">
        <v>0.27</v>
      </c>
      <c r="X33" s="233" t="s">
        <v>828</v>
      </c>
      <c r="Y33" s="233" t="s">
        <v>829</v>
      </c>
      <c r="Z33" s="234" t="s">
        <v>830</v>
      </c>
      <c r="AA33" s="205" t="s">
        <v>628</v>
      </c>
      <c r="AB33" s="217" t="s">
        <v>578</v>
      </c>
      <c r="AC33" s="201" t="s">
        <v>584</v>
      </c>
      <c r="AD33" s="208" t="s">
        <v>353</v>
      </c>
      <c r="AE33" s="213" t="s">
        <v>629</v>
      </c>
      <c r="AF33" s="214">
        <v>0.56000000000000005</v>
      </c>
      <c r="AG33" s="359" t="s">
        <v>1077</v>
      </c>
      <c r="AH33" s="359" t="s">
        <v>1078</v>
      </c>
      <c r="AI33" s="370" t="s">
        <v>1079</v>
      </c>
      <c r="AJ33" s="348" t="s">
        <v>1080</v>
      </c>
      <c r="AK33" s="348" t="s">
        <v>989</v>
      </c>
      <c r="AL33" s="352">
        <f>27/30*100%</f>
        <v>0.9</v>
      </c>
      <c r="AM33" s="192"/>
      <c r="AN33" s="192"/>
    </row>
    <row r="34" spans="1:40" ht="409.6">
      <c r="A34" s="395"/>
      <c r="B34" s="395"/>
      <c r="C34" s="105" t="s">
        <v>64</v>
      </c>
      <c r="D34" s="68" t="s">
        <v>68</v>
      </c>
      <c r="E34" s="69" t="s">
        <v>92</v>
      </c>
      <c r="F34" s="70" t="s">
        <v>79</v>
      </c>
      <c r="G34" s="70" t="s">
        <v>81</v>
      </c>
      <c r="H34" s="70" t="s">
        <v>80</v>
      </c>
      <c r="I34" s="70" t="s">
        <v>416</v>
      </c>
      <c r="J34" s="70" t="s">
        <v>285</v>
      </c>
      <c r="K34" s="70" t="s">
        <v>268</v>
      </c>
      <c r="L34" s="94" t="s">
        <v>207</v>
      </c>
      <c r="M34" s="94" t="s">
        <v>207</v>
      </c>
      <c r="N34" s="114" t="s">
        <v>207</v>
      </c>
      <c r="O34" s="235" t="s">
        <v>831</v>
      </c>
      <c r="P34" s="236" t="s">
        <v>832</v>
      </c>
      <c r="Q34" s="237" t="s">
        <v>833</v>
      </c>
      <c r="R34" s="257" t="s">
        <v>834</v>
      </c>
      <c r="S34" s="206" t="s">
        <v>835</v>
      </c>
      <c r="T34" s="240" t="s">
        <v>575</v>
      </c>
      <c r="U34" s="219" t="s">
        <v>355</v>
      </c>
      <c r="V34" s="213" t="s">
        <v>836</v>
      </c>
      <c r="W34" s="285">
        <v>0.25</v>
      </c>
      <c r="X34" s="233" t="s">
        <v>837</v>
      </c>
      <c r="Y34" s="233" t="s">
        <v>832</v>
      </c>
      <c r="Z34" s="234" t="s">
        <v>838</v>
      </c>
      <c r="AA34" s="199" t="s">
        <v>630</v>
      </c>
      <c r="AB34" s="217" t="s">
        <v>578</v>
      </c>
      <c r="AC34" s="201" t="s">
        <v>584</v>
      </c>
      <c r="AD34" s="208" t="s">
        <v>355</v>
      </c>
      <c r="AE34" s="213" t="s">
        <v>631</v>
      </c>
      <c r="AF34" s="214">
        <v>0.75</v>
      </c>
      <c r="AG34" s="359" t="s">
        <v>1081</v>
      </c>
      <c r="AH34" s="359" t="s">
        <v>832</v>
      </c>
      <c r="AI34" s="370" t="s">
        <v>1082</v>
      </c>
      <c r="AJ34" s="348" t="s">
        <v>1083</v>
      </c>
      <c r="AK34" s="351" t="s">
        <v>989</v>
      </c>
      <c r="AL34" s="352">
        <f>21/24*100%</f>
        <v>0.875</v>
      </c>
      <c r="AM34" s="192"/>
      <c r="AN34" s="192"/>
    </row>
    <row r="35" spans="1:40" ht="409.6">
      <c r="A35" s="395"/>
      <c r="B35" s="395"/>
      <c r="C35" s="105" t="s">
        <v>64</v>
      </c>
      <c r="D35" s="68" t="s">
        <v>69</v>
      </c>
      <c r="E35" s="69" t="s">
        <v>93</v>
      </c>
      <c r="F35" s="70" t="s">
        <v>82</v>
      </c>
      <c r="G35" s="70" t="s">
        <v>463</v>
      </c>
      <c r="H35" s="70" t="s">
        <v>83</v>
      </c>
      <c r="I35" s="70" t="s">
        <v>84</v>
      </c>
      <c r="J35" s="70" t="s">
        <v>286</v>
      </c>
      <c r="K35" s="70" t="s">
        <v>268</v>
      </c>
      <c r="L35" s="94" t="s">
        <v>207</v>
      </c>
      <c r="M35" s="94" t="s">
        <v>207</v>
      </c>
      <c r="N35" s="114" t="s">
        <v>207</v>
      </c>
      <c r="O35" s="235" t="s">
        <v>839</v>
      </c>
      <c r="P35" s="236" t="s">
        <v>840</v>
      </c>
      <c r="Q35" s="237" t="s">
        <v>841</v>
      </c>
      <c r="R35" s="238" t="s">
        <v>842</v>
      </c>
      <c r="S35" s="206" t="s">
        <v>843</v>
      </c>
      <c r="T35" s="240" t="s">
        <v>575</v>
      </c>
      <c r="U35" s="219" t="s">
        <v>355</v>
      </c>
      <c r="V35" s="213" t="s">
        <v>844</v>
      </c>
      <c r="W35" s="285">
        <v>0.25</v>
      </c>
      <c r="X35" s="233" t="s">
        <v>845</v>
      </c>
      <c r="Y35" s="233" t="s">
        <v>846</v>
      </c>
      <c r="Z35" s="234" t="s">
        <v>847</v>
      </c>
      <c r="AA35" s="205" t="s">
        <v>632</v>
      </c>
      <c r="AB35" s="206" t="s">
        <v>578</v>
      </c>
      <c r="AC35" s="201" t="s">
        <v>584</v>
      </c>
      <c r="AD35" s="208" t="s">
        <v>355</v>
      </c>
      <c r="AE35" s="203" t="s">
        <v>633</v>
      </c>
      <c r="AF35" s="214">
        <v>0.91369999999999996</v>
      </c>
      <c r="AG35" s="359" t="s">
        <v>1084</v>
      </c>
      <c r="AH35" s="359" t="s">
        <v>1085</v>
      </c>
      <c r="AI35" s="370" t="s">
        <v>1086</v>
      </c>
      <c r="AJ35" s="348" t="s">
        <v>1087</v>
      </c>
      <c r="AK35" s="351" t="s">
        <v>989</v>
      </c>
      <c r="AL35" s="352">
        <v>0.9</v>
      </c>
      <c r="AM35" s="192"/>
      <c r="AN35" s="192"/>
    </row>
    <row r="36" spans="1:40" ht="409.6" thickBot="1">
      <c r="A36" s="393"/>
      <c r="B36" s="393"/>
      <c r="C36" s="131" t="s">
        <v>64</v>
      </c>
      <c r="D36" s="132" t="s">
        <v>69</v>
      </c>
      <c r="E36" s="133" t="s">
        <v>94</v>
      </c>
      <c r="F36" s="134" t="s">
        <v>85</v>
      </c>
      <c r="G36" s="134" t="s">
        <v>88</v>
      </c>
      <c r="H36" s="134" t="s">
        <v>86</v>
      </c>
      <c r="I36" s="134" t="s">
        <v>87</v>
      </c>
      <c r="J36" s="134" t="s">
        <v>286</v>
      </c>
      <c r="K36" s="134" t="s">
        <v>268</v>
      </c>
      <c r="L36" s="135" t="s">
        <v>207</v>
      </c>
      <c r="M36" s="135" t="s">
        <v>207</v>
      </c>
      <c r="N36" s="136" t="s">
        <v>207</v>
      </c>
      <c r="O36" s="275" t="s">
        <v>848</v>
      </c>
      <c r="P36" s="299" t="s">
        <v>849</v>
      </c>
      <c r="Q36" s="300" t="s">
        <v>850</v>
      </c>
      <c r="R36" s="301" t="s">
        <v>851</v>
      </c>
      <c r="S36" s="302" t="s">
        <v>852</v>
      </c>
      <c r="T36" s="303" t="s">
        <v>575</v>
      </c>
      <c r="U36" s="219" t="s">
        <v>355</v>
      </c>
      <c r="V36" s="213" t="s">
        <v>853</v>
      </c>
      <c r="W36" s="285">
        <v>0.17</v>
      </c>
      <c r="X36" s="233" t="s">
        <v>854</v>
      </c>
      <c r="Y36" s="233" t="s">
        <v>849</v>
      </c>
      <c r="Z36" s="234" t="s">
        <v>855</v>
      </c>
      <c r="AA36" s="199" t="s">
        <v>634</v>
      </c>
      <c r="AB36" s="206" t="s">
        <v>578</v>
      </c>
      <c r="AC36" s="201" t="s">
        <v>584</v>
      </c>
      <c r="AD36" s="208" t="s">
        <v>355</v>
      </c>
      <c r="AE36" s="213" t="s">
        <v>635</v>
      </c>
      <c r="AF36" s="214">
        <v>0.73519999999999996</v>
      </c>
      <c r="AG36" s="359" t="s">
        <v>1088</v>
      </c>
      <c r="AH36" s="359" t="s">
        <v>849</v>
      </c>
      <c r="AI36" s="370" t="s">
        <v>1089</v>
      </c>
      <c r="AJ36" s="348" t="s">
        <v>1090</v>
      </c>
      <c r="AK36" s="351" t="s">
        <v>989</v>
      </c>
      <c r="AL36" s="372">
        <v>0.83</v>
      </c>
      <c r="AM36" s="192"/>
      <c r="AN36" s="192"/>
    </row>
    <row r="37" spans="1:40" ht="409.6">
      <c r="A37" s="395" t="s">
        <v>182</v>
      </c>
      <c r="B37" s="395" t="s">
        <v>183</v>
      </c>
      <c r="C37" s="106" t="s">
        <v>95</v>
      </c>
      <c r="D37" s="74" t="s">
        <v>96</v>
      </c>
      <c r="E37" s="72" t="s">
        <v>116</v>
      </c>
      <c r="F37" s="73" t="s">
        <v>417</v>
      </c>
      <c r="G37" s="73" t="s">
        <v>418</v>
      </c>
      <c r="H37" s="73" t="s">
        <v>419</v>
      </c>
      <c r="I37" s="73" t="s">
        <v>465</v>
      </c>
      <c r="J37" s="73" t="s">
        <v>420</v>
      </c>
      <c r="K37" s="73" t="s">
        <v>268</v>
      </c>
      <c r="L37" s="95" t="s">
        <v>207</v>
      </c>
      <c r="M37" s="95" t="s">
        <v>207</v>
      </c>
      <c r="N37" s="115"/>
      <c r="O37" s="281" t="s">
        <v>856</v>
      </c>
      <c r="P37" s="297" t="s">
        <v>857</v>
      </c>
      <c r="Q37" s="283" t="s">
        <v>858</v>
      </c>
      <c r="R37" s="265" t="s">
        <v>859</v>
      </c>
      <c r="S37" s="249" t="s">
        <v>860</v>
      </c>
      <c r="T37" s="250" t="s">
        <v>592</v>
      </c>
      <c r="U37" s="219" t="s">
        <v>355</v>
      </c>
      <c r="V37" s="213" t="s">
        <v>861</v>
      </c>
      <c r="W37" s="285">
        <v>0.25</v>
      </c>
      <c r="X37" s="233" t="s">
        <v>862</v>
      </c>
      <c r="Y37" s="233" t="s">
        <v>857</v>
      </c>
      <c r="Z37" s="234" t="s">
        <v>863</v>
      </c>
      <c r="AA37" s="199" t="s">
        <v>636</v>
      </c>
      <c r="AB37" s="206"/>
      <c r="AC37" s="201" t="s">
        <v>592</v>
      </c>
      <c r="AD37" s="208" t="s">
        <v>355</v>
      </c>
      <c r="AE37" s="213" t="s">
        <v>637</v>
      </c>
      <c r="AF37" s="214">
        <v>0.25</v>
      </c>
      <c r="AG37" s="359" t="s">
        <v>862</v>
      </c>
      <c r="AH37" s="359" t="s">
        <v>857</v>
      </c>
      <c r="AI37" s="370" t="s">
        <v>1091</v>
      </c>
      <c r="AJ37" s="348" t="s">
        <v>1092</v>
      </c>
      <c r="AK37" s="348" t="s">
        <v>1092</v>
      </c>
      <c r="AL37" s="348" t="s">
        <v>1092</v>
      </c>
      <c r="AM37" s="192"/>
      <c r="AN37" s="192"/>
    </row>
    <row r="38" spans="1:40" ht="409.6" thickBot="1">
      <c r="A38" s="393"/>
      <c r="B38" s="393"/>
      <c r="C38" s="137" t="s">
        <v>95</v>
      </c>
      <c r="D38" s="138" t="s">
        <v>96</v>
      </c>
      <c r="E38" s="139" t="s">
        <v>243</v>
      </c>
      <c r="F38" s="140" t="s">
        <v>455</v>
      </c>
      <c r="G38" s="141" t="s">
        <v>245</v>
      </c>
      <c r="H38" s="140" t="s">
        <v>246</v>
      </c>
      <c r="I38" s="140" t="s">
        <v>247</v>
      </c>
      <c r="J38" s="140" t="s">
        <v>248</v>
      </c>
      <c r="K38" s="140" t="s">
        <v>449</v>
      </c>
      <c r="L38" s="142"/>
      <c r="M38" s="142" t="s">
        <v>207</v>
      </c>
      <c r="N38" s="143" t="s">
        <v>207</v>
      </c>
      <c r="O38" s="275" t="s">
        <v>864</v>
      </c>
      <c r="P38" s="299" t="s">
        <v>865</v>
      </c>
      <c r="Q38" s="300" t="s">
        <v>866</v>
      </c>
      <c r="R38" s="301" t="s">
        <v>867</v>
      </c>
      <c r="S38" s="302" t="s">
        <v>868</v>
      </c>
      <c r="T38" s="303" t="s">
        <v>575</v>
      </c>
      <c r="U38" s="219" t="s">
        <v>353</v>
      </c>
      <c r="V38" s="213" t="s">
        <v>869</v>
      </c>
      <c r="W38" s="285">
        <v>0.33</v>
      </c>
      <c r="X38" s="233" t="s">
        <v>870</v>
      </c>
      <c r="Y38" s="304" t="s">
        <v>871</v>
      </c>
      <c r="Z38" s="234" t="s">
        <v>872</v>
      </c>
      <c r="AA38" s="199" t="s">
        <v>638</v>
      </c>
      <c r="AB38" s="206" t="s">
        <v>578</v>
      </c>
      <c r="AC38" s="201" t="s">
        <v>592</v>
      </c>
      <c r="AD38" s="208" t="s">
        <v>353</v>
      </c>
      <c r="AE38" s="213" t="s">
        <v>639</v>
      </c>
      <c r="AF38" s="214">
        <v>1</v>
      </c>
      <c r="AG38" s="348" t="s">
        <v>1093</v>
      </c>
      <c r="AH38" s="349">
        <v>1</v>
      </c>
      <c r="AI38" s="348" t="s">
        <v>1094</v>
      </c>
      <c r="AJ38" s="348" t="s">
        <v>1095</v>
      </c>
      <c r="AK38" s="351" t="s">
        <v>989</v>
      </c>
      <c r="AL38" s="349">
        <v>1</v>
      </c>
      <c r="AM38" s="192"/>
      <c r="AN38" s="192"/>
    </row>
    <row r="39" spans="1:40" ht="409.6">
      <c r="A39" s="395" t="s">
        <v>185</v>
      </c>
      <c r="B39" s="395" t="s">
        <v>186</v>
      </c>
      <c r="C39" s="107" t="s">
        <v>97</v>
      </c>
      <c r="D39" s="75" t="s">
        <v>118</v>
      </c>
      <c r="E39" s="76" t="s">
        <v>117</v>
      </c>
      <c r="F39" s="77" t="s">
        <v>517</v>
      </c>
      <c r="G39" s="77" t="s">
        <v>518</v>
      </c>
      <c r="H39" s="77" t="s">
        <v>519</v>
      </c>
      <c r="I39" s="77" t="s">
        <v>527</v>
      </c>
      <c r="J39" s="77" t="s">
        <v>287</v>
      </c>
      <c r="K39" s="77" t="s">
        <v>198</v>
      </c>
      <c r="L39" s="96"/>
      <c r="M39" s="96" t="s">
        <v>207</v>
      </c>
      <c r="N39" s="116" t="s">
        <v>207</v>
      </c>
      <c r="O39" s="281" t="s">
        <v>873</v>
      </c>
      <c r="P39" s="282">
        <f>7/54</f>
        <v>0.12962962962962962</v>
      </c>
      <c r="Q39" t="s">
        <v>874</v>
      </c>
      <c r="R39" s="248" t="s">
        <v>875</v>
      </c>
      <c r="S39" s="249" t="s">
        <v>876</v>
      </c>
      <c r="T39" s="250" t="s">
        <v>575</v>
      </c>
      <c r="U39" s="211" t="s">
        <v>356</v>
      </c>
      <c r="V39" s="203" t="s">
        <v>877</v>
      </c>
      <c r="W39" s="305">
        <v>0.13</v>
      </c>
      <c r="X39" s="233" t="s">
        <v>878</v>
      </c>
      <c r="Y39" s="306">
        <v>0.19</v>
      </c>
      <c r="Z39" s="234" t="s">
        <v>879</v>
      </c>
      <c r="AA39" s="205" t="s">
        <v>640</v>
      </c>
      <c r="AB39" s="206" t="s">
        <v>578</v>
      </c>
      <c r="AC39" s="201" t="s">
        <v>575</v>
      </c>
      <c r="AD39" s="202" t="s">
        <v>355</v>
      </c>
      <c r="AE39" s="203" t="s">
        <v>641</v>
      </c>
      <c r="AF39" s="207">
        <v>0.32</v>
      </c>
      <c r="AG39" s="193" t="s">
        <v>1009</v>
      </c>
      <c r="AH39" s="354">
        <v>0.44</v>
      </c>
      <c r="AI39" s="356" t="s">
        <v>1010</v>
      </c>
      <c r="AJ39" s="348" t="s">
        <v>1013</v>
      </c>
      <c r="AK39" s="357" t="s">
        <v>989</v>
      </c>
      <c r="AL39" s="352">
        <f>31/54</f>
        <v>0.57407407407407407</v>
      </c>
      <c r="AM39" s="192"/>
      <c r="AN39" s="192"/>
    </row>
    <row r="40" spans="1:40" ht="409.6">
      <c r="A40" s="395"/>
      <c r="B40" s="395"/>
      <c r="C40" s="107" t="s">
        <v>97</v>
      </c>
      <c r="D40" s="75" t="s">
        <v>312</v>
      </c>
      <c r="E40" s="76" t="s">
        <v>119</v>
      </c>
      <c r="F40" s="77" t="s">
        <v>456</v>
      </c>
      <c r="G40" s="77" t="s">
        <v>457</v>
      </c>
      <c r="H40" s="77" t="s">
        <v>458</v>
      </c>
      <c r="I40" s="77" t="s">
        <v>459</v>
      </c>
      <c r="J40" s="77" t="s">
        <v>276</v>
      </c>
      <c r="K40" s="77" t="s">
        <v>275</v>
      </c>
      <c r="L40" s="96" t="s">
        <v>207</v>
      </c>
      <c r="M40" s="96" t="s">
        <v>207</v>
      </c>
      <c r="N40" s="116" t="s">
        <v>207</v>
      </c>
      <c r="O40" s="235" t="s">
        <v>880</v>
      </c>
      <c r="P40" s="262">
        <v>0.25</v>
      </c>
      <c r="Q40" s="237" t="s">
        <v>778</v>
      </c>
      <c r="R40" s="284" t="s">
        <v>881</v>
      </c>
      <c r="S40" s="249" t="s">
        <v>780</v>
      </c>
      <c r="T40" s="250" t="s">
        <v>575</v>
      </c>
      <c r="U40" s="211" t="s">
        <v>355</v>
      </c>
      <c r="V40" s="203" t="s">
        <v>882</v>
      </c>
      <c r="W40" s="266">
        <v>0.25</v>
      </c>
      <c r="X40" s="242" t="s">
        <v>883</v>
      </c>
      <c r="Y40" s="263">
        <v>0.5</v>
      </c>
      <c r="Z40" s="234" t="s">
        <v>643</v>
      </c>
      <c r="AA40" s="206" t="s">
        <v>642</v>
      </c>
      <c r="AB40" s="206" t="s">
        <v>643</v>
      </c>
      <c r="AC40" s="201" t="s">
        <v>575</v>
      </c>
      <c r="AD40" s="202" t="s">
        <v>355</v>
      </c>
      <c r="AE40" s="203" t="s">
        <v>644</v>
      </c>
      <c r="AF40" s="207">
        <v>0.5</v>
      </c>
      <c r="AG40" s="348" t="s">
        <v>1098</v>
      </c>
      <c r="AH40" s="349">
        <v>1</v>
      </c>
      <c r="AI40" s="348" t="s">
        <v>1099</v>
      </c>
      <c r="AJ40" s="348" t="s">
        <v>1101</v>
      </c>
      <c r="AK40" s="361" t="s">
        <v>989</v>
      </c>
      <c r="AL40" s="349">
        <v>1</v>
      </c>
      <c r="AM40" s="192"/>
      <c r="AN40" s="192"/>
    </row>
    <row r="41" spans="1:40" ht="409.6">
      <c r="A41" s="395"/>
      <c r="B41" s="395"/>
      <c r="C41" s="107" t="s">
        <v>97</v>
      </c>
      <c r="D41" s="75" t="s">
        <v>312</v>
      </c>
      <c r="E41" s="76" t="s">
        <v>524</v>
      </c>
      <c r="F41" s="77" t="s">
        <v>520</v>
      </c>
      <c r="G41" s="77" t="s">
        <v>521</v>
      </c>
      <c r="H41" s="77" t="s">
        <v>522</v>
      </c>
      <c r="I41" s="77" t="s">
        <v>528</v>
      </c>
      <c r="J41" s="77" t="s">
        <v>523</v>
      </c>
      <c r="K41" s="77" t="s">
        <v>198</v>
      </c>
      <c r="L41" s="96"/>
      <c r="M41" s="96" t="s">
        <v>207</v>
      </c>
      <c r="N41" s="116" t="s">
        <v>207</v>
      </c>
      <c r="O41" s="281" t="s">
        <v>884</v>
      </c>
      <c r="P41" s="282">
        <f>3/8</f>
        <v>0.375</v>
      </c>
      <c r="Q41" s="283" t="s">
        <v>885</v>
      </c>
      <c r="R41" s="248" t="s">
        <v>886</v>
      </c>
      <c r="S41" s="249" t="s">
        <v>876</v>
      </c>
      <c r="T41" s="250" t="s">
        <v>575</v>
      </c>
      <c r="U41" s="211" t="s">
        <v>356</v>
      </c>
      <c r="V41" s="203" t="s">
        <v>887</v>
      </c>
      <c r="W41" s="305">
        <v>0.38</v>
      </c>
      <c r="X41" s="233" t="s">
        <v>888</v>
      </c>
      <c r="Y41" s="306">
        <f>(3/8)</f>
        <v>0.375</v>
      </c>
      <c r="Z41" s="307" t="s">
        <v>879</v>
      </c>
      <c r="AA41" s="205" t="s">
        <v>645</v>
      </c>
      <c r="AB41" s="217" t="s">
        <v>578</v>
      </c>
      <c r="AC41" s="201" t="s">
        <v>575</v>
      </c>
      <c r="AD41" s="202" t="s">
        <v>355</v>
      </c>
      <c r="AE41" s="203" t="s">
        <v>646</v>
      </c>
      <c r="AF41" s="207">
        <v>0.75</v>
      </c>
      <c r="AG41" s="193" t="s">
        <v>1011</v>
      </c>
      <c r="AH41" s="354">
        <v>0.5</v>
      </c>
      <c r="AI41" s="351" t="s">
        <v>1010</v>
      </c>
      <c r="AJ41" s="348" t="s">
        <v>1014</v>
      </c>
      <c r="AK41" s="351" t="s">
        <v>989</v>
      </c>
      <c r="AL41" s="349">
        <v>1</v>
      </c>
      <c r="AM41" s="192"/>
      <c r="AN41" s="192"/>
    </row>
    <row r="42" spans="1:40" ht="409.6" thickBot="1">
      <c r="A42" s="395"/>
      <c r="B42" s="395"/>
      <c r="C42" s="107" t="s">
        <v>97</v>
      </c>
      <c r="D42" s="75" t="s">
        <v>311</v>
      </c>
      <c r="E42" s="76" t="s">
        <v>314</v>
      </c>
      <c r="F42" s="77" t="s">
        <v>525</v>
      </c>
      <c r="G42" s="77" t="s">
        <v>526</v>
      </c>
      <c r="H42" s="77" t="s">
        <v>538</v>
      </c>
      <c r="I42" s="77" t="s">
        <v>537</v>
      </c>
      <c r="J42" s="77" t="s">
        <v>287</v>
      </c>
      <c r="K42" s="77" t="s">
        <v>198</v>
      </c>
      <c r="L42" s="96"/>
      <c r="M42" s="96" t="s">
        <v>207</v>
      </c>
      <c r="N42" s="116" t="s">
        <v>207</v>
      </c>
      <c r="O42" s="308" t="s">
        <v>889</v>
      </c>
      <c r="P42" s="282">
        <f>1/4</f>
        <v>0.25</v>
      </c>
      <c r="Q42" s="283" t="s">
        <v>890</v>
      </c>
      <c r="R42" s="248" t="s">
        <v>891</v>
      </c>
      <c r="S42" s="249" t="s">
        <v>876</v>
      </c>
      <c r="T42" s="250" t="s">
        <v>575</v>
      </c>
      <c r="U42" s="211" t="s">
        <v>356</v>
      </c>
      <c r="V42" s="203" t="s">
        <v>892</v>
      </c>
      <c r="W42" s="305">
        <v>0.25</v>
      </c>
      <c r="X42" s="233" t="s">
        <v>893</v>
      </c>
      <c r="Y42" s="306">
        <f>(2/4)</f>
        <v>0.5</v>
      </c>
      <c r="Z42" s="274" t="s">
        <v>894</v>
      </c>
      <c r="AA42" s="205" t="s">
        <v>647</v>
      </c>
      <c r="AB42" s="218" t="s">
        <v>578</v>
      </c>
      <c r="AC42" s="201" t="s">
        <v>575</v>
      </c>
      <c r="AD42" s="202"/>
      <c r="AE42" s="203" t="s">
        <v>648</v>
      </c>
      <c r="AF42" s="207">
        <v>0.75</v>
      </c>
      <c r="AG42" s="193" t="s">
        <v>1012</v>
      </c>
      <c r="AH42" s="354">
        <v>1</v>
      </c>
      <c r="AI42" s="351" t="s">
        <v>1010</v>
      </c>
      <c r="AJ42" s="348" t="s">
        <v>1015</v>
      </c>
      <c r="AK42" s="351" t="s">
        <v>989</v>
      </c>
      <c r="AL42" s="349">
        <v>1</v>
      </c>
      <c r="AM42" s="192"/>
      <c r="AN42" s="192"/>
    </row>
    <row r="43" spans="1:40" ht="409.6" thickBot="1">
      <c r="A43" s="395"/>
      <c r="B43" s="395"/>
      <c r="C43" s="108" t="s">
        <v>98</v>
      </c>
      <c r="D43" s="78" t="s">
        <v>99</v>
      </c>
      <c r="E43" s="80" t="s">
        <v>120</v>
      </c>
      <c r="F43" s="80" t="s">
        <v>371</v>
      </c>
      <c r="G43" s="80" t="s">
        <v>411</v>
      </c>
      <c r="H43" s="80" t="s">
        <v>372</v>
      </c>
      <c r="I43" s="80" t="s">
        <v>373</v>
      </c>
      <c r="J43" s="80" t="s">
        <v>374</v>
      </c>
      <c r="K43" s="80" t="s">
        <v>375</v>
      </c>
      <c r="L43" s="80" t="s">
        <v>207</v>
      </c>
      <c r="M43" s="80" t="s">
        <v>207</v>
      </c>
      <c r="N43" s="118" t="s">
        <v>207</v>
      </c>
      <c r="O43" s="226" t="s">
        <v>895</v>
      </c>
      <c r="P43" s="309">
        <f>20/20</f>
        <v>1</v>
      </c>
      <c r="Q43" s="228" t="s">
        <v>896</v>
      </c>
      <c r="R43" s="310" t="s">
        <v>897</v>
      </c>
      <c r="S43" s="230" t="s">
        <v>898</v>
      </c>
      <c r="T43" s="250" t="s">
        <v>575</v>
      </c>
      <c r="U43" s="211" t="s">
        <v>355</v>
      </c>
      <c r="V43" s="203" t="s">
        <v>899</v>
      </c>
      <c r="W43" s="266" t="s">
        <v>900</v>
      </c>
      <c r="X43" s="309" t="s">
        <v>901</v>
      </c>
      <c r="Y43" s="311">
        <v>1</v>
      </c>
      <c r="Z43" s="312" t="s">
        <v>902</v>
      </c>
      <c r="AA43" s="206" t="s">
        <v>649</v>
      </c>
      <c r="AB43" s="218" t="s">
        <v>578</v>
      </c>
      <c r="AC43" s="201" t="s">
        <v>575</v>
      </c>
      <c r="AD43" s="202" t="s">
        <v>353</v>
      </c>
      <c r="AE43" s="203" t="s">
        <v>650</v>
      </c>
      <c r="AF43" s="207">
        <v>0.57999999999999996</v>
      </c>
      <c r="AG43" s="354">
        <v>1</v>
      </c>
      <c r="AH43" s="193" t="s">
        <v>1052</v>
      </c>
      <c r="AI43" s="193" t="s">
        <v>1053</v>
      </c>
      <c r="AJ43" s="348" t="s">
        <v>1054</v>
      </c>
      <c r="AK43" s="361" t="s">
        <v>1055</v>
      </c>
      <c r="AL43" s="349">
        <v>1</v>
      </c>
      <c r="AM43" s="192"/>
      <c r="AN43" s="192"/>
    </row>
    <row r="44" spans="1:40" ht="409.6">
      <c r="A44" s="395"/>
      <c r="B44" s="395"/>
      <c r="C44" s="108" t="s">
        <v>98</v>
      </c>
      <c r="D44" s="78" t="s">
        <v>100</v>
      </c>
      <c r="E44" s="79" t="s">
        <v>121</v>
      </c>
      <c r="F44" s="80" t="s">
        <v>547</v>
      </c>
      <c r="G44" s="80" t="s">
        <v>548</v>
      </c>
      <c r="H44" s="80" t="s">
        <v>558</v>
      </c>
      <c r="I44" s="80" t="s">
        <v>548</v>
      </c>
      <c r="J44" s="80" t="s">
        <v>549</v>
      </c>
      <c r="K44" s="80" t="s">
        <v>406</v>
      </c>
      <c r="L44" s="102"/>
      <c r="M44" s="102" t="s">
        <v>207</v>
      </c>
      <c r="N44" s="117" t="s">
        <v>207</v>
      </c>
      <c r="O44" s="235" t="s">
        <v>903</v>
      </c>
      <c r="P44" s="309">
        <f>1/3</f>
        <v>0.33333333333333331</v>
      </c>
      <c r="Q44" s="237" t="s">
        <v>904</v>
      </c>
      <c r="R44" s="248" t="s">
        <v>905</v>
      </c>
      <c r="S44" s="249" t="s">
        <v>906</v>
      </c>
      <c r="T44" s="250" t="s">
        <v>575</v>
      </c>
      <c r="U44" s="211" t="s">
        <v>356</v>
      </c>
      <c r="V44" s="203" t="s">
        <v>907</v>
      </c>
      <c r="W44" s="305">
        <v>0.33</v>
      </c>
      <c r="X44" s="259" t="s">
        <v>908</v>
      </c>
      <c r="Y44" s="313">
        <v>0.33329999999999999</v>
      </c>
      <c r="Z44" s="261" t="s">
        <v>909</v>
      </c>
      <c r="AA44" s="209" t="s">
        <v>651</v>
      </c>
      <c r="AB44" s="209" t="s">
        <v>651</v>
      </c>
      <c r="AC44" s="209" t="s">
        <v>651</v>
      </c>
      <c r="AD44" s="202" t="s">
        <v>353</v>
      </c>
      <c r="AE44" s="203" t="s">
        <v>652</v>
      </c>
      <c r="AF44" s="207">
        <v>0.66</v>
      </c>
      <c r="AG44" s="350" t="s">
        <v>1024</v>
      </c>
      <c r="AH44" s="349">
        <v>1</v>
      </c>
      <c r="AI44" s="350" t="s">
        <v>1025</v>
      </c>
      <c r="AJ44" s="348" t="s">
        <v>1028</v>
      </c>
      <c r="AK44" s="362" t="s">
        <v>1021</v>
      </c>
      <c r="AL44" s="349">
        <v>1</v>
      </c>
      <c r="AM44" s="192"/>
      <c r="AN44" s="192"/>
    </row>
    <row r="45" spans="1:40" ht="409.6" thickBot="1">
      <c r="A45" s="393"/>
      <c r="B45" s="393"/>
      <c r="C45" s="144" t="s">
        <v>98</v>
      </c>
      <c r="D45" s="145" t="s">
        <v>101</v>
      </c>
      <c r="E45" s="146" t="s">
        <v>122</v>
      </c>
      <c r="F45" s="147" t="s">
        <v>407</v>
      </c>
      <c r="G45" s="147" t="s">
        <v>255</v>
      </c>
      <c r="H45" s="147" t="s">
        <v>256</v>
      </c>
      <c r="I45" s="147" t="s">
        <v>257</v>
      </c>
      <c r="J45" s="147" t="s">
        <v>258</v>
      </c>
      <c r="K45" s="147" t="s">
        <v>259</v>
      </c>
      <c r="L45" s="148" t="s">
        <v>207</v>
      </c>
      <c r="M45" s="148" t="s">
        <v>207</v>
      </c>
      <c r="N45" s="149" t="s">
        <v>207</v>
      </c>
      <c r="O45" s="275" t="s">
        <v>910</v>
      </c>
      <c r="P45" s="299">
        <v>33.33</v>
      </c>
      <c r="Q45" s="300" t="s">
        <v>911</v>
      </c>
      <c r="R45" s="301" t="s">
        <v>912</v>
      </c>
      <c r="S45" s="302" t="s">
        <v>913</v>
      </c>
      <c r="T45" s="250" t="s">
        <v>575</v>
      </c>
      <c r="U45" s="211" t="s">
        <v>353</v>
      </c>
      <c r="V45" s="203" t="s">
        <v>914</v>
      </c>
      <c r="W45" s="266" t="s">
        <v>664</v>
      </c>
      <c r="X45" s="259" t="s">
        <v>915</v>
      </c>
      <c r="Y45" s="314">
        <v>0</v>
      </c>
      <c r="Z45" s="315"/>
      <c r="AA45" s="209" t="s">
        <v>651</v>
      </c>
      <c r="AB45" s="209" t="s">
        <v>651</v>
      </c>
      <c r="AC45" s="209" t="s">
        <v>651</v>
      </c>
      <c r="AD45" s="202" t="s">
        <v>354</v>
      </c>
      <c r="AE45" s="203" t="s">
        <v>653</v>
      </c>
      <c r="AF45" s="207">
        <v>0.33</v>
      </c>
      <c r="AG45" s="350" t="s">
        <v>1027</v>
      </c>
      <c r="AH45" s="349">
        <v>1</v>
      </c>
      <c r="AI45" s="350" t="s">
        <v>1027</v>
      </c>
      <c r="AJ45" s="348" t="s">
        <v>1026</v>
      </c>
      <c r="AK45" s="361" t="s">
        <v>1021</v>
      </c>
      <c r="AL45" s="349">
        <v>1</v>
      </c>
      <c r="AM45" s="192"/>
      <c r="AN45" s="192"/>
    </row>
    <row r="46" spans="1:40" ht="124.2" customHeight="1">
      <c r="A46" s="395" t="s">
        <v>106</v>
      </c>
      <c r="B46" s="395" t="s">
        <v>107</v>
      </c>
      <c r="C46" s="109" t="s">
        <v>102</v>
      </c>
      <c r="D46" s="84" t="s">
        <v>108</v>
      </c>
      <c r="E46" s="82" t="s">
        <v>123</v>
      </c>
      <c r="F46" s="83" t="s">
        <v>382</v>
      </c>
      <c r="G46" s="83" t="s">
        <v>383</v>
      </c>
      <c r="H46" s="83" t="s">
        <v>384</v>
      </c>
      <c r="I46" s="83" t="s">
        <v>385</v>
      </c>
      <c r="J46" s="83" t="s">
        <v>386</v>
      </c>
      <c r="K46" s="83" t="s">
        <v>296</v>
      </c>
      <c r="L46" s="85" t="s">
        <v>207</v>
      </c>
      <c r="M46" s="85"/>
      <c r="N46" s="119"/>
      <c r="O46" s="226" t="s">
        <v>916</v>
      </c>
      <c r="P46" s="227" t="s">
        <v>917</v>
      </c>
      <c r="Q46" s="228" t="s">
        <v>918</v>
      </c>
      <c r="R46" s="310" t="s">
        <v>919</v>
      </c>
      <c r="S46" s="230" t="s">
        <v>920</v>
      </c>
      <c r="T46" s="250" t="s">
        <v>592</v>
      </c>
      <c r="U46" s="219" t="s">
        <v>353</v>
      </c>
      <c r="V46" s="213" t="s">
        <v>921</v>
      </c>
      <c r="W46" s="285">
        <v>1</v>
      </c>
      <c r="X46" s="316" t="s">
        <v>592</v>
      </c>
      <c r="Y46" s="316" t="s">
        <v>592</v>
      </c>
      <c r="Z46" s="317" t="s">
        <v>592</v>
      </c>
      <c r="AA46" s="206" t="s">
        <v>592</v>
      </c>
      <c r="AB46" s="206" t="s">
        <v>592</v>
      </c>
      <c r="AC46" s="206" t="s">
        <v>592</v>
      </c>
      <c r="AD46" s="208" t="s">
        <v>353</v>
      </c>
      <c r="AE46" s="213" t="s">
        <v>654</v>
      </c>
      <c r="AF46" s="214">
        <v>1</v>
      </c>
      <c r="AG46" s="206" t="s">
        <v>592</v>
      </c>
      <c r="AH46" s="206" t="s">
        <v>592</v>
      </c>
      <c r="AI46" s="206" t="s">
        <v>592</v>
      </c>
      <c r="AJ46" s="206" t="s">
        <v>592</v>
      </c>
      <c r="AK46" s="206" t="s">
        <v>592</v>
      </c>
      <c r="AL46" s="206" t="s">
        <v>592</v>
      </c>
      <c r="AM46" s="192"/>
      <c r="AN46" s="192"/>
    </row>
    <row r="47" spans="1:40" ht="117" customHeight="1">
      <c r="A47" s="395"/>
      <c r="B47" s="395"/>
      <c r="C47" s="109" t="s">
        <v>102</v>
      </c>
      <c r="D47" s="81" t="s">
        <v>108</v>
      </c>
      <c r="E47" s="82" t="s">
        <v>124</v>
      </c>
      <c r="F47" s="83" t="s">
        <v>387</v>
      </c>
      <c r="G47" s="83" t="s">
        <v>559</v>
      </c>
      <c r="H47" s="83" t="s">
        <v>109</v>
      </c>
      <c r="I47" s="83" t="s">
        <v>466</v>
      </c>
      <c r="J47" s="83" t="s">
        <v>298</v>
      </c>
      <c r="K47" s="83" t="s">
        <v>399</v>
      </c>
      <c r="L47" s="85" t="s">
        <v>207</v>
      </c>
      <c r="M47" s="85" t="s">
        <v>207</v>
      </c>
      <c r="N47" s="119" t="s">
        <v>207</v>
      </c>
      <c r="O47" s="235" t="s">
        <v>922</v>
      </c>
      <c r="P47" s="236" t="s">
        <v>923</v>
      </c>
      <c r="Q47" s="237" t="s">
        <v>924</v>
      </c>
      <c r="R47" s="254" t="s">
        <v>925</v>
      </c>
      <c r="S47" s="206" t="s">
        <v>926</v>
      </c>
      <c r="T47" s="250" t="s">
        <v>575</v>
      </c>
      <c r="U47" s="219" t="s">
        <v>355</v>
      </c>
      <c r="V47" s="213" t="s">
        <v>927</v>
      </c>
      <c r="W47" s="285">
        <v>0.15</v>
      </c>
      <c r="X47" s="318" t="s">
        <v>928</v>
      </c>
      <c r="Y47" s="319" t="s">
        <v>929</v>
      </c>
      <c r="Z47" s="320" t="s">
        <v>930</v>
      </c>
      <c r="AA47" s="206" t="s">
        <v>655</v>
      </c>
      <c r="AB47" s="218" t="s">
        <v>578</v>
      </c>
      <c r="AC47" s="201" t="s">
        <v>575</v>
      </c>
      <c r="AD47" s="208" t="s">
        <v>355</v>
      </c>
      <c r="AE47" s="213" t="s">
        <v>656</v>
      </c>
      <c r="AF47" s="214">
        <v>0.5</v>
      </c>
      <c r="AG47" s="318" t="s">
        <v>1029</v>
      </c>
      <c r="AH47" s="319" t="s">
        <v>1030</v>
      </c>
      <c r="AI47" s="363" t="s">
        <v>1039</v>
      </c>
      <c r="AJ47" s="348" t="s">
        <v>1037</v>
      </c>
      <c r="AK47" s="361" t="s">
        <v>1021</v>
      </c>
      <c r="AL47" s="349">
        <v>1</v>
      </c>
      <c r="AM47" s="192"/>
      <c r="AN47" s="192"/>
    </row>
    <row r="48" spans="1:40" ht="104.4" customHeight="1">
      <c r="A48" s="395"/>
      <c r="B48" s="395"/>
      <c r="C48" s="109" t="s">
        <v>102</v>
      </c>
      <c r="D48" s="81" t="s">
        <v>108</v>
      </c>
      <c r="E48" s="82" t="s">
        <v>300</v>
      </c>
      <c r="F48" s="83" t="s">
        <v>388</v>
      </c>
      <c r="G48" s="83" t="s">
        <v>389</v>
      </c>
      <c r="H48" s="83" t="s">
        <v>390</v>
      </c>
      <c r="I48" s="83" t="s">
        <v>391</v>
      </c>
      <c r="J48" s="83" t="s">
        <v>392</v>
      </c>
      <c r="K48" s="83" t="s">
        <v>301</v>
      </c>
      <c r="L48" s="85"/>
      <c r="M48" s="85"/>
      <c r="N48" s="119" t="s">
        <v>207</v>
      </c>
      <c r="O48" s="235" t="s">
        <v>931</v>
      </c>
      <c r="P48" s="236" t="s">
        <v>932</v>
      </c>
      <c r="Q48" s="237" t="s">
        <v>932</v>
      </c>
      <c r="R48" s="248" t="s">
        <v>697</v>
      </c>
      <c r="S48" s="249" t="s">
        <v>698</v>
      </c>
      <c r="T48" s="250" t="s">
        <v>699</v>
      </c>
      <c r="U48" s="219" t="s">
        <v>356</v>
      </c>
      <c r="V48" s="213" t="s">
        <v>657</v>
      </c>
      <c r="W48" s="285">
        <v>0</v>
      </c>
      <c r="X48" s="242" t="s">
        <v>581</v>
      </c>
      <c r="Y48" s="242" t="s">
        <v>581</v>
      </c>
      <c r="Z48" s="264" t="s">
        <v>581</v>
      </c>
      <c r="AA48" s="206" t="s">
        <v>581</v>
      </c>
      <c r="AB48" s="206" t="s">
        <v>581</v>
      </c>
      <c r="AC48" s="206" t="s">
        <v>581</v>
      </c>
      <c r="AD48" s="219" t="s">
        <v>356</v>
      </c>
      <c r="AE48" s="213" t="s">
        <v>657</v>
      </c>
      <c r="AF48" s="214">
        <v>0</v>
      </c>
      <c r="AG48" s="348" t="s">
        <v>1031</v>
      </c>
      <c r="AH48" s="348" t="s">
        <v>1032</v>
      </c>
      <c r="AI48" s="363" t="s">
        <v>1040</v>
      </c>
      <c r="AJ48" s="348" t="s">
        <v>1038</v>
      </c>
      <c r="AK48" s="192" t="s">
        <v>1021</v>
      </c>
      <c r="AL48" s="349">
        <v>1</v>
      </c>
      <c r="AM48" s="192"/>
      <c r="AN48" s="192"/>
    </row>
    <row r="49" spans="1:40" ht="95.4" customHeight="1">
      <c r="A49" s="395"/>
      <c r="B49" s="395"/>
      <c r="C49" s="109" t="s">
        <v>102</v>
      </c>
      <c r="D49" s="84" t="s">
        <v>103</v>
      </c>
      <c r="E49" s="82" t="s">
        <v>126</v>
      </c>
      <c r="F49" s="86" t="s">
        <v>393</v>
      </c>
      <c r="G49" s="83" t="s">
        <v>304</v>
      </c>
      <c r="H49" s="83" t="s">
        <v>305</v>
      </c>
      <c r="I49" s="83" t="s">
        <v>394</v>
      </c>
      <c r="J49" s="83" t="s">
        <v>395</v>
      </c>
      <c r="K49" s="86" t="s">
        <v>396</v>
      </c>
      <c r="L49" s="85" t="s">
        <v>207</v>
      </c>
      <c r="M49" s="85" t="s">
        <v>207</v>
      </c>
      <c r="N49" s="119" t="s">
        <v>207</v>
      </c>
      <c r="O49" s="235" t="s">
        <v>933</v>
      </c>
      <c r="P49" s="236">
        <v>0.33</v>
      </c>
      <c r="Q49" s="237"/>
      <c r="R49" s="254" t="s">
        <v>934</v>
      </c>
      <c r="S49" s="321" t="s">
        <v>698</v>
      </c>
      <c r="T49" s="250" t="s">
        <v>575</v>
      </c>
      <c r="U49" s="219" t="s">
        <v>356</v>
      </c>
      <c r="V49" s="213" t="s">
        <v>935</v>
      </c>
      <c r="W49" s="285">
        <v>0</v>
      </c>
      <c r="X49" s="235" t="s">
        <v>936</v>
      </c>
      <c r="Y49" s="322" t="s">
        <v>937</v>
      </c>
      <c r="Z49" s="320" t="s">
        <v>938</v>
      </c>
      <c r="AA49" s="206" t="s">
        <v>658</v>
      </c>
      <c r="AB49" s="218" t="s">
        <v>578</v>
      </c>
      <c r="AC49" s="201" t="s">
        <v>575</v>
      </c>
      <c r="AD49" s="208" t="s">
        <v>353</v>
      </c>
      <c r="AE49" s="213" t="s">
        <v>659</v>
      </c>
      <c r="AF49" s="214">
        <v>0.7</v>
      </c>
      <c r="AG49" s="235" t="s">
        <v>1033</v>
      </c>
      <c r="AH49" s="322" t="s">
        <v>1034</v>
      </c>
      <c r="AI49" s="237" t="s">
        <v>1041</v>
      </c>
      <c r="AJ49" s="348" t="s">
        <v>1042</v>
      </c>
      <c r="AK49" s="192" t="s">
        <v>1021</v>
      </c>
      <c r="AL49" s="349">
        <v>1</v>
      </c>
      <c r="AM49" s="192"/>
      <c r="AN49" s="192"/>
    </row>
    <row r="50" spans="1:40" ht="409.6" thickBot="1">
      <c r="A50" s="395"/>
      <c r="B50" s="395"/>
      <c r="C50" s="109" t="s">
        <v>102</v>
      </c>
      <c r="D50" s="84" t="s">
        <v>104</v>
      </c>
      <c r="E50" s="82" t="s">
        <v>127</v>
      </c>
      <c r="F50" s="83" t="s">
        <v>551</v>
      </c>
      <c r="G50" s="86" t="s">
        <v>560</v>
      </c>
      <c r="H50" s="86" t="s">
        <v>552</v>
      </c>
      <c r="I50" s="86" t="s">
        <v>550</v>
      </c>
      <c r="J50" s="83" t="s">
        <v>553</v>
      </c>
      <c r="K50" s="83" t="s">
        <v>399</v>
      </c>
      <c r="L50" s="85"/>
      <c r="M50" s="85" t="s">
        <v>207</v>
      </c>
      <c r="N50" s="119" t="s">
        <v>207</v>
      </c>
      <c r="O50" s="235" t="s">
        <v>939</v>
      </c>
      <c r="P50" s="236">
        <v>33.33</v>
      </c>
      <c r="Q50" s="237" t="s">
        <v>940</v>
      </c>
      <c r="R50" s="248" t="s">
        <v>941</v>
      </c>
      <c r="S50" s="249" t="s">
        <v>942</v>
      </c>
      <c r="T50" s="250" t="s">
        <v>575</v>
      </c>
      <c r="U50" s="219" t="s">
        <v>355</v>
      </c>
      <c r="V50" s="213" t="s">
        <v>943</v>
      </c>
      <c r="W50" s="285">
        <v>0.15</v>
      </c>
      <c r="X50" s="323" t="s">
        <v>944</v>
      </c>
      <c r="Y50" s="324">
        <v>0.33329999999999999</v>
      </c>
      <c r="Z50" s="261" t="s">
        <v>945</v>
      </c>
      <c r="AA50" s="205" t="s">
        <v>660</v>
      </c>
      <c r="AB50" s="218" t="s">
        <v>578</v>
      </c>
      <c r="AC50" s="201" t="s">
        <v>575</v>
      </c>
      <c r="AD50" s="208" t="s">
        <v>355</v>
      </c>
      <c r="AE50" s="213" t="s">
        <v>661</v>
      </c>
      <c r="AF50" s="214">
        <v>0.33</v>
      </c>
      <c r="AG50" s="235" t="s">
        <v>1035</v>
      </c>
      <c r="AH50" s="322">
        <v>1</v>
      </c>
      <c r="AI50" s="237" t="s">
        <v>1036</v>
      </c>
      <c r="AJ50" s="348" t="s">
        <v>1043</v>
      </c>
      <c r="AK50" s="192" t="s">
        <v>1021</v>
      </c>
      <c r="AL50" s="349">
        <v>1</v>
      </c>
      <c r="AM50" s="192"/>
      <c r="AN50" s="192"/>
    </row>
    <row r="51" spans="1:40" ht="409.6">
      <c r="A51" s="395"/>
      <c r="B51" s="395"/>
      <c r="C51" s="109" t="s">
        <v>102</v>
      </c>
      <c r="D51" s="84" t="s">
        <v>104</v>
      </c>
      <c r="E51" s="82" t="s">
        <v>154</v>
      </c>
      <c r="F51" s="83" t="s">
        <v>149</v>
      </c>
      <c r="G51" s="86" t="s">
        <v>152</v>
      </c>
      <c r="H51" s="86" t="s">
        <v>150</v>
      </c>
      <c r="I51" s="86" t="s">
        <v>151</v>
      </c>
      <c r="J51" s="83" t="s">
        <v>460</v>
      </c>
      <c r="K51" s="83" t="s">
        <v>377</v>
      </c>
      <c r="L51" s="85" t="s">
        <v>207</v>
      </c>
      <c r="M51" s="85"/>
      <c r="N51" s="119"/>
      <c r="O51" s="245" t="s">
        <v>946</v>
      </c>
      <c r="P51" s="246"/>
      <c r="Q51" s="247"/>
      <c r="R51" s="254" t="s">
        <v>947</v>
      </c>
      <c r="S51" s="321"/>
      <c r="T51" s="240" t="s">
        <v>651</v>
      </c>
      <c r="U51" s="219" t="s">
        <v>354</v>
      </c>
      <c r="V51" s="213" t="s">
        <v>948</v>
      </c>
      <c r="W51" s="285">
        <v>0</v>
      </c>
      <c r="X51" s="325" t="s">
        <v>651</v>
      </c>
      <c r="Y51" s="325" t="s">
        <v>651</v>
      </c>
      <c r="Z51" s="326" t="s">
        <v>651</v>
      </c>
      <c r="AA51" s="209" t="s">
        <v>651</v>
      </c>
      <c r="AB51" s="209" t="s">
        <v>651</v>
      </c>
      <c r="AC51" s="209" t="s">
        <v>651</v>
      </c>
      <c r="AD51" s="208" t="s">
        <v>354</v>
      </c>
      <c r="AE51" s="213" t="s">
        <v>662</v>
      </c>
      <c r="AF51" s="214">
        <v>0</v>
      </c>
      <c r="AG51" s="348" t="s">
        <v>1110</v>
      </c>
      <c r="AH51" s="349">
        <v>1</v>
      </c>
      <c r="AI51" s="351" t="s">
        <v>989</v>
      </c>
      <c r="AJ51" s="348" t="s">
        <v>1111</v>
      </c>
      <c r="AK51" s="351" t="s">
        <v>989</v>
      </c>
      <c r="AL51" s="349">
        <v>1</v>
      </c>
      <c r="AM51" s="192"/>
      <c r="AN51" s="192"/>
    </row>
    <row r="52" spans="1:40" ht="409.6" thickBot="1">
      <c r="A52" s="393"/>
      <c r="B52" s="393"/>
      <c r="C52" s="150" t="s">
        <v>102</v>
      </c>
      <c r="D52" s="151" t="s">
        <v>307</v>
      </c>
      <c r="E52" s="152" t="s">
        <v>308</v>
      </c>
      <c r="F52" s="153" t="s">
        <v>554</v>
      </c>
      <c r="G52" s="154" t="s">
        <v>555</v>
      </c>
      <c r="H52" s="86" t="s">
        <v>552</v>
      </c>
      <c r="I52" s="154" t="s">
        <v>557</v>
      </c>
      <c r="J52" s="153" t="s">
        <v>397</v>
      </c>
      <c r="K52" s="153" t="s">
        <v>398</v>
      </c>
      <c r="L52" s="155"/>
      <c r="M52" s="155" t="s">
        <v>207</v>
      </c>
      <c r="N52" s="156" t="s">
        <v>207</v>
      </c>
      <c r="O52" s="275" t="s">
        <v>949</v>
      </c>
      <c r="P52" s="299">
        <v>33.33</v>
      </c>
      <c r="Q52" s="300" t="s">
        <v>950</v>
      </c>
      <c r="R52" s="248" t="s">
        <v>951</v>
      </c>
      <c r="S52" s="249" t="s">
        <v>952</v>
      </c>
      <c r="T52" s="250" t="s">
        <v>575</v>
      </c>
      <c r="U52" s="219" t="s">
        <v>355</v>
      </c>
      <c r="V52" s="213" t="s">
        <v>953</v>
      </c>
      <c r="W52" s="285">
        <v>0.2</v>
      </c>
      <c r="X52" s="323" t="s">
        <v>954</v>
      </c>
      <c r="Y52" s="314">
        <v>0</v>
      </c>
      <c r="Z52" s="315"/>
      <c r="AA52" s="205" t="s">
        <v>663</v>
      </c>
      <c r="AB52" s="209" t="s">
        <v>664</v>
      </c>
      <c r="AC52" s="209" t="s">
        <v>664</v>
      </c>
      <c r="AD52" s="208" t="s">
        <v>354</v>
      </c>
      <c r="AE52" s="213" t="s">
        <v>665</v>
      </c>
      <c r="AF52" s="214">
        <v>0.2</v>
      </c>
      <c r="AG52" s="348" t="s">
        <v>1044</v>
      </c>
      <c r="AH52" s="349">
        <v>1</v>
      </c>
      <c r="AI52" s="350" t="s">
        <v>1045</v>
      </c>
      <c r="AJ52" s="348" t="s">
        <v>1046</v>
      </c>
      <c r="AK52" s="361" t="s">
        <v>1021</v>
      </c>
      <c r="AL52" s="349">
        <v>1</v>
      </c>
      <c r="AM52" s="192"/>
      <c r="AN52" s="192"/>
    </row>
    <row r="53" spans="1:40" ht="409.6">
      <c r="A53" s="395" t="s">
        <v>140</v>
      </c>
      <c r="B53" s="395" t="s">
        <v>141</v>
      </c>
      <c r="C53" s="110" t="s">
        <v>105</v>
      </c>
      <c r="D53" s="87" t="s">
        <v>111</v>
      </c>
      <c r="E53" s="88" t="s">
        <v>128</v>
      </c>
      <c r="F53" s="99" t="s">
        <v>142</v>
      </c>
      <c r="G53" s="99" t="s">
        <v>145</v>
      </c>
      <c r="H53" s="99" t="s">
        <v>143</v>
      </c>
      <c r="I53" s="99" t="s">
        <v>144</v>
      </c>
      <c r="J53" s="99" t="s">
        <v>217</v>
      </c>
      <c r="K53" s="99" t="s">
        <v>461</v>
      </c>
      <c r="L53" s="99"/>
      <c r="M53" s="99"/>
      <c r="N53" s="120" t="s">
        <v>207</v>
      </c>
      <c r="O53" s="327" t="s">
        <v>955</v>
      </c>
      <c r="P53" s="328"/>
      <c r="Q53" s="329"/>
      <c r="R53" s="248" t="s">
        <v>697</v>
      </c>
      <c r="S53" s="249" t="s">
        <v>698</v>
      </c>
      <c r="T53" s="250" t="s">
        <v>699</v>
      </c>
      <c r="U53" s="219" t="s">
        <v>356</v>
      </c>
      <c r="V53" s="213" t="s">
        <v>667</v>
      </c>
      <c r="W53" s="285">
        <v>0</v>
      </c>
      <c r="X53" s="330" t="s">
        <v>956</v>
      </c>
      <c r="Y53" s="330" t="s">
        <v>956</v>
      </c>
      <c r="Z53" s="331" t="s">
        <v>956</v>
      </c>
      <c r="AA53" s="205" t="s">
        <v>666</v>
      </c>
      <c r="AB53" s="205" t="s">
        <v>666</v>
      </c>
      <c r="AC53" s="205" t="s">
        <v>666</v>
      </c>
      <c r="AD53" s="219" t="s">
        <v>356</v>
      </c>
      <c r="AE53" s="213" t="s">
        <v>667</v>
      </c>
      <c r="AF53" s="214">
        <v>0</v>
      </c>
      <c r="AG53" s="348" t="s">
        <v>1047</v>
      </c>
      <c r="AH53" s="348" t="s">
        <v>1048</v>
      </c>
      <c r="AI53" s="348" t="s">
        <v>1049</v>
      </c>
      <c r="AJ53" s="192"/>
      <c r="AK53" s="192"/>
      <c r="AL53" s="192"/>
      <c r="AM53" s="192"/>
      <c r="AN53" s="192"/>
    </row>
    <row r="54" spans="1:40" ht="409.6">
      <c r="A54" s="395"/>
      <c r="B54" s="395"/>
      <c r="C54" s="110" t="s">
        <v>105</v>
      </c>
      <c r="D54" s="87" t="s">
        <v>111</v>
      </c>
      <c r="E54" s="88" t="s">
        <v>153</v>
      </c>
      <c r="F54" s="99" t="s">
        <v>146</v>
      </c>
      <c r="G54" s="99" t="s">
        <v>219</v>
      </c>
      <c r="H54" s="99" t="s">
        <v>147</v>
      </c>
      <c r="I54" s="99" t="s">
        <v>148</v>
      </c>
      <c r="J54" s="99" t="s">
        <v>378</v>
      </c>
      <c r="K54" s="99" t="s">
        <v>461</v>
      </c>
      <c r="L54" s="99"/>
      <c r="M54" s="99"/>
      <c r="N54" s="120" t="s">
        <v>207</v>
      </c>
      <c r="O54" s="245" t="s">
        <v>955</v>
      </c>
      <c r="P54" s="246"/>
      <c r="Q54" s="247"/>
      <c r="R54" s="238" t="s">
        <v>697</v>
      </c>
      <c r="S54" s="206" t="s">
        <v>698</v>
      </c>
      <c r="T54" s="240" t="s">
        <v>699</v>
      </c>
      <c r="U54" s="219" t="s">
        <v>356</v>
      </c>
      <c r="V54" s="213" t="s">
        <v>668</v>
      </c>
      <c r="W54" s="285">
        <v>0</v>
      </c>
      <c r="X54" s="251" t="s">
        <v>956</v>
      </c>
      <c r="Y54" s="330" t="s">
        <v>956</v>
      </c>
      <c r="Z54" s="331" t="s">
        <v>956</v>
      </c>
      <c r="AA54" s="205" t="s">
        <v>666</v>
      </c>
      <c r="AB54" s="205" t="s">
        <v>666</v>
      </c>
      <c r="AC54" s="205" t="s">
        <v>666</v>
      </c>
      <c r="AD54" s="219" t="s">
        <v>356</v>
      </c>
      <c r="AE54" s="213" t="s">
        <v>668</v>
      </c>
      <c r="AF54" s="214">
        <v>0</v>
      </c>
      <c r="AG54" s="348" t="s">
        <v>1112</v>
      </c>
      <c r="AH54" s="348" t="s">
        <v>1113</v>
      </c>
      <c r="AI54" s="348" t="s">
        <v>1114</v>
      </c>
      <c r="AJ54" s="348" t="s">
        <v>1115</v>
      </c>
      <c r="AK54" s="348" t="s">
        <v>1114</v>
      </c>
      <c r="AL54" s="476">
        <v>1</v>
      </c>
      <c r="AM54" s="192"/>
      <c r="AN54" s="192"/>
    </row>
    <row r="55" spans="1:40" ht="409.6">
      <c r="A55" s="416"/>
      <c r="B55" s="395"/>
      <c r="C55" s="110" t="s">
        <v>105</v>
      </c>
      <c r="D55" s="87" t="s">
        <v>112</v>
      </c>
      <c r="E55" s="88" t="s">
        <v>129</v>
      </c>
      <c r="F55" s="99" t="s">
        <v>175</v>
      </c>
      <c r="G55" s="99" t="s">
        <v>221</v>
      </c>
      <c r="H55" s="99" t="s">
        <v>215</v>
      </c>
      <c r="I55" s="99" t="s">
        <v>222</v>
      </c>
      <c r="J55" s="99" t="s">
        <v>216</v>
      </c>
      <c r="K55" s="99" t="s">
        <v>461</v>
      </c>
      <c r="L55" s="99"/>
      <c r="M55" s="99"/>
      <c r="N55" s="120" t="s">
        <v>207</v>
      </c>
      <c r="O55" s="245" t="s">
        <v>955</v>
      </c>
      <c r="P55" s="246"/>
      <c r="Q55" s="247"/>
      <c r="R55" s="238" t="s">
        <v>697</v>
      </c>
      <c r="S55" s="206" t="s">
        <v>698</v>
      </c>
      <c r="T55" s="240" t="s">
        <v>699</v>
      </c>
      <c r="U55" s="219" t="s">
        <v>356</v>
      </c>
      <c r="V55" s="213" t="s">
        <v>669</v>
      </c>
      <c r="W55" s="285">
        <v>0</v>
      </c>
      <c r="X55" s="251" t="s">
        <v>956</v>
      </c>
      <c r="Y55" s="330" t="s">
        <v>956</v>
      </c>
      <c r="Z55" s="331" t="s">
        <v>956</v>
      </c>
      <c r="AA55" s="205" t="s">
        <v>666</v>
      </c>
      <c r="AB55" s="205" t="s">
        <v>666</v>
      </c>
      <c r="AC55" s="205" t="s">
        <v>666</v>
      </c>
      <c r="AD55" s="219" t="s">
        <v>356</v>
      </c>
      <c r="AE55" s="213" t="s">
        <v>669</v>
      </c>
      <c r="AF55" s="214">
        <v>0</v>
      </c>
      <c r="AG55" s="348" t="s">
        <v>1116</v>
      </c>
      <c r="AH55" s="348" t="s">
        <v>1117</v>
      </c>
      <c r="AI55" s="348" t="s">
        <v>1118</v>
      </c>
      <c r="AJ55" s="348" t="s">
        <v>1122</v>
      </c>
      <c r="AK55" s="351" t="s">
        <v>989</v>
      </c>
      <c r="AL55" s="349">
        <v>1</v>
      </c>
      <c r="AM55" s="192"/>
      <c r="AN55" s="192"/>
    </row>
    <row r="56" spans="1:40" ht="409.6">
      <c r="A56" s="416"/>
      <c r="B56" s="395"/>
      <c r="C56" s="110" t="s">
        <v>105</v>
      </c>
      <c r="D56" s="87" t="s">
        <v>113</v>
      </c>
      <c r="E56" s="88" t="s">
        <v>130</v>
      </c>
      <c r="F56" s="99" t="s">
        <v>155</v>
      </c>
      <c r="G56" s="99" t="s">
        <v>223</v>
      </c>
      <c r="H56" s="99" t="s">
        <v>156</v>
      </c>
      <c r="I56" s="99" t="s">
        <v>157</v>
      </c>
      <c r="J56" s="99" t="s">
        <v>220</v>
      </c>
      <c r="K56" s="99" t="s">
        <v>461</v>
      </c>
      <c r="L56" s="99" t="s">
        <v>207</v>
      </c>
      <c r="M56" s="99" t="s">
        <v>207</v>
      </c>
      <c r="N56" s="120" t="s">
        <v>207</v>
      </c>
      <c r="O56" s="235" t="s">
        <v>957</v>
      </c>
      <c r="P56" s="236" t="s">
        <v>958</v>
      </c>
      <c r="Q56" t="s">
        <v>959</v>
      </c>
      <c r="R56" s="257" t="s">
        <v>960</v>
      </c>
      <c r="S56" s="206" t="s">
        <v>961</v>
      </c>
      <c r="T56" s="240" t="s">
        <v>592</v>
      </c>
      <c r="U56" s="219" t="s">
        <v>353</v>
      </c>
      <c r="V56" s="213" t="s">
        <v>962</v>
      </c>
      <c r="W56" s="285">
        <v>0.33</v>
      </c>
      <c r="X56" s="242" t="s">
        <v>963</v>
      </c>
      <c r="Y56" s="267" t="s">
        <v>964</v>
      </c>
      <c r="Z56" s="256" t="s">
        <v>965</v>
      </c>
      <c r="AA56" s="199" t="s">
        <v>670</v>
      </c>
      <c r="AB56" s="206"/>
      <c r="AC56" s="201" t="s">
        <v>592</v>
      </c>
      <c r="AD56" s="219" t="s">
        <v>353</v>
      </c>
      <c r="AE56" s="213" t="s">
        <v>671</v>
      </c>
      <c r="AF56" s="214">
        <v>0.66</v>
      </c>
      <c r="AG56" s="348" t="s">
        <v>1119</v>
      </c>
      <c r="AH56" s="348" t="s">
        <v>1120</v>
      </c>
      <c r="AI56" s="348" t="s">
        <v>1121</v>
      </c>
      <c r="AJ56" s="348" t="s">
        <v>1128</v>
      </c>
      <c r="AK56" s="351" t="s">
        <v>989</v>
      </c>
      <c r="AL56" s="349">
        <v>1</v>
      </c>
      <c r="AM56" s="192"/>
      <c r="AN56" s="192"/>
    </row>
    <row r="57" spans="1:40" ht="409.6">
      <c r="A57" s="416"/>
      <c r="B57" s="395"/>
      <c r="C57" s="110" t="s">
        <v>105</v>
      </c>
      <c r="D57" s="87" t="s">
        <v>114</v>
      </c>
      <c r="E57" s="88" t="s">
        <v>131</v>
      </c>
      <c r="F57" s="99" t="s">
        <v>158</v>
      </c>
      <c r="G57" s="99" t="s">
        <v>211</v>
      </c>
      <c r="H57" s="99" t="s">
        <v>214</v>
      </c>
      <c r="I57" s="99" t="s">
        <v>212</v>
      </c>
      <c r="J57" s="99" t="s">
        <v>213</v>
      </c>
      <c r="K57" s="99" t="s">
        <v>461</v>
      </c>
      <c r="L57" s="99"/>
      <c r="M57" s="99" t="s">
        <v>207</v>
      </c>
      <c r="N57" s="120" t="s">
        <v>207</v>
      </c>
      <c r="O57" s="245" t="s">
        <v>966</v>
      </c>
      <c r="P57" s="246"/>
      <c r="Q57" s="247"/>
      <c r="R57" s="238" t="s">
        <v>741</v>
      </c>
      <c r="S57" s="206" t="s">
        <v>698</v>
      </c>
      <c r="T57" s="240" t="s">
        <v>699</v>
      </c>
      <c r="U57" s="219" t="s">
        <v>356</v>
      </c>
      <c r="V57" s="213" t="s">
        <v>967</v>
      </c>
      <c r="W57" s="285">
        <v>0</v>
      </c>
      <c r="X57" s="332" t="s">
        <v>968</v>
      </c>
      <c r="Y57" s="332" t="s">
        <v>969</v>
      </c>
      <c r="Z57" s="256" t="s">
        <v>970</v>
      </c>
      <c r="AA57" s="205" t="s">
        <v>672</v>
      </c>
      <c r="AB57" s="206"/>
      <c r="AC57" s="201" t="s">
        <v>673</v>
      </c>
      <c r="AD57" s="219" t="s">
        <v>355</v>
      </c>
      <c r="AE57" s="213" t="s">
        <v>674</v>
      </c>
      <c r="AF57" s="214">
        <v>0</v>
      </c>
      <c r="AG57" s="348" t="s">
        <v>1123</v>
      </c>
      <c r="AH57" s="348" t="s">
        <v>1124</v>
      </c>
      <c r="AI57" s="351" t="s">
        <v>1125</v>
      </c>
      <c r="AJ57" s="348" t="s">
        <v>1126</v>
      </c>
      <c r="AK57" s="351" t="s">
        <v>1125</v>
      </c>
      <c r="AL57" s="349">
        <v>1</v>
      </c>
      <c r="AM57" s="192"/>
      <c r="AN57" s="192"/>
    </row>
    <row r="58" spans="1:40" ht="409.6" thickBot="1">
      <c r="A58" s="417"/>
      <c r="B58" s="393"/>
      <c r="C58" s="110" t="s">
        <v>105</v>
      </c>
      <c r="D58" s="157" t="s">
        <v>115</v>
      </c>
      <c r="E58" s="158" t="s">
        <v>132</v>
      </c>
      <c r="F58" s="159" t="s">
        <v>249</v>
      </c>
      <c r="G58" s="159" t="s">
        <v>250</v>
      </c>
      <c r="H58" s="159" t="s">
        <v>251</v>
      </c>
      <c r="I58" s="159" t="s">
        <v>252</v>
      </c>
      <c r="J58" s="159" t="s">
        <v>234</v>
      </c>
      <c r="K58" s="159" t="s">
        <v>449</v>
      </c>
      <c r="L58" s="159" t="s">
        <v>207</v>
      </c>
      <c r="M58" s="159" t="s">
        <v>207</v>
      </c>
      <c r="N58" s="160" t="s">
        <v>207</v>
      </c>
      <c r="O58" s="271" t="s">
        <v>971</v>
      </c>
      <c r="P58" s="333">
        <v>0.33300000000000002</v>
      </c>
      <c r="Q58" s="271" t="s">
        <v>972</v>
      </c>
      <c r="R58" s="334" t="s">
        <v>973</v>
      </c>
      <c r="S58" s="335" t="s">
        <v>974</v>
      </c>
      <c r="T58" s="240" t="s">
        <v>575</v>
      </c>
      <c r="U58" s="219" t="s">
        <v>353</v>
      </c>
      <c r="V58" s="213" t="s">
        <v>975</v>
      </c>
      <c r="W58" s="285">
        <v>0.33</v>
      </c>
      <c r="X58" s="332" t="s">
        <v>976</v>
      </c>
      <c r="Y58" s="336">
        <v>0.66600000000000004</v>
      </c>
      <c r="Z58" s="261" t="s">
        <v>977</v>
      </c>
      <c r="AA58" s="206" t="s">
        <v>675</v>
      </c>
      <c r="AB58" s="206" t="s">
        <v>578</v>
      </c>
      <c r="AC58" s="201" t="s">
        <v>584</v>
      </c>
      <c r="AD58" s="219" t="s">
        <v>353</v>
      </c>
      <c r="AE58" s="213" t="s">
        <v>676</v>
      </c>
      <c r="AF58" s="214">
        <v>0.66</v>
      </c>
      <c r="AG58" s="348" t="s">
        <v>985</v>
      </c>
      <c r="AH58" s="349">
        <v>1</v>
      </c>
      <c r="AI58" s="350" t="s">
        <v>986</v>
      </c>
      <c r="AJ58" s="348" t="s">
        <v>991</v>
      </c>
      <c r="AK58" s="351" t="s">
        <v>989</v>
      </c>
      <c r="AL58" s="349">
        <v>1</v>
      </c>
      <c r="AM58" s="192"/>
      <c r="AN58" s="192"/>
    </row>
    <row r="59" spans="1:40" ht="119.4" thickBot="1">
      <c r="A59" s="190" t="s">
        <v>140</v>
      </c>
      <c r="B59" s="190" t="s">
        <v>141</v>
      </c>
      <c r="C59" s="111" t="s">
        <v>133</v>
      </c>
      <c r="D59" s="89" t="s">
        <v>134</v>
      </c>
      <c r="E59" s="90" t="s">
        <v>135</v>
      </c>
      <c r="F59" s="100" t="s">
        <v>542</v>
      </c>
      <c r="G59" s="100" t="s">
        <v>544</v>
      </c>
      <c r="H59" s="100" t="s">
        <v>543</v>
      </c>
      <c r="I59" s="100" t="s">
        <v>556</v>
      </c>
      <c r="J59" s="100" t="s">
        <v>545</v>
      </c>
      <c r="K59" s="100" t="s">
        <v>546</v>
      </c>
      <c r="L59" s="97"/>
      <c r="M59" s="97"/>
      <c r="N59" s="121" t="s">
        <v>207</v>
      </c>
      <c r="O59" s="226"/>
      <c r="P59" s="337"/>
      <c r="Q59" s="338"/>
      <c r="R59" s="229"/>
      <c r="S59" s="230"/>
      <c r="T59" s="231"/>
      <c r="U59" s="219"/>
      <c r="V59" s="339"/>
      <c r="W59" s="285"/>
      <c r="X59" s="340"/>
      <c r="Y59" s="341"/>
      <c r="Z59" s="342"/>
      <c r="AA59" s="200"/>
      <c r="AB59" s="200"/>
      <c r="AC59" s="201"/>
      <c r="AD59" s="208"/>
      <c r="AE59" s="213"/>
      <c r="AF59" s="214">
        <v>0</v>
      </c>
      <c r="AG59" s="348" t="s">
        <v>1127</v>
      </c>
      <c r="AH59" s="348" t="s">
        <v>545</v>
      </c>
      <c r="AI59" s="348" t="s">
        <v>1129</v>
      </c>
      <c r="AJ59" s="348" t="s">
        <v>1130</v>
      </c>
      <c r="AK59" s="351" t="s">
        <v>989</v>
      </c>
      <c r="AL59" s="349">
        <v>1</v>
      </c>
      <c r="AM59" s="192"/>
      <c r="AN59" s="192"/>
    </row>
    <row r="60" spans="1:40" ht="16.2" thickBot="1">
      <c r="A60" s="418" t="s">
        <v>380</v>
      </c>
      <c r="B60" s="419"/>
      <c r="C60" s="419"/>
      <c r="D60" s="419"/>
      <c r="E60" s="418">
        <v>53</v>
      </c>
      <c r="F60" s="420"/>
      <c r="G60" s="5"/>
      <c r="H60" s="5"/>
      <c r="I60" s="5"/>
      <c r="J60" s="5"/>
      <c r="K60" s="5"/>
      <c r="L60" s="5"/>
      <c r="M60" s="5"/>
      <c r="N60" s="5"/>
      <c r="O60" s="235"/>
      <c r="P60" s="246"/>
      <c r="Q60" s="247"/>
      <c r="R60" s="229"/>
      <c r="S60" s="230"/>
      <c r="T60" s="231"/>
      <c r="U60" s="219"/>
      <c r="V60" s="339"/>
      <c r="W60" s="285"/>
      <c r="X60" s="242"/>
      <c r="Y60" s="343"/>
      <c r="Z60" s="268"/>
      <c r="AA60" s="201"/>
      <c r="AB60" s="201"/>
      <c r="AC60" s="201"/>
      <c r="AD60" s="208"/>
      <c r="AE60" s="213"/>
      <c r="AF60" s="214"/>
    </row>
    <row r="61" spans="1:40" s="3" customFormat="1" thickBot="1">
      <c r="A61" s="161" t="s">
        <v>138</v>
      </c>
      <c r="B61" s="399" t="s">
        <v>139</v>
      </c>
      <c r="C61" s="399"/>
      <c r="D61" s="399"/>
      <c r="E61" s="399"/>
      <c r="F61" s="399"/>
      <c r="G61" s="399"/>
      <c r="H61" s="399"/>
      <c r="I61" s="399"/>
      <c r="J61" s="400" t="s">
        <v>409</v>
      </c>
      <c r="K61" s="400"/>
      <c r="L61" s="400"/>
      <c r="M61" s="400"/>
      <c r="N61" s="401"/>
    </row>
    <row r="62" spans="1:40" s="3" customFormat="1" ht="13.2">
      <c r="A62" s="7">
        <v>1</v>
      </c>
      <c r="B62" s="413" t="s">
        <v>408</v>
      </c>
      <c r="C62" s="413"/>
      <c r="D62" s="413"/>
      <c r="E62" s="413"/>
      <c r="F62" s="413"/>
      <c r="G62" s="413"/>
      <c r="H62" s="413"/>
      <c r="I62" s="414"/>
      <c r="J62" s="414" t="s">
        <v>410</v>
      </c>
      <c r="K62" s="414"/>
      <c r="L62" s="414"/>
      <c r="M62" s="414"/>
      <c r="N62" s="415"/>
    </row>
    <row r="63" spans="1:40" ht="13.2">
      <c r="A63" s="191">
        <v>2</v>
      </c>
      <c r="B63" s="396" t="s">
        <v>539</v>
      </c>
      <c r="C63" s="396"/>
      <c r="D63" s="396"/>
      <c r="E63" s="396"/>
      <c r="F63" s="396"/>
      <c r="G63" s="396"/>
      <c r="H63" s="396"/>
      <c r="I63" s="397"/>
      <c r="J63" s="397" t="s">
        <v>541</v>
      </c>
      <c r="K63" s="397"/>
      <c r="L63" s="397"/>
      <c r="M63" s="397"/>
      <c r="N63" s="398"/>
    </row>
    <row r="64" spans="1:40" s="192" customFormat="1" ht="13.95" customHeight="1">
      <c r="A64" s="193">
        <v>3</v>
      </c>
      <c r="B64" s="390" t="s">
        <v>566</v>
      </c>
      <c r="C64" s="391"/>
      <c r="D64" s="391"/>
      <c r="E64" s="391"/>
      <c r="F64" s="391"/>
      <c r="G64" s="391"/>
      <c r="H64" s="391"/>
      <c r="I64" s="392"/>
      <c r="J64" s="390" t="s">
        <v>540</v>
      </c>
      <c r="K64" s="391"/>
      <c r="L64" s="391"/>
      <c r="M64" s="391"/>
      <c r="N64" s="392"/>
    </row>
  </sheetData>
  <autoFilter ref="A6:AO6" xr:uid="{FF903634-0F07-4825-8511-5F33520DBCDB}">
    <filterColumn colId="11" showButton="0"/>
    <filterColumn colId="12" showButton="0"/>
  </autoFilter>
  <mergeCells count="46">
    <mergeCell ref="AG5:AI5"/>
    <mergeCell ref="AJ5:AL5"/>
    <mergeCell ref="AM5:AO5"/>
    <mergeCell ref="AD5:AF5"/>
    <mergeCell ref="O23:Q23"/>
    <mergeCell ref="R23:T23"/>
    <mergeCell ref="X23:Z23"/>
    <mergeCell ref="AA23:AC23"/>
    <mergeCell ref="O5:Q5"/>
    <mergeCell ref="R5:T5"/>
    <mergeCell ref="U5:W5"/>
    <mergeCell ref="X5:Z5"/>
    <mergeCell ref="AA5:AC5"/>
    <mergeCell ref="A37:A38"/>
    <mergeCell ref="B37:B38"/>
    <mergeCell ref="B62:I62"/>
    <mergeCell ref="J62:N62"/>
    <mergeCell ref="B53:B58"/>
    <mergeCell ref="A53:A58"/>
    <mergeCell ref="A60:D60"/>
    <mergeCell ref="E60:F60"/>
    <mergeCell ref="C1:N2"/>
    <mergeCell ref="A5:N5"/>
    <mergeCell ref="A7:A25"/>
    <mergeCell ref="B7:B25"/>
    <mergeCell ref="L6:N6"/>
    <mergeCell ref="A3:N3"/>
    <mergeCell ref="A4:N4"/>
    <mergeCell ref="A1:B2"/>
    <mergeCell ref="L23:N23"/>
    <mergeCell ref="J64:N64"/>
    <mergeCell ref="A26:A30"/>
    <mergeCell ref="A31:A36"/>
    <mergeCell ref="B31:B36"/>
    <mergeCell ref="B26:B30"/>
    <mergeCell ref="B64:I64"/>
    <mergeCell ref="A46:A52"/>
    <mergeCell ref="B39:B42"/>
    <mergeCell ref="A39:A42"/>
    <mergeCell ref="B43:B45"/>
    <mergeCell ref="A43:A45"/>
    <mergeCell ref="B46:B52"/>
    <mergeCell ref="B63:I63"/>
    <mergeCell ref="J63:N63"/>
    <mergeCell ref="B61:I61"/>
    <mergeCell ref="J61:N61"/>
  </mergeCells>
  <phoneticPr fontId="9" type="noConversion"/>
  <conditionalFormatting sqref="E43:I43">
    <cfRule type="duplicateValues" dxfId="3" priority="1"/>
  </conditionalFormatting>
  <hyperlinks>
    <hyperlink ref="Q27" r:id="rId1" xr:uid="{B3EAB20A-4C39-4261-9451-860D5055F00E}"/>
    <hyperlink ref="Z10" r:id="rId2" display="https://drive.google.com/drive/folders/1n4LOkWGSuHVtqmYqnW7oN3AcFKt9XuZY?usp=drive_link" xr:uid="{E481A25A-9A3E-4C74-8994-14CCCA1DB472}"/>
    <hyperlink ref="Z16" r:id="rId3" xr:uid="{09DFDC67-5644-4EBA-B008-58168CE14FF8}"/>
    <hyperlink ref="Z25" r:id="rId4" xr:uid="{2ABEFAED-6CDB-44F8-A552-55D190A3CBA6}"/>
    <hyperlink ref="Z13" r:id="rId5" xr:uid="{972EE8BF-BE16-4433-BB10-B1FA4F6E13AA}"/>
    <hyperlink ref="Z56" r:id="rId6" display="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 xr:uid="{0AD995DB-B0AB-4275-A727-F4D48E8CADF8}"/>
    <hyperlink ref="AB42" r:id="rId7" xr:uid="{D27771C7-AFB6-41E2-AB44-BAC58814FBF1}"/>
    <hyperlink ref="AB50" r:id="rId8" xr:uid="{30A39A2A-A7F8-4353-8939-D10BFFAFBFD4}"/>
    <hyperlink ref="AB49" r:id="rId9" xr:uid="{6F413B96-ECDA-469C-8D03-8A79B9274D9A}"/>
    <hyperlink ref="AB47" r:id="rId10" xr:uid="{17A3BBC9-463D-4EA2-A453-2F515F73A3C5}"/>
    <hyperlink ref="AB43" r:id="rId11" xr:uid="{AC329116-3938-4666-AA0B-2524975D2EE3}"/>
    <hyperlink ref="AB33" r:id="rId12" xr:uid="{9A1C9CC5-F4A4-4C46-9A1D-D9E8F8E6AC45}"/>
    <hyperlink ref="AB34" r:id="rId13" xr:uid="{7F4DDDE4-B340-4E21-9303-9317BCB2CB13}"/>
    <hyperlink ref="AK22" r:id="rId14" xr:uid="{7C4F3E6A-9348-4220-A0CC-7E021EF7C80F}"/>
    <hyperlink ref="AK38" r:id="rId15" xr:uid="{C8B3508B-8C95-4EAC-9B91-B1180CF74918}"/>
    <hyperlink ref="AK58" r:id="rId16" xr:uid="{57CC335E-C52D-46FB-B388-89F305CD2873}"/>
    <hyperlink ref="AI10" r:id="rId17" xr:uid="{0CB96F87-FC7A-46CD-891C-5F277082D106}"/>
    <hyperlink ref="AI13" r:id="rId18" xr:uid="{64142865-AD15-4751-89AF-A86ECD196FF2}"/>
    <hyperlink ref="AK13" r:id="rId19" xr:uid="{3A0C977D-0263-4AC1-8616-770596986571}"/>
    <hyperlink ref="AI16" r:id="rId20" xr:uid="{272572A7-4BF0-49D3-B0BD-8B33F3BFC5B9}"/>
    <hyperlink ref="AI25" r:id="rId21" xr:uid="{468E3837-A7BB-482C-8B2B-4735C5DDB7A1}"/>
    <hyperlink ref="AI30" r:id="rId22" xr:uid="{81040636-E7EC-462C-9CC4-C7B6D2BB747E}"/>
    <hyperlink ref="AI39" r:id="rId23" xr:uid="{1CD9C828-F85A-4DFB-8AE0-CCA20B9DAC57}"/>
    <hyperlink ref="AI41" r:id="rId24" xr:uid="{345D665E-5561-4E78-B68E-FEC593CCD722}"/>
    <hyperlink ref="AI42" r:id="rId25" xr:uid="{AC000C11-F89F-43C7-BD54-75071060A26E}"/>
    <hyperlink ref="AB41" r:id="rId26" xr:uid="{D905FCED-A373-4CEE-8039-7847995F0DC9}"/>
    <hyperlink ref="AK41" r:id="rId27" xr:uid="{9608EECF-DA51-4F1E-8DCC-83C94A7CCC69}"/>
    <hyperlink ref="AK42" r:id="rId28" xr:uid="{BFC27A10-D308-41EC-BAD2-D9B01CA178F4}"/>
    <hyperlink ref="AK12" r:id="rId29" xr:uid="{B1F272BB-66B9-45EB-9BBE-57699D1A2F3E}"/>
    <hyperlink ref="AK15" r:id="rId30" xr:uid="{94120703-4E35-4BD8-8A06-DCA3C6D2D2E2}"/>
    <hyperlink ref="AK45" r:id="rId31" xr:uid="{3D8186CF-D2EB-46FD-B086-2666B7C89049}"/>
    <hyperlink ref="AK44" r:id="rId32" xr:uid="{8AFF1CBC-5610-4489-9DD7-F14A6B93C322}"/>
    <hyperlink ref="AK52" r:id="rId33" xr:uid="{5C3CFCBD-B45E-4C67-B814-CEC9DC0A1C3D}"/>
    <hyperlink ref="AK47" r:id="rId34" xr:uid="{DE4FA6ED-29A6-45A5-A372-1AB39224CE42}"/>
    <hyperlink ref="AK43" r:id="rId35" display="https://drive.google.com/drive/folders/15tdEsdDhNqGUunXtyCnL01M27xpJ50DW" xr:uid="{2931D08B-98F6-4127-8C20-0AD5A752C12E}"/>
    <hyperlink ref="AK8" r:id="rId36" xr:uid="{DE08C97A-9FB0-43C2-8730-9D4FCBA66102}"/>
    <hyperlink ref="AK24" r:id="rId37" xr:uid="{B3517708-CC1E-4A21-87C6-56E6153C9612}"/>
    <hyperlink ref="AK11" r:id="rId38" xr:uid="{6F77A680-28B4-4AC6-8BA9-AFB0F60970E8}"/>
    <hyperlink ref="AK34" r:id="rId39" xr:uid="{EA8E778E-74C2-4097-BE0D-8CD5788F2CC2}"/>
    <hyperlink ref="AK35" r:id="rId40" xr:uid="{A22E3CB1-02B2-49BF-BEC1-42E510668468}"/>
    <hyperlink ref="AK36" r:id="rId41" xr:uid="{83BE5CFF-E71C-4608-B717-2A4B25DDD23B}"/>
    <hyperlink ref="AI27" r:id="rId42" location="gid=1668850395" xr:uid="{40FC8BE2-AF9B-4EE5-AD94-B957282F5853}"/>
    <hyperlink ref="AK26" r:id="rId43" xr:uid="{1F79F056-A6A4-42B4-8196-5A6E7354F1F4}"/>
    <hyperlink ref="AK40" r:id="rId44" xr:uid="{FC2F8771-9938-4CFF-94E7-B98C1B82E384}"/>
    <hyperlink ref="AK17" r:id="rId45" xr:uid="{1C29E895-7F55-4202-A352-23281EAE446A}"/>
    <hyperlink ref="AI20" r:id="rId46" xr:uid="{E36826DC-76E5-4D00-B33C-95EC1AB4DE3C}"/>
    <hyperlink ref="AI51" r:id="rId47" xr:uid="{F1D9C480-2567-4E3B-8C97-37227A7EEF9C}"/>
    <hyperlink ref="AK51" r:id="rId48" xr:uid="{38799074-48DD-42A8-8419-57AA867D7D61}"/>
    <hyperlink ref="AK55" r:id="rId49" xr:uid="{618CB160-FDE0-43F3-B152-DE57DDF78684}"/>
    <hyperlink ref="AI57" r:id="rId50" xr:uid="{EED58092-86D7-4445-92DA-9DBE952B7F42}"/>
    <hyperlink ref="AK57" r:id="rId51" xr:uid="{340DDAB1-238E-4A6E-829F-1AE1E306481E}"/>
    <hyperlink ref="AK56" r:id="rId52" xr:uid="{0D6E9773-60CD-4F98-BA5E-E2EC02711216}"/>
    <hyperlink ref="AK59" r:id="rId53" xr:uid="{3808599D-4F7F-46D6-B8AE-3563B099090B}"/>
  </hyperlinks>
  <pageMargins left="0.23622047244094491" right="0.23622047244094491" top="0.74803149606299213" bottom="0.74803149606299213" header="0.31496062992125984" footer="0.31496062992125984"/>
  <pageSetup paperSize="14" scale="23" orientation="landscape" horizontalDpi="4294967295" verticalDpi="4294967295" r:id="rId54"/>
  <drawing r:id="rId55"/>
  <legacyDrawing r:id="rId5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B032-20A8-49C8-AB02-E8EB83AD30FF}">
  <dimension ref="B1:N25"/>
  <sheetViews>
    <sheetView topLeftCell="A14" workbookViewId="0">
      <selection activeCell="B5" sqref="B5:C5"/>
    </sheetView>
  </sheetViews>
  <sheetFormatPr baseColWidth="10" defaultColWidth="11.44140625" defaultRowHeight="13.8"/>
  <cols>
    <col min="1" max="1" width="2.33203125" style="162" customWidth="1"/>
    <col min="2" max="2" width="19.33203125" style="162" customWidth="1"/>
    <col min="3" max="3" width="31.6640625" style="162" customWidth="1"/>
    <col min="4" max="4" width="25.5546875" style="162" customWidth="1"/>
    <col min="5" max="5" width="41.109375" style="162" customWidth="1"/>
    <col min="6" max="6" width="7.109375" style="162" customWidth="1"/>
    <col min="7" max="7" width="7.5546875" style="162" customWidth="1"/>
    <col min="8" max="8" width="7.33203125" style="162" customWidth="1"/>
    <col min="9" max="9" width="17.33203125" style="162" customWidth="1"/>
    <col min="10" max="10" width="36.33203125" style="162" customWidth="1"/>
    <col min="11" max="11" width="11.109375" style="162" customWidth="1"/>
    <col min="12" max="13" width="2.33203125" style="162" customWidth="1"/>
    <col min="14" max="16384" width="11.44140625" style="162"/>
  </cols>
  <sheetData>
    <row r="1" spans="2:14" ht="52.5" customHeight="1" thickBot="1">
      <c r="C1" s="444" t="s">
        <v>469</v>
      </c>
      <c r="D1" s="445"/>
      <c r="E1" s="445"/>
      <c r="F1" s="445"/>
      <c r="G1" s="445"/>
      <c r="H1" s="445"/>
      <c r="I1" s="445"/>
      <c r="J1" s="445"/>
    </row>
    <row r="2" spans="2:14">
      <c r="B2" s="446" t="s">
        <v>470</v>
      </c>
      <c r="C2" s="447"/>
      <c r="D2" s="448">
        <v>7699</v>
      </c>
      <c r="E2" s="449"/>
      <c r="F2" s="449"/>
      <c r="G2" s="449"/>
      <c r="H2" s="449"/>
      <c r="I2" s="449"/>
      <c r="J2" s="450"/>
      <c r="K2" s="163"/>
      <c r="L2" s="163"/>
      <c r="M2" s="163"/>
      <c r="N2" s="164"/>
    </row>
    <row r="3" spans="2:14">
      <c r="B3" s="451" t="s">
        <v>471</v>
      </c>
      <c r="C3" s="452"/>
      <c r="D3" s="165" t="s">
        <v>472</v>
      </c>
      <c r="E3" s="166"/>
      <c r="F3" s="166"/>
      <c r="G3" s="166"/>
      <c r="H3" s="166"/>
      <c r="I3" s="166"/>
      <c r="J3" s="166"/>
      <c r="K3" s="167"/>
      <c r="L3" s="167"/>
      <c r="M3" s="167"/>
      <c r="N3" s="168"/>
    </row>
    <row r="4" spans="2:14">
      <c r="B4" s="451" t="s">
        <v>473</v>
      </c>
      <c r="C4" s="452"/>
      <c r="D4" s="165" t="s">
        <v>474</v>
      </c>
      <c r="E4" s="166"/>
      <c r="F4" s="166"/>
      <c r="G4" s="166"/>
      <c r="H4" s="166"/>
      <c r="I4" s="166"/>
      <c r="J4" s="166"/>
      <c r="K4" s="167"/>
      <c r="L4" s="167"/>
      <c r="M4" s="167"/>
      <c r="N4" s="169"/>
    </row>
    <row r="5" spans="2:14" ht="14.4" thickBot="1">
      <c r="B5" s="442" t="s">
        <v>475</v>
      </c>
      <c r="C5" s="443"/>
      <c r="D5" s="170" t="s">
        <v>476</v>
      </c>
      <c r="E5" s="171"/>
      <c r="F5" s="171"/>
      <c r="G5" s="171"/>
      <c r="H5" s="171"/>
      <c r="I5" s="171"/>
      <c r="J5" s="171"/>
      <c r="K5" s="167"/>
      <c r="L5" s="167"/>
      <c r="M5" s="167"/>
      <c r="N5" s="163"/>
    </row>
    <row r="6" spans="2:14" ht="14.4" thickBot="1">
      <c r="B6" s="169"/>
      <c r="C6" s="169"/>
      <c r="D6" s="169"/>
      <c r="E6" s="169"/>
      <c r="F6" s="169"/>
      <c r="G6" s="169"/>
      <c r="H6" s="169"/>
      <c r="I6" s="169"/>
      <c r="J6" s="169"/>
      <c r="K6" s="172"/>
      <c r="L6" s="173"/>
      <c r="M6" s="174"/>
    </row>
    <row r="7" spans="2:14">
      <c r="B7" s="454" t="s">
        <v>477</v>
      </c>
      <c r="C7" s="455"/>
      <c r="D7" s="438" t="s">
        <v>478</v>
      </c>
      <c r="E7" s="438"/>
      <c r="F7" s="438" t="s">
        <v>479</v>
      </c>
      <c r="G7" s="438"/>
      <c r="H7" s="438"/>
      <c r="I7" s="438" t="s">
        <v>480</v>
      </c>
      <c r="J7" s="440" t="s">
        <v>481</v>
      </c>
      <c r="K7" s="175"/>
      <c r="L7" s="173"/>
      <c r="M7" s="174"/>
    </row>
    <row r="8" spans="2:14">
      <c r="B8" s="456"/>
      <c r="C8" s="457"/>
      <c r="D8" s="439"/>
      <c r="E8" s="439"/>
      <c r="F8" s="439" t="s">
        <v>482</v>
      </c>
      <c r="G8" s="439"/>
      <c r="H8" s="439"/>
      <c r="I8" s="439"/>
      <c r="J8" s="441"/>
      <c r="K8" s="175"/>
      <c r="L8" s="173"/>
      <c r="M8" s="174"/>
    </row>
    <row r="9" spans="2:14" ht="26.4">
      <c r="B9" s="176" t="s">
        <v>483</v>
      </c>
      <c r="C9" s="177" t="s">
        <v>484</v>
      </c>
      <c r="D9" s="177" t="s">
        <v>485</v>
      </c>
      <c r="E9" s="177" t="s">
        <v>0</v>
      </c>
      <c r="F9" s="177">
        <v>1</v>
      </c>
      <c r="G9" s="177">
        <v>2</v>
      </c>
      <c r="H9" s="177">
        <v>3</v>
      </c>
      <c r="I9" s="177">
        <v>2024</v>
      </c>
      <c r="J9" s="441"/>
      <c r="K9" s="175"/>
      <c r="L9" s="173"/>
      <c r="M9" s="174"/>
    </row>
    <row r="10" spans="2:14" ht="22.8">
      <c r="B10" s="462" t="s">
        <v>486</v>
      </c>
      <c r="C10" s="471" t="s">
        <v>487</v>
      </c>
      <c r="D10" s="453" t="s">
        <v>488</v>
      </c>
      <c r="E10" s="178" t="s">
        <v>489</v>
      </c>
      <c r="F10" s="179"/>
      <c r="G10" s="179"/>
      <c r="H10" s="180"/>
      <c r="I10" s="463" t="s">
        <v>490</v>
      </c>
      <c r="J10" s="181" t="s">
        <v>491</v>
      </c>
      <c r="K10" s="175"/>
      <c r="L10" s="173"/>
      <c r="M10" s="174"/>
    </row>
    <row r="11" spans="2:14" ht="22.8">
      <c r="B11" s="462"/>
      <c r="C11" s="471"/>
      <c r="D11" s="453"/>
      <c r="E11" s="178" t="s">
        <v>492</v>
      </c>
      <c r="F11" s="180"/>
      <c r="G11" s="179"/>
      <c r="H11" s="179"/>
      <c r="I11" s="463"/>
      <c r="J11" s="181" t="s">
        <v>491</v>
      </c>
      <c r="K11" s="175"/>
      <c r="L11" s="173"/>
      <c r="M11" s="174"/>
    </row>
    <row r="12" spans="2:14">
      <c r="B12" s="462" t="s">
        <v>493</v>
      </c>
      <c r="C12" s="471" t="s">
        <v>494</v>
      </c>
      <c r="D12" s="453" t="s">
        <v>495</v>
      </c>
      <c r="E12" s="465" t="s">
        <v>496</v>
      </c>
      <c r="F12" s="467"/>
      <c r="G12" s="458"/>
      <c r="H12" s="458"/>
      <c r="I12" s="463"/>
      <c r="J12" s="460" t="s">
        <v>301</v>
      </c>
      <c r="K12" s="175"/>
      <c r="L12" s="173"/>
      <c r="M12" s="174"/>
    </row>
    <row r="13" spans="2:14">
      <c r="B13" s="462"/>
      <c r="C13" s="471"/>
      <c r="D13" s="453"/>
      <c r="E13" s="466"/>
      <c r="F13" s="468"/>
      <c r="G13" s="459"/>
      <c r="H13" s="459"/>
      <c r="I13" s="463"/>
      <c r="J13" s="461"/>
      <c r="K13" s="175"/>
      <c r="L13" s="182"/>
      <c r="M13" s="174"/>
    </row>
    <row r="14" spans="2:14" ht="22.8">
      <c r="B14" s="462" t="s">
        <v>497</v>
      </c>
      <c r="C14" s="453" t="s">
        <v>498</v>
      </c>
      <c r="D14" s="453" t="s">
        <v>499</v>
      </c>
      <c r="E14" s="178" t="s">
        <v>500</v>
      </c>
      <c r="F14" s="179"/>
      <c r="G14" s="183"/>
      <c r="H14" s="183"/>
      <c r="I14" s="463"/>
      <c r="J14" s="181" t="s">
        <v>501</v>
      </c>
      <c r="K14" s="175"/>
      <c r="L14" s="182"/>
      <c r="M14" s="174"/>
    </row>
    <row r="15" spans="2:14" ht="34.200000000000003">
      <c r="B15" s="462"/>
      <c r="C15" s="453"/>
      <c r="D15" s="453"/>
      <c r="E15" s="178" t="s">
        <v>502</v>
      </c>
      <c r="F15" s="179"/>
      <c r="G15" s="179"/>
      <c r="H15" s="179"/>
      <c r="I15" s="463"/>
      <c r="J15" s="181" t="s">
        <v>301</v>
      </c>
      <c r="K15" s="168"/>
      <c r="L15" s="173"/>
      <c r="M15" s="174"/>
    </row>
    <row r="16" spans="2:14" ht="57">
      <c r="B16" s="462"/>
      <c r="C16" s="453"/>
      <c r="D16" s="453"/>
      <c r="E16" s="178" t="s">
        <v>503</v>
      </c>
      <c r="F16" s="179"/>
      <c r="G16" s="179"/>
      <c r="H16" s="179"/>
      <c r="I16" s="463"/>
      <c r="J16" s="181" t="s">
        <v>504</v>
      </c>
      <c r="K16" s="168"/>
      <c r="L16" s="173"/>
      <c r="M16" s="174"/>
    </row>
    <row r="17" spans="2:13" ht="57">
      <c r="B17" s="462"/>
      <c r="C17" s="453"/>
      <c r="D17" s="453"/>
      <c r="E17" s="178" t="s">
        <v>505</v>
      </c>
      <c r="F17" s="180"/>
      <c r="G17" s="179"/>
      <c r="H17" s="179"/>
      <c r="I17" s="463"/>
      <c r="J17" s="181" t="s">
        <v>504</v>
      </c>
      <c r="K17" s="168"/>
      <c r="L17" s="173"/>
      <c r="M17" s="174"/>
    </row>
    <row r="18" spans="2:13" ht="22.8">
      <c r="B18" s="462" t="s">
        <v>506</v>
      </c>
      <c r="C18" s="453" t="s">
        <v>507</v>
      </c>
      <c r="D18" s="453" t="s">
        <v>508</v>
      </c>
      <c r="E18" s="184" t="s">
        <v>509</v>
      </c>
      <c r="F18" s="183"/>
      <c r="G18" s="183"/>
      <c r="H18" s="179"/>
      <c r="I18" s="463"/>
      <c r="J18" s="181" t="s">
        <v>510</v>
      </c>
    </row>
    <row r="19" spans="2:13">
      <c r="B19" s="462"/>
      <c r="C19" s="453"/>
      <c r="D19" s="453"/>
      <c r="E19" s="184" t="s">
        <v>511</v>
      </c>
      <c r="F19" s="183"/>
      <c r="G19" s="183"/>
      <c r="H19" s="179"/>
      <c r="I19" s="463"/>
      <c r="J19" s="181" t="s">
        <v>301</v>
      </c>
    </row>
    <row r="20" spans="2:13" ht="22.8">
      <c r="B20" s="462"/>
      <c r="C20" s="453"/>
      <c r="D20" s="453"/>
      <c r="E20" s="184" t="s">
        <v>512</v>
      </c>
      <c r="F20" s="183"/>
      <c r="G20" s="180"/>
      <c r="H20" s="179"/>
      <c r="I20" s="463"/>
      <c r="J20" s="181" t="s">
        <v>510</v>
      </c>
    </row>
    <row r="21" spans="2:13" ht="69" thickBot="1">
      <c r="B21" s="469"/>
      <c r="C21" s="470"/>
      <c r="D21" s="470"/>
      <c r="E21" s="185" t="s">
        <v>513</v>
      </c>
      <c r="F21" s="186"/>
      <c r="G21" s="186"/>
      <c r="H21" s="187"/>
      <c r="I21" s="464"/>
      <c r="J21" s="188" t="s">
        <v>514</v>
      </c>
    </row>
    <row r="23" spans="2:13">
      <c r="B23" s="189"/>
    </row>
    <row r="24" spans="2:13">
      <c r="B24" s="189" t="s">
        <v>515</v>
      </c>
      <c r="C24" s="189" t="s">
        <v>516</v>
      </c>
      <c r="D24" s="189"/>
    </row>
    <row r="25" spans="2:13">
      <c r="B25" s="189"/>
    </row>
  </sheetData>
  <mergeCells count="30">
    <mergeCell ref="J12:J13"/>
    <mergeCell ref="B14:B17"/>
    <mergeCell ref="C14:C17"/>
    <mergeCell ref="D14:D17"/>
    <mergeCell ref="I10:I21"/>
    <mergeCell ref="E12:E13"/>
    <mergeCell ref="F12:F13"/>
    <mergeCell ref="G12:G13"/>
    <mergeCell ref="B18:B21"/>
    <mergeCell ref="C18:C21"/>
    <mergeCell ref="D18:D21"/>
    <mergeCell ref="B10:B11"/>
    <mergeCell ref="C10:C11"/>
    <mergeCell ref="D10:D11"/>
    <mergeCell ref="B12:B13"/>
    <mergeCell ref="C12:C13"/>
    <mergeCell ref="D12:D13"/>
    <mergeCell ref="B7:C8"/>
    <mergeCell ref="D7:E8"/>
    <mergeCell ref="F7:H7"/>
    <mergeCell ref="H12:H13"/>
    <mergeCell ref="I7:I8"/>
    <mergeCell ref="J7:J9"/>
    <mergeCell ref="F8:H8"/>
    <mergeCell ref="B5:C5"/>
    <mergeCell ref="C1:J1"/>
    <mergeCell ref="B2:C2"/>
    <mergeCell ref="D2:J2"/>
    <mergeCell ref="B3:C3"/>
    <mergeCell ref="B4:C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234AD-0769-48FE-8BA7-71897CFC5125}">
  <sheetPr>
    <tabColor theme="0"/>
  </sheetPr>
  <dimension ref="A1:I15"/>
  <sheetViews>
    <sheetView zoomScale="170" zoomScaleNormal="170" workbookViewId="0">
      <selection activeCell="C10" sqref="C10"/>
    </sheetView>
  </sheetViews>
  <sheetFormatPr baseColWidth="10" defaultColWidth="11.44140625" defaultRowHeight="13.2"/>
  <cols>
    <col min="1" max="1" width="16" style="10" customWidth="1"/>
    <col min="2" max="2" width="35.88671875" style="10" customWidth="1"/>
    <col min="3" max="3" width="20.109375" style="10" customWidth="1"/>
    <col min="4" max="4" width="16" style="23" customWidth="1"/>
    <col min="5" max="5" width="18.5546875" style="10" customWidth="1"/>
    <col min="6" max="6" width="22.6640625" style="10" customWidth="1"/>
    <col min="7" max="7" width="11.44140625" style="10"/>
    <col min="8" max="8" width="19.44140625" style="10" customWidth="1"/>
    <col min="9" max="9" width="23" style="10" customWidth="1"/>
    <col min="10" max="16384" width="11.44140625" style="10"/>
  </cols>
  <sheetData>
    <row r="1" spans="1:9" ht="36" customHeight="1">
      <c r="A1" s="472" t="s">
        <v>338</v>
      </c>
      <c r="B1" s="473"/>
      <c r="C1" s="473"/>
      <c r="D1" s="473"/>
      <c r="E1" s="473"/>
      <c r="F1" s="474"/>
    </row>
    <row r="2" spans="1:9" ht="37.5" customHeight="1">
      <c r="A2" s="11" t="s">
        <v>319</v>
      </c>
      <c r="B2" s="11" t="s">
        <v>320</v>
      </c>
      <c r="C2" s="12" t="s">
        <v>365</v>
      </c>
      <c r="D2" s="12" t="s">
        <v>321</v>
      </c>
      <c r="E2" s="13" t="s">
        <v>322</v>
      </c>
      <c r="F2" s="13" t="s">
        <v>323</v>
      </c>
    </row>
    <row r="3" spans="1:9" ht="25.5" customHeight="1">
      <c r="A3" s="14" t="s">
        <v>324</v>
      </c>
      <c r="B3" s="24" t="s">
        <v>351</v>
      </c>
      <c r="C3" s="91" t="s">
        <v>368</v>
      </c>
      <c r="D3" s="15">
        <v>20</v>
      </c>
      <c r="E3" s="16" t="e">
        <f>+AVERAGE(PTEP!#REF!)</f>
        <v>#REF!</v>
      </c>
      <c r="F3" s="17" t="e">
        <f t="shared" ref="F3:F12" si="0">+IF(AND(E3&gt;=0,E3&lt;=0.59),"ZONA BAJA",IF(AND(E3&gt;=0.6,E3&lt;=0.79),"ZONA MEDIA","ZONA ALTA"))</f>
        <v>#REF!</v>
      </c>
    </row>
    <row r="4" spans="1:9" ht="25.5" customHeight="1">
      <c r="A4" s="14" t="s">
        <v>325</v>
      </c>
      <c r="B4" s="24" t="s">
        <v>350</v>
      </c>
      <c r="C4" s="91" t="s">
        <v>367</v>
      </c>
      <c r="D4" s="15">
        <v>10</v>
      </c>
      <c r="E4" s="16" t="e">
        <f>+AVERAGE(PTEP!#REF!)</f>
        <v>#REF!</v>
      </c>
      <c r="F4" s="17" t="e">
        <f t="shared" si="0"/>
        <v>#REF!</v>
      </c>
    </row>
    <row r="5" spans="1:9" ht="25.5" customHeight="1">
      <c r="A5" s="14" t="s">
        <v>326</v>
      </c>
      <c r="B5" s="24" t="s">
        <v>349</v>
      </c>
      <c r="C5" s="91" t="s">
        <v>367</v>
      </c>
      <c r="D5" s="15">
        <v>6</v>
      </c>
      <c r="E5" s="16" t="e">
        <f>+AVERAGE(PTEP!#REF!)</f>
        <v>#REF!</v>
      </c>
      <c r="F5" s="17" t="e">
        <f t="shared" si="0"/>
        <v>#REF!</v>
      </c>
      <c r="H5" s="9" t="s">
        <v>327</v>
      </c>
      <c r="I5" s="18" t="s">
        <v>328</v>
      </c>
    </row>
    <row r="6" spans="1:9" ht="25.5" customHeight="1">
      <c r="A6" s="8" t="s">
        <v>329</v>
      </c>
      <c r="B6" s="24" t="s">
        <v>348</v>
      </c>
      <c r="C6" s="91" t="s">
        <v>366</v>
      </c>
      <c r="D6" s="19">
        <v>2</v>
      </c>
      <c r="E6" s="16" t="e">
        <f>+AVERAGE(PTEP!#REF!)</f>
        <v>#REF!</v>
      </c>
      <c r="F6" s="17" t="e">
        <f t="shared" si="0"/>
        <v>#REF!</v>
      </c>
      <c r="H6" s="9" t="s">
        <v>330</v>
      </c>
      <c r="I6" s="20" t="s">
        <v>331</v>
      </c>
    </row>
    <row r="7" spans="1:9" ht="25.5" customHeight="1">
      <c r="A7" s="8" t="s">
        <v>332</v>
      </c>
      <c r="B7" s="92" t="s">
        <v>347</v>
      </c>
      <c r="C7" s="91" t="s">
        <v>369</v>
      </c>
      <c r="D7" s="19">
        <v>4</v>
      </c>
      <c r="E7" s="16" t="e">
        <f>+AVERAGE(PTEP!#REF!)</f>
        <v>#REF!</v>
      </c>
      <c r="F7" s="17" t="e">
        <f t="shared" si="0"/>
        <v>#REF!</v>
      </c>
      <c r="H7" s="9" t="s">
        <v>333</v>
      </c>
      <c r="I7" s="21" t="s">
        <v>334</v>
      </c>
    </row>
    <row r="8" spans="1:9" ht="25.5" customHeight="1">
      <c r="A8" s="8" t="s">
        <v>339</v>
      </c>
      <c r="B8" s="92" t="s">
        <v>346</v>
      </c>
      <c r="C8" s="91" t="s">
        <v>369</v>
      </c>
      <c r="D8" s="19">
        <v>3</v>
      </c>
      <c r="E8" s="16" t="e">
        <f>+AVERAGE(PTEP!#REF!)</f>
        <v>#REF!</v>
      </c>
      <c r="F8" s="17" t="e">
        <f t="shared" si="0"/>
        <v>#REF!</v>
      </c>
      <c r="H8" s="23"/>
      <c r="I8" s="23"/>
    </row>
    <row r="9" spans="1:9" ht="25.5" customHeight="1">
      <c r="A9" s="8" t="s">
        <v>340</v>
      </c>
      <c r="B9" s="92" t="s">
        <v>345</v>
      </c>
      <c r="C9" s="91" t="s">
        <v>368</v>
      </c>
      <c r="D9" s="19">
        <v>8</v>
      </c>
      <c r="E9" s="16" t="e">
        <f>+AVERAGE(PTEP!#REF!)</f>
        <v>#REF!</v>
      </c>
      <c r="F9" s="17" t="e">
        <f t="shared" si="0"/>
        <v>#REF!</v>
      </c>
      <c r="H9" s="23"/>
      <c r="I9" s="23"/>
    </row>
    <row r="10" spans="1:9" ht="25.5" customHeight="1">
      <c r="A10" s="8" t="s">
        <v>341</v>
      </c>
      <c r="B10" s="24" t="s">
        <v>344</v>
      </c>
      <c r="C10" s="91" t="s">
        <v>366</v>
      </c>
      <c r="D10" s="19">
        <v>6</v>
      </c>
      <c r="E10" s="16" t="e">
        <f>+AVERAGE(PTEP!#REF!)</f>
        <v>#REF!</v>
      </c>
      <c r="F10" s="17" t="e">
        <f t="shared" si="0"/>
        <v>#REF!</v>
      </c>
      <c r="H10" s="23"/>
      <c r="I10" s="23"/>
    </row>
    <row r="11" spans="1:9" ht="25.5" customHeight="1">
      <c r="A11" s="8" t="s">
        <v>342</v>
      </c>
      <c r="B11" s="92" t="s">
        <v>343</v>
      </c>
      <c r="C11" s="91" t="s">
        <v>367</v>
      </c>
      <c r="D11" s="19">
        <v>3</v>
      </c>
      <c r="E11" s="16" t="e">
        <f>+AVERAGE(PTEP!#REF!)</f>
        <v>#REF!</v>
      </c>
      <c r="F11" s="17" t="e">
        <f t="shared" si="0"/>
        <v>#REF!</v>
      </c>
    </row>
    <row r="12" spans="1:9" ht="25.5" customHeight="1">
      <c r="A12" s="386" t="s">
        <v>336</v>
      </c>
      <c r="B12" s="386"/>
      <c r="C12" s="13"/>
      <c r="D12" s="13">
        <f>SUM(D3:D11)</f>
        <v>62</v>
      </c>
      <c r="E12" s="22" t="e">
        <f>+AVERAGE(E3:E11)</f>
        <v>#REF!</v>
      </c>
      <c r="F12" s="17" t="e">
        <f t="shared" si="0"/>
        <v>#REF!</v>
      </c>
    </row>
    <row r="13" spans="1:9" ht="7.5" customHeight="1"/>
    <row r="14" spans="1:9" ht="42.75" customHeight="1">
      <c r="A14" s="475" t="s">
        <v>337</v>
      </c>
      <c r="B14" s="475"/>
      <c r="C14" s="475"/>
      <c r="D14" s="475"/>
      <c r="E14" s="475"/>
      <c r="F14" s="475"/>
      <c r="G14" s="475"/>
      <c r="H14" s="475"/>
      <c r="I14" s="475"/>
    </row>
    <row r="15" spans="1:9" ht="20.25" customHeight="1"/>
  </sheetData>
  <autoFilter ref="A2:F12" xr:uid="{A8F234AD-0769-48FE-8BA7-71897CFC5125}"/>
  <mergeCells count="3">
    <mergeCell ref="A1:F1"/>
    <mergeCell ref="A12:B12"/>
    <mergeCell ref="A14:I14"/>
  </mergeCells>
  <conditionalFormatting sqref="F3:F12">
    <cfRule type="containsText" dxfId="2" priority="1" operator="containsText" text="ZONA ALTA">
      <formula>NOT(ISERROR(SEARCH("ZONA ALTA",F3)))</formula>
    </cfRule>
    <cfRule type="containsText" dxfId="1" priority="2" operator="containsText" text="ZONA MEDIA">
      <formula>NOT(ISERROR(SEARCH("ZONA MEDIA",F3)))</formula>
    </cfRule>
    <cfRule type="containsText" dxfId="0" priority="3" operator="containsText" text="ZONA BAJA">
      <formula>NOT(ISERROR(SEARCH("ZONA BAJA",F3)))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Lista</vt:lpstr>
      <vt:lpstr>Desagregado</vt:lpstr>
      <vt:lpstr>PTEP</vt:lpstr>
      <vt:lpstr>PLAN ACCIÓN INTEGRIDAD</vt:lpstr>
      <vt:lpstr>Distribución</vt:lpstr>
      <vt:lpstr>PTEP!Títulos_a_imprimir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karol ximena Torres Correa</cp:lastModifiedBy>
  <cp:lastPrinted>2023-05-10T15:21:05Z</cp:lastPrinted>
  <dcterms:created xsi:type="dcterms:W3CDTF">2023-01-04T19:24:56Z</dcterms:created>
  <dcterms:modified xsi:type="dcterms:W3CDTF">2025-01-11T01:39:05Z</dcterms:modified>
</cp:coreProperties>
</file>