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DATO\datos\AMBIENTE2024\INFORMES\ANTICORRUPCIÓN\SEGUIMIENTO 2024\"/>
    </mc:Choice>
  </mc:AlternateContent>
  <xr:revisionPtr revIDLastSave="0" documentId="13_ncr:1_{8DA575E3-D3E6-4D9F-8E58-FF4113DC8E8C}" xr6:coauthVersionLast="47" xr6:coauthVersionMax="47" xr10:uidLastSave="{00000000-0000-0000-0000-000000000000}"/>
  <bookViews>
    <workbookView xWindow="-120" yWindow="-120" windowWidth="24240" windowHeight="13140" firstSheet="2" activeTab="2" xr2:uid="{3F93FF8D-EE39-4E27-AA9A-ADB7B0F06197}"/>
  </bookViews>
  <sheets>
    <sheet name="Lista" sheetId="3" state="hidden" r:id="rId1"/>
    <sheet name="Desagregado" sheetId="4" state="hidden" r:id="rId2"/>
    <sheet name="PTEP" sheetId="1" r:id="rId3"/>
    <sheet name="PLAN ACCIÓN INTEGRIDAD" sheetId="6" r:id="rId4"/>
    <sheet name="Distribución" sheetId="5"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1_SE">#REF!</definedName>
    <definedName name="_xlnm._FilterDatabase" localSheetId="1" hidden="1">Desagregado!$A$1:$H$64</definedName>
    <definedName name="_xlnm._FilterDatabase" localSheetId="4" hidden="1">Distribución!$A$2:$F$12</definedName>
    <definedName name="_xlnm._FilterDatabase" localSheetId="2" hidden="1">PTEP!$A$6:$N$63</definedName>
    <definedName name="A">#REF!</definedName>
    <definedName name="AA">#REF!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[4]FUENTES!#REF!</definedName>
    <definedName name="FUENTES_DE_FINANCIACIÓN">#REF!</definedName>
    <definedName name="FUENTES_DE_RIESGO">#REF!</definedName>
    <definedName name="FUENTES_RIESGO">#REF!</definedName>
    <definedName name="Fut">#REF!</definedName>
    <definedName name="GENTE">#REF!</definedName>
    <definedName name="GESTION">#REF!</definedName>
    <definedName name="GESTION_ADMINISTRATIVA">[5]Contexto!#REF!</definedName>
    <definedName name="GESTION_CONTROL">#REF!</definedName>
    <definedName name="GESTION_TECNICA">#REF!</definedName>
    <definedName name="GRAVEDAD">#REF!</definedName>
    <definedName name="GRUPO_VULNERABLE">#REF!</definedName>
    <definedName name="GRUPOS_DE_EDAD">#REF!</definedName>
    <definedName name="Hasta">[3]Listas!$B$2:$B$14</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[4]FUENTES!#REF!</definedName>
    <definedName name="NOMBRE_RIESGO">#REF!</definedName>
    <definedName name="NUM">#REF!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#REF!</definedName>
    <definedName name="PARTICIPACIÓN">#REF!</definedName>
    <definedName name="PERIODO">'[6]INFO GENERAL'!$A$328:$A$333</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#REF!</definedName>
    <definedName name="SISTEMAS">#REF!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2">PTEP!$1:$6</definedName>
    <definedName name="TOTAL_PUNTAJE_RIESGO">#REF!</definedName>
    <definedName name="TRATAMIENTO">#REF!</definedName>
    <definedName name="TRATAMIENTO_RIESGO">'[7]NO BORRAR'!$G$1:$G$5</definedName>
    <definedName name="UNIDAD_DE_MEDIDA">#REF!</definedName>
    <definedName name="USUARIO">#REF!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4" i="1" l="1"/>
  <c r="P43" i="1"/>
  <c r="P42" i="1"/>
  <c r="P41" i="1"/>
  <c r="P39" i="1"/>
  <c r="P13" i="1" l="1"/>
  <c r="E63" i="1" l="1"/>
  <c r="P24" i="1" l="1"/>
  <c r="P19" i="1"/>
  <c r="P18" i="1"/>
  <c r="D12" i="5" l="1"/>
  <c r="E11" i="5"/>
  <c r="F11" i="5" s="1"/>
  <c r="E10" i="5"/>
  <c r="F10" i="5" s="1"/>
  <c r="E9" i="5"/>
  <c r="F9" i="5" s="1"/>
  <c r="E8" i="5"/>
  <c r="F8" i="5" s="1"/>
  <c r="E7" i="5"/>
  <c r="F7" i="5" s="1"/>
  <c r="E6" i="5"/>
  <c r="F6" i="5" s="1"/>
  <c r="E5" i="5"/>
  <c r="F5" i="5" s="1"/>
  <c r="E4" i="5"/>
  <c r="F4" i="5" s="1"/>
  <c r="E3" i="5"/>
  <c r="E12" i="5" l="1"/>
  <c r="F12" i="5" s="1"/>
  <c r="F3" i="5"/>
  <c r="C64" i="4"/>
  <c r="F62" i="4"/>
  <c r="F63" i="4"/>
  <c r="F61" i="4"/>
  <c r="F56" i="4"/>
  <c r="F57" i="4"/>
  <c r="F58" i="4"/>
  <c r="F59" i="4"/>
  <c r="F60" i="4"/>
  <c r="F55" i="4"/>
  <c r="F48" i="4"/>
  <c r="F49" i="4"/>
  <c r="F50" i="4"/>
  <c r="F51" i="4"/>
  <c r="F52" i="4"/>
  <c r="F53" i="4"/>
  <c r="F54" i="4"/>
  <c r="F47" i="4"/>
  <c r="F45" i="4"/>
  <c r="F46" i="4"/>
  <c r="F44" i="4"/>
  <c r="F41" i="4"/>
  <c r="F42" i="4"/>
  <c r="F43" i="4"/>
  <c r="F40" i="4"/>
  <c r="F39" i="4"/>
  <c r="F38" i="4"/>
  <c r="F33" i="4"/>
  <c r="F34" i="4"/>
  <c r="F35" i="4"/>
  <c r="F36" i="4"/>
  <c r="F37" i="4"/>
  <c r="F32" i="4"/>
  <c r="F31" i="4"/>
  <c r="F23" i="4"/>
  <c r="F24" i="4"/>
  <c r="F25" i="4"/>
  <c r="F26" i="4"/>
  <c r="F27" i="4"/>
  <c r="F28" i="4"/>
  <c r="F29" i="4"/>
  <c r="F30" i="4"/>
  <c r="F22" i="4"/>
  <c r="F3" i="4"/>
  <c r="F4" i="4"/>
  <c r="F5" i="4"/>
  <c r="F6" i="4"/>
  <c r="F7" i="4"/>
  <c r="F8" i="4"/>
  <c r="F9" i="4"/>
  <c r="F10" i="4"/>
  <c r="F11" i="4"/>
  <c r="F12" i="4"/>
  <c r="F13" i="4"/>
  <c r="F14" i="4"/>
  <c r="F15" i="4"/>
  <c r="F16" i="4"/>
  <c r="F17" i="4"/>
  <c r="F18" i="4"/>
  <c r="F19" i="4"/>
  <c r="F20" i="4"/>
  <c r="F21" i="4"/>
  <c r="F2" i="4"/>
  <c r="G61" i="4" l="1"/>
  <c r="F64" i="4"/>
  <c r="G55" i="4"/>
  <c r="G47" i="4"/>
  <c r="G44" i="4"/>
  <c r="G38" i="4"/>
  <c r="G40" i="4"/>
  <c r="G32" i="4"/>
  <c r="G22" i="4"/>
  <c r="G2" i="4"/>
  <c r="G6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P6" authorId="0" shapeId="0" xr:uid="{7ED2CAE9-F72E-4B6B-90AA-42F3DAD07076}">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Q6" authorId="1" shapeId="0" xr:uid="{37FC966E-A065-4D3E-941A-7EF72726064E}">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<sst xmlns="http://schemas.openxmlformats.org/spreadsheetml/2006/main" count="1291" uniqueCount="798">
  <si>
    <t>ACTIVIDAD</t>
  </si>
  <si>
    <t>META</t>
  </si>
  <si>
    <t>NOMBRE DEL INDICADOR</t>
  </si>
  <si>
    <t>FORMULA DEL INDICADOR</t>
  </si>
  <si>
    <t>DOCUMENTOS DE VERIFICACIÓN</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</si>
  <si>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</si>
  <si>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</si>
  <si>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</si>
  <si>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</si>
  <si>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</si>
  <si>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</si>
  <si>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</si>
  <si>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</si>
  <si>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</si>
  <si>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</si>
  <si>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</si>
  <si>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</si>
  <si>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</si>
  <si>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</si>
  <si>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</si>
  <si>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</si>
  <si>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</si>
  <si>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No. De estrategias de contenido o alternativas de solución para mejorar el posicionamiento de la sede electrónica y de las plataformas virtuales de la DPSIA</t>
  </si>
  <si>
    <t>COMPONENTE PROGRAMA</t>
  </si>
  <si>
    <t>SUBCOMPONENTE PROGRAMA</t>
  </si>
  <si>
    <t>2. RENDICIÓN DE CUENTAS</t>
  </si>
  <si>
    <t>DIMENSIÓN MIPG ASOCIADA</t>
  </si>
  <si>
    <t>POLÍTICA MIPG ASOCIADA</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</si>
  <si>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</si>
  <si>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</si>
  <si>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</si>
  <si>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</si>
  <si>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</si>
  <si>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(No. de indicadores actualizados / No. total de indicadores que requieren actualización, según su periodicidad de medición ) x 100</t>
  </si>
  <si>
    <t>Porcentaje de elaboración de informes normados de gestión, el estado y calidad de los recursos naturales</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</si>
  <si>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</si>
  <si>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</si>
  <si>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</si>
  <si>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</si>
  <si>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</si>
  <si>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</si>
  <si>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</si>
  <si>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</si>
  <si>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</si>
  <si>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</si>
  <si>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</si>
  <si>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</si>
  <si>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</si>
  <si>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Socializar el Plan Institucional de Participación Ciudadana a través de las 20 Comisiones Ambientales Locales del D.C.</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</si>
  <si>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</si>
  <si>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</si>
  <si>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</si>
  <si>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</si>
  <si>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Atender las preguntas, comentarios y/u observaciones realizadas por la ciudadanía dirigidas al sector ambiente, en el proceso de rendición de cuentas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</si>
  <si>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</si>
  <si>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</si>
  <si>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</si>
  <si>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</si>
  <si>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</si>
  <si>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</si>
  <si>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</si>
  <si>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</si>
  <si>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</si>
  <si>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</si>
  <si>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</si>
  <si>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</si>
  <si>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</si>
  <si>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</si>
  <si>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</si>
  <si>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</si>
  <si>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</si>
  <si>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</si>
  <si>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</si>
  <si>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</si>
  <si>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</si>
  <si>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</si>
  <si>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</si>
  <si>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</si>
  <si>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</si>
  <si>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</si>
  <si>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</si>
  <si>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</si>
  <si>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</si>
  <si>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</si>
  <si>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</si>
  <si>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</si>
  <si>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</si>
  <si>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</si>
  <si>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</si>
  <si>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</si>
  <si>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</si>
  <si>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</si>
  <si>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</si>
  <si>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</si>
  <si>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</si>
  <si>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</si>
  <si>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</si>
  <si>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</si>
  <si>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</si>
  <si>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</si>
  <si>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</si>
  <si>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</si>
  <si>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</si>
  <si>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</si>
  <si>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</si>
  <si>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</si>
  <si>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</si>
  <si>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</si>
  <si>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7.1 Programa Gestión de Integridad</t>
  </si>
  <si>
    <t>Porcentaje de ejecución del Plan de gestión de Integridad</t>
  </si>
  <si>
    <t>Elaborar informe de resultados de la gestión de Integridad del 2023, presentarlo ante Comité Institucional de Gestión y Desempeño y publicarlo en la página web.</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</si>
  <si>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</si>
  <si>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</si>
  <si>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</si>
  <si>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</si>
  <si>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</si>
  <si>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</si>
  <si>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</si>
  <si>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</si>
  <si>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</si>
  <si>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</si>
  <si>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</si>
  <si>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</si>
  <si>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</si>
  <si>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</si>
  <si>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</si>
  <si>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</si>
  <si>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</si>
  <si>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</si>
  <si>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</si>
  <si>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</si>
  <si>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</si>
  <si>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</si>
  <si>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</si>
  <si>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</si>
  <si>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</si>
  <si>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</si>
  <si>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</si>
  <si>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</si>
  <si>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</si>
  <si>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</si>
  <si>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</si>
  <si>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</si>
  <si>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</si>
  <si>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</si>
  <si>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</si>
  <si>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</si>
  <si>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</si>
  <si>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</si>
  <si>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</si>
  <si>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</si>
  <si>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</si>
  <si>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</si>
  <si>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</si>
  <si>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</si>
  <si>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</si>
  <si>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</si>
  <si>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</si>
  <si>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</si>
  <si>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</si>
  <si>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</si>
  <si>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</si>
  <si>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</si>
  <si>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</si>
  <si>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</si>
  <si>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</si>
  <si>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</si>
  <si>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</si>
  <si>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</si>
  <si>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</si>
  <si>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</si>
  <si>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</si>
  <si>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</si>
  <si>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</si>
  <si>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</si>
  <si>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</si>
  <si>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</si>
  <si>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</si>
  <si>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</si>
  <si>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</si>
  <si>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</si>
  <si>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</si>
  <si>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</si>
  <si>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</si>
  <si>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</si>
  <si>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</si>
  <si>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</si>
  <si>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</si>
  <si>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</si>
  <si>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</si>
  <si>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</si>
  <si>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</si>
  <si>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</si>
  <si>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</si>
  <si>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</si>
  <si>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Subsecretaria General</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</si>
  <si>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</si>
  <si>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</si>
  <si>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</si>
  <si>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</si>
  <si>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</si>
  <si>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</si>
  <si>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</si>
  <si>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</si>
  <si>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Seguimiento realizados al cumplimiento de la Resolución 1519 de 2020</t>
  </si>
  <si>
    <t>Matriz de seguimiento del ITA (Procuraduria)
Actas de reuniones
Memorandos, ticket en la mesa de servicios</t>
  </si>
  <si>
    <t>Actas de reuniones
Memorandos</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</si>
  <si>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</si>
  <si>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</si>
  <si>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</si>
  <si>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</si>
  <si>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</si>
  <si>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</si>
  <si>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</si>
  <si>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</si>
  <si>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</si>
  <si>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</si>
  <si>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</si>
  <si>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</si>
  <si>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</si>
  <si>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</si>
  <si>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</si>
  <si>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</si>
  <si>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</si>
  <si>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Comunicaciones internas, pagina WEB</t>
  </si>
  <si>
    <t>Un (1) mapa de riesgos de la entidad presentado</t>
  </si>
  <si>
    <t>No. de mapas de riesgos  de  la SDA presentados en CICCI</t>
  </si>
  <si>
    <t>Tres (3) divulgaciones del mapa de riesgos  de  gestión y de corrupción de la SDA realizadas</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</si>
  <si>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</si>
  <si>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</si>
  <si>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Realizar monitoreo bimensual al plan de trabajo para implementar el Sistema de Administración del Riesgo de Lavado de Activos y Financiación del Terrorismo – SARLAFT y presentar avances a la alta dirección.</t>
  </si>
  <si>
    <t>Proponer estrategias de innovación en temas institucionales</t>
  </si>
  <si>
    <t>Dirección de Planeación y Sistemas de Información Ambiental (Direccionamiento Estrátegico)</t>
  </si>
  <si>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</si>
  <si>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</si>
  <si>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</si>
  <si>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</si>
  <si>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</si>
  <si>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</si>
  <si>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</si>
  <si>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</si>
  <si>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</si>
  <si>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</si>
  <si>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</si>
  <si>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</si>
  <si>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</si>
  <si>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</si>
  <si>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</si>
  <si>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</si>
  <si>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</si>
  <si>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</si>
  <si>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</si>
  <si>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</si>
  <si>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</si>
  <si>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</si>
  <si>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</si>
  <si>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</si>
  <si>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</si>
  <si>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</si>
  <si>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</si>
  <si>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</si>
  <si>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</si>
  <si>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</si>
  <si>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</si>
  <si>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</si>
  <si>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Comunicaciones, informes o documentos de soporte de los criterios gestionados</t>
  </si>
  <si>
    <t>Acto administrativo
Publicación web
Comunicaciones</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</si>
  <si>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</si>
  <si>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</si>
  <si>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</si>
  <si>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</si>
  <si>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</si>
  <si>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</si>
  <si>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</si>
  <si>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</si>
  <si>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</si>
  <si>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</si>
  <si>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</si>
  <si>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</si>
  <si>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</si>
  <si>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</si>
  <si>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</si>
  <si>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</si>
  <si>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</si>
  <si>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</si>
  <si>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</si>
  <si>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</si>
  <si>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</si>
  <si>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</si>
  <si>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</si>
  <si>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</si>
  <si>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Informes de seguimiento.</t>
  </si>
  <si>
    <t>Actas de reunión
Pantallazos
Comunicaciones</t>
  </si>
  <si>
    <t>Revisión del funcionamiento de los servicios se los objetos geográficos ya dispuestos en la plataforma de datos abiertos, a con el fin de verificar su correcto funcionamiento.</t>
  </si>
  <si>
    <t>Oficina de Participación, Educación y Localidades,  Subsecretaria general,  Oficina asesora de comunicaciones y DPSIA</t>
  </si>
  <si>
    <t>2 capacitaciones con las dependencias de la SDA</t>
  </si>
  <si>
    <t>Realizar encuestas aplicadas a los ciudadanos sobre las temáticas ambientales divulgadas en los productos comunicacionales de la SDA.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</si>
  <si>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</si>
  <si>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</si>
  <si>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</si>
  <si>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</si>
  <si>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Gestores de Integridad 
Comité Institucional de Gestión y Desempeño Institucional</t>
  </si>
  <si>
    <t>Ejecutar el plan de acción del programa de gestión de integridad de la SDA para la vigencia 2023</t>
  </si>
  <si>
    <t xml:space="preserve">Soportes de ejecución de las actividades, según corresponda
</t>
  </si>
  <si>
    <t>Gestores de Integridad
Comité Institucional de Gestión y desempeño institucional</t>
  </si>
  <si>
    <t>7.1.3</t>
  </si>
  <si>
    <t>Gestores de Integridad</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</si>
  <si>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</si>
  <si>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</si>
  <si>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</si>
  <si>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</si>
  <si>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Gestores de integridad
Equipo lider institucional</t>
  </si>
  <si>
    <t xml:space="preserve">7.5 Gestión prácticas Antisoborno, Antifraude </t>
  </si>
  <si>
    <t>7.5.1</t>
  </si>
  <si>
    <t>Formular, ejecutar y hacer seguimiento al plan de implementación para la vigencia 2023 conforme a la Politica Antisoborno de la SDA.</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</si>
  <si>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</si>
  <si>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</si>
  <si>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</si>
  <si>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</si>
  <si>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</si>
  <si>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</si>
  <si>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Dirección de Gestión Corporativa
Gestores de Integridad
Todas las dependencias</t>
  </si>
  <si>
    <t>Formular, ejecutar y hacer seguimiento al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</si>
  <si>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</si>
  <si>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t xml:space="preserve"> COMPONENTE</t>
  </si>
  <si>
    <t xml:space="preserve">ESTRATEGIA </t>
  </si>
  <si>
    <t>No. 
Actividades</t>
  </si>
  <si>
    <t>% Avance</t>
  </si>
  <si>
    <t>Nivel de Cumplimiento</t>
  </si>
  <si>
    <t xml:space="preserve">Componente 1. </t>
  </si>
  <si>
    <t xml:space="preserve">Componente 2. </t>
  </si>
  <si>
    <t xml:space="preserve">Componente 3. </t>
  </si>
  <si>
    <t>0 a 59%</t>
  </si>
  <si>
    <t>ZONA BAJA</t>
  </si>
  <si>
    <t xml:space="preserve">Componente 4. </t>
  </si>
  <si>
    <t>De 60 a 79%</t>
  </si>
  <si>
    <t>ZONA MEDIA</t>
  </si>
  <si>
    <t xml:space="preserve">Componente 5. </t>
  </si>
  <si>
    <t>de 80 a 100%</t>
  </si>
  <si>
    <t>ZONA ALTA</t>
  </si>
  <si>
    <t>Componente 6.</t>
  </si>
  <si>
    <t>TOTAL ACTIVIDADES PAAC 2022</t>
  </si>
  <si>
    <r>
      <t xml:space="preserve">El nivel de cumplimiento fue calculado con base en lo establecido en el literal b) del numeral VII del documento “Estrategias para la Construcción del Plan Anticorrupción y de Atención al Ciudadano” (Versión 2),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</si>
  <si>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r>
      <rPr>
        <b/>
        <sz val="10"/>
        <color theme="1"/>
        <rFont val="Arial"/>
        <family val="2"/>
      </rPr>
      <t>Estado General Plan Anticorrupción y de Atención al Ciudadano - PAAC</t>
    </r>
    <r>
      <rPr>
        <sz val="10"/>
        <color theme="1"/>
        <rFont val="Arial"/>
        <family val="2"/>
      </rPr>
      <t xml:space="preserve">
Primer Cuatrimestre - Corte a: 30 Abril de 2023</t>
    </r>
  </si>
  <si>
    <t xml:space="preserve">Componente 6. </t>
  </si>
  <si>
    <t xml:space="preserve">Componente 7. </t>
  </si>
  <si>
    <t xml:space="preserve">Componente 8. </t>
  </si>
  <si>
    <t xml:space="preserve">Componente 9. </t>
  </si>
  <si>
    <t>MEDIDAS DE DEBIDA DILIGENCIA Y PREVENCIÓN DE LAVADO DE ACTIVOS</t>
  </si>
  <si>
    <t>GESTIÓN DE RIESGOS DE CORRUPCIÓN - MAPAS DE RIESGO</t>
  </si>
  <si>
    <t>PROMOCIÓN DE LA INTEGRIDAD Y LA ÉTICA PÚBLICA</t>
  </si>
  <si>
    <t>PARTICIPACIÓN E INNOVACIÓN EN LA GESTIÓN PÚBLICA</t>
  </si>
  <si>
    <t>APERTURA DE INFORMACIÓN Y DATOS ABIERTOS</t>
  </si>
  <si>
    <t>RACIONALIZACIÓN DE TRÁMITES</t>
  </si>
  <si>
    <t>MECANISMOS PARA MEJORAR LA ATENCIÓN AL CIUDADANO</t>
  </si>
  <si>
    <t>RENDICIÓN DE CUENTAS</t>
  </si>
  <si>
    <t>MECANISMOS PARA LA TRANSPARENCIA Y ACCESO A LA INFORMACIÓN</t>
  </si>
  <si>
    <t xml:space="preserve">Estado de la Actividad </t>
  </si>
  <si>
    <t>Cumplida</t>
  </si>
  <si>
    <t>No Cumplida</t>
  </si>
  <si>
    <t xml:space="preserve">Parcialmente </t>
  </si>
  <si>
    <t>No Programada en el Periodo</t>
  </si>
  <si>
    <t xml:space="preserve">Código Actividad </t>
  </si>
  <si>
    <t xml:space="preserve">% Acumulado </t>
  </si>
  <si>
    <t>Promedio</t>
  </si>
  <si>
    <t xml:space="preserve">Responsable </t>
  </si>
  <si>
    <t>Actividad</t>
  </si>
  <si>
    <t>TOTAL ACTIVIDADES PAAC 2023</t>
  </si>
  <si>
    <t>Componente 9.</t>
  </si>
  <si>
    <t>Componente 8.</t>
  </si>
  <si>
    <t>Auditor ResponsasableOCI</t>
  </si>
  <si>
    <t>Angela Millán</t>
  </si>
  <si>
    <t>Irelva Canosa</t>
  </si>
  <si>
    <t>Leidy Johana Bonilla</t>
  </si>
  <si>
    <t>Angela Millán
Luz Marina Estupiñan</t>
  </si>
  <si>
    <t>Eliminada</t>
  </si>
  <si>
    <t>Promover los escenarios y espacios de participación ciudadana con énfasis ambiental en las 20 localidades del Distrito Capital que incluya la aplicación del enfoque diferencial, territorial y de derechos</t>
  </si>
  <si>
    <t>Porcentaje de ejecución de los escenarios y espacios de participación.</t>
  </si>
  <si>
    <t>(No. de espacios de participación ejecutados / No. de espacios de participación programados) x 100</t>
  </si>
  <si>
    <t>Plan de trabajo de las Comisiones Ambientales Locales y del Consejo Consultivo de Ambiente
Actas de reunión</t>
  </si>
  <si>
    <t>Oficina de Participación, Educación y Localidades</t>
  </si>
  <si>
    <t>Actas de reunión
Comunicaciones
Correos electrónicos
Acto administrativo</t>
  </si>
  <si>
    <t>Dirección Legal Ambiental / Defensa juridica</t>
  </si>
  <si>
    <t>Actas de reunión
Soportes de socialización</t>
  </si>
  <si>
    <t>100% de los informes normados sobre gestión y estado de recursos normados elaborados</t>
  </si>
  <si>
    <t>TOTAL ACTIVIDADES PTEP</t>
  </si>
  <si>
    <r>
      <rPr>
        <b/>
        <sz val="11"/>
        <color theme="1"/>
        <rFont val="Arial"/>
        <family val="2"/>
      </rPr>
      <t>OBJETIVO:</t>
    </r>
    <r>
      <rPr>
        <sz val="11"/>
        <color theme="1"/>
        <rFont val="Arial"/>
        <family val="2"/>
      </rPr>
      <t xml:space="preserve"> Fijar estrategias institucionales para la vigencia 2024,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</si>
  <si>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Formular el Plan de Acción del programa de gestión de integridad de la SDA para la vigencia 2024 y aprobarlo.</t>
  </si>
  <si>
    <t>Un Plan de acción del  programa de gestión de integridad formulado y aprobado para la vigencia 2024</t>
  </si>
  <si>
    <t>Porcentaje de formulación y aprobación  del plan de acción del programa de gestión de integridad 2024</t>
  </si>
  <si>
    <t>No. De plan de acción del programa de gestión de Integridad SDA 2024 formulado y aprobado</t>
  </si>
  <si>
    <t xml:space="preserve"> Formulación del Plan de Gestión  2024 por los gestores de integridad (correos electrónicos y/o comunicaciones forest).
Acta de comité institucional de Gestión y Desempeño, de aprobación del Plan de Gestión de integridad 2024.
Solicitud de públicación del Plan de Gestión en la pag web de la entidad.</t>
  </si>
  <si>
    <t>Ejecutar el plan de acción del programa de gestión de integridad de la SDA para la vigencia 2024</t>
  </si>
  <si>
    <t>Ejecución del 100% de las acciones programadas en el Plan de acción  del programa de gestión de integridad vigencia 2024</t>
  </si>
  <si>
    <t>Elaborar informe de resultados de la gestión de Integridad del 2024, presentarlo ante Comité Institucional de Gestión y Desempeño y publicarlo en la página web.</t>
  </si>
  <si>
    <t>Un (1) informe de resultados de la gestión de Integridad del 2024 elaborado, y presentado.</t>
  </si>
  <si>
    <t>Realización del informe de resultados de la gestión de Integridad 2024</t>
  </si>
  <si>
    <t>No. de informes de resultados de la gestión de integridad elaborados y presentado.</t>
  </si>
  <si>
    <t xml:space="preserve">Documento informe de resultados.
Remisión de documento por correo electrónico o comunicación a las instancia respectivas.
</t>
  </si>
  <si>
    <t>Participar en las  actividades  asociadas a la gestión de integridad que se promuevan desde la Secretaría General de la Alcaldía Mayor de Bogotá en  el marco de las iniciativa o estrategias distritales.</t>
  </si>
  <si>
    <t xml:space="preserve">No. de actividades distritales promovidas  asociadas a la gestión de integridad/No. de actividades de participación en las actividades promovidas asociadas a la gestión de integridad 
</t>
  </si>
  <si>
    <t xml:space="preserve">fichas, formatos, y otros que se desarrollen.
</t>
  </si>
  <si>
    <t xml:space="preserve">Gestores de integridad
</t>
  </si>
  <si>
    <t>Formular, ejecutar y hacer seguimiento al Plan de trabajo Gestión de conflicto de intereses 2024</t>
  </si>
  <si>
    <t>100% de ejecución de actividades del  plan de trabajo de gestión de conflicto de interes 2024</t>
  </si>
  <si>
    <t>Porcentaje de ejecución de las actividades del plan de trabajo de gestión de conflicto de interes 2024</t>
  </si>
  <si>
    <t xml:space="preserve">Formulación del Plan de Gestión de conflicto de intereses 2024.
Soportes de ejecución de las actividades.
</t>
  </si>
  <si>
    <t>Formular, ejecutar y hacer seguimiento al plan de implementación para la vigencia 2024 conforme a la Politica Antisoborno de la SDA.</t>
  </si>
  <si>
    <t>100% de ejecución de actividades del  plan de implementación de la política antisoborno de la SDA 2024</t>
  </si>
  <si>
    <t># de actividades ejecutadas del plan de implementación de la política antisoborno / # de actividades programadas del plan de implementación de la política antisoborno x 100</t>
  </si>
  <si>
    <t xml:space="preserve">Formulación del Plan de implementación de la política antisoborno 2024.
Soportes de ejecución de las actividades.
</t>
  </si>
  <si>
    <t>Dirección de Gestión Corporativa
Gestores de integridad</t>
  </si>
  <si>
    <t>Dirección de Gestión Corporativa
Gestores de Integridad</t>
  </si>
  <si>
    <t>Expedir el acto administrativo por el cual se establecen los costos de reproducción de la información pública solicitada por particulares a la Secretaría Distrital de Ambiente para la vigencia 2024</t>
  </si>
  <si>
    <t>Subdirección Financiera / Gestión financiera</t>
  </si>
  <si>
    <t xml:space="preserve">Actualizar el Programa de Gestión Documental el cual debe estar alineado al PINAR </t>
  </si>
  <si>
    <t>PGD actualizado</t>
  </si>
  <si>
    <t>1 Programa de Gestión Documental aprobado</t>
  </si>
  <si>
    <t>Programa de Gestión Documental
Acta del Comité Institucional de Gestión y Desempeño a través del cual se aprobó el PGD</t>
  </si>
  <si>
    <t>Diseñar el Mapa de Conocimiento de la SDA conforme al procedimiento</t>
  </si>
  <si>
    <t>Una (1) mapa de conocimiento</t>
  </si>
  <si>
    <t>% de avances en la elaboración del mapa de conocimiento</t>
  </si>
  <si>
    <t>1 mapa del conocimiento aprobado</t>
  </si>
  <si>
    <t>Mapa del Conocimiento</t>
  </si>
  <si>
    <t xml:space="preserve">Dirección de Gestión Corporativa / Subsecretaria General </t>
  </si>
  <si>
    <t>Continuar con la participación en la red de conocimiento e intercambio de experiencias en materia de gestión del conocimiento e innovación o transparencia y ética pública.</t>
  </si>
  <si>
    <t>Aprobado en Comité Institucional de Gestión y Desempeño Sesión No. 18 del 22 de diciembre de 2023</t>
  </si>
  <si>
    <t>FECHA DE PUBLICACIÓN</t>
  </si>
  <si>
    <t>26 de diciembre de 2023</t>
  </si>
  <si>
    <t>100% de ejecución de los espacios y escenarios de participación programados en el 2024</t>
  </si>
  <si>
    <t>4 visitas de seguimiento en el primer cuatrimestre, 4 visitas en el segundo y 3 visitas en tercer cuatrimestre del 2024</t>
  </si>
  <si>
    <t>Implementar el 90% de las acciones propuestas por el modelo de servicio de la SDA, a diciembre de 2024</t>
  </si>
  <si>
    <t>No. de entrenamientos realizados durante la vigencia 2024</t>
  </si>
  <si>
    <t>(No. De actividades implementadas del  modelo de servicio de la SDA / No. De actividades programadas del modelo de servicio de la SDA conforme al plan de acción para la vigencia 2024) x 100</t>
  </si>
  <si>
    <t>(No. de PQRSF con seguimiento a la oportunidad de respuesta / No. total de PQRSF ingresadas a la entidad) x 100
No. de informes mensuales de seguimiento a la atención de PQRSF, durante la vigencia 2024.</t>
  </si>
  <si>
    <t>Formular y registrar la estrategia de racionalización de trámites de la SDA para la vigencia 2024 en el SUIT.</t>
  </si>
  <si>
    <t>Una estrategia de racionalización de trámites de la SDA 2024 inscrita en el SUIT.</t>
  </si>
  <si>
    <t>Número de estrategia de racionalización de trámites de la SDA 2024 inscrita en el SUIT.</t>
  </si>
  <si>
    <t>Estrategia y registro en el SUIT</t>
  </si>
  <si>
    <t>(No. de actualizaciones del esquema de publicación de la información / 4 actualizaciones de esquema de publicación programadas en la vigencia 2024)</t>
  </si>
  <si>
    <t>Elaborar un instructivo para la estandarización de los criterios de accesibilidad web para la producción documental y audiovisual que genere las dependencias de la SDA, adoptarlo y socializarlo</t>
  </si>
  <si>
    <t xml:space="preserve">Realizar una evaluación de los criterios de cumplimiento de accesibilidad, aplicando la herramienta "evaluación de accesibilidad web" para identificar cuales se pueden cumplir a corto, mediano o largo plazo, o cuales no es posible su cumplimiento con el CMS actual, priorizando su aplicación. </t>
  </si>
  <si>
    <t>1 instructivo para la estandarización de los criterios de accesibilidad</t>
  </si>
  <si>
    <t>100% de avance en la elaboración de un instructivo para la estandarización de los criterios de accesibilidad en la producción documental</t>
  </si>
  <si>
    <t>Una (1) jornada de dialogo ciudadano y rendición de cuenta de la vigencia 2024 efectuada.</t>
  </si>
  <si>
    <t>Realizar una jornada de dialogo ciudadano y rendición de cuenta de la vigencia 2024, conforme a la ruta de trabajo y lineamientos metodológicos de la Administración distrital y la Veeduría Distrital.</t>
  </si>
  <si>
    <t>Realización de la  jornada de dialogo ciudadano y rendición de cuenta de la vigencia 2024</t>
  </si>
  <si>
    <t>No. de jornada de dialogo ciudadano y rendición de cuenta realizada de la vigencia 2024</t>
  </si>
  <si>
    <t xml:space="preserve">Actualizar los indicadores ambientales dispuestos en el Observatorio Ambiental de Bogotá-OAB </t>
  </si>
  <si>
    <t>Alcanzar un nivel de actualización de 98% del OAB al finalizar la vigencia 2024.</t>
  </si>
  <si>
    <t xml:space="preserve">Nivel de actualización del OAB </t>
  </si>
  <si>
    <t>3 mesas de trabajo para el uso de las diferentes secciones del modulo participa</t>
  </si>
  <si>
    <t>(No. de mesas de trabajo realizadas para adecuar y publicar información en el modulo participa  / 3 mesas de trabajo programadas para adecuar y publicar información en el modulo participa)*100</t>
  </si>
  <si>
    <t xml:space="preserve"> Mesas de trabajo para el acompañamiento y apropiación del modulo participa</t>
  </si>
  <si>
    <t>Asignar el 100% de solicitudes de acceso a la información generadas por parte de la ciudadanía en la vigencia 2024</t>
  </si>
  <si>
    <t>Una evaluación de los criterios de accesibilidad web</t>
  </si>
  <si>
    <t>Porcentaje de avance de la evaluación sobre los criterios de accesibilidad web</t>
  </si>
  <si>
    <t>(No. de acciones realizadas para la  evaluación sobre los criterios de accesibilidad web / No. de acciones programadas para la  evaluación sobre los criterios de accesibilidad web) * 100</t>
  </si>
  <si>
    <t>1.4Criterio
diferencial de
accesibilidad</t>
  </si>
  <si>
    <t>1.4.3</t>
  </si>
  <si>
    <t>Hacer seguimiento a  las directrices de accesibilidad web faltantes en la SDA, conforme a lo establecido
en la Resolución 1519 de 2020 y el plan de
trabajo interno incluyendo leguaje de señas y lenguas indigenas.</t>
  </si>
  <si>
    <t>3 mesas de trabajo con directrices de accesibilidad</t>
  </si>
  <si>
    <t>Porcentaje de sesiones propuestas/ realizadas</t>
  </si>
  <si>
    <t>(No. De mesas de trabajo realizadas / 3 mesas de trabajo)*100</t>
  </si>
  <si>
    <t>actas , memorandos</t>
  </si>
  <si>
    <t>x</t>
  </si>
  <si>
    <t>Un (1) seguimiento bimensual al esquema de publicación de la SDA</t>
  </si>
  <si>
    <t>Seguimientos realizados al cumplimiento del esquema de publicación de la SDA</t>
  </si>
  <si>
    <t>Dos (2) seguimientos al cumplimiento de la Resolución 1519 de 2020</t>
  </si>
  <si>
    <t>No. de seguimiento realizados a la Resolución 1519 de 2020 / 2 seguimiento programados a la Resolución ) x 100</t>
  </si>
  <si>
    <t>No. de seguimiento realizados a la ejecución del esquema / 6 seguimientos realizados a la ejecución del esquema ) x 100</t>
  </si>
  <si>
    <t>Oficina de Control Interno / Control y Mejora</t>
  </si>
  <si>
    <t>Subsecretaria General / Política de Transparencia</t>
  </si>
  <si>
    <t>Diseñar y ejecutar el plan de comunicaciones de la SDA para la vigencia 2024, el cual incluye la socialización y divulgación de la gestión institucional e información de interés, a través de los canales tanto internos como externos con los que cuenta la entidad</t>
  </si>
  <si>
    <t>Doce (12) seguimientos de cumplimiento del plan de comunicaciones de la vigencia 2024 realizados</t>
  </si>
  <si>
    <t>No. de seguimientos realizados al cumplimiento del plan de comunicaciones de la vigencia 2024</t>
  </si>
  <si>
    <t>100% de participación en las ferias de servicio al ciudadano en donde sea convocada la Entidad durante la vigencia 2024</t>
  </si>
  <si>
    <t xml:space="preserve">Realizar seguimiento a la Estrategia de Racionalización de Trámites 2024 de la SDA, con base en la información disponible en el SUIT de la Función Pública </t>
  </si>
  <si>
    <t>Entregar información sobre la gestión institucional en lenguaje claro, a través de los canales de comunicación externa, conforme al plan de comunicaciones de la SDA para la vigencia 2024 y las politicas de operación del procedimiento interno del proceso de comunicaciones.</t>
  </si>
  <si>
    <t>Doce (12) seguimientos de cumplimiento de línea de comunicación externa del plan de comunicaciones de la vigencia 2024 realizados</t>
  </si>
  <si>
    <t>Seguimiento al cumplimiento de línea de comunicación externa del plan de comunicaciones de la vigencia 2024</t>
  </si>
  <si>
    <t>No. de seguimientos al cumplimiento de línea de comunicación externa del plan de comunicaciones de la vigencia 2024</t>
  </si>
  <si>
    <t>Formato de contrato de prestación de servicios actualizado</t>
  </si>
  <si>
    <t>Subsecretaria General / SIG</t>
  </si>
  <si>
    <t>RESPONSABLE 
(Dependencia / Proceso)</t>
  </si>
  <si>
    <t>Subdirección Financiera / oficial de cumplimiento</t>
  </si>
  <si>
    <t>Mantener un 94% de satisfacción de atención en la sala de Servicio a la Ciudadanía y vía telefónica y presencial, promedio cuatrimestral</t>
  </si>
  <si>
    <t>Revisar y actualizar si es necesario el Manual para la Prevención y Control del Lavado de Activos y Financiación del Terrorismo- SARLAFT de la SDA</t>
  </si>
  <si>
    <t>Implementar el formato de Conocimiento de la contraparte como una de las herramientas de control frente al SARLAFT en el proceso de Gestión de Talento Humano</t>
  </si>
  <si>
    <t>9.3.2</t>
  </si>
  <si>
    <t xml:space="preserve">Implementar el formato de Conocimiento de la contraparte como una de las herramientas de control frente al SARLAFT en el proceso de Gestión Contractual </t>
  </si>
  <si>
    <t xml:space="preserve">Gestión Contractual </t>
  </si>
  <si>
    <t>Construcción del plan de trabajo 2024 para adaptar y/o desarrollar la debida diligencia</t>
  </si>
  <si>
    <t>Gestión de Talento Humano</t>
  </si>
  <si>
    <t>Subdirección Financiera / oficial de cumplimiento
Subsecretaria General / SIG</t>
  </si>
  <si>
    <t>PROGRAMACIÓN
(Cuatrimestre 2024)</t>
  </si>
  <si>
    <t>(# de estrategia de racionalización de trámites de la SDA 2024 inscrita en el SUIT /1) * 100</t>
  </si>
  <si>
    <t>(No. de actividades ejecutadas en la vigencia / No.total de actividades programadas en el Plan de acción de gestión de Integridad 2024) x 100</t>
  </si>
  <si>
    <t>Porcentaje de ejecución de las actividades del plan de implementación de la política antisoborno de la SDA 2024</t>
  </si>
  <si>
    <t>Adelantar una actividad de promoción o divulgación de la sección de transparencia y acceso a la información pública de la sede electrónica de la SDA, de forma cuatrimestral.</t>
  </si>
  <si>
    <t>No. De actividades de divulgación de la sección de transparencia y acceso a la información pública realizadas / 3 actividades de divulgación de la sección de transparencia y acceso a la información pública</t>
  </si>
  <si>
    <t>PROGRAMA INSTITUCIONAL DE GESTIÓN DE INTEGRIDAD
PLAN DE ACCIÓN VIGENCIA 2024</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</si>
  <si>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</si>
  <si>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</si>
  <si>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</si>
  <si>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</si>
  <si>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</si>
  <si>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</si>
  <si>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</si>
  <si>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</si>
  <si>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</si>
  <si>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</si>
  <si>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</si>
  <si>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</si>
  <si>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</si>
  <si>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</si>
  <si>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</si>
  <si>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</si>
  <si>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</si>
  <si>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</si>
  <si>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</si>
  <si>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la estrategia de comunicación y piezas divulgativas de los valores de integridad.</t>
  </si>
  <si>
    <t xml:space="preserve">$50.000.000
</t>
  </si>
  <si>
    <t>Gestores de integridad /Oficina Asesora de Comunicaciones</t>
  </si>
  <si>
    <t>Ejecutar la campaña divulgativa de los valores de integridad.</t>
  </si>
  <si>
    <t>Afianzamiento de valores y principios de Integridad institucionales</t>
  </si>
  <si>
    <t>Reconocimiento del 100% de los valores del Código de  integridad de la entidad  por parte de los colaboradores  de la SDA y de grupos de valor</t>
  </si>
  <si>
    <t>Arraigar los valores de integridad que deben caracterizar a los colaboradores de la SDA</t>
  </si>
  <si>
    <t>Promover una cultura orientada a vivir los valores de integridad en el servicio público y  la apropiación de la integridad en el ejercicio de las funciones y / o deberes u obligaciones de los colaboradores.</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</si>
  <si>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</si>
  <si>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</si>
  <si>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 internos y externos</t>
  </si>
  <si>
    <t xml:space="preserve">Evaluación de la gestión de integridad 2023 </t>
  </si>
  <si>
    <t>Gestores de integridad/Comité de Desempeño Institucional</t>
  </si>
  <si>
    <t>Articulación de la gestión de Integridad  con el Plan Anticorrupción de la SDA y otros instrumentos de gestión.</t>
  </si>
  <si>
    <t>Articulación institucional e interinstucional para el desarrollo de iniciativas asociadas a la gestión de integridad.</t>
  </si>
  <si>
    <t>Gestores de Integridad
Despacho
Subsecretaria General
Dirección de Gestión Corporativa
Dependencias</t>
  </si>
  <si>
    <t>Dinamizar de esfuerzos institucionales e  interinstitucionales, entre las entidades distritales, y grupos de valor objetivo para  activar la transparencia, integridad y lucha contra la corrupción en la ciudad.</t>
  </si>
  <si>
    <t xml:space="preserve">Fortalecimiento de la gestión de Integridad en la entidad </t>
  </si>
  <si>
    <t>Semana de la Integridad en la SDA</t>
  </si>
  <si>
    <t>Robustecer los espacios y herramientas de la gestión de integridad</t>
  </si>
  <si>
    <t>Implementar estrategias de apropiación de valores a partir de la evaluación realizada de la vigencia 2023</t>
  </si>
  <si>
    <t>Gestores de integridad</t>
  </si>
  <si>
    <t xml:space="preserve">Planeación y desarrollo de la Semana de la Integridad. </t>
  </si>
  <si>
    <t>Reconocimiento a las buenas prácticas y comportamientos de los colaboradores de la SDA.</t>
  </si>
  <si>
    <t>Actividad de diagnóstico del plan de acción de integridad 2024 y balance con los resultados de la vigencia 2023.
(Evaluación de la percepción sobre la gestión realizada en el programa de Integridad y evaluar la apropiación de valores).</t>
  </si>
  <si>
    <t xml:space="preserve">Gestores de integridad/
</t>
  </si>
  <si>
    <t>Colaboradores:</t>
  </si>
  <si>
    <t>Entiendase funcionarios y contratistas de la entidad</t>
  </si>
  <si>
    <t>Una revisión del Manual para la Prevención y Control del Lavado de Activos y Financiación del Terrorismo- SARLAFT de la SDA</t>
  </si>
  <si>
    <t>Manual para la Prevención y Control del Lavado de Activos y Financiación del Terrorismo- SARLAFT de la SDA</t>
  </si>
  <si>
    <t>No. De revisiones Manual para la Prevención y Control del Lavado de Activos y Financiación del Terrorismo- SARLAFT de la SDA</t>
  </si>
  <si>
    <t>evidencias de revisión del manual</t>
  </si>
  <si>
    <t>Plan de trabajo 2024 elaborado</t>
  </si>
  <si>
    <t xml:space="preserve">Porcentaje de avance de la formulación del plan de trabajo 2024 para adaptar y/o desarrollar la debida diligencia </t>
  </si>
  <si>
    <t xml:space="preserve">100% de avance de la formulación del plan de trabajo 2024 para adaptar y/o desarrollar la debida diligencia </t>
  </si>
  <si>
    <t>Actas de reunión, documentos de soporte, plan de trabajo</t>
  </si>
  <si>
    <t xml:space="preserve">Implementación del formato de Conocimiento de la contraparte como una de las herramientas de control frente al SARLAFT en el proceso de Gestión Contractual </t>
  </si>
  <si>
    <t>90% de implementación del formato de Conocimiento de la contraparte como una de las herramientas de control frente al SARLAFT en el proceso de Gestión Contractual, al finalizar la vigencia 2024</t>
  </si>
  <si>
    <t>No. De formatos de Conocimiento de la contraparte como una de las herramientas de control frente al SARLAFT implementados en el proceso de Gestión Contractual  / No. Total de procesos contractuales que requieren formato de la contraparte</t>
  </si>
  <si>
    <t>formato de Conocimiento de la contraparte diligenciados</t>
  </si>
  <si>
    <t>Implementación del formato de Conocimiento de la contraparte como una de las herramientas de control frente al SARLAFT en el proceso de talento humano</t>
  </si>
  <si>
    <t>90% de implementación del formato de Conocimiento de la contraparte como una de las herramientas de control frente al SARLAFT en el proceso de talento humano, al finalizar la vigencia 2025</t>
  </si>
  <si>
    <t>No. De formatos de Conocimiento de la contraparte como una de las herramientas de control frente al SARLAFT implementados en el proceso de talento humano / No. Total de procesos de talento humano que requieren formato de la contraparte</t>
  </si>
  <si>
    <t>Realizar mantenimiento y actualización de los datos abiertos en la plataforma distrital "Datos abiertos Bogotá" https://datosabiertos.bogota.gov.co/</t>
  </si>
  <si>
    <t>Mantener actualizado el 100% de la información disponible en la plataforma de Datos Abiertos Bogotá, asegurándose de que cada conjunto de datos se encuentre en su última versión</t>
  </si>
  <si>
    <t>Porcentaje de objetos geográficos  actualizados en su última versión que ofrece la SDA en la plataforma Distrital.</t>
  </si>
  <si>
    <t>Fortalecer la base de datos geoespaciales en los portales de IDECA mediante la publicación regular de nuevos objetos geográficos.</t>
  </si>
  <si>
    <t>Publicar 8 nuevos objetos geográficos al conjunto de datos de la SDA publicados en la plataforma de Datos Abiertos Bogotá.</t>
  </si>
  <si>
    <t>Porcentaje de objetos geográficos  publicados como nuevo en las plataformas de IDECA</t>
  </si>
  <si>
    <t>Actas de reunión 
Pantallazos
Comunicación</t>
  </si>
  <si>
    <t>5.2.2</t>
  </si>
  <si>
    <t>Realizar revisiones bimensuales  de los servicios web geográficos en la plataforma de Datos Abiertos Bogotá para identificar posibles problemas, optimizar el rendimiento y garantizar la accesibilidad y calidad de los datos geográficos, en la plataforma de Datos Abiertos Bogotá.</t>
  </si>
  <si>
    <t>4 revisiones bimensuales de los servicios web geográficos en la plataforma de Datos Abiertos Bogotá para identificar posibles problemas, optimizar el rendimiento y garantizar la accesibilidad y calidad de los datos geográficos.</t>
  </si>
  <si>
    <t>(Número de objetos geográficos en su última versión / 54 Objetos geográfico totales)*100</t>
  </si>
  <si>
    <t>(Número de objetos geográficos publicados como nuevos/ 8)*100</t>
  </si>
  <si>
    <t>27 de marzo de 2023</t>
  </si>
  <si>
    <t>ELIMINADA 
1.5.5</t>
  </si>
  <si>
    <t>ELIMINADA 
Realizar encuestas aplicadas a los ciudadanos sobre las temáticas ambientales divulgadas en los productos comunicacionales de la SDA.</t>
  </si>
  <si>
    <t>ELIMINADA 
6 encuestas diseñadas y aplicadas a los ciudadanos sobre las temáticas ambientales divulgadas en los productos comunicacionales de la SDA.</t>
  </si>
  <si>
    <t>ELIMINADA 
Porcentaje de aplicación de encuestas sobre las temáticas ambientales divulgadas en los productos comunicacionales de la SDA.</t>
  </si>
  <si>
    <t>ELIMINADA 
(# de encuestas aplicadas sobre las temáticas ambientales divulgadas en los productos comunicacionales de la SDA / 6 encuestas programadas para aplicar)* 100</t>
  </si>
  <si>
    <t>ELIMINADA 
Pantallazo encuesta
Informe del resultado de la encuesta</t>
  </si>
  <si>
    <t>ELIMINADA 
Oficina asesora de comunicaciones / Comunicaciones</t>
  </si>
  <si>
    <t xml:space="preserve">ELIMINADA </t>
  </si>
  <si>
    <t>(No. de revisiones de los servicios web geográficos en la plataforma de Datos Abiertos Bogotá realizadas / 4 reuniones bimensuales)*100</t>
  </si>
  <si>
    <t>Porcentaje de revisiones de los servicios web geográficos optimizados y sin interrupciones después de cada revisión bimensual.</t>
  </si>
  <si>
    <t>Eliminación actividad No. 1.5.5 por solicitud de radicado OAC 2024IE57509. Actualización de actividades 5.1.1 ;  5.2.2 y 5.3.1 por plan de trabajo interno de la DPSIA.</t>
  </si>
  <si>
    <r>
      <rPr>
        <b/>
        <sz val="14"/>
        <color theme="1"/>
        <rFont val="Arial"/>
        <family val="2"/>
      </rPr>
      <t>PROGRAMA DE TRANSPARENCIA Y ÉTICA PÚBLICA - PTEP</t>
    </r>
    <r>
      <rPr>
        <sz val="14"/>
        <color theme="1"/>
        <rFont val="Arial"/>
        <family val="2"/>
      </rPr>
      <t xml:space="preserve">
SECRETARÍA DISTRITAL DE AMBIENTE
VIGENCIA 2024
</t>
    </r>
    <r>
      <rPr>
        <b/>
        <sz val="14"/>
        <color theme="1"/>
        <rFont val="Arial"/>
        <family val="2"/>
      </rPr>
      <t>Versión 2</t>
    </r>
  </si>
  <si>
    <t>AVANCE</t>
  </si>
  <si>
    <t>RESULTADO DEL INDICADOR</t>
  </si>
  <si>
    <t>EVIDENCIA Y RUTA DE UBICACIÓN</t>
  </si>
  <si>
    <t>REPORTE PRIMERA LÍNEA DE DEFENSA
I CUATRIMESTRE (enero-abril)
(Responsable de la actividad - Líder de proceso)</t>
  </si>
  <si>
    <t>ELIMINADA</t>
  </si>
  <si>
    <t>Durante el primer trimestre del 2024 se realiza mesa de trabajo jutno con la oficina de atencion al ciudadano donde se revisa que mas se ha implementado en cuanto accesibiliad, revisando la resolucion 1519 del 2020 .</t>
  </si>
  <si>
    <t>Durante el primer trimestre del 2024 se realiza seguimiento a la matriz Ita,realizando las solicituddes pertinenetes a las diferentes areas en pro de mejorar y obtener mejores resultados.</t>
  </si>
  <si>
    <t>Durante el primer trimestre del 2024 se realiza seguimiento al esquema de publicacion conforme a la resolucion actual, realizando las solicitudes pertinentes para mejorar el debido cumplimiento al esquema.</t>
  </si>
  <si>
    <t xml:space="preserve">Durante el primer trimestre del 2024 se participa en la  feria de la camara de comercio y en el supercadeSuba, donde se realiza divulgacion de la  importancia de la ley de transparencia en nuestra entidad. </t>
  </si>
  <si>
    <t xml:space="preserve">Durante el primer trimestre de 2024 , el modulo de atencion se encuentra actualizado en la pagina web de la entidad.
Actualmente el menú Participa contiene informacion en todos los módulos, desde la OPEL se aportó información para los temas de: Intancias de participación ciudadana, Plan de participación ciudadana, Participación para el diagnóstico de necidades e identificación de problemas, la informacion se encuestra actualizada al primer trimestre de 2024 https://www.ambientebogota.gov.co/es/participa  </t>
  </si>
  <si>
    <t>100% modulo de atencion al ciudadano actualizado</t>
  </si>
  <si>
    <t xml:space="preserve">Link: Menu Atencion al ciudadano:  https://www.ambientebogota.gov.co/es/atencion-y-servicios-a-la-ciudadania  
Link Menu participa: https://www.ambientebogota.gov.co/es/participa </t>
  </si>
  <si>
    <t xml:space="preserve">Durante el primer trimestre 2024,  se recibieron 28 y se publicaron 21, asi: en enero  8, en febrero 13 y en marzo 7  generando los informes mensuales de solicitudes de acceso a la información </t>
  </si>
  <si>
    <t xml:space="preserve">Informes de solicitud de informacion </t>
  </si>
  <si>
    <t xml:space="preserve">Informes publicados en la pagina web : https://www.ambientebogota.gov.co/es/web/transparencia/informe-de-pqrs 
Drive: https://drive.google.com/drive/u/0/folders/1k7WgCW1Rm90I56cmsSbP-ZSRnvzOqWYX </t>
  </si>
  <si>
    <t>Durnate el primer trimestre de 2024, la SDA hizo presencia en 16 ferias de servicio a las cuales fue convocada la SDA por la Secretaria General, los Cades y Super Cades, Camara de Comercio y/o las organizadas por el grupo de servicio a la ciudadania ,  logrando la atencion de 2333 ciudadanos  lo que permite un fortalecimiento del canal presencial, asi:
- Ferias del mes de febrero, se asistieron a 8 ferias de servicio logrando atender a 1119 ciudadanos: Cade Toberin (110 ciudadanos atendidos), Super CadeCAD (244 ciudadanos), Cade Fontibon (123 ciudadanos), Super Cade Calle 13 (150 ciudadanos), Cade Movil Kenndy bellavista (165 ciudadanos) Vereda Quiba (129 ciudadanos), Super Cade Bosa (121 ciudadanos), Centro Comercial Gran Plaza (77 ciudadanos).
- Ferias del mes de marzo, se asistieron a 8 ferias, logrando atender 1214 ciudadanos, asi: Centro comercial Gran Plaza (77 ciudadanos), Super Cade Americas (174 ciudadanos), Supercade Engativa (110 ciudadanos), SuperCade Movil ALameda la Toscana (264 ciudadanos), SuperCade Suba (151 ciudadanos), Supercade movil Plaza Ferial 20 de julio (120 ciudadanos), Camara de Comercio de Bogota (120 ciudadanos), Super Cade Manitas (80 ciudadanos)</t>
  </si>
  <si>
    <t>16 ferias de servicio asisitdas</t>
  </si>
  <si>
    <t xml:space="preserve">Actas y asistencia de las ferias de servicio
https://drive.google.com/drive/u/0/folders/1OjE4IujpsxPDEmATroW-tMzKa8dyLC6t </t>
  </si>
  <si>
    <t xml:space="preserve">Durante el primer trimestre del 2024 se realiza mesa de trabajo para seguir trabajando en mejorar el modulo participa, en esta mesa participa, transparencia, atencion al ciudadano , Opel y comunicaciones </t>
  </si>
  <si>
    <t>Durante el primer trimestre de 2024,  se realizó el seguimiento de la supervision de 9 cades y supercades: Super Cade CAD, Super Cade Suba,  Cade Toberin, Super Cade Fontibon, Super Cade Bosa, Super Cade Manitas, Super Cade Calle 13, Super Cade Egativa, Super Cade Americas.</t>
  </si>
  <si>
    <t>Actas de visitas de seguimiento (18 visitas de seguimiento)</t>
  </si>
  <si>
    <t xml:space="preserve">Actas de seguimiento 
https://drive.google.com/drive/u/0/folders/13Dfk0_8mVRq0Lia3_WsGX2tRx0Tfnhq9 </t>
  </si>
  <si>
    <t xml:space="preserve">Durante el primer trimestre de 2024 , se continuan implementado acciones del Modelo de Servicio a la Ciudadanía dando continuidad a las actividades realizadas en las vigencias anteriores,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 Entrenamientos y cualificacion a los servidores de manera constante y periodica
• Incentivos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t>
  </si>
  <si>
    <t xml:space="preserve">1 documento de avances </t>
  </si>
  <si>
    <t xml:space="preserve">Documento de avance implementacion Modelo de Servicio 
https://drive.google.com/drive/u/0/folders/1LRMiDRmrtKy4hcAvhbGuyTaGHb5H3jm6 </t>
  </si>
  <si>
    <t>Durante el primer trimestre de 2024, se realizaron 7 entrenamientos periodicos en temas relacionados con la misionalidad de la entidad y temas relacionados con servicio ala ciudadania, asi: digiturno, socualizacion del procedimiento "Canales de Atencion y Gestion PQRSF", protocolos de atencion, normativas.</t>
  </si>
  <si>
    <t xml:space="preserve">7 entrenanamientos a los servidores de Servicio a la Ciudadania </t>
  </si>
  <si>
    <t xml:space="preserve">Soporte de capacitaciones
https://drive.google.com/drive/u/0/folders/1BbxhWbbsiseDUh5YKhR0J3dhFH_0AEr0 </t>
  </si>
  <si>
    <t xml:space="preserve">Durante el primer trimestre de 2024, se llevó a cabo seguimiento a 6568 peticiones; adicionalmente, se llevó a cabo la clasificación en las siguientes tipologías: Derechos de petición de interés general o particular, quejas, reclamos, solicitudes de información, consultas y felicitaciones, asignándolas a los diferentes áreas de la Secretaría Distrital de Ambiente, para su respectiva gestión y respuesta.
Segun con el procedimietno interno PA09-PR04, se realizaron alarmas semanales, las cuales fueron enviados a los líderes y enlaces de PQRSF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91% recibió respuesta dentro de los términos de ley, el 4% recibio respuesta fuera de termino, el 3% se encuentra sin respuesta fuera de termino  y  el 2% restante  se encuentra en termino para dar respuesta en el meses de abril y mayo de 2024 ;  cabe resaltar que el 96% de las peticiones registradas corresponden a los proceso misionales de la Entidad. </t>
  </si>
  <si>
    <t xml:space="preserve">100% de PQRS con seguimiento en la oportunidad de respuestas </t>
  </si>
  <si>
    <t xml:space="preserve">Informes publicados en la pagina web : https://www.ambientebogota.gov.co/es/web/transparencia/informe-de-pqrs 
Drive: https://drive.google.com/drive/u/0/folders/1GNwrtDn69A9lihgbfn804QfnuGiRqUJV </t>
  </si>
  <si>
    <t xml:space="preserve">96% de satisfacción ciudadana </t>
  </si>
  <si>
    <t xml:space="preserve">Infomes de Satisfaccion y Percepcion Ciudadana 
https://drive.google.com/drive/u/0/folders/1A3ZjadWd1gCqk-Yfirz8-P51i1C-Wo2G </t>
  </si>
  <si>
    <t xml:space="preserve">Durante el primer trimestre de 2024, se recibieron 1 reiteradas las cuales fueron gestionados por el Defensor del Ciudadano, como se observa en los informes mensuales del Defensor del mes de febrero donde se recibio. </t>
  </si>
  <si>
    <t>100% de las solicitadas gestionadas</t>
  </si>
  <si>
    <t xml:space="preserve">Informes del Defensor del Ciudadano 
https://drive.google.com/drive/u/0/folders/1oIjvMmf40XciUavAPYQseZ0lb7I3Bx2h </t>
  </si>
  <si>
    <t>Durante el primer trimestre de 2024, se formuló y registró la estrategia de racionalización de trámites para la vigencia 2024, según lo establecido.</t>
  </si>
  <si>
    <t>1 estrategia registrada en el SUIT</t>
  </si>
  <si>
    <t xml:space="preserve">Formulación y Registro estrategia Racionalización 2024
https://drive.google.com/drive/u/0/folders/1i9DdVixxPgHYHITYxa7ZCAVzn7G7Q2Mv </t>
  </si>
  <si>
    <t>Durante el primer trimestre de 2024, se realizo el primer seguimiento a la estrategia de racionalización en el Suit</t>
  </si>
  <si>
    <t>1 seguimiento a la estrategia de racionalizacion en el SUIT</t>
  </si>
  <si>
    <t xml:space="preserve">1er Seguimiento a la estrategia en SUIT
https://drive.google.com/drive/u/0/folders/1i9DdVixxPgHYHITYxa7ZCAVzn7G7Q2Mv </t>
  </si>
  <si>
    <t>Para el primer cuatrimestre de la presente vigencia se divulgo el mapa de riesgos de la SDA en sus componentes de Gestión, Corrupción, Fiscales y SARLAFT así: 
•	El Sesión No 1 del Comité Institucional de Coordinación y Control Interno (CICCI) con fecha de 11 de enero de 2024, se presentó el mapa de riesgos de la SDA.
•	Mediante comunicación oficial (Correo electrónico) del 18 de enero se comunicó a funcionarios y contratistas la presentación del mapa de riesgos en comité y su publicación en página web en el siguiente link. https://acortar.link/i4XY3G
•	Mediante radicados 2024IE11164 y 2024IE77835 del 15 de enero y del 11 de abril respectivamente se comunicó la publicación del mapa de riesgos consolidado en página web, en el siguiente.  https://acortar.link/i4XY3G
•	En capacitación virtual del 15 de abril se socializo el mapa de riesgos consolidado a enlaces SIG-MIPG de cada proceso y la metodología para el primer seguimiento del año en el aplicativo ISOLUCION.</t>
  </si>
  <si>
    <t>Se divulga el mapa de riesgos consolidado de la SDA.</t>
  </si>
  <si>
    <t>https://drive.google.com/drive/folders/1FOkPdaOp2JXcBuWNkh-FzyLmymixVpk9</t>
  </si>
  <si>
    <t>ultimo trimestrre</t>
  </si>
  <si>
    <t>segundo y tercer trimestre</t>
  </si>
  <si>
    <t>DESCRIPCIÓN DEL AVANCE</t>
  </si>
  <si>
    <t>GRADO DE CUMPLIMIENTO</t>
  </si>
  <si>
    <t>SEGUIMIENTO SEGUNDA LÍNEA DE DEFENSA
I CUATRIMESTRE (enero - abril)
(Dirección de Planeación y Sistemas de Información Ambiental)</t>
  </si>
  <si>
    <t>CUMPLIENDO</t>
  </si>
  <si>
    <t>INICIADO</t>
  </si>
  <si>
    <t xml:space="preserve">Menú atención y servicios a la ciudadanía
https://www.ambientebogota.gov.co/es/atencion-y-servicios-a-la-ciudadania  
Menú participa
https://www.ambientebogota.gov.co/web/transparencia/plan-de-participacion-ciudadana 
https://www.ambientebogota.gov.co/es/web/transparencia/participacion-para-la-identificacion-de-problemas-y-diagnostico-de-necesidades
</t>
  </si>
  <si>
    <t>El proceso reporta la recepción de 28 solicitudes de acceso a la información pública en lo corrido del primer trimestre 2024.
Se verifica generación y publicación del informe mensual de gestión de las solicitudes de acceso a la información de los meses enero, febrero y marzo, los cuales contienen copia de las respuestas dadas por la entidad.</t>
  </si>
  <si>
    <t>Informes de acceso a la información
https://www.ambientebogota.gov.co/es/web/transparencia/informe-de-pqrs/-/document_library_display/6nLwHuCsY1JF/view/6189097</t>
  </si>
  <si>
    <t>El proceso reporta la realización de 1 de las 3 mesas de trabajo programadas para el acompañamiento y apropiación del módulo participa del portal web. Esta mesa de trabajo se realizó el 27 de marzo en conjunto con la subsecretaria general desde la temática de transparencia, servicio a la ciudadania con la OPEL y la oficina asesora de comunicaciones, donde trataron los lineamientos menú participa Función publica generalidades.</t>
  </si>
  <si>
    <t>El proceso repota la realización de 1 de las 3 mesas de trabajo programadas para hacer seguimiento a  las directrices de accesibilidad web faltantes en la SDA. Esta mesa de trabajo se realizó con el grupo de servicio a la ciudadanía el 27 de febrero donde se revisó la Resolución 1519 del 2020 y las actividades realizadas por parte de servicio a la ciudadanía en cuanto a accesibilidad, en la cual quedaron varios compromisos para el 30 de marzo de 2024, de los cuales no se cuenta con información reportada por la primera línea. Se verificarán en el proximo monitoreo.</t>
  </si>
  <si>
    <t>El proceso reporta 1 de los 2 seguimientos programados al cumplimiento de la Resolución 1519 de 2020, se evidencia comunicaciones oficiales a través de memorando y de correos sobre el seguimiento y alertamiento de información para cumplir con lo dispuesto, se evidencia matriz de seguimiento ITA y resultado del ITA 2022-2023, como línea base para el seguimiento.</t>
  </si>
  <si>
    <t>El proceso reporta 2 de los 6 seguimientos bimensuales programados del esquema de publicación de la SDA. Se evidencia matriz de seguimiento al esquema de publicaciones de la SDA, según Resolución SDA No. 05466 de 2022, con las observaciones al respecto de cada ítem y la gestión para su actualización a través de comunicaciones oficiales a los responsables productores de la información y su gestión para la publicación.</t>
  </si>
  <si>
    <t>Matriz de seguimiento y comunicaciones 
https://drive.google.com/drive/folders/1_FIMnks1ef1my5fPEDixCG6H_6JJPhGf</t>
  </si>
  <si>
    <t>Acta de reunión y lineamientos
https://drive.google.com/drive/u/0/folders/1DPyQVA5dpR8cB_MRlF-pENon35L7bscB</t>
  </si>
  <si>
    <t>Acta de reunión y matriz de seguimiento
https://drive.google.com/drive/u/0/folders/1dGoBgW12A4Mr742PLVEYXcOLsCB9GImZ</t>
  </si>
  <si>
    <t>Comunicaciones oficiales,matriz de seguimiento, resultado ITA
https://drive.google.com/drive/u/0/folders/1D8PJDwmkrb5bE-0TNzYvh2rkXnPMGk4U</t>
  </si>
  <si>
    <t>El proceso reporta 1 de las 3 actividades programada para la promoción o divulgación de la sección de transparencia y acceso a la información pública, realizada el 21 de marzo en la feria de la camara de comercio y supercade de Suba. Se evidencia lista de asistencia, fotografias e información de la divulgación.</t>
  </si>
  <si>
    <t>Lista de asistencia y documento de divulgación
https://drive.google.com/drive/u/0/folders/1APhYUHytaNdiA48mgOT0EiEIxSlU5j0g</t>
  </si>
  <si>
    <t>Se evidencia información actualizada, organizada y disponible en el módulo atención y servicios a la ciudadanía. Se sugiere revisar en los canales de atención la descripción del chatbot, dado que no fue posible ubicarlo en la parte donde se indica, así mismo se sugiere actualizar la "Carta de trato digno" dado que es de la vigencia 2020. Estan habilitados los link que direcciona al Sistema de Bogota te escucha y otros enlaces web. Se encuentra desactualizados  algunos nombres del directorio institucional. Se sugiere actualizar y ampliar las preguntas frecuentes, ya que por ejemplo aun se cita el centro de zoonosis el cual ya se llama Instituto de Protección y Bienestar Animal. El directorio de servidores públicos: contratistas esta actualizado a enero 2024 y el de funcionarios a febrero 2024.  Están públicos y actualizados los informes semestrales del defensor del ciudadano. Esta actualizada la información relacionada con Prensa. Se sugiere revisar el item de "Información de Interés" del módulo atención y servicios a la ciudadanía, ya que  no contiene información al respecto. También se sugiere la actualización del portafolio de servicios y trámites de la SDA, ya que al descargar el archivo indica "Portafolio de productos, servicios y tramites 2023"
Por otra parte, el proceso reporta que el menú participa del portal web contiene información en todos los módulos, la segunda línea verifica y en particular la sección del Plan de participación ciudadana hay información desactualizada porque el plan de participación que direcciona es de la vigencia 2022 y el Plan de Acción de la Estrategia de Participación Ciudadana es del 2023. En cuanto a la sección "Participación para el diagnóstico de necesdades e identificación de problemas" se encuentra información organizada y útil, sin embargo hay información desactualizada con la Territorialización 2023 (corte 31 de julio de 2023)</t>
  </si>
  <si>
    <t>Actas de reunion y listados de asistencia
https://drive.google.com/drive/u/0/folders/1dSN8KFQjXEF0GMndMHJ3-keadJ_PD1Sy</t>
  </si>
  <si>
    <t>Actas de reunion y listados de asistencia
https://drive.google.com/drive/u/0/folders/1R3y98TMaCiElieBsBRNvlMYw0wU9IuwV</t>
  </si>
  <si>
    <t>Matriz de seguimiento 
https://drive.google.com/drive/u/0/folders/1aVW66g2UoL5EMFaT1jZsvrTPVXYASTsa</t>
  </si>
  <si>
    <t xml:space="preserve">El proceso reporta seguimiento a la supervisión de la atención a la ciudadanía en los CADES, mediante la realización de 18 visitas, 9 en el mes de enero y 9 en el mes de febrero. 
La meta es realizar 4 visitas de seguimiento en el primer cuatrimestre, lo cual ya esta muy por encima de lo programado, se sugiere cambiar la meta, de manera tal que sea más coherente con la operación y capacidad de la SDA en este item, ya que que en dos meses se han realizado 18 visitas y la meta eran 4 en el cuatrimestre y 11 en el año. La acción ya estaría cumplida y esta programada para todo el año.
</t>
  </si>
  <si>
    <t>Se reporta implementación de las acciones del modelo de servicio a la ciudadanía, se observa matriz de seguimiento con 32 actividades que vienen siendo ya aplicadas desde años anteriores. Como acciones del 2024 se destacan la definición de los riesgos y la adecuacion de la sala presencial de atención, incluyendo los baños con accesibilidad para personas en condición de discapacidad.</t>
  </si>
  <si>
    <t>Actas de reunión y listados de asistencia de entrenamientos
https://drive.google.com/drive/u/0/folders/1LB7ysHrh3ywqkh57_YEPT0O3bpRRPb_X</t>
  </si>
  <si>
    <t xml:space="preserve">El proceso reporta 7 de los 30 entrenamientos programados para el personal de servicio al ciudadano y correspondencia, es decir un avance del 23%, en temas relacionados con digiturno, paz y salvo, procedimiento de canales de atenció, gestión de PQRSF, protocolos de atención, normativa. </t>
  </si>
  <si>
    <t>El proceso reporta gestión y seguimiento semanal al 100% de los PQRSF que ingresan a la entidad, en lo corrido del primer trimestre se recibieron 6568 peticiones.
Se evidencia elaboración y publicación del informe mensual de la gestión y a la atención de las PQRSF de enero y febrero de 2024, en el módulo de transparencia del portal web, numeral 4.10. Informes trimestrales sobre acceso a información, quejas y reclamos/.
A la fecha de realización de este monitoreo no se encuentra público el informe de marzo, se chequeará su publicación en el siguiente monitoreo.</t>
  </si>
  <si>
    <t>Publicación web
https://www.ambientebogota.gov.co/es/web/transparencia/informe-de-pqrs/-/document_library_display/6nLwHuCsY1JF/view/6380600
Informes PQRSF
https://drive.google.com/drive/u/0/folders/1M7za1R-ht_hBBJVsjjhJpIjrVnE7h3hM</t>
  </si>
  <si>
    <t>El proceso reporta aplicación de 5876 encuestas de percepción y satisfacción del servicio prestado por laSDA, tanto presencial, vía telefónica y virtual, con un promedio general de 96% que manifestó encontrarse satisfecho con el servicio recibido. Por lo cual se evidencia cumplimiento de la meta de mantener un 94% de satisfacción de atención, promedio.</t>
  </si>
  <si>
    <t>Durante el primer trimestre de la vigencia 2024, se aplicaron un total de  5.876 encuestas a través de los canales de atencion presencial (1564)  telefonico (3927) y virtual (385),  los cuales respondieron a la pregunta ¿se encuentra satisfecho con el servicio prestado por la persona que lo atendió? y se obtuvo de esta manera un porcentaje de satisfacción promedio de  96%, asi: un 100% de satisfacción mediante el canal presencial, un 100% en el canal telefónico y un 88% en el canal virtual</t>
  </si>
  <si>
    <t>Informes
https://drive.google.com/drive/u/0/folders/1L6wA3Ksgecj0E-PrIowvEj2AEp5PSgvs</t>
  </si>
  <si>
    <t>Informes
https://drive.google.com/drive/u/0/folders/1Bk2TTeb0ogAfX1Qg8qy3SfP7E9zS50iq</t>
  </si>
  <si>
    <t>En el mes de enero ingresaron 69 solicitudes reiteradas y en febrero se recibieron 91 solicitudes reiteradas, registradas por nuestros diferentes canales de atención (virtual, telefónica y presencial), de las cuales se atendió el 100% de las solicitudes reiteradas.
Se evidencia el informe mensual de defensor del ciudadano del mes de enero y febrero de 2024.</t>
  </si>
  <si>
    <t>CUMPLIDA</t>
  </si>
  <si>
    <t>Estrategia
https://drive.google.com/drive/u/0/folders/1v2B-0Wai8v3vQiyUDAWrPzqkbOAeCzBR
Publicación web
https://www.ambientebogota.gov.co/es/web/transparencia/plan-anticorrupcion-y-de-atencion-al-ciudadano1/-/document_library_display/Y0VDqzfpYjO5/view/5995750</t>
  </si>
  <si>
    <t>El proceso formuló e inscribió ante el SUIT la estrategia de racionalización de trámites de la SDA para la vigencia 2024.
Se evidencia publicación de la estrategia de racionalización en el portal web de la SDA. 
Se evidencia registró estrategia de racionalización en la plataforma SUIT https://tramites1.suit.gov.co/reportes-web/faces/reportes/racionalizacion/rep_portal_tipo_racionalizacion_departamento.jsf</t>
  </si>
  <si>
    <t>Seguimiento
https://drive.google.com/drive/u/0/folders/1MckBsVS062wZ5w0xXuwrTS3zhsy7kkAh</t>
  </si>
  <si>
    <t>Acción programada para el tercer cuatrimestre</t>
  </si>
  <si>
    <t>PROGRAMADA</t>
  </si>
  <si>
    <t>No aplica</t>
  </si>
  <si>
    <t>Se evidencias 5 acciones de divulgación del mapa de riesgos  de la SDA,  en sus componentes de gestión, corrupción, fiscales y SARLAFT: 1 publicación web, 2. socialización en el CICCI, 3. Correo electrónico a funcionarios y contratista, 4. comunicaciones 2024IE11164 y 2024IE77835, 5. Capacitación virtual
Dado que la meta era realizar 3 divulgaciones del mapa de riesgos  de gestión y de corrupción de la SDA en el año, lo cual ya esta muy por encima de lo programado, se sugiere cambiar la meta, de manera tal que sea más coherente con la operación y capacidad de la SDA en este item, ya que que en tres meses se realizaron 4 divulgaciones y la meta eran 3 en todo el año.
La acción ya estaría cumplida y esta programada para todo el año.</t>
  </si>
  <si>
    <t>Divulgaciones
https://drive.google.com/drive/u/0/folders/1cR1UYRLckBanv4YC1YcV62nVGtjldr8z</t>
  </si>
  <si>
    <t>Acción programada para el segundo y tercer cuatrimestre</t>
  </si>
  <si>
    <t>Dimensión 5: Información y Comunicación</t>
  </si>
  <si>
    <t>•  Transparencia y Acceso a la Información Pública
•  Gestión Documental
•  Control Interno</t>
  </si>
  <si>
    <t>Dimensión 6. Gestión del conocimieto y la innovación</t>
  </si>
  <si>
    <t>Gestión del Conocimiento y la Innovación</t>
  </si>
  <si>
    <t>Durante el primer cuatrimestre de la vigencia 2024, la Oficina de Control Interno, realizó el Informe de Seguimiento al Cumplimiento de la Ley 1712 de 2014 - Transparencia y Derecho de Acceso a la Información Pública Nacional de Secretaría Distrital de Ambiente (SDA) Abril 2024 , socializado a los integrantes del CICCI mediante radicado No. 2024IE82750 del 16 de abril de 2024.</t>
  </si>
  <si>
    <t>Rradicado No. 2024IE82750 del 16 de abril de 2024 correspondiente a  Informe  de Seguimiento al Cumplimiento de la Ley 1712 de 2014 -
Transparencia y Derecho de Acceso a la Información Pública
Nacional de Secretaría Distrital de Ambiente (SDA) Abril 2024</t>
  </si>
  <si>
    <t>Desde el rol de planeación en la plataforma SUIT, la subsecretaría general de la SDA realizó el primer seguimiento a la estrategia de racionalización SUIT, se evidencia matriz con el diligenciamiento de las 6 preguntas de seguimiento.
Desde el rol de control interno, se informó que esta actividad  no está programada para este periodo, esta programada para el segundo y tercer cuatrimestre.</t>
  </si>
  <si>
    <t>Durante el primer cuatrimestre de la vigencia 2024, la Oficina de control Interno, en cumplimiento del Plan Anual de Auditorías, realizó el Seguimiento a las Acciones de Plan Anticorrupción y de Atención al Ciudadano / Programa de Transparencia y Ética Pública, en adelante PAAC - PTEP (Componentes, Mapa de Riesgos y Reporte Aplicativo SUIT) / Tercer Cuatrimestre 2023, el cual fue socializaco con los integrantes del CICCI mediante el radicado No. 2024IE11698 del 16 de enero de 2024.</t>
  </si>
  <si>
    <t xml:space="preserve">Radicado No. 2024IE11698 del 16 de enero de 2024 Informe de Seguimiento a las Acciones de Plan Anticorrupción y de Atención al Ciudadano / Programa de Transparencia y Ética Pública, en adelante PAAC - PTEP (Componentes, Mapa de Riesgos y Reporte Aplicativo SUIT) / Tercer Cuatrimestre 2023. 
Página web institucional  en la ruta: https://acortar.link/XYDKMh
</t>
  </si>
  <si>
    <t>Se realizó publicación del 100% de la información solicitada  por los procesos o dependencias mediante ticket en la mesa de servicios para publicación en la sección de transparencia y acceso a la información de la SDA.</t>
  </si>
  <si>
    <t>https://drive.google.com/drive/u/0/folders/14HL0SgKB0moYM7jbCJa5H3kP8eybFYsS</t>
  </si>
  <si>
    <t>Se evidencia el reporte de la mesa de servicios del servicio de publicación en el sitio de transparencia de la página web, con la atención de 122 ticket solicitados por la dependencia con la respectiva publicación de la información</t>
  </si>
  <si>
    <t>Tercer cuatrimestre</t>
  </si>
  <si>
    <t>Reporte mesa de servicio
https://drive.google.com/drive/u/0/folders/14HL0SgKB0moYM7jbCJa5H3kP8eybFYsS</t>
  </si>
  <si>
    <t xml:space="preserve">El 12 de febrero delegados de la SDA- DGC asistieron a mesa de sustentación de TRD ante delegados del Consejo Distrital de Archivos. La conclusión obtenida al finalizar la sesión que tuvo una duración de 5 horas es la no obtención de la convalidación del instrumento archivístico en razón a que en la mayoría de las series documentales misionales, no se cuenta con: i) Fechas extremas de la documentación y ii) volumen documental, lo cual imposibilita al equipo evaluador del Consejo Distrital de Archivos, avalar la valoración secundaria. 
Se adjunta, invitación a mesa de sustentación de TRD y el concepto técnico de convalidación de TRD el cual fue recibido en la SDA el 5 de marzo de 2024 bajo radicado interno 2024ER52286. </t>
  </si>
  <si>
    <t xml:space="preserve">Se adjunta, invitación a mesa de sustentación de TRD y el concepto técnico de convalidación de TRD el cual fue recibido en la SDA el 5 de marzo de 2024 bajo radicado interno 2024ER52286. Documentos que reposan en el DRIVE del proceso de Gestión Documental. </t>
  </si>
  <si>
    <t>Comunicaciones oficiales y evidencia de reunión
https://drive.google.com/drive/u/0/folders/1bu_OGjEBphbCoJrSr3q2jiXDMqsK31M1</t>
  </si>
  <si>
    <t>Se evidencia la gestión del proceso para lograr la convalidación de la Tabla de Retención Documental de la SDA ante el Archivo Distrital, mediante una mesa de sustentación de TRD ante los delegados del Consejo Distrital de Archivos cuyo propósito es la verificación de requisitos técnicos, solicitada por la SDA. Dicha mesa de sustentación se citó con radicado SDA 2024ER28491 del 2 de febrero de 2024 y radicado de Secretaria General 2-2024-4058 para el día 12 de febrero de 2024. Se evidencia realización de la mesa por la comunicación final emitida por el Director distrital de archivo de Bogotá con radicado SDA 2024ER52266 del 5 de marzo de 2023 y radicado Secretaria General 2-2024-7711, en la cual se determinó la no obtención de la convalidación, realizando la devolución del instrumento de archivo debido a que no cumple con la lista de requisitos técnicos que hagan viable su evaluación. Se adjunta acta de la reunión de la mesa de sustentación efectuada el 12 de febrero de 8am a 12m.</t>
  </si>
  <si>
    <t xml:space="preserve">En el primer trimestre del año 2024, frente a este ítem, se realizó la actualización del Programa de Gestión Documental de la SDA, de acuerdo a los referentes técnicos y legales emitidos por el Archivo General de la Nación y el Archivo de Bogotá. Acorde a lo anterior, se inicia con el proceso de actualización del PGD el 12 de enero del corriente, realizando una primera reunión con para establecer pautas a seguir; posteriormente se realiza un análisis de la situación actual de la gestión documental y archivos de la entidad, y las prioridades a tener en cuenta; en este sentido se elabora un primer borrador del documento, el cual se presenta al grupo de profesionales por medio de una reunión realizada el 17 de enero; en fechas posteriores se remiten correos electrónicos indicando avances.
Continuando con el proceso de actualización del PGD, y consientes del carácter transdisciplinario y holístico de este documento, para el mes de febrero se solicitan documentos relativos a los procesos tecnológicos llevados en la entidad, por lo cual se establecen conversaciones con el área de Planeación y Sistemas de Información Ambiental – DPSIA, para lo cual el ingeniero Frederick Ferro, amablemente da indicaciones relativas el Plan Institucional de Tecnologías de Información PETI y documentos adicionales vinculados al plan de acción en cuanto proyectos de tecnología que incorporan temas de gestión documental.
Finalmente, teniendo en cuenta procesos coyunturales de cambio de administración, el mes de marzo de consolida borrado preliminar del PGD, adicionalmente se elabora una presentación en powert point, un borrador de acto administrativo (resolución), por medio de la cual se adoptaría el PGD en la entidad; los documentos mencionados, se envían el 21 de marzo por solicitud del área de planeación. En una última acción, el 16 de abril se presenta el PGD versión final y sus anexos al grupo de profesionales, los cuales solicitan unos ajustes de forma (ya realizados) y un ajuste específico sobre el presupuesto a tener en cuenta (en proceso de ajuste), y se espera tener una reunión con la directora del área para su sustentación previa a su aprobación por parte del Comité Institucional de Gestión y Desempeño. Nota. Es importante tener en cuenta los programas específicos ya aprobados, que deben ser parte de los anexos del PGD.  
</t>
  </si>
  <si>
    <t xml:space="preserve">En cuanto al porcentaje, podemos hablar de un 90%, puesto que hace falta la presentación a los directivos y la aprobación del PGD
</t>
  </si>
  <si>
    <t>Listado de evidencias del PGD
20240112_Agenda_PGD 
20240115_Correo de Secretaria Distrital de Ambiente - Avance PGD 2024
20240117_Acta_reunión_actualización_PGD 
20240117_Agenda_revisión_PGD_1
20240117_Agenda_revisión_PGD_2
20240118_Correo de Secretaria Distrital de Ambiente - Avance PGD
20240119_Correo de Secretaria Distrital de Ambiente - Borrador PGD
20240208_Correo de Secretaria Distrital de Ambiente - Solicitud información para la formulación del PGD
20240216_Informe de asistencia de Socialización_PGD_2024
20240221_Correo de Secretaria Distrital de Ambiente - Evidencia PGD 2024
20240316_Presentación_PGD_2024
20240321_Correo de Secretaria Distrital de Ambiente - SOLICITUD DE PGD
20240321_Proyecto_resolución_PGD_2024
20240416_Acta_reunión_socialización_PGD
20240416_Socialización_PGD_2024_Video
20240417_Matriz_seguimiento_PGD_2024_revisión
20240417_PGD_2024_Final_revisión
https://drive.google.com/drive/folders/1au_PiPiUuM-bRvXSxYeTKnCfNowh-vaE</t>
  </si>
  <si>
    <t xml:space="preserve">Desde la DGC se programó reunión el 21 de marzo con los enlaces de las áreas misionales con el fin de socializar los formatos asociados al Procedimiento PA01-PR53 Implementación de mapas de conocimiento institucional, con las siguientes dependencias: 
1.Proceso Participación y educación ambiental
2.Proceso Planeación ambiental
3.Proceso Gestión ambiental y Desarrollo rural
Por lo anterior, se explico el diligenciamiento de los formatos y se establecieron las fechas de entrega de la información.
1.PA01-PR52-F1 Inventario de Conocimiento Tácito
2.PA01-PR53-F2 Inventario de conocimiento explícito
3. PA01-PR53-F3 Tablero de acciones para mitigar la fuga de conocimiento.
Reunión con Personería Distrital el 5 de abril quien dio lineamientos para revisar actividades a programar y avanzar con la construcción del mapa de conocimiento, se propuso agendar una sesión con los enlaces de Gestión del conocimiento y la innovación para motivarlos frente al compromiso y apoyo requerido para construir de manera articulada el mapa de conocimiento.  
</t>
  </si>
  <si>
    <t xml:space="preserve">Se adjunta, invitación a la mesa de trabajo, presentación, lista de asistencia. Asi como lista asistencia de la reunión con la Personería Documentos que reposan en el DRIVE del enlace SIG de loa DGC.  </t>
  </si>
  <si>
    <t>Con el fin de continuar con la participación en la red de conocimiento e intercambio de experiencias en materia de gestión del conocimiento e innovación o transparencia y ética pública la DGC asistió al Taller de la Veeduría Distrital “Taller básico de Innovación Pública” el día 10 de abril., en la cual se intercambió avances de la política en las diferentes entidades del Distrito 
De otra parte, se ingresó en la red de innovación a nivel Latinoamérica GovTech Latinoamérica, en la cual se publican temas de innovación, charlas, talleres, concursos, desde la vigencia pasada se hace parte de la red de Gestión del conocimiento y la innovación “Comunidad práctica de la Secretaría General</t>
  </si>
  <si>
    <t xml:space="preserve">Se adjunta, invitación a la mesa de trabajo, listado de asistencia. Documentos que reposan en el DRIVE del enlace SIG de loa DGC.  </t>
  </si>
  <si>
    <t>Se adjunta lista de asistencia de los 25 asistentes, correo de invitación y el proyecto del plan. Documentación que reposa en el Drive del profesional del SIG de la DGC.</t>
  </si>
  <si>
    <t xml:space="preserve">Se adjunta correo de invitación y el proyecto del plan. Documentación que reposa en el Drive del profesional del SIG de la DGC.  </t>
  </si>
  <si>
    <t xml:space="preserve">Esta actividad no se reporta, teniendo en cuenta que con memorando 2024IE35740 del 12 de febrero 2024, se solicitó a la Subsecretaría General que se revise el Manual y se ajuste, conforme a las observaciones del proceso de Talento Humano y de Gestión Contractual con el fin de revisar el formato que recomendó la Subsecretaría adoptar, sin que hasta la fecha se haya recibido respuesta alguna
</t>
  </si>
  <si>
    <t>Se realizó una actualización del esquema de publicación de información de la SDA, de acuerdo con la Resolución SDA No. 05466 de 2023 y conforme a las necesidades y cambios de la entidad.</t>
  </si>
  <si>
    <t>Actas de reunión, correos, proyecto de Resolución y documento propuesto PGD_2024
https://drive.google.com/drive/u/0/folders/1II86nShf8Mu95C84fpvpwKNHAoLiEQQE</t>
  </si>
  <si>
    <t>Si bien esta acción esta programada para el segundo y tercer cuatrimestre. El proceso reporta avances para actualizar el Programa de gestión documental mediante reuniones de trabajo, la proyección de la Resolución SDA y la actualización del documento Programa de Gestión Documental, el cual fue socializado el 16 de abril en el equipo de gestión documental de la DGC. 
Se esta pendiente de la revisión y validación final por parte de la Directora de Gestión Corporativa para llevar al Comité Institucional de Gestión y Desempeño para su aprobación y adopción.</t>
  </si>
  <si>
    <t>Comunicación e Informe
https://drive.google.com/drive/u/0/folders/10So9Due5uXIWtgZ_QWV0xazdDHQt9poh</t>
  </si>
  <si>
    <t>Se evidencia realización del seguimiento al Cumplimiento de la Ley 1712 de 2014 - Transparencia y Derecho de Acceso a la Información Pública Nacional, comunicado a toda la entidad y miembros del CICCI con radicado 2024IE82750 del 16 de abril de 2024.
Se sugiere gestionar la publicación del informe en el sitio de transparencia del portal web de la SDA, dado que a la fecha de realización de este  monitoreo no evidenció publicación en https://www.ambientebogota.gov.co/es/web/transparencia/informes-de-la-oficina-de-control-interno/-/document_library_display/dQE7lgXxsm6s/view/6115144</t>
  </si>
  <si>
    <t>Si bien esta acción esta programada para el segundo y tercer cuatrimestre, el proceso reporta gestiones que aportan a la elaboración del mapa de conocimiento de la entidad, a través de reuniones con los procesos de la entidad  para socializar los formatos y solicitar su diligenciamiento. Así mismo indica una reunión con Personería para dar lineamientos sobre la construcción del mapa de conocimiento de la SDA.</t>
  </si>
  <si>
    <t>Listado de asistencia y correos 
https://drive.google.com/drive/u/0/folders/1smuQoBiER0Xgmo2-1iYqqC_R-fYjgYVS</t>
  </si>
  <si>
    <t>Acta y listado de asistencia
https://drive.google.com/drive/u/0/folders/1VOpWKzSCbbumRw6GoBhnu8gn3UrD_NIT</t>
  </si>
  <si>
    <t>El proceso reporta que con el fin de continuar con la participación en la red de conocimiento e intercambio de experiencias en materia de gestión del conocimiento e innovación o transparencia y ética pública, se participó en un taller con la Veeduría Distrital “Taller básico de Innovación Pública” el día 10 de abril., en la cual se intercambió avances de la política en las diferentes entidades del Distrito 
Por otra parte, el proceso reporta ingreso a la red de innovación a nivel Latinoamérica GovTech Latinoamérica, desde la vigencia pasada se hace parte de la red de Gestión del conocimiento y la innovación “Comunidad práctica de la Secretaría General.</t>
  </si>
  <si>
    <t>Si bien esta acción esta programada para el segundo y tercer cuatrimestre, el proceso reporta gestiones que aportan a la formulación del Plan de Gestión del Conflicto de interes 2024, mediante la formulación de la propuesta de plan y la realización de una mesa de trabajo para la socialización y validación de los enlaces de las dependencias, llevada a cabo el 16 de abril, de la cual quedaron ajustes y recomendaciones a tener en cuenta.</t>
  </si>
  <si>
    <t>Lista de asistencia, correos y proyecto de plan
https://drive.google.com/drive/u/0/folders/1jXxMaFDqQGBCon3joynVdhHxF12KOTct</t>
  </si>
  <si>
    <t>Correo y proyecto del plan
https://drive.google.com/drive/u/0/folders/1qGHJaKxETOO1cQ0syrnH-V2rem3DtnCm</t>
  </si>
  <si>
    <t>Si bien esta acción esta programada para el segundo y tercer cuatrimestre, el proceso reporta gestiones que aportan a la plan de implementación de la Política Antisoborno, mediante la elaboración del proyecto del plan y la socialización mediante correo del 27 de marzo para su revisión por parte los enlaces SIG de las dependencias.</t>
  </si>
  <si>
    <t>Comunicaciones y anexo de seguimiento
https://drive.google.com/drive/u/0/folders/1Z3tSuLMrd7PxvpKVA7tB5yrG7g1eIguq</t>
  </si>
  <si>
    <t>El proceso realizó 1 de 3 informes de seguimiento a las Acciones de Plan Anticorrupción y de Atención al Ciudadano / Programa de Transparencia y Ética Pública, en adelante PAAC - PTEP (Componentes, Mapa de Riesgos y Reporte Aplicativo SUIT) / Tercer Cuatrimestre 2023,
Se verifica su publicación en la página web de la Entidad en https://www.ambientebogota.gov.co/es/web/transparencia/informes-de-la-oficina-de-control-interno/-/document_library_display/dQE7lgXxsm6s/view/6067125</t>
  </si>
  <si>
    <t>SIN INICIAR</t>
  </si>
  <si>
    <t>Comunicación y manual 
https://drive.google.com/drive/u/0/folders/1mNGsuRXg_cSRNFaChFC0ZRMfSVzQWpFn</t>
  </si>
  <si>
    <t>El proceso no reporta Implementación del formato de Conocimiento de la contraparte como una de las herramientas de control frente al SARLAFT en el proceso de Gestión de talento humano, dado que resultado de la reunión realizada el día 10 de enero de 2024, con las profesionales encargadas de la revisión del Manual para la Prevención y Control del Lavado de Activos y Financiación del Terrorismo – (LA/FT) se solicitó con radicado 2024IE35740 del 12 de febrero 2024 la revisión y ajuste del manual SARLAFT a la Subsecretaría General.</t>
  </si>
  <si>
    <t>El proceso no reporta Implementación del formato de Conocimiento de la contraparte como una de las herramientas de control frente al SARLAFT en el proceso de Gestión Contractual, dado que resultado de la reunión realizada el día 10 de enero de 2024, con las profesionales encargadas de la revisión del Manual para la Prevención y Control del Lavado de Activos y Financiación del Terrorismo – (LA/FT) se solicitó con radicado 2024IE35740 del 12 de febrero 2024 la revisión y ajuste del manual SARLAFT a la Subsecretaría General.</t>
  </si>
  <si>
    <t>Durante el primer trimestre del 2024 se llevó a cabo 43 sesiones de las Comisiones Ambientales Locales en las 20 localidades del D.C. y 8 sesiones del Consejo Consultivo de Ambiente (incluyendo sesiones de las mesas que lo conforman). De esta forma, se desarrollaron las actividades propias de la función de la Secretaría Técnica de las Comisiones Ambientales Locales (CAL) para la planificación de los cronogramas y planes de acción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t>
  </si>
  <si>
    <t>Las actas de las CAL y del CCA reposan en la unidad compartida de la OPEL: https://drive.google.com/drive/folders/1om8vb_gzw4Ksi4T4lH41lIlaX794n4DU y https://drive.google.com/drive/folders/1XBAWRPaaqiT1adiaNnZ4gdwrCKMdX_rK</t>
  </si>
  <si>
    <t>Se evidencia espacios de participación ciudadana mediante la realización de las Comisiones Ambientales Locales-CAL, ya sean virtuales o presenciales en las 20 localidades del Distrito Capital, donde se lleva a cabo actividades de planificación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t>
  </si>
  <si>
    <t xml:space="preserve">Actas y matriz de seguimiento
https://drive.google.com/drive/u/0/folders/164qSD8rggyA08wDIhTw7PSdfgJWlIaWH
</t>
  </si>
  <si>
    <t>En febrero de 2024 la SF proyecto y traslado a la DLA la información necesaria para expedir el acto administrativo por el cual se establecen los costos de reproducción de la información pública solicitada por particulares a la Secretaría Distrital de Ambiente para la vigencia 2024
Luego de todas las revisiones la Secretaria del Despacho aprobó y firmó la Resolución SDA 00668 “Por la cual se establecen los costos de reproducción y fotocopiado de la información de
carácter público que reposa en la Secretaría Distrital de Ambiente.”</t>
  </si>
  <si>
    <t>Comunicado Oficial Externo 2024EE71737
Proceso Forest 6171424</t>
  </si>
  <si>
    <t xml:space="preserve">Con Resolución SDA No. 00668 del 3 de abril de 2024, radicado 2024EE71737  “Por la cual se establecen los costos de reproducción y fotocopiado de la información de carácter público que reposa en la Secretaría Distrital de Ambiente.
Se evidencia publicación del acto administrativo en la sede electrónica de la página web en https://www.ambientebogota.gov.co/documents/893475/948558/1.3.4+Resoluci%C3%B3n+486+de+2023+-+Costos+de+reproducci%C3%B3n+y+fotocopiado.pdf/ff854142-a1fe-4679-b1fa-5f94266a379d </t>
  </si>
  <si>
    <t>Resolución y publicación
https://drive.google.com/drive/u/0/folders/1MU1WsTPoblfa3hZAlFZrCOJ_Vu_zmGPC</t>
  </si>
  <si>
    <t>La Subdirección Financiera como lo establece el manual de funciones de la entidad no tiene responsabilidades para realizar actividades acerca del direccionamiento estrategico y de planeación por fuera de los procesos y procedimientos financieros.</t>
  </si>
  <si>
    <t>Comunicaciones
https://drive.google.com/drive/u/0/folders/1qKFgJe9_kXxLMGHvU1_4Uula1zvRz_1j</t>
  </si>
  <si>
    <t>Esta acción esta programada para el tercer cuatrimestre, no obstante la Subdirección Financiera indica que "no tiene responsabilidades para realizar actividades acerca del direccionamiento estrategico y de planeación por fuera de los procesos y procedimientos financieros".
Se evidencia comunicación de radicado 2024IE82415 del 16 de abril emitido por la OCI donde se solicita a la SF y  a la DGC el seguimiento; en respuesta a ello la SF responde con radicado 2024IE86236 del 21 de abril, en cual se presenta varias inquietudes en relación con la administración del riesgo de lavado de activos y de financiación del terrorismo y de la designación del oficial del cumplimiento.
Se recomienda definir quien ejercerá las actividades de oficial de cumplimiento o el equipo de trabajo, en la próxima sesión del CICCI en la entidad, como espacio donde se discute la linea estrategia para la administración de los riesgos, el cual incluye los riesgos de lavado de activos y financiamiento del terrorismo,</t>
  </si>
  <si>
    <t>La Subdirección Financiera indica que "no tiene responsabilidades para realizar actividades acerca del direccionamiento estrategico y de planeación por fuera de los procesos y procedimientos financieros".
Se evidencia comunicación de radicado 2024IE82415 del 16 de abril emitido por la OCI donde se solicita a la SF y  a la DGC el seguimiento; en respuesta a ello la SF responde con radicado 2024IE86236 del 21 de abril, en cual se presenta varias inquietudes en relación con la administración del riesgo de lavado de activos y de financiación del terrorismo y de la designación del oficial del cumplimiento.
Se recomienda definir quien ejercerá las actividades de oficial de cumplimiento o el equipo de trabajo, en la próxima sesión del CICCI en la entidad, como espacio donde se discute la linea estrategia para la administración de los riesgos, el cual incluye los riesgos de lavado de activos y financiamiento del terrorismo,</t>
  </si>
  <si>
    <t>https://drive.google.com/drive/u/0/folders/1qMonViju3v-H8sYbW4sLvMPrGzohtqAS</t>
  </si>
  <si>
    <t>Captura de publicación y esquema
https://drive.google.com/drive/u/0/folders/1qMonViju3v-H8sYbW4sLvMPrGzohtqAS</t>
  </si>
  <si>
    <t xml:space="preserve">Se evidencia 1 de 4 actualizaciones del esquema de publicación de la información realizada el 6 de marzo de 2024. 
Se evidencia en el esquema actualización en los items de organigrama, ejecución presupuestal, proyectos de inversion, plan de acción institucional, informes de control interno, entre otros, y publicado en https://www.ambientebogota.gov.co/es/web/transparencia/esquema-de-publicacion-de-informacion </t>
  </si>
  <si>
    <t>Seguimientos 
https://drive.google.com/drive/u/0/folders/1E0rAb_8mpx29299Wmj1QSPnkvhT_CxgA
Archivos de indicadores OAC Unidad compartida OAC
https://drive.google.com/drive/u/0/folders/140XmYHCsudutRo2xhLo4Y-2UraFuAJe3</t>
  </si>
  <si>
    <t>https://drive.google.com/drive/u/0/folders/1zQNOCEGO-XrdHz6im33c2f2QnflP1wfb</t>
  </si>
  <si>
    <t>Se elaboraron los 5 informes requeridos por normativa y disposición distrital, que rinden cuenta sobre la gestión de la administración Distrital, el estado y calidad de los recursos naturales:
1. Acuerdo 067/02
2. Bogotá Cómo Vamos
3. Matriz de indicadores de ciudad
4. ICAU
5. ODS</t>
  </si>
  <si>
    <t>https://drive.google.com/drive/u/0/folders/1maBdeZuJKGfwYfSUmo8oUJ7ERDz-RYcZ</t>
  </si>
  <si>
    <t>El proceso reporta presencia de la SDA en 16 ferias de servicio convocadas por la Secretaria General, CADES y Super Cades, Camara de Comercio y/o las organizadas por el grupo de servicio a la ciudadania,  con una atención  de 2333 ciudadanos, en el mes de febrero, se asistieron a 8 ferias con 1119 ciudadanos atendidos y en el mes de marzo, se asistieron a 8 ferias con 1214 ciudadanos. Se evidencia listas de asistencia y documentos de soporte.</t>
  </si>
  <si>
    <t>Mensualmente se ha realizado la administración integral de los indicadores ambientales dispuestos en el Observatorio Ambiental de Bogotá-OAB , lo cual ha permitido tener un nivel de actualización del 87,24% con corte a marzo de 2024, dado que el reporte es mes completo, la cifra de abril se tendra la primera semana de mayo .</t>
  </si>
  <si>
    <t>Informes y bitacoras
https://drive.google.com/drive/u/0/folders/1zQNOCEGO-XrdHz6im33c2f2QnflP1wfb</t>
  </si>
  <si>
    <t>Se evidencia informes mensuales de administración del OAB el cual incluye un capitulo de actualización de los indicadores y se observa la bitacora de control en la cual se evidencia actualización de 158 de 181 indicadores ambientales en total dispuestos en el Observatorio Ambiental de Bogotá-OAB, en tal sentido el nivel de actualización es del 87,24%. 
Se recomienda las gestiones de la SEGAE y de la SRHS ya que son las dependencias de la SDA que poseen indicadores que presentan algun nivel de desactualización o pendientes de reporte, para lograr alcanzar al finalizar el año la meta dispuesta del 98% de actualización del OAB.</t>
  </si>
  <si>
    <t>Se elaboraron y enviaron a la SDP los informes reglamentarios: 1) Acuerdo 067/02 2) Bogotá Cómo Vamos 3) Matriz de indicadores de ciudad 4) ICAU y 5. ODS, que rinden cuenta sobre la gestión de la administración Distrital, el estado y calidad de los recursos naturales.
Se evidencian informes y comunicaciones de envio, con lo que se observa cumplimiento de la acción.</t>
  </si>
  <si>
    <t>Informes y comunicaciones
https://drive.google.com/drive/u/0/folders/1maBdeZuJKGfwYfSUmo8oUJ7ERDz-RYcZ</t>
  </si>
  <si>
    <t xml:space="preserve">Actas de reunión
Pantallazo página de datos abiertos bogotá
</t>
  </si>
  <si>
    <t xml:space="preserve">https://datosabiertos.bogota.gov.co/
Actas de reunión </t>
  </si>
  <si>
    <t>Se realizó mantenimiento y actualización de 7 objetos geográficos en datos abiertos en la plataforma distrital "Datos abiertos Bogotá" https://datosabiertos.bogota.gov.co/</t>
  </si>
  <si>
    <t>Si bien esta acción esta programada para el segundo y tercer cuatrimestre, el proceso reporta el avance de la actualización de 7 objetos geográficos en el mes de enero de 2024, conforme a la programación realizada en mesa de trabajo del 8 de febrero de 2024.</t>
  </si>
  <si>
    <t>Acta y datos abiertos
https://drive.google.com/drive/u/0/folders/1gs_i-F9EbBHd_YcqcMn8wXgqJrsO1w6m</t>
  </si>
  <si>
    <t>3 nuevos objetos geográficos entre febrero y marzo 2024
Reunión con el equipo técnico de Ideca para socilizar la propuesta del plan de trabajo del 2024</t>
  </si>
  <si>
    <t>Si bien esta acción esta programada para el segundo y tercer cuatrimestre, el proceso reporta el avance de la programación de crear 3 nuevos objetos geográficos entre febrero y marzo (Bogotá construcción sostenible, árboles talados, volcamiento arbolado urbano) conforme a la programación realizada en mesa de trabajo del 8 de febrero de 2024.</t>
  </si>
  <si>
    <t>Se realizó una revisión bimensual  de los servicios web geográficos en la plataforma de Datos Abiertos Bogotá para identificar posibles problemas, optimizar el rendimiento y garantizar la accesibilidad y calidad de los datos geográficos, en la plataforma de Datos Abiertos Bogotá, mediante reunión con el equipo técnico.</t>
  </si>
  <si>
    <t>Si bien esta acción esta programada para el segundo y tercer cuatrimestre, el proceso reporta el avance de la programación de una revisión bimensual realizada mediante mesa de trabajo del 8 de febrero de 2024, entre el equipo de trabajo de la SDA y el equipo técnico de IDECA.</t>
  </si>
  <si>
    <t>Actas de reunión</t>
  </si>
  <si>
    <t>Un Plan de acción del programa de gestión de integridad de la SDA 2024, formulado y aprobado.
100% cumplimiento</t>
  </si>
  <si>
    <t>El Programa se encuentra público y disponible en la sede electrónica de la
word_ini
SDA en el link: https://www.ambientebogota.gov.co/es/web/transparencia/plan-anticorrupcion-yde-atencion-al-ciudadano1/-/document_library_display/Y0VDqzfpYjO5/view/5995730
Acta #8 del 22 de diciembre de 2024, que reposa en la DPSIA.</t>
  </si>
  <si>
    <t xml:space="preserve">Para la vigencia 2024, se establecieron 11 actividades a ejecutar en el plan de acción del programa de gestión de integridad.
Durante el periodo del primer cuatrimestre se han ejecutado las siguientes:
1. Diseñar  la estrategia de comunicación y piezas divulgativas de los valores de integridad.
4.Evaluación de la gestión de integridad 2023 
5.Articulación de la gestión de Integridad  con el Plan Anticorrupción de la SDA y otros instrumentos de gestión.
6. Articulación institucional e interinstucional para el desarrollo de iniciativas asociadas a la gestión de integridad.
</t>
  </si>
  <si>
    <t xml:space="preserve">Las actividades 1. y 4. Se encuentran ejecutadas en un 100%
Las actividades 5 y 6 en un 33%
</t>
  </si>
  <si>
    <t xml:space="preserve">Seguimiento del Plan de Acción de Gestión de Integridad y sus anexos.
</t>
  </si>
  <si>
    <t>No  tiene actividades programadas para el periodo.</t>
  </si>
  <si>
    <t>N.A.</t>
  </si>
  <si>
    <t xml:space="preserve">Durante el periodo, no se han formulado hasta el momento estrategias o actividades distritales asociadas a la gestión de integridad a las que hayamos sido convocados a participar.
</t>
  </si>
  <si>
    <t>Dirección de Gestión Corporativa: En el primer cuatrimestre de 2024 la Dirección de Gestión Corporativa DGC junto con la líder de los gestores de integridad formularon el Plan de Trabajo Gestión de Conflicto de Intereses 2024, documento que fue remitido a los enlaces del SIG mediante correo electrónico del 14 de marzo, con el fin de socializar el proyecto del plan y recibir las respectivas observaciones por parte de los procesos. Así mismo, el 16 de abril se llevó a cabo reunión presencial y virtual con cada uno de los enlaces del SIG de las áreas, socializando las actividades a ejecutar para la vigencia, los responsables y la periodicidad. Finalmente se realizarán los ajustes recomendados en la capacitación, se remitirá la última versión, con el fin de que los enlaces socialicen el plan con los respectivos jefes y posteriormente será presentado ante el Comité Institucional de Gestión y Desempeño. Se adjunta lista de asistencia de los 25 asistentes, correo de invitación y el proyecto del plan.  
Gestores de integridad: Se adelantó la formulación del plan de trabajo, inicialmente solicitando a las dependencias sus aportes, así como a los gestores de integridad (quienes presentaron sus aportes). Se llevó a cabo reunión el 16 de abril de 2024, en el auditorio del sótano, de manera presencial y también virtual, para concluir el ejercicio de formulación.
No aplica ejecución de actividades para el periodo.</t>
  </si>
  <si>
    <t>Dirección de Gestión Corporativa: En el primer cuatrimestre de 2024 la Dirección de Gestión Corporativa DGC junto con la líder de los gestores de integridad formularon el plan de implementación para la vigencia 2024 conforme a la Política Antisoborno de la SDA., documento que fue remitido a los enlaces del SIG mediante correo electrónico del 27 de marzo, con el fin de socializar el proyecto del plan y recibir las respectivas observaciones por parte de los procesos. Se espera efectuar capacitación con cada uno de los enlaces del SIG de las áreas y explicar la metodología de reporte de las actividades a ejecutar para la vigencia, los responsables y la periodicidad. Posteriormente presentarlo ante el Comité Institucional de Gestión y Desempeño CIGD para aprobación. Se adjunta correo de invitación y el proyecto del plan.  
Gestores de integridad: Se adelantó la formulación del plan de trabajo, inicialmente solicitando a las dependencias sus aportes, así como a los gestores de integridad (quienes presentaron sus aportes). Se llevó a cabo reunión el 16 de abril de 2024, en el auditorio del sótano, de manera presencial y también virtual, para concluir el ejercicio de formulación.
No aplica ejecución de actividades para el periodo.</t>
  </si>
  <si>
    <t>AVANCES</t>
  </si>
  <si>
    <t>EVIDENCIAS</t>
  </si>
  <si>
    <t>Se definió la estratégia de comunicación, y las piezas divulgativas de los valores de integridad.</t>
  </si>
  <si>
    <t>Actas de reunión gestores de integridad 1 y 2</t>
  </si>
  <si>
    <t>No contempla actividades  para el periodo</t>
  </si>
  <si>
    <t xml:space="preserve">Se remitió al CIGD el resumen ejecutivo el día 4 abril de 2024. </t>
  </si>
  <si>
    <t xml:space="preserve">Se adjunta, PDF del correo electrónico correspondiente
Actas de reunión gestores de integridad #1 y2 
</t>
  </si>
  <si>
    <t>Programa de Transparencia y Ética Pública Distrital aprobado mediante acta de comité institucional de gestión y desempeño en su sesión #8
del 22-12-2023. En dicha acta se encuentra incorporada la  presentación de la formulación y aprobación del Plan de Acción del Programa de Gestión de Integridad de la SDA para la vigencia 2024.
Para la formulación, se ha tenido en cuenta el ID de FURAG y MIPG vigencias anteriores.
Se remitió el reporte de Autodiagnóstico 2023, MIPG.
De igual manera, se efectuó el autodiagnóstico de conflicto de intereses.
A finales de abril se ha solicitado la información correspondiente al FURAG, la cual se viene diligenciando.</t>
  </si>
  <si>
    <t xml:space="preserve">El Programa se encuentra público y disponible en la sede electrónica de la
word_ini SDA en el link: https://www.ambientebogota.gov.co/es/web/transparencia/plan-anticorrupcion-yde-atencion-al-ciudadano1/-/document_library_display/Y0VDqzfpYjO5/view/5995730
Se adjunta, PDF correo electrónico y archivo de autodiagnóstico.
Actas de reunión gestores de integridad #1 y2 </t>
  </si>
  <si>
    <t xml:space="preserve">Se recibió la invitación del DAFP, para una capacitación sobre apropiación del código de integridad, se averiguó el público objetivo, correspondiente al equipo líder de gestión de integridad de las entidades. Igual se generalizó y compartió la invitación a todos los colaboradores de la SDA.  
Por parte de los Gestores de Integridad se participó en la capacitación virtual el día 20 de marzo de 2024, hora 9:00 a.m. , esto forma parte de la estrategia interinstitucional para avanzar en la ejecución del plan de transparencia y ética pública. 
Se ha separado el Auditorio del Aula Ambiental de Santa María del Lago, para 50 personas, dirigido a los colaboradores (funcionarios y contratistas) de la entidad que se inscriban al mismo. Y se contará con material divulgativo para los asistentes, evento denominado “Integridad en salida”. La invitación a participar en dicha actividad se realizará en la última semana del mes de abril. 
También forma parte de esta actividad, la formulación conjunta de los planes de trabajo e implementación de conflictos de intereses y política antisoborno, para lo cual se remitió previamente la solicitud de aportes para la formulación de los planes desde la DGA, se formularon propuestas desde el grupo de gestores de integridad, y se adelantó reunión de concertación conjunta el día 16 de abril de 2024, en la cual se participó por Adriana Rodríguez a nombre de los gestores de integridad, de la cual se levantó el acta correspondiente, a fin de dar cumplimiento a los lineamientos establecidos.  
</t>
  </si>
  <si>
    <t>Se adjunta, PDF del correo electrónico correspondiente
Actas de reunión Gestores de Integridad # 1 y 2
Acta de reunión de consolidación plan de trabajo conflicto de intereses y politica antisoborno</t>
  </si>
  <si>
    <t>SEGUIMIENTO CUATRIMESTRE (enero-abril)</t>
  </si>
  <si>
    <t>N/A</t>
  </si>
  <si>
    <t>El equipo de gestores de integridad conforme al correo electrónico remitido de fecha 22 de abril, indica que durante este periodo de monitoreo la Secretaría General de la Alcaldía Mayor de Bogotá no ha promovido o convocado a participar en las  actividades asociadas a la gestión de integridad en el marco de las iniciativa o estrategias distritales.</t>
  </si>
  <si>
    <t xml:space="preserve">Programa de Transparencia y Ética Pública Distrital aprobado mediante acta de comité institucional de gestión y desempeño en su sesión #8 del 22-12-2023. En dicha acta se encuentra incorporada la  presentación de la formulación y aprobación del Plan de Acción del Programa de Gestión de Integridad de la SDA para la vigencia 2024.
</t>
  </si>
  <si>
    <t>Se formuló el plan de Acción del programa de gestión de integridad de la SDA para la vigencia 2024. Dado que esta una acción dentro del Programa de Transparencia y Ética Pública, este fue aprobado en la  en su sesión #8 del 22-12-2023, documentada en el acta de reunión donde se encuentra incorporada la  presentación de la formulación y aprobación del Plan de Acción del Programa de Gestión de Integridad de la SDA para la vigencia 2024.</t>
  </si>
  <si>
    <t>Acta y plan
https://drive.google.com/drive/u/0/folders/1gLsPjuUjS830WPnmFm39VPSQ76sXHHDW</t>
  </si>
  <si>
    <t>Actividades
https://drive.google.com/drive/u/0/folders/1FPNrpzBPoYmsdgSeY94EKdY2FvSfoPRG</t>
  </si>
  <si>
    <t>El equipo de gestores de integridad conforme al correo electrónico remitido de fecha 22 de abril, indica que para lo corrido del primer cuatrimestre se han ejecutado 4 de las 11 actividades establecidas en el plan de acción del programa de gestión de integridad: 1. Diseñar  la estrategia de comunicación y piezas divulgativas de los valores de integridad. 2.Evaluación de la gestión de integridad 2023. 3.Articulación de la gestión de Integridad  con el Plan Anticorrupción de la SDA y otros instrumentos de gestión. Y 4. Articulación institucional e interinstucional para el desarrollo de iniciativas asociadas a la gestión de integridad.</t>
  </si>
  <si>
    <t>Ubicación de los soportes: Unidad Compartida OAC/archivos 2024/indicadores  2024, enero,febrero, marzo/Igualmente en isolución, indicadores de gestión OAC/ plan de comunicaciones.</t>
  </si>
  <si>
    <t>REPORTE DE INDICADORES DE GESTIÓN OAC, PRIMER TRIMESTRE 2023. (enero, febrero, marzo) Se deja claridad que  el reporte de abril se reportará en el próximo informe, debido a que el corte es a 30 de abril de 2024.
La Oficina Asesora de Comunicaciones ejecuta el Plan de Comunicaciones 2024 a través de dos líneas estratégicas. A continuación, se relacionan las actividades realizadas durante el primer trimestre de 2024 correspondiente a cada línea.  
1.	Línea de comunicación organizacional e interna 
Carteleras digitales: Durante este periodo se realizó la publicación de 106 contenidos en las carteleras digitales de la entidad.
Correo institucional: Se enviaron 100 mensajes a través del correo comunicacioninterna@ambientebogota.gov.co  con las noticias institucionales y de la Administración distrital (monitoreo Somos Noticia), así como el boletín virtual “Para estar en Ambiente”, Miércoles de Mujer y las actividades realizadas por las diferentes áreas (Información de interés).
Fondos de pantalla: Durante este periodo se publicó 5 fondo de pantalla en los computadores de la Secretaría de Ambiente. 
2.	Línea de comunicación externa e informativa
Comunicados de prensa y notas: Se elaboraron 65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Se realizaron 5 convocatorias a medios de comunicación para la rueda de prensa.
Redes Sociales: En las redes sociales de la entidad los resultados durante este mes fueron: 3.210 nuevos seguidores en Twitter (X); en Facebook 1.051 nuevos seguidores; 10.377 en Instagram; en TikTok 18.778 y 43.146.644 visualizaciones consolidadas de los videos institucionales en el canal de YouTube.
Página Web: Durante enero en la página web de la Secretaría Distrital de Ambiente www.ambientebogota.gov.co se publicaron y actualizaron 91 contenidos y se registraron 497.624 visitas.
Piezas gráficas: En este periodo se diseñaron y publicaron 390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98 contenidos audiovisuales sobre los diferentes temas de interés de la Secretaría Distrital de Ambiente.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(24): Calidad del Aire (externa), El Centro Vive (externa), SOS Tinguas (externa), Unidos por una Mejor calidad del Aire (campaña preventiva a la alerta) (externa), Alerta Fase I (externa), Distrito Silvestre (externa), Actúa (externa). Bogotá es COP16 (externa e interna), Yo te cuido, tú me cuidas (externa), Alerta por Calidad del Aire (externa), Temporada de Tinguas (externa e interna), #Actúa (externa), #LibresYEnSuHábitat (externa e interna), #ElCentroVive (externa) Yo te cuido, tú me cuidas (externa), #LibresYEnSuHábitat (externa e interna), #Actúa (externa), #ElCentroVive (externa), Alerta por Calidad del Aire (externa), Día Internacional de la Mujer (externa), SOS tingua (externa), Caminatas ecológicas (externa), Bogotá modo festival (externa), Semana Santa responsable (externa).
Celebraciones (16): Apagón Ambiental (externa e interna) y Día Mundial de la Educación Ambiental (externa) Día de los Humedales (externa e interna), Apagón Ambiental (externa e interna), Día del Periodista (externa), Día Mundial de la Energía (externa e interna), Día Internacional para la Protección de los Osos del Mundo (externa) Día Mundial del Reciclador (externa), Día Mundial de la Eficiencia Energética (externa e interna), Día Internacional de la Mujer (interna y externa), Día del Hombre (interna) Día Internacional de la Acción por los Ríos (externa e interna), Día Internacional de los Bosques (externa e interna), Día Mundial del Agua (externa e interna), Día Mundial del Clima y la Hora del Planeta (externa e interna), Apagón Ambiental (externa e interna)
Eventos (18): El Centro Vive (externa), Cubrimientos PMU- Emergencia por incendios en los Cerros Orientales (externo) Día sin Carro y sin Moto (externo), Día Mundial de los Humedales (externo), Comisión de Expertos (externo), Bancada Animalista (externo), Taller Gobernanza Regional (externo), Gestión Integral del Agua (externo), Actividad #ElCentroVive (externo), Instalación Bancada Economía Circular (externo), Entrega del proyecto del Plan Distrital de Desarrollo (externo), Evento Prioridades Ambientales (externo) El Centro Vive (externa), Rueda de Prensa Alerta por Calidad del Aire (externa), Operativos de Calidad del aire (externa), Incendio en la localidad de Santafé (externa), Pasarela de Moda sostenible (externa), Pégate al Plan Voluntariado ambiental (externa)</t>
  </si>
  <si>
    <t>Como segunda línea se pudo verificar que la oficina asesora de comunicaciones ejecuta el Plan de Comunicaciones 2024 a través de dos líneas estratégicas, la línea de comunicación organizacional e interna y la línea de comunicación externa e informativa, manejan canales y actividades que han venido realizando en el cuatrimestre: 1. carteleras, 2. correo interno, 3. Fondos de pantalla, 4. comunicaciones, 5. redes, 6. convocatorias a medios, 7. Pagina web, 8. piezas graficas, 9. audiovisuales, 10. Campañas, 11. Eventos, 12. Celebraciones y 13. Monitoreo a medios. Estas actividades se pudieron evidenciar en las evidencias observadas en la unidad drive de la OAC https://drive.google.com/drive/u/0/folders/140XmYHCsudutRo2xhLo4Y-2UraFuAJe3 .
Así mismo se verificó el indicador en el aplicativo Isolucion denominado "Plan de Comunicaciones 2024 ejecutado" el cual va cumpliendo de acuerdo con lo programado y se evidenciaron 3 seguimientos realizados al plan de comunicaciones.
En tal sentido, se evidencia la realización de 3 de los 12 seguimientos programados  al cumplimiento del plan de comunicaciones de la vigencia 2024.</t>
  </si>
  <si>
    <t xml:space="preserve">REPORTE DE INDICADORES DE GESTIÓN OAC, PRIMER TRIMESTRE 2023. (enero, febrero, marzo) Se deja claridad que  el reporte de abril se reportará en el próximo informe, debido a que el corte es a 30 de abril de 2024.
2.	Línea de comunicación externa e informativa
Comunicados de prensa y notas: Se elaboraron 65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Se realizaron 5 convocatorias a medios de comunicación para la rueda de prensa.
Redes Sociales: En las redes sociales de la entidad los resultados durante este mes fueron: 3.210 nuevos seguidores en Twitter (X); en Facebook 1.051 nuevos seguidores; 10.377 en Instagram; en TikTok 18.778 y 43.146.644 visualizaciones consolidadas de los videos institucionales en el canal de YouTube.
Página Web: Durante enero en la página web de la Secretaría Distrital de Ambiente www.ambientebogota.gov.co se publicaron y actualizaron 91 contenidos y se registraron 497.624 visitas.
Piezas gráficas: En este periodo se diseñaron y publicaron 390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98 contenidos audiovisuales sobre los diferentes temas de interés de la Secretaría Distrital de Ambiente.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(24): Calidad del Aire (externa), El Centro Vive (externa), SOS Tinguas (externa), Unidos por una Mejor calidad del Aire (campaña preventiva a la alerta) (externa), Alerta Fase I (externa), Distrito Silvestre (externa), Actúa (externa). Bogotá es COP16 (externa e interna), Yo te cuido, tú me cuidas (externa), Alerta por Calidad del Aire (externa), Temporada de Tinguas (externa e interna), #Actúa (externa), #LibresYEnSuHábitat (externa e interna), #ElCentroVive (externa) Yo te cuido, tú me cuidas (externa), #LibresYEnSuHábitat (externa e interna), #Actúa (externa), #ElCentroVive (externa), Alerta por Calidad del Aire (externa), Día Internacional de la Mujer (externa), SOS tingua (externa), Caminatas ecológicas (externa), Bogotá modo festival (externa), Semana Santa responsable (externa).
Celebraciones (16): Apagón Ambiental (externa e interna) y Día Mundial de la Educación Ambiental (externa) Día de los Humedales (externa e interna), Apagón Ambiental (externa e interna), Día del Periodista (externa), Día Mundial de la Energía (externa e interna), Día Internacional para la Protección de los Osos del Mundo (externa) Día Mundial del Reciclador (externa), Día Mundial de la Eficiencia Energética (externa e interna), Día Internacional de la Mujer (interna y externa), Día del Hombre (interna) Día Internacional de la Acción por los Ríos (externa e interna), Día Internacional de los Bosques (externa e interna), Día Mundial del Agua (externa e interna), Día Mundial del Clima y la Hora del Planeta (externa e interna), Apagón Ambiental (externa e interna)
Eventos (18): El Centro Vive (externa), Cubrimientos PMU- Emergencia por incendios en los Cerros Orientales (externo) Día sin Carro y sin Moto (externo), Día Mundial de los Humedales (externo), Comisión de Expertos (externo), Bancada Animalista (externo), Taller Gobernanza Regional (externo), Gestión Integral del Agua (externo), Actividad #ElCentroVive (externo), Instalación Bancada Economía Circular (externo), Entrega del proyecto del Plan Distrital de Desarrollo (externo), Evento Prioridades Ambientales (externo) El Centro Vive (externa), Rueda de Prensa Alerta por Calidad del Aire (externa), Operativos de Calidad del aire (externa), Incendio en la localidad de Santafé (externa), Pasarela de Moda sostenible (externa), Pégate al Plan Voluntariado ambiental (externa)
</t>
  </si>
  <si>
    <t>Como segunda línea se pudo verificar que la oficina asesora de comunicaciones ha venido entregando información sobre la gestión institucional en lenguaje claro, a través de los canales de comunicación externa, conforme al plan de comunicaciones de la SDA para la vigencia 2024 y las politicas de operación del procedimiento interno del proceso de comunicaciones: redes, convocatorias a medios, pagina web, piezas graficas, Campañas, Eventos, celebraciones y monitoreo a medios. Estas actividades se pudieron evidenciar en las evidencias observadas en la unidad drive de la OAC https://drive.google.com/drive/u/0/folders/140XmYHCsudutRo2xhLo4Y-2UraFuAJe3 .
Así mismo se verificó el indicador en el aplicativo Isolucion denominado "Plan de Comunicaciones 2024 ejecutado" el cual va cumpliendo de acuerdo con lo programado y se evidenciaron 3 seguimientos realizados al plan de comunicaciones.
En tal sentido, se evidencia la realización de 3 de los 12 seguimientos programados  al cumplimiento del plan de comunicaciones de la vigencia 2024, en lo que respecta la linea de comunicación externa o informativa.</t>
  </si>
  <si>
    <t xml:space="preserve">No reportó. </t>
  </si>
  <si>
    <t>SIN REPORTE</t>
  </si>
  <si>
    <t xml:space="preserve">El proceso no reportó como primera línea. Sin respuesta a solicitud de radicado 2024IE76318 proceso 6232388 enviado a la DLA.
Como segunda línea no se pudo verificar que  se incluyerá en los contratos de prestación de servicios de los apoderados judiciales, una cláusula en el sentido de manifestar cualquier conflicto de intereses en el que se encuentren incursos, por la relación con los procesos judiciales y extrajudiciales de toda índole, asignados a cargo. Se reitera la solicitud de reporte.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</si>
</sst>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
      <b/>
      <sz val="11"/>
      <color theme="0"/>
      <name val="Calibri"/>
      <family val="2"/>
      <scheme val="minor"/>
    </font>
    <font>
      <b/>
      <sz val="10"/>
      <color theme="0"/>
      <name val="Arial"/>
      <family val="2"/>
    </font>
    <font>
      <i/>
      <sz val="10"/>
      <color rgb="FFC00000"/>
      <name val="Arial"/>
      <family val="2"/>
    </font>
    <font>
      <sz val="8"/>
      <color theme="1"/>
      <name val="Arial"/>
      <family val="2"/>
    </font>
    <font>
      <b/>
      <sz val="8"/>
      <color theme="1"/>
      <name val="Arial"/>
      <family val="2"/>
    </font>
    <font>
      <sz val="8"/>
      <color theme="1"/>
      <name val="Calibri"/>
      <family val="2"/>
      <scheme val="minor"/>
    </font>
    <font>
      <sz val="8"/>
      <name val="Arial"/>
      <family val="2"/>
    </font>
    <font>
      <sz val="9"/>
      <color theme="1"/>
      <name val="Arial"/>
      <family val="2"/>
    </font>
    <font>
      <b/>
      <sz val="9"/>
      <color theme="1"/>
      <name val="Arial"/>
      <family val="2"/>
    </font>
    <font>
      <sz val="9"/>
      <name val="Arial"/>
      <family val="2"/>
    </font>
    <font>
      <b/>
      <sz val="9"/>
      <name val="Arial"/>
      <family val="2"/>
    </font>
    <font>
      <sz val="10"/>
      <color theme="1"/>
      <name val="Calibri"/>
      <family val="2"/>
      <scheme val="minor"/>
    </font>
    <font>
      <b/>
      <sz val="12"/>
      <color theme="1"/>
      <name val="Arial"/>
      <family val="2"/>
    </font>
    <font>
      <b/>
      <sz val="10"/>
      <color rgb="FF000000"/>
      <name val="Arial"/>
      <family val="2"/>
    </font>
    <font>
      <b/>
      <sz val="9"/>
      <color rgb="FF000000"/>
      <name val="Arial"/>
      <family val="2"/>
    </font>
    <font>
      <sz val="9"/>
      <color rgb="FF000000"/>
      <name val="Arial"/>
      <family val="2"/>
    </font>
    <font>
      <b/>
      <sz val="9"/>
      <color indexed="81"/>
      <name val="Tahoma"/>
      <family val="2"/>
    </font>
    <font>
      <sz val="9"/>
      <color indexed="81"/>
      <name val="Tahoma"/>
      <family val="2"/>
    </font>
    <font>
      <u/>
      <sz val="11"/>
      <color theme="10"/>
      <name val="Calibri"/>
      <family val="2"/>
      <scheme val="minor"/>
    </font>
    <font>
      <sz val="11"/>
      <color theme="1"/>
      <name val="Calibri"/>
      <scheme val="minor"/>
    </font>
    <font>
      <sz val="11"/>
      <name val="Calibri"/>
    </font>
    <font>
      <b/>
      <sz val="10"/>
      <color theme="1"/>
      <name val="Arial"/>
    </font>
    <font>
      <b/>
      <sz val="11"/>
      <name val="Calibri"/>
      <family val="2"/>
    </font>
  </fonts>
  <fills count="2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CCFF"/>
        <bgColor indexed="64"/>
      </patternFill>
    </fill>
    <fill>
      <patternFill patternType="solid">
        <fgColor rgb="FFABE9FF"/>
        <bgColor indexed="64"/>
      </patternFill>
    </fill>
    <fill>
      <patternFill patternType="solid">
        <fgColor rgb="FFEEFFDD"/>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8" tint="0.79998168889431442"/>
        <bgColor indexed="64"/>
      </patternFill>
    </fill>
    <fill>
      <patternFill patternType="solid">
        <fgColor rgb="FFC00000"/>
        <bgColor indexed="64"/>
      </patternFill>
    </fill>
    <fill>
      <patternFill patternType="solid">
        <fgColor theme="2"/>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79998168889431442"/>
        <bgColor rgb="FFC5E0B3"/>
      </patternFill>
    </fill>
    <fill>
      <patternFill patternType="solid">
        <fgColor theme="9" tint="0.79998168889431442"/>
        <bgColor rgb="FFE2EFD9"/>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8">
    <xf numFmtId="0" fontId="0" fillId="0" borderId="0"/>
    <xf numFmtId="9" fontId="10" fillId="0" borderId="0" applyFont="0" applyFill="0" applyBorder="0" applyAlignment="0" applyProtection="0"/>
    <xf numFmtId="0" fontId="5" fillId="0" borderId="0"/>
    <xf numFmtId="0" fontId="5" fillId="0" borderId="0"/>
    <xf numFmtId="0" fontId="22" fillId="0" borderId="0"/>
    <xf numFmtId="0" fontId="10" fillId="0" borderId="0"/>
    <xf numFmtId="0" fontId="29" fillId="0" borderId="0" applyNumberFormat="0" applyFill="0" applyBorder="0" applyAlignment="0" applyProtection="0"/>
    <xf numFmtId="0" fontId="30" fillId="0" borderId="0"/>
  </cellStyleXfs>
  <cellXfs count="438">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0" xfId="0" applyFont="1" applyFill="1" applyAlignment="1">
      <alignment vertical="center"/>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15" fillId="2" borderId="1" xfId="0" applyFont="1" applyFill="1" applyBorder="1" applyAlignment="1">
      <alignment horizontal="justify" vertical="center" wrapText="1"/>
    </xf>
    <xf numFmtId="0" fontId="3" fillId="15" borderId="1" xfId="0" applyFont="1" applyFill="1" applyBorder="1" applyAlignment="1">
      <alignment horizontal="center" vertical="center" wrapText="1"/>
    </xf>
    <xf numFmtId="9" fontId="0" fillId="0" borderId="0" xfId="1" applyFont="1"/>
    <xf numFmtId="9" fontId="11" fillId="16" borderId="1" xfId="0" applyNumberFormat="1" applyFont="1" applyFill="1" applyBorder="1" applyAlignment="1">
      <alignment horizontal="center"/>
    </xf>
    <xf numFmtId="0" fontId="16" fillId="0" borderId="1" xfId="0" applyFont="1" applyBorder="1"/>
    <xf numFmtId="0" fontId="16" fillId="0" borderId="0" xfId="0" applyFont="1"/>
    <xf numFmtId="0" fontId="14" fillId="3" borderId="1" xfId="0" applyFont="1" applyFill="1" applyBorder="1" applyAlignment="1">
      <alignment vertical="center" wrapText="1"/>
    </xf>
    <xf numFmtId="0" fontId="17"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9" fontId="16" fillId="0" borderId="1" xfId="0" applyNumberFormat="1" applyFont="1" applyBorder="1" applyAlignment="1">
      <alignment horizont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14" fillId="5" borderId="1" xfId="0" applyFont="1" applyFill="1" applyBorder="1" applyAlignment="1">
      <alignment horizontal="center" vertical="center"/>
    </xf>
    <xf numFmtId="0" fontId="14" fillId="5" borderId="1" xfId="0" applyFont="1" applyFill="1" applyBorder="1" applyAlignment="1">
      <alignment horizontal="justify" vertical="center" wrapText="1"/>
    </xf>
    <xf numFmtId="0" fontId="14" fillId="6" borderId="1" xfId="0" applyFont="1" applyFill="1" applyBorder="1" applyAlignment="1">
      <alignment horizontal="center" vertical="center"/>
    </xf>
    <xf numFmtId="0" fontId="14" fillId="6" borderId="1" xfId="0" applyFont="1" applyFill="1" applyBorder="1" applyAlignment="1">
      <alignmen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justify" vertical="center" wrapText="1"/>
    </xf>
    <xf numFmtId="0" fontId="14" fillId="7" borderId="1" xfId="0" applyFont="1" applyFill="1" applyBorder="1" applyAlignment="1">
      <alignment vertical="center" wrapText="1"/>
    </xf>
    <xf numFmtId="0" fontId="14" fillId="8" borderId="1" xfId="0" applyFont="1" applyFill="1" applyBorder="1" applyAlignment="1">
      <alignment horizontal="center" vertical="center"/>
    </xf>
    <xf numFmtId="0" fontId="14" fillId="8" borderId="1" xfId="0" applyFont="1" applyFill="1" applyBorder="1" applyAlignment="1">
      <alignment vertical="center" wrapText="1"/>
    </xf>
    <xf numFmtId="0" fontId="14" fillId="8" borderId="1" xfId="0" applyFont="1" applyFill="1" applyBorder="1" applyAlignment="1">
      <alignment horizontal="left" vertical="center" wrapText="1"/>
    </xf>
    <xf numFmtId="0" fontId="14" fillId="10" borderId="1" xfId="0" applyFont="1" applyFill="1" applyBorder="1" applyAlignment="1">
      <alignment horizontal="center" vertical="center"/>
    </xf>
    <xf numFmtId="0" fontId="14" fillId="10" borderId="1" xfId="0" applyFont="1" applyFill="1" applyBorder="1" applyAlignment="1">
      <alignment horizontal="justify" vertical="center" wrapText="1"/>
    </xf>
    <xf numFmtId="0" fontId="17" fillId="10" borderId="1" xfId="0" applyFont="1" applyFill="1" applyBorder="1" applyAlignment="1">
      <alignment horizontal="justify" vertical="center" wrapText="1"/>
    </xf>
    <xf numFmtId="9" fontId="16" fillId="2" borderId="1" xfId="0" applyNumberFormat="1" applyFont="1" applyFill="1" applyBorder="1" applyAlignment="1">
      <alignment horizontal="center"/>
    </xf>
    <xf numFmtId="0" fontId="14" fillId="9" borderId="1" xfId="0" applyFont="1" applyFill="1" applyBorder="1" applyAlignment="1">
      <alignment horizontal="center" vertical="center"/>
    </xf>
    <xf numFmtId="0" fontId="17" fillId="9" borderId="1" xfId="0" applyFont="1" applyFill="1" applyBorder="1" applyAlignment="1">
      <alignment horizontal="left" vertical="center" wrapText="1"/>
    </xf>
    <xf numFmtId="0" fontId="14"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14" fillId="11" borderId="1" xfId="0" applyFont="1" applyFill="1" applyBorder="1" applyAlignment="1">
      <alignment horizontal="center" vertical="center"/>
    </xf>
    <xf numFmtId="0" fontId="17" fillId="11"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4" borderId="1" xfId="0" applyFont="1" applyFill="1" applyBorder="1" applyAlignment="1">
      <alignment vertical="center" wrapText="1"/>
    </xf>
    <xf numFmtId="0" fontId="18"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18" fillId="5" borderId="1" xfId="0" applyFont="1" applyFill="1" applyBorder="1" applyAlignment="1">
      <alignment vertical="center"/>
    </xf>
    <xf numFmtId="0" fontId="18" fillId="7" borderId="1" xfId="0" applyFont="1" applyFill="1" applyBorder="1" applyAlignment="1">
      <alignment vertical="center" wrapText="1"/>
    </xf>
    <xf numFmtId="0" fontId="18" fillId="7" borderId="1" xfId="0" applyFont="1" applyFill="1" applyBorder="1" applyAlignment="1">
      <alignment horizontal="center" vertical="center"/>
    </xf>
    <xf numFmtId="0" fontId="18" fillId="7" borderId="1" xfId="0" applyFont="1" applyFill="1" applyBorder="1" applyAlignment="1">
      <alignment horizontal="center" vertical="center" wrapText="1"/>
    </xf>
    <xf numFmtId="0" fontId="18" fillId="8" borderId="1" xfId="0" applyFont="1" applyFill="1" applyBorder="1" applyAlignment="1">
      <alignment vertical="center" wrapText="1"/>
    </xf>
    <xf numFmtId="0" fontId="18" fillId="8"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18" fillId="10" borderId="4" xfId="0" applyFont="1" applyFill="1" applyBorder="1" applyAlignment="1">
      <alignment vertical="center" wrapText="1"/>
    </xf>
    <xf numFmtId="0" fontId="18" fillId="10" borderId="1" xfId="0" applyFont="1" applyFill="1" applyBorder="1" applyAlignment="1">
      <alignment horizontal="center" vertical="center"/>
    </xf>
    <xf numFmtId="0" fontId="18" fillId="10" borderId="1" xfId="0" applyFont="1" applyFill="1" applyBorder="1" applyAlignment="1">
      <alignment horizontal="center" vertical="center" wrapText="1"/>
    </xf>
    <xf numFmtId="0" fontId="18" fillId="10" borderId="1" xfId="0" applyFont="1" applyFill="1" applyBorder="1" applyAlignment="1">
      <alignment vertical="center" wrapText="1"/>
    </xf>
    <xf numFmtId="0" fontId="19"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18" fillId="9" borderId="1" xfId="0" applyFont="1" applyFill="1" applyBorder="1" applyAlignment="1">
      <alignment vertical="center" wrapText="1"/>
    </xf>
    <xf numFmtId="0" fontId="18" fillId="9" borderId="1" xfId="0" applyFont="1" applyFill="1" applyBorder="1" applyAlignment="1">
      <alignment horizontal="center" vertical="center"/>
    </xf>
    <xf numFmtId="0" fontId="18" fillId="11" borderId="1" xfId="0" applyFont="1" applyFill="1" applyBorder="1" applyAlignment="1">
      <alignment vertical="center" wrapText="1"/>
    </xf>
    <xf numFmtId="0" fontId="18" fillId="11" borderId="1" xfId="0" applyFont="1" applyFill="1" applyBorder="1" applyAlignment="1">
      <alignment horizontal="center" vertical="center"/>
    </xf>
    <xf numFmtId="0" fontId="15" fillId="17"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9" fillId="4" borderId="1" xfId="0" applyFont="1" applyFill="1" applyBorder="1" applyAlignment="1">
      <alignment horizontal="center" vertical="center"/>
    </xf>
    <xf numFmtId="0" fontId="19" fillId="5" borderId="1" xfId="0" applyFont="1" applyFill="1" applyBorder="1" applyAlignment="1">
      <alignment horizontal="center" vertical="center"/>
    </xf>
    <xf numFmtId="0" fontId="19" fillId="7" borderId="1" xfId="0" applyFont="1" applyFill="1" applyBorder="1" applyAlignment="1">
      <alignment horizontal="center" vertical="center"/>
    </xf>
    <xf numFmtId="0" fontId="21" fillId="11" borderId="1" xfId="0" applyFont="1" applyFill="1" applyBorder="1" applyAlignment="1">
      <alignment horizontal="center" vertical="center"/>
    </xf>
    <xf numFmtId="0" fontId="4" fillId="0" borderId="0" xfId="0" applyFont="1" applyAlignment="1">
      <alignment horizontal="center" vertical="center" wrapText="1"/>
    </xf>
    <xf numFmtId="0" fontId="20" fillId="9"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3" borderId="1" xfId="0" applyFont="1" applyFill="1" applyBorder="1" applyAlignment="1">
      <alignment vertical="center" wrapText="1"/>
    </xf>
    <xf numFmtId="0" fontId="19" fillId="4" borderId="1" xfId="0" applyFont="1" applyFill="1" applyBorder="1" applyAlignment="1">
      <alignment vertical="center" wrapText="1"/>
    </xf>
    <xf numFmtId="0" fontId="19" fillId="5" borderId="1" xfId="0" applyFont="1" applyFill="1" applyBorder="1" applyAlignment="1">
      <alignment vertical="center" wrapText="1"/>
    </xf>
    <xf numFmtId="0" fontId="19" fillId="7" borderId="1" xfId="0" applyFont="1" applyFill="1" applyBorder="1" applyAlignment="1">
      <alignment vertical="center" wrapText="1"/>
    </xf>
    <xf numFmtId="0" fontId="19" fillId="8" borderId="1" xfId="0" applyFont="1" applyFill="1" applyBorder="1" applyAlignment="1">
      <alignment vertical="center" wrapText="1"/>
    </xf>
    <xf numFmtId="0" fontId="19" fillId="10" borderId="1" xfId="0" applyFont="1" applyFill="1" applyBorder="1" applyAlignment="1">
      <alignment vertical="center" wrapText="1"/>
    </xf>
    <xf numFmtId="0" fontId="19" fillId="9" borderId="2" xfId="0" applyFont="1" applyFill="1" applyBorder="1" applyAlignment="1">
      <alignment vertical="center" wrapText="1"/>
    </xf>
    <xf numFmtId="0" fontId="19" fillId="11" borderId="1" xfId="0" applyFont="1" applyFill="1" applyBorder="1" applyAlignment="1">
      <alignment vertical="center" wrapText="1"/>
    </xf>
    <xf numFmtId="0" fontId="19" fillId="4" borderId="12" xfId="0" applyFont="1" applyFill="1" applyBorder="1" applyAlignment="1">
      <alignment horizontal="center" vertical="center"/>
    </xf>
    <xf numFmtId="0" fontId="19" fillId="5" borderId="12" xfId="0" applyFont="1" applyFill="1" applyBorder="1" applyAlignment="1">
      <alignment horizontal="center" vertical="center"/>
    </xf>
    <xf numFmtId="0" fontId="19" fillId="7" borderId="12" xfId="0" applyFont="1" applyFill="1" applyBorder="1" applyAlignment="1">
      <alignment horizontal="center" vertical="center"/>
    </xf>
    <xf numFmtId="0" fontId="19" fillId="8" borderId="12" xfId="0" applyFont="1" applyFill="1" applyBorder="1" applyAlignment="1">
      <alignment horizontal="center" vertical="center" wrapText="1"/>
    </xf>
    <xf numFmtId="0" fontId="19" fillId="10" borderId="12" xfId="0" applyFont="1" applyFill="1" applyBorder="1" applyAlignment="1">
      <alignment horizontal="center" vertical="center"/>
    </xf>
    <xf numFmtId="0" fontId="20" fillId="9" borderId="12" xfId="0" applyFont="1" applyFill="1" applyBorder="1" applyAlignment="1">
      <alignment horizontal="center" vertical="center" wrapText="1"/>
    </xf>
    <xf numFmtId="0" fontId="21" fillId="11" borderId="12" xfId="0" applyFont="1" applyFill="1" applyBorder="1" applyAlignment="1">
      <alignment horizontal="center" vertical="center"/>
    </xf>
    <xf numFmtId="0" fontId="18" fillId="9" borderId="2" xfId="0" applyFont="1" applyFill="1" applyBorder="1" applyAlignment="1">
      <alignment vertical="center" wrapText="1"/>
    </xf>
    <xf numFmtId="0" fontId="18" fillId="9" borderId="2" xfId="0" applyFont="1" applyFill="1" applyBorder="1" applyAlignment="1">
      <alignment horizontal="center" vertical="center"/>
    </xf>
    <xf numFmtId="0" fontId="20" fillId="9" borderId="2"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1" fillId="0" borderId="7" xfId="0" applyFont="1" applyBorder="1" applyAlignment="1">
      <alignment horizontal="center" vertical="center"/>
    </xf>
    <xf numFmtId="0" fontId="20" fillId="11" borderId="2" xfId="0" applyFont="1" applyFill="1" applyBorder="1" applyAlignment="1">
      <alignment horizontal="center" vertical="center" wrapText="1"/>
    </xf>
    <xf numFmtId="0" fontId="21" fillId="11" borderId="2" xfId="0" applyFont="1" applyFill="1" applyBorder="1" applyAlignment="1">
      <alignment horizontal="center" vertical="center"/>
    </xf>
    <xf numFmtId="0" fontId="21" fillId="11" borderId="15" xfId="0" applyFont="1" applyFill="1" applyBorder="1" applyAlignment="1">
      <alignment horizontal="center" vertical="center"/>
    </xf>
    <xf numFmtId="0" fontId="20" fillId="11" borderId="2" xfId="0" applyFont="1" applyFill="1" applyBorder="1" applyAlignment="1">
      <alignment horizontal="left" vertical="center" wrapText="1"/>
    </xf>
    <xf numFmtId="0" fontId="18" fillId="11" borderId="1" xfId="0" applyFont="1" applyFill="1" applyBorder="1" applyAlignment="1">
      <alignment horizontal="center" vertical="center" wrapText="1"/>
    </xf>
    <xf numFmtId="0" fontId="2" fillId="0" borderId="0" xfId="0" applyFont="1"/>
    <xf numFmtId="0" fontId="24" fillId="0" borderId="0" xfId="0" applyFont="1" applyAlignment="1">
      <alignment vertical="center"/>
    </xf>
    <xf numFmtId="0" fontId="2" fillId="0" borderId="0" xfId="0" applyFont="1" applyAlignment="1">
      <alignment horizontal="left"/>
    </xf>
    <xf numFmtId="0" fontId="25" fillId="0" borderId="22" xfId="0" applyFont="1" applyBorder="1" applyAlignment="1">
      <alignment vertical="center"/>
    </xf>
    <xf numFmtId="0" fontId="25" fillId="0" borderId="1" xfId="0" applyFont="1" applyBorder="1" applyAlignment="1">
      <alignment vertical="center"/>
    </xf>
    <xf numFmtId="0" fontId="25" fillId="0" borderId="0" xfId="0" applyFont="1" applyAlignment="1">
      <alignment vertical="center"/>
    </xf>
    <xf numFmtId="0" fontId="18" fillId="0" borderId="0" xfId="0" applyFont="1" applyAlignment="1">
      <alignment horizontal="center" vertical="center" wrapText="1"/>
    </xf>
    <xf numFmtId="0" fontId="24" fillId="0" borderId="0" xfId="0" applyFont="1" applyAlignment="1">
      <alignment horizontal="left" vertical="center"/>
    </xf>
    <xf numFmtId="0" fontId="25" fillId="0" borderId="24" xfId="0" applyFont="1" applyBorder="1" applyAlignment="1">
      <alignment vertical="center"/>
    </xf>
    <xf numFmtId="0" fontId="25" fillId="0" borderId="26" xfId="0" applyFont="1" applyBorder="1" applyAlignment="1">
      <alignment vertical="center"/>
    </xf>
    <xf numFmtId="0" fontId="14" fillId="0" borderId="0" xfId="0" applyFont="1" applyAlignment="1">
      <alignment vertical="center" wrapText="1"/>
    </xf>
    <xf numFmtId="0" fontId="24" fillId="6" borderId="22"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1" fillId="19" borderId="1" xfId="0" applyFont="1" applyFill="1" applyBorder="1" applyAlignment="1">
      <alignment vertical="center" wrapText="1"/>
    </xf>
    <xf numFmtId="0" fontId="1" fillId="2" borderId="1" xfId="0" applyFont="1" applyFill="1" applyBorder="1" applyAlignment="1">
      <alignment vertical="center" wrapText="1"/>
    </xf>
    <xf numFmtId="0" fontId="18" fillId="0" borderId="23" xfId="0" applyFont="1" applyBorder="1" applyAlignment="1">
      <alignment vertical="center" wrapText="1"/>
    </xf>
    <xf numFmtId="0" fontId="1" fillId="0" borderId="1" xfId="0" applyFont="1" applyBorder="1" applyAlignment="1">
      <alignment vertical="center" wrapText="1"/>
    </xf>
    <xf numFmtId="0" fontId="18" fillId="0" borderId="1" xfId="0" applyFont="1" applyBorder="1" applyAlignment="1">
      <alignment vertical="center" wrapText="1"/>
    </xf>
    <xf numFmtId="0" fontId="18" fillId="0" borderId="26" xfId="0" applyFont="1" applyBorder="1" applyAlignment="1">
      <alignment vertical="center" wrapText="1"/>
    </xf>
    <xf numFmtId="0" fontId="1" fillId="0" borderId="26" xfId="0" applyFont="1" applyBorder="1" applyAlignment="1">
      <alignment vertical="center" wrapText="1"/>
    </xf>
    <xf numFmtId="0" fontId="1" fillId="19" borderId="26" xfId="0" applyFont="1" applyFill="1" applyBorder="1" applyAlignment="1">
      <alignment vertical="center" wrapText="1"/>
    </xf>
    <xf numFmtId="0" fontId="18" fillId="0" borderId="25" xfId="0" applyFont="1" applyBorder="1" applyAlignment="1">
      <alignment vertical="center" wrapText="1"/>
    </xf>
    <xf numFmtId="0" fontId="15" fillId="0" borderId="0" xfId="0" applyFont="1" applyAlignment="1">
      <alignment vertical="center"/>
    </xf>
    <xf numFmtId="0" fontId="18" fillId="3" borderId="12" xfId="0" applyFont="1" applyFill="1" applyBorder="1" applyAlignment="1">
      <alignment horizontal="center" vertical="center" wrapText="1"/>
    </xf>
    <xf numFmtId="0" fontId="4" fillId="2" borderId="0" xfId="0" applyFont="1" applyFill="1"/>
    <xf numFmtId="0" fontId="4" fillId="2" borderId="0" xfId="0" applyFont="1" applyFill="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horizontal="justify" vertical="center"/>
    </xf>
    <xf numFmtId="0" fontId="4" fillId="0" borderId="0" xfId="0" applyFont="1" applyAlignment="1">
      <alignment wrapText="1"/>
    </xf>
    <xf numFmtId="0" fontId="4" fillId="15" borderId="1" xfId="0" applyFont="1" applyFill="1" applyBorder="1" applyAlignment="1">
      <alignment horizontal="center" vertical="center" wrapText="1"/>
    </xf>
    <xf numFmtId="0" fontId="4" fillId="15" borderId="1" xfId="0" applyNumberFormat="1" applyFont="1" applyFill="1" applyBorder="1" applyAlignment="1">
      <alignment horizontal="center" vertical="center" wrapText="1"/>
    </xf>
    <xf numFmtId="0" fontId="4" fillId="15" borderId="1" xfId="0" applyNumberFormat="1" applyFont="1" applyFill="1" applyBorder="1" applyAlignment="1">
      <alignment horizontal="center" vertical="center"/>
    </xf>
    <xf numFmtId="2" fontId="4" fillId="15" borderId="1" xfId="0" applyNumberFormat="1" applyFont="1" applyFill="1" applyBorder="1" applyAlignment="1">
      <alignment horizontal="center" vertical="center"/>
    </xf>
    <xf numFmtId="0" fontId="4" fillId="19" borderId="1" xfId="0" applyFont="1" applyFill="1" applyBorder="1" applyAlignment="1">
      <alignment vertical="center" wrapText="1"/>
    </xf>
    <xf numFmtId="0" fontId="5" fillId="19" borderId="1" xfId="0" applyFont="1" applyFill="1" applyBorder="1" applyAlignment="1">
      <alignment vertical="center" wrapText="1"/>
    </xf>
    <xf numFmtId="0" fontId="4" fillId="19" borderId="1" xfId="0" applyFont="1" applyFill="1" applyBorder="1" applyAlignment="1">
      <alignment vertical="center"/>
    </xf>
    <xf numFmtId="0" fontId="15" fillId="0" borderId="2" xfId="0" applyFont="1" applyBorder="1" applyAlignment="1">
      <alignment horizontal="center" vertical="center" wrapText="1"/>
    </xf>
    <xf numFmtId="0" fontId="1" fillId="15" borderId="2" xfId="0" applyFont="1" applyFill="1" applyBorder="1" applyAlignment="1">
      <alignment horizontal="center" vertical="center" wrapText="1"/>
    </xf>
    <xf numFmtId="0" fontId="19" fillId="4" borderId="4" xfId="0" applyFont="1" applyFill="1" applyBorder="1" applyAlignment="1">
      <alignment vertical="center" wrapText="1"/>
    </xf>
    <xf numFmtId="0" fontId="18" fillId="4" borderId="4" xfId="0" applyFont="1" applyFill="1" applyBorder="1" applyAlignment="1">
      <alignment vertical="center" wrapText="1"/>
    </xf>
    <xf numFmtId="0" fontId="18" fillId="4" borderId="4" xfId="0" applyFont="1" applyFill="1" applyBorder="1" applyAlignment="1">
      <alignment horizontal="center" vertical="center" wrapText="1"/>
    </xf>
    <xf numFmtId="0" fontId="19" fillId="4" borderId="4" xfId="0" applyFont="1" applyFill="1" applyBorder="1" applyAlignment="1">
      <alignment horizontal="center" vertical="center"/>
    </xf>
    <xf numFmtId="0" fontId="19" fillId="4" borderId="34" xfId="0" applyFont="1" applyFill="1" applyBorder="1" applyAlignment="1">
      <alignment horizontal="center" vertical="center"/>
    </xf>
    <xf numFmtId="0" fontId="19" fillId="3" borderId="27" xfId="0" applyFont="1" applyFill="1" applyBorder="1" applyAlignment="1">
      <alignment vertical="center" wrapText="1"/>
    </xf>
    <xf numFmtId="0" fontId="18" fillId="3" borderId="27" xfId="0" applyFont="1" applyFill="1" applyBorder="1" applyAlignment="1">
      <alignment vertical="center" wrapText="1"/>
    </xf>
    <xf numFmtId="0" fontId="18" fillId="3" borderId="27"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4" fillId="15" borderId="27" xfId="0" applyFont="1" applyFill="1" applyBorder="1" applyAlignment="1">
      <alignment horizontal="center" vertical="center" wrapText="1"/>
    </xf>
    <xf numFmtId="0" fontId="4" fillId="19" borderId="27" xfId="0" applyFont="1" applyFill="1" applyBorder="1" applyAlignment="1">
      <alignment vertical="center" wrapText="1"/>
    </xf>
    <xf numFmtId="0" fontId="1" fillId="19" borderId="18" xfId="0" applyFont="1" applyFill="1" applyBorder="1" applyAlignment="1">
      <alignment horizontal="center" vertical="center"/>
    </xf>
    <xf numFmtId="0" fontId="1" fillId="19" borderId="23" xfId="0" applyFont="1" applyFill="1" applyBorder="1" applyAlignment="1">
      <alignment horizontal="center" vertical="center"/>
    </xf>
    <xf numFmtId="0" fontId="19" fillId="3" borderId="26" xfId="0" applyFont="1" applyFill="1" applyBorder="1" applyAlignment="1">
      <alignment vertical="center" wrapText="1"/>
    </xf>
    <xf numFmtId="0" fontId="18" fillId="3" borderId="26" xfId="0" applyFont="1" applyFill="1" applyBorder="1" applyAlignment="1">
      <alignment vertical="center" wrapText="1"/>
    </xf>
    <xf numFmtId="0" fontId="18" fillId="3" borderId="26"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9" fillId="5" borderId="4" xfId="0" applyFont="1" applyFill="1" applyBorder="1" applyAlignment="1">
      <alignment vertical="center" wrapText="1"/>
    </xf>
    <xf numFmtId="0" fontId="18" fillId="5" borderId="4" xfId="0" applyFont="1" applyFill="1" applyBorder="1" applyAlignment="1">
      <alignment vertical="center" wrapText="1"/>
    </xf>
    <xf numFmtId="0" fontId="18" fillId="5" borderId="4" xfId="0" applyFont="1" applyFill="1" applyBorder="1" applyAlignment="1">
      <alignment horizontal="center" vertical="center"/>
    </xf>
    <xf numFmtId="0" fontId="18" fillId="5" borderId="4" xfId="0" applyFont="1" applyFill="1" applyBorder="1" applyAlignment="1">
      <alignment horizontal="center" vertical="center" wrapText="1"/>
    </xf>
    <xf numFmtId="0" fontId="19" fillId="5" borderId="4" xfId="0" applyFont="1" applyFill="1" applyBorder="1" applyAlignment="1">
      <alignment horizontal="center" vertical="center"/>
    </xf>
    <xf numFmtId="0" fontId="19" fillId="5" borderId="34" xfId="0" applyFont="1" applyFill="1" applyBorder="1" applyAlignment="1">
      <alignment horizontal="center" vertical="center"/>
    </xf>
    <xf numFmtId="0" fontId="4" fillId="15" borderId="4" xfId="0" applyFont="1" applyFill="1" applyBorder="1" applyAlignment="1">
      <alignment horizontal="center" vertical="center" wrapText="1"/>
    </xf>
    <xf numFmtId="0" fontId="4" fillId="19" borderId="4" xfId="0" applyFont="1" applyFill="1" applyBorder="1" applyAlignment="1">
      <alignment vertical="center" wrapText="1"/>
    </xf>
    <xf numFmtId="0" fontId="19" fillId="4" borderId="26" xfId="0" applyFont="1" applyFill="1" applyBorder="1" applyAlignment="1">
      <alignment vertical="center" wrapText="1"/>
    </xf>
    <xf numFmtId="0" fontId="18" fillId="4" borderId="26" xfId="0" applyFont="1" applyFill="1" applyBorder="1" applyAlignment="1">
      <alignment vertical="center" wrapText="1"/>
    </xf>
    <xf numFmtId="0" fontId="18" fillId="4" borderId="26" xfId="0" applyFont="1" applyFill="1" applyBorder="1" applyAlignment="1">
      <alignment horizontal="center" vertical="center" wrapText="1"/>
    </xf>
    <xf numFmtId="0" fontId="19" fillId="4" borderId="26" xfId="0" applyFont="1" applyFill="1" applyBorder="1" applyAlignment="1">
      <alignment horizontal="center" vertical="center"/>
    </xf>
    <xf numFmtId="0" fontId="19" fillId="4" borderId="36" xfId="0" applyFont="1" applyFill="1" applyBorder="1" applyAlignment="1">
      <alignment horizontal="center" vertical="center"/>
    </xf>
    <xf numFmtId="0" fontId="19" fillId="6" borderId="4" xfId="0" applyFont="1" applyFill="1" applyBorder="1" applyAlignment="1">
      <alignment vertical="center" wrapText="1"/>
    </xf>
    <xf numFmtId="0" fontId="18" fillId="6" borderId="4" xfId="0" applyFont="1" applyFill="1" applyBorder="1" applyAlignment="1">
      <alignment horizontal="left" vertical="center" wrapText="1"/>
    </xf>
    <xf numFmtId="0" fontId="18" fillId="6" borderId="4" xfId="0" applyFont="1" applyFill="1" applyBorder="1" applyAlignment="1">
      <alignment horizontal="center" vertical="center"/>
    </xf>
    <xf numFmtId="0" fontId="18" fillId="6" borderId="4" xfId="0" applyFont="1" applyFill="1" applyBorder="1" applyAlignment="1">
      <alignment horizontal="center" vertical="center" wrapText="1"/>
    </xf>
    <xf numFmtId="0" fontId="19" fillId="6" borderId="4" xfId="0" applyFont="1" applyFill="1" applyBorder="1" applyAlignment="1">
      <alignment horizontal="center" vertical="center"/>
    </xf>
    <xf numFmtId="0" fontId="19" fillId="6" borderId="34" xfId="0" applyFont="1" applyFill="1" applyBorder="1" applyAlignment="1">
      <alignment horizontal="center" vertical="center"/>
    </xf>
    <xf numFmtId="0" fontId="19" fillId="5" borderId="26" xfId="0" applyFont="1" applyFill="1" applyBorder="1" applyAlignment="1">
      <alignment vertical="center" wrapText="1"/>
    </xf>
    <xf numFmtId="0" fontId="18" fillId="5" borderId="26" xfId="0" applyFont="1" applyFill="1" applyBorder="1" applyAlignment="1">
      <alignment vertical="center" wrapText="1"/>
    </xf>
    <xf numFmtId="0" fontId="18" fillId="5" borderId="26" xfId="0" applyFont="1" applyFill="1" applyBorder="1" applyAlignment="1">
      <alignment horizontal="center" vertical="center"/>
    </xf>
    <xf numFmtId="0" fontId="18" fillId="5" borderId="26" xfId="0" applyFont="1" applyFill="1" applyBorder="1" applyAlignment="1">
      <alignment horizontal="center" vertical="center" wrapText="1"/>
    </xf>
    <xf numFmtId="0" fontId="19" fillId="5" borderId="26" xfId="0" applyFont="1" applyFill="1" applyBorder="1" applyAlignment="1">
      <alignment horizontal="center" vertical="center"/>
    </xf>
    <xf numFmtId="0" fontId="19" fillId="5" borderId="36" xfId="0" applyFont="1" applyFill="1" applyBorder="1" applyAlignment="1">
      <alignment horizontal="center" vertical="center"/>
    </xf>
    <xf numFmtId="0" fontId="4" fillId="15" borderId="26" xfId="0" applyFont="1" applyFill="1" applyBorder="1" applyAlignment="1">
      <alignment horizontal="center" vertical="center" wrapText="1"/>
    </xf>
    <xf numFmtId="0" fontId="4" fillId="19" borderId="26" xfId="0" applyFont="1" applyFill="1" applyBorder="1" applyAlignment="1">
      <alignment vertical="center" wrapText="1"/>
    </xf>
    <xf numFmtId="0" fontId="1" fillId="19" borderId="25" xfId="0" applyFont="1" applyFill="1" applyBorder="1" applyAlignment="1">
      <alignment horizontal="center" vertical="center"/>
    </xf>
    <xf numFmtId="0" fontId="19" fillId="7" borderId="4" xfId="0" applyFont="1" applyFill="1" applyBorder="1" applyAlignment="1">
      <alignment vertical="center" wrapText="1"/>
    </xf>
    <xf numFmtId="0" fontId="18" fillId="7" borderId="4" xfId="0" applyFont="1" applyFill="1" applyBorder="1" applyAlignment="1">
      <alignment vertical="center" wrapText="1"/>
    </xf>
    <xf numFmtId="0" fontId="18" fillId="7" borderId="4" xfId="0" applyFont="1" applyFill="1" applyBorder="1" applyAlignment="1">
      <alignment horizontal="center" vertical="center"/>
    </xf>
    <xf numFmtId="0" fontId="18" fillId="7" borderId="4" xfId="0" applyFont="1" applyFill="1" applyBorder="1" applyAlignment="1">
      <alignment horizontal="center" vertical="center" wrapText="1"/>
    </xf>
    <xf numFmtId="0" fontId="19" fillId="7" borderId="4" xfId="0" applyFont="1" applyFill="1" applyBorder="1" applyAlignment="1">
      <alignment horizontal="center" vertical="center"/>
    </xf>
    <xf numFmtId="0" fontId="19" fillId="7" borderId="34" xfId="0" applyFont="1" applyFill="1" applyBorder="1" applyAlignment="1">
      <alignment horizontal="center" vertical="center"/>
    </xf>
    <xf numFmtId="0" fontId="19" fillId="6" borderId="26" xfId="0" applyFont="1" applyFill="1" applyBorder="1" applyAlignment="1">
      <alignment vertical="center" wrapText="1"/>
    </xf>
    <xf numFmtId="0" fontId="18" fillId="6" borderId="26" xfId="0" applyFont="1" applyFill="1" applyBorder="1" applyAlignment="1">
      <alignment horizontal="center" vertical="center"/>
    </xf>
    <xf numFmtId="0" fontId="18" fillId="6" borderId="26"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19" fillId="6" borderId="26" xfId="0" applyFont="1" applyFill="1" applyBorder="1" applyAlignment="1">
      <alignment horizontal="center" vertical="center"/>
    </xf>
    <xf numFmtId="0" fontId="19" fillId="6" borderId="36" xfId="0" applyFont="1" applyFill="1" applyBorder="1" applyAlignment="1">
      <alignment horizontal="center" vertical="center"/>
    </xf>
    <xf numFmtId="0" fontId="19" fillId="7" borderId="2" xfId="0" applyFont="1" applyFill="1" applyBorder="1" applyAlignment="1">
      <alignment vertical="center" wrapText="1"/>
    </xf>
    <xf numFmtId="0" fontId="18" fillId="7" borderId="2" xfId="0" applyFont="1" applyFill="1" applyBorder="1" applyAlignment="1">
      <alignment vertical="center" wrapText="1"/>
    </xf>
    <xf numFmtId="0" fontId="18" fillId="7" borderId="2" xfId="0" applyFont="1" applyFill="1" applyBorder="1" applyAlignment="1">
      <alignment horizontal="center" vertical="center"/>
    </xf>
    <xf numFmtId="0" fontId="18" fillId="7" borderId="2" xfId="0" applyFont="1" applyFill="1" applyBorder="1" applyAlignment="1">
      <alignment horizontal="center" vertical="center" wrapText="1"/>
    </xf>
    <xf numFmtId="0" fontId="19" fillId="7" borderId="2" xfId="0" applyFont="1" applyFill="1" applyBorder="1" applyAlignment="1">
      <alignment horizontal="center" vertical="center"/>
    </xf>
    <xf numFmtId="0" fontId="19" fillId="7" borderId="15" xfId="0" applyFont="1" applyFill="1" applyBorder="1" applyAlignment="1">
      <alignment horizontal="center" vertical="center"/>
    </xf>
    <xf numFmtId="0" fontId="19" fillId="8" borderId="27" xfId="0" applyFont="1" applyFill="1" applyBorder="1" applyAlignment="1">
      <alignment vertical="center" wrapText="1"/>
    </xf>
    <xf numFmtId="0" fontId="18" fillId="8" borderId="27" xfId="0" applyFont="1" applyFill="1" applyBorder="1" applyAlignment="1">
      <alignment vertical="center" wrapText="1"/>
    </xf>
    <xf numFmtId="0" fontId="18" fillId="8" borderId="27"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9" fillId="8" borderId="26" xfId="0" applyFont="1" applyFill="1" applyBorder="1" applyAlignment="1">
      <alignment vertical="center" wrapText="1"/>
    </xf>
    <xf numFmtId="0" fontId="18" fillId="8" borderId="26" xfId="0" applyFont="1" applyFill="1" applyBorder="1" applyAlignment="1">
      <alignment vertical="center" wrapText="1"/>
    </xf>
    <xf numFmtId="0" fontId="18" fillId="8" borderId="26" xfId="0" applyFont="1" applyFill="1" applyBorder="1" applyAlignment="1">
      <alignment horizontal="center" vertical="center"/>
    </xf>
    <xf numFmtId="0" fontId="18" fillId="8" borderId="26" xfId="0" applyFont="1" applyFill="1" applyBorder="1" applyAlignment="1">
      <alignment horizontal="center" vertical="center" wrapText="1"/>
    </xf>
    <xf numFmtId="0" fontId="19" fillId="8" borderId="26" xfId="0" applyFont="1" applyFill="1" applyBorder="1" applyAlignment="1">
      <alignment horizontal="center" vertical="center" wrapText="1"/>
    </xf>
    <xf numFmtId="0" fontId="19" fillId="8" borderId="36" xfId="0" applyFont="1" applyFill="1" applyBorder="1" applyAlignment="1">
      <alignment horizontal="center" vertical="center" wrapText="1"/>
    </xf>
    <xf numFmtId="0" fontId="4" fillId="15" borderId="26" xfId="0" applyFont="1" applyFill="1" applyBorder="1" applyAlignment="1">
      <alignment horizontal="center" vertical="center"/>
    </xf>
    <xf numFmtId="0" fontId="19" fillId="9" borderId="3" xfId="0" applyFont="1" applyFill="1" applyBorder="1" applyAlignment="1">
      <alignment vertical="center" wrapText="1"/>
    </xf>
    <xf numFmtId="0" fontId="18" fillId="9" borderId="4" xfId="0" applyFont="1" applyFill="1" applyBorder="1" applyAlignment="1">
      <alignment vertical="center" wrapText="1"/>
    </xf>
    <xf numFmtId="0" fontId="18" fillId="9" borderId="4" xfId="0" applyFont="1" applyFill="1" applyBorder="1" applyAlignment="1">
      <alignment horizontal="center" vertical="center"/>
    </xf>
    <xf numFmtId="0" fontId="20" fillId="9" borderId="4" xfId="0" applyFont="1" applyFill="1" applyBorder="1" applyAlignment="1">
      <alignment horizontal="center" vertical="center" wrapText="1"/>
    </xf>
    <xf numFmtId="0" fontId="20" fillId="9" borderId="34" xfId="0" applyFont="1" applyFill="1" applyBorder="1" applyAlignment="1">
      <alignment horizontal="center" vertical="center" wrapText="1"/>
    </xf>
    <xf numFmtId="0" fontId="4" fillId="15" borderId="4" xfId="0" applyFont="1" applyFill="1" applyBorder="1" applyAlignment="1">
      <alignment horizontal="center" vertical="center"/>
    </xf>
    <xf numFmtId="0" fontId="19" fillId="10" borderId="27" xfId="0" applyFont="1" applyFill="1" applyBorder="1" applyAlignment="1">
      <alignment vertical="center" wrapText="1"/>
    </xf>
    <xf numFmtId="0" fontId="18" fillId="10" borderId="27" xfId="0" applyFont="1" applyFill="1" applyBorder="1" applyAlignment="1">
      <alignment vertical="center" wrapText="1"/>
    </xf>
    <xf numFmtId="0" fontId="18" fillId="10" borderId="27" xfId="0" applyFont="1" applyFill="1" applyBorder="1" applyAlignment="1">
      <alignment horizontal="center" vertical="center"/>
    </xf>
    <xf numFmtId="0" fontId="18" fillId="10" borderId="27" xfId="0" applyFont="1" applyFill="1" applyBorder="1" applyAlignment="1">
      <alignment horizontal="center" vertical="center" wrapText="1"/>
    </xf>
    <xf numFmtId="0" fontId="19" fillId="10" borderId="27" xfId="0" applyFont="1" applyFill="1" applyBorder="1" applyAlignment="1">
      <alignment horizontal="center" vertical="center"/>
    </xf>
    <xf numFmtId="0" fontId="19" fillId="10" borderId="35" xfId="0" applyFont="1" applyFill="1" applyBorder="1" applyAlignment="1">
      <alignment horizontal="center" vertical="center"/>
    </xf>
    <xf numFmtId="0" fontId="19" fillId="10" borderId="26" xfId="0" applyFont="1" applyFill="1" applyBorder="1" applyAlignment="1">
      <alignment vertical="center" wrapText="1"/>
    </xf>
    <xf numFmtId="0" fontId="18" fillId="10" borderId="26" xfId="0" applyFont="1" applyFill="1" applyBorder="1" applyAlignment="1">
      <alignment vertical="center" wrapText="1"/>
    </xf>
    <xf numFmtId="0" fontId="18" fillId="10" borderId="26" xfId="0" applyFont="1" applyFill="1" applyBorder="1" applyAlignment="1">
      <alignment horizontal="center" vertical="center"/>
    </xf>
    <xf numFmtId="0" fontId="18" fillId="10" borderId="26" xfId="0" applyFont="1" applyFill="1" applyBorder="1" applyAlignment="1">
      <alignment horizontal="center" vertical="center" wrapText="1"/>
    </xf>
    <xf numFmtId="0" fontId="20" fillId="10" borderId="26" xfId="0" applyFont="1" applyFill="1" applyBorder="1" applyAlignment="1">
      <alignment horizontal="center" vertical="center" wrapText="1"/>
    </xf>
    <xf numFmtId="0" fontId="19" fillId="10" borderId="26" xfId="0" applyFont="1" applyFill="1" applyBorder="1" applyAlignment="1">
      <alignment horizontal="center" vertical="center"/>
    </xf>
    <xf numFmtId="0" fontId="19" fillId="10" borderId="36" xfId="0" applyFont="1" applyFill="1" applyBorder="1" applyAlignment="1">
      <alignment horizontal="center" vertical="center"/>
    </xf>
    <xf numFmtId="0" fontId="18" fillId="6" borderId="26" xfId="0" applyFont="1" applyFill="1" applyBorder="1" applyAlignment="1">
      <alignment horizontal="left" vertical="center" wrapText="1"/>
    </xf>
    <xf numFmtId="0" fontId="1" fillId="19" borderId="11" xfId="0" applyFont="1" applyFill="1" applyBorder="1" applyAlignment="1">
      <alignment horizontal="center" vertical="center"/>
    </xf>
    <xf numFmtId="0" fontId="19" fillId="11" borderId="27" xfId="0" applyFont="1" applyFill="1" applyBorder="1" applyAlignment="1">
      <alignment vertical="center" wrapText="1"/>
    </xf>
    <xf numFmtId="0" fontId="18" fillId="11" borderId="27" xfId="0" applyFont="1" applyFill="1" applyBorder="1" applyAlignment="1">
      <alignment vertical="center" wrapText="1"/>
    </xf>
    <xf numFmtId="0" fontId="18" fillId="11" borderId="27" xfId="0" applyFont="1" applyFill="1" applyBorder="1" applyAlignment="1">
      <alignment horizontal="center" vertical="center"/>
    </xf>
    <xf numFmtId="0" fontId="20" fillId="11" borderId="27" xfId="0" applyFont="1" applyFill="1" applyBorder="1" applyAlignment="1">
      <alignment horizontal="center" vertical="center" wrapText="1"/>
    </xf>
    <xf numFmtId="0" fontId="21" fillId="11" borderId="27" xfId="0" applyFont="1" applyFill="1" applyBorder="1" applyAlignment="1">
      <alignment horizontal="center" vertical="center"/>
    </xf>
    <xf numFmtId="0" fontId="21" fillId="11" borderId="35" xfId="0" applyFont="1" applyFill="1" applyBorder="1" applyAlignment="1">
      <alignment horizontal="center" vertical="center"/>
    </xf>
    <xf numFmtId="0" fontId="4" fillId="15" borderId="27" xfId="0" applyFont="1" applyFill="1" applyBorder="1" applyAlignment="1">
      <alignment horizontal="center" vertical="center"/>
    </xf>
    <xf numFmtId="0" fontId="19" fillId="11" borderId="26" xfId="0" applyFont="1" applyFill="1" applyBorder="1" applyAlignment="1">
      <alignment vertical="center" wrapText="1"/>
    </xf>
    <xf numFmtId="0" fontId="18" fillId="11" borderId="26" xfId="0" applyFont="1" applyFill="1" applyBorder="1" applyAlignment="1">
      <alignment vertical="center" wrapText="1"/>
    </xf>
    <xf numFmtId="0" fontId="18" fillId="11" borderId="26" xfId="0" applyFont="1" applyFill="1" applyBorder="1" applyAlignment="1">
      <alignment horizontal="center" vertical="center"/>
    </xf>
    <xf numFmtId="0" fontId="18" fillId="11" borderId="26" xfId="0" applyFont="1" applyFill="1" applyBorder="1" applyAlignment="1">
      <alignment horizontal="center" vertical="center" wrapText="1"/>
    </xf>
    <xf numFmtId="0" fontId="20" fillId="11" borderId="26" xfId="0" applyFont="1" applyFill="1" applyBorder="1" applyAlignment="1">
      <alignment horizontal="center" vertical="center" wrapText="1"/>
    </xf>
    <xf numFmtId="0" fontId="21" fillId="11" borderId="26" xfId="0" applyFont="1" applyFill="1" applyBorder="1" applyAlignment="1">
      <alignment horizontal="center" vertical="center"/>
    </xf>
    <xf numFmtId="0" fontId="21" fillId="11" borderId="36" xfId="0" applyFont="1" applyFill="1" applyBorder="1" applyAlignment="1">
      <alignment horizontal="center" vertical="center"/>
    </xf>
    <xf numFmtId="0" fontId="1" fillId="15" borderId="37" xfId="0" applyFont="1" applyFill="1" applyBorder="1" applyAlignment="1">
      <alignment horizontal="center" vertical="center" wrapText="1"/>
    </xf>
    <xf numFmtId="0" fontId="1" fillId="15" borderId="28" xfId="0" applyFont="1" applyFill="1" applyBorder="1" applyAlignment="1">
      <alignment horizontal="center" vertical="center" wrapText="1"/>
    </xf>
    <xf numFmtId="0" fontId="4" fillId="15" borderId="17" xfId="0" applyFont="1" applyFill="1" applyBorder="1" applyAlignment="1">
      <alignment vertical="center" wrapText="1"/>
    </xf>
    <xf numFmtId="0" fontId="4" fillId="15" borderId="18" xfId="0" applyFont="1" applyFill="1" applyBorder="1" applyAlignment="1">
      <alignment vertical="center" wrapText="1"/>
    </xf>
    <xf numFmtId="0" fontId="4" fillId="15" borderId="22" xfId="0" applyFont="1" applyFill="1" applyBorder="1" applyAlignment="1">
      <alignment vertical="center" wrapText="1"/>
    </xf>
    <xf numFmtId="0" fontId="4" fillId="15" borderId="23" xfId="0" applyFont="1" applyFill="1" applyBorder="1" applyAlignment="1">
      <alignment vertical="center" wrapText="1"/>
    </xf>
    <xf numFmtId="0" fontId="4" fillId="15" borderId="22" xfId="0" applyFont="1" applyFill="1" applyBorder="1" applyAlignment="1">
      <alignment vertical="center"/>
    </xf>
    <xf numFmtId="0" fontId="4" fillId="15" borderId="23" xfId="0" applyFont="1" applyFill="1" applyBorder="1" applyAlignment="1">
      <alignment vertical="center"/>
    </xf>
    <xf numFmtId="0" fontId="4" fillId="15" borderId="24" xfId="0" applyFont="1" applyFill="1" applyBorder="1" applyAlignment="1">
      <alignment vertical="center"/>
    </xf>
    <xf numFmtId="0" fontId="4" fillId="15" borderId="25" xfId="0" applyFont="1" applyFill="1" applyBorder="1" applyAlignment="1">
      <alignment vertical="center"/>
    </xf>
    <xf numFmtId="0" fontId="4" fillId="15" borderId="10" xfId="0" applyFont="1" applyFill="1" applyBorder="1" applyAlignment="1">
      <alignment vertical="center"/>
    </xf>
    <xf numFmtId="0" fontId="4" fillId="15" borderId="11" xfId="0" applyFont="1" applyFill="1" applyBorder="1" applyAlignment="1">
      <alignment vertical="center"/>
    </xf>
    <xf numFmtId="0" fontId="4" fillId="15" borderId="10" xfId="0" applyFont="1" applyFill="1" applyBorder="1" applyAlignment="1">
      <alignment vertical="center" wrapText="1"/>
    </xf>
    <xf numFmtId="0" fontId="4" fillId="15" borderId="11" xfId="0" applyFont="1" applyFill="1" applyBorder="1" applyAlignment="1">
      <alignment vertical="center" wrapText="1"/>
    </xf>
    <xf numFmtId="0" fontId="4" fillId="15" borderId="24" xfId="0" applyFont="1" applyFill="1" applyBorder="1" applyAlignment="1">
      <alignment vertical="center" wrapText="1"/>
    </xf>
    <xf numFmtId="0" fontId="4" fillId="15" borderId="25" xfId="0" applyFont="1" applyFill="1" applyBorder="1" applyAlignment="1">
      <alignment vertical="center" wrapText="1"/>
    </xf>
    <xf numFmtId="0" fontId="4" fillId="15" borderId="18" xfId="0" applyFont="1" applyFill="1" applyBorder="1" applyAlignment="1">
      <alignment vertical="center"/>
    </xf>
    <xf numFmtId="0" fontId="29" fillId="15" borderId="23" xfId="6" applyFill="1" applyBorder="1" applyAlignment="1">
      <alignment vertical="center" wrapText="1"/>
    </xf>
    <xf numFmtId="0" fontId="3" fillId="0" borderId="29" xfId="0" applyFont="1" applyBorder="1" applyAlignment="1">
      <alignment vertical="center" wrapText="1"/>
    </xf>
    <xf numFmtId="0" fontId="3" fillId="0" borderId="6" xfId="0" applyFont="1" applyBorder="1" applyAlignment="1">
      <alignment vertical="center" wrapText="1"/>
    </xf>
    <xf numFmtId="0" fontId="3" fillId="0" borderId="30" xfId="0" applyFont="1" applyBorder="1" applyAlignment="1">
      <alignment vertical="center" wrapText="1"/>
    </xf>
    <xf numFmtId="0" fontId="32" fillId="21" borderId="41" xfId="7" applyFont="1" applyFill="1" applyBorder="1" applyAlignment="1">
      <alignment horizontal="center" vertical="center" wrapText="1"/>
    </xf>
    <xf numFmtId="0" fontId="32" fillId="21" borderId="42" xfId="7" applyFont="1" applyFill="1" applyBorder="1" applyAlignment="1">
      <alignment horizontal="center" vertical="center" wrapText="1"/>
    </xf>
    <xf numFmtId="0" fontId="19" fillId="21" borderId="43" xfId="7" applyFont="1" applyFill="1" applyBorder="1" applyAlignment="1">
      <alignment horizontal="center" vertical="center" wrapText="1"/>
    </xf>
    <xf numFmtId="0" fontId="4" fillId="19" borderId="17" xfId="0" applyFont="1" applyFill="1" applyBorder="1" applyAlignment="1">
      <alignment horizontal="justify" vertical="center" wrapText="1"/>
    </xf>
    <xf numFmtId="0" fontId="4" fillId="19" borderId="22" xfId="0" applyFont="1" applyFill="1" applyBorder="1" applyAlignment="1">
      <alignment horizontal="justify" vertical="center"/>
    </xf>
    <xf numFmtId="0" fontId="4" fillId="19" borderId="10" xfId="0" applyFont="1" applyFill="1" applyBorder="1" applyAlignment="1">
      <alignment horizontal="justify" vertical="center"/>
    </xf>
    <xf numFmtId="0" fontId="4" fillId="19" borderId="22" xfId="0" applyFont="1" applyFill="1" applyBorder="1" applyAlignment="1">
      <alignment horizontal="justify" vertical="center" wrapText="1"/>
    </xf>
    <xf numFmtId="0" fontId="4" fillId="19" borderId="22" xfId="0" applyFont="1" applyFill="1" applyBorder="1" applyAlignment="1">
      <alignment vertical="center" wrapText="1"/>
    </xf>
    <xf numFmtId="0" fontId="4" fillId="19" borderId="10" xfId="0" applyFont="1" applyFill="1" applyBorder="1" applyAlignment="1">
      <alignment horizontal="justify" vertical="center" wrapText="1"/>
    </xf>
    <xf numFmtId="0" fontId="4" fillId="19" borderId="24" xfId="0" applyFont="1" applyFill="1" applyBorder="1" applyAlignment="1">
      <alignment horizontal="justify" vertical="center" wrapText="1"/>
    </xf>
    <xf numFmtId="0" fontId="4" fillId="19" borderId="17" xfId="0" applyFont="1" applyFill="1" applyBorder="1" applyAlignment="1">
      <alignment horizontal="justify" vertical="center"/>
    </xf>
    <xf numFmtId="0" fontId="4" fillId="15"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4" fillId="15" borderId="1" xfId="0" applyFont="1" applyFill="1" applyBorder="1" applyAlignment="1">
      <alignment horizontal="justify" vertical="center" wrapText="1"/>
    </xf>
    <xf numFmtId="9" fontId="4" fillId="15" borderId="1" xfId="0" applyNumberFormat="1" applyFont="1" applyFill="1" applyBorder="1" applyAlignment="1">
      <alignment horizontal="center" vertical="center"/>
    </xf>
    <xf numFmtId="164" fontId="4" fillId="15" borderId="1" xfId="1" applyNumberFormat="1" applyFont="1" applyFill="1" applyBorder="1" applyAlignment="1">
      <alignment horizontal="center" vertical="center"/>
    </xf>
    <xf numFmtId="0" fontId="4" fillId="19" borderId="2" xfId="0" applyFont="1" applyFill="1" applyBorder="1" applyAlignment="1">
      <alignment vertical="center" wrapText="1"/>
    </xf>
    <xf numFmtId="0" fontId="4" fillId="19" borderId="37" xfId="0" applyFont="1" applyFill="1" applyBorder="1" applyAlignment="1">
      <alignment vertical="center" wrapText="1"/>
    </xf>
    <xf numFmtId="0" fontId="4" fillId="0" borderId="0" xfId="0" applyFont="1" applyAlignment="1">
      <alignment horizontal="center"/>
    </xf>
    <xf numFmtId="9" fontId="4" fillId="15" borderId="1" xfId="0" applyNumberFormat="1" applyFont="1" applyFill="1" applyBorder="1" applyAlignment="1">
      <alignment horizontal="center" vertical="center" wrapText="1"/>
    </xf>
    <xf numFmtId="9" fontId="4" fillId="15" borderId="27" xfId="0" applyNumberFormat="1" applyFont="1" applyFill="1" applyBorder="1" applyAlignment="1">
      <alignment horizontal="center" vertical="center" wrapText="1"/>
    </xf>
    <xf numFmtId="0" fontId="4" fillId="19" borderId="17" xfId="0" applyFont="1" applyFill="1" applyBorder="1" applyAlignment="1">
      <alignment vertical="center" wrapText="1"/>
    </xf>
    <xf numFmtId="9" fontId="4" fillId="15" borderId="1" xfId="1" applyFont="1" applyFill="1" applyBorder="1" applyAlignment="1">
      <alignment horizontal="center" vertical="center" wrapText="1"/>
    </xf>
    <xf numFmtId="0" fontId="4" fillId="19" borderId="10" xfId="0" applyFont="1" applyFill="1" applyBorder="1" applyAlignment="1">
      <alignment vertical="center" wrapText="1"/>
    </xf>
    <xf numFmtId="10" fontId="4" fillId="15" borderId="1" xfId="0" applyNumberFormat="1" applyFont="1" applyFill="1" applyBorder="1" applyAlignment="1">
      <alignment horizontal="center" vertical="center"/>
    </xf>
    <xf numFmtId="9" fontId="4" fillId="15" borderId="4" xfId="1" applyFont="1" applyFill="1" applyBorder="1" applyAlignment="1">
      <alignment horizontal="center" vertical="center" wrapText="1"/>
    </xf>
    <xf numFmtId="0" fontId="29" fillId="15" borderId="11" xfId="6" applyFill="1" applyBorder="1" applyAlignment="1">
      <alignment vertical="center" wrapText="1"/>
    </xf>
    <xf numFmtId="0" fontId="4" fillId="15" borderId="37" xfId="0" applyFont="1" applyFill="1" applyBorder="1" applyAlignment="1">
      <alignment vertical="center" wrapText="1"/>
    </xf>
    <xf numFmtId="0" fontId="2" fillId="0" borderId="0" xfId="0" applyFont="1" applyFill="1"/>
    <xf numFmtId="0" fontId="24" fillId="0" borderId="0" xfId="0" applyFont="1" applyFill="1" applyAlignment="1">
      <alignment vertical="center"/>
    </xf>
    <xf numFmtId="0" fontId="25" fillId="0" borderId="0" xfId="0" applyFont="1" applyFill="1" applyAlignment="1">
      <alignment vertical="center"/>
    </xf>
    <xf numFmtId="0" fontId="18" fillId="0" borderId="0" xfId="0" applyFont="1" applyFill="1" applyAlignment="1">
      <alignment vertical="center" wrapText="1"/>
    </xf>
    <xf numFmtId="0" fontId="14" fillId="0" borderId="0" xfId="0" applyFont="1" applyFill="1" applyAlignment="1">
      <alignment horizontal="center" vertical="center" wrapText="1"/>
    </xf>
    <xf numFmtId="0" fontId="26"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8"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16" fillId="0" borderId="1" xfId="0" applyNumberFormat="1" applyFont="1" applyBorder="1" applyAlignment="1">
      <alignment horizontal="center" vertical="center" wrapText="1"/>
    </xf>
    <xf numFmtId="9" fontId="16" fillId="0" borderId="2" xfId="0" applyNumberFormat="1" applyFont="1" applyBorder="1" applyAlignment="1">
      <alignment horizontal="center" vertical="center" wrapText="1"/>
    </xf>
    <xf numFmtId="9" fontId="16" fillId="0" borderId="3" xfId="0" applyNumberFormat="1" applyFont="1" applyBorder="1" applyAlignment="1">
      <alignment horizontal="center" vertical="center" wrapText="1"/>
    </xf>
    <xf numFmtId="9" fontId="16" fillId="0" borderId="4" xfId="0" applyNumberFormat="1" applyFont="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6" fillId="0" borderId="1" xfId="0" applyFont="1" applyBorder="1" applyAlignment="1">
      <alignment horizontal="center" vertical="center" wrapText="1"/>
    </xf>
    <xf numFmtId="9" fontId="16" fillId="2" borderId="2" xfId="0" applyNumberFormat="1" applyFont="1" applyFill="1" applyBorder="1" applyAlignment="1">
      <alignment horizontal="center" vertical="center" wrapText="1"/>
    </xf>
    <xf numFmtId="9" fontId="16" fillId="2" borderId="3"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32" fillId="20" borderId="38" xfId="7" applyFont="1" applyFill="1" applyBorder="1" applyAlignment="1">
      <alignment horizontal="center" vertical="center" wrapText="1"/>
    </xf>
    <xf numFmtId="0" fontId="31" fillId="19" borderId="39" xfId="7" applyFont="1" applyFill="1" applyBorder="1" applyAlignment="1">
      <alignment horizontal="center" wrapText="1"/>
    </xf>
    <xf numFmtId="0" fontId="33" fillId="19" borderId="40" xfId="7" applyFont="1" applyFill="1" applyBorder="1" applyAlignment="1">
      <alignment horizontal="center"/>
    </xf>
    <xf numFmtId="0" fontId="4" fillId="19" borderId="22" xfId="0" applyFont="1" applyFill="1" applyBorder="1" applyAlignment="1">
      <alignment horizontal="center" vertical="center"/>
    </xf>
    <xf numFmtId="0" fontId="4" fillId="19" borderId="1" xfId="0" applyFont="1" applyFill="1" applyBorder="1" applyAlignment="1">
      <alignment horizontal="center" vertical="center"/>
    </xf>
    <xf numFmtId="0" fontId="4" fillId="19" borderId="23" xfId="0" applyFont="1" applyFill="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1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27" xfId="0" applyFont="1" applyBorder="1" applyAlignment="1">
      <alignment horizontal="center" vertical="center" wrapText="1"/>
    </xf>
    <xf numFmtId="0" fontId="6" fillId="0" borderId="0" xfId="0" applyFont="1" applyAlignment="1">
      <alignment horizontal="center" vertical="center" wrapText="1"/>
    </xf>
    <xf numFmtId="0" fontId="4"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5"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18" fillId="0" borderId="3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 fillId="15" borderId="31" xfId="0" applyFont="1" applyFill="1" applyBorder="1" applyAlignment="1">
      <alignment horizontal="center" vertical="center" wrapText="1"/>
    </xf>
    <xf numFmtId="0" fontId="1" fillId="15" borderId="32" xfId="0" applyFont="1" applyFill="1" applyBorder="1" applyAlignment="1">
      <alignment horizontal="center" vertical="center" wrapText="1"/>
    </xf>
    <xf numFmtId="0" fontId="1" fillId="15" borderId="33" xfId="0" applyFont="1" applyFill="1" applyBorder="1" applyAlignment="1">
      <alignment horizontal="center" vertical="center" wrapText="1"/>
    </xf>
    <xf numFmtId="0" fontId="4" fillId="15" borderId="22" xfId="0" applyFont="1" applyFill="1" applyBorder="1" applyAlignment="1">
      <alignment horizontal="center" vertical="center"/>
    </xf>
    <xf numFmtId="0" fontId="4" fillId="15" borderId="1" xfId="0" applyFont="1" applyFill="1" applyBorder="1" applyAlignment="1">
      <alignment horizontal="center" vertical="center"/>
    </xf>
    <xf numFmtId="0" fontId="4" fillId="15" borderId="23" xfId="0" applyFont="1" applyFill="1" applyBorder="1" applyAlignment="1">
      <alignment horizontal="center" vertical="center"/>
    </xf>
    <xf numFmtId="0" fontId="24" fillId="6" borderId="31" xfId="0" applyFont="1" applyFill="1" applyBorder="1" applyAlignment="1">
      <alignment horizontal="center" vertical="center" wrapText="1"/>
    </xf>
    <xf numFmtId="0" fontId="24" fillId="6" borderId="44" xfId="0" applyFont="1" applyFill="1" applyBorder="1" applyAlignment="1">
      <alignment horizontal="center" vertical="center" wrapText="1"/>
    </xf>
    <xf numFmtId="0" fontId="24" fillId="6" borderId="45" xfId="0" applyFont="1" applyFill="1" applyBorder="1" applyAlignment="1">
      <alignment horizontal="center" vertical="center" wrapText="1"/>
    </xf>
    <xf numFmtId="0" fontId="24" fillId="6" borderId="4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8" fillId="0" borderId="28" xfId="0" applyFont="1" applyBorder="1" applyAlignment="1">
      <alignment horizontal="left" vertical="center" wrapText="1"/>
    </xf>
    <xf numFmtId="0" fontId="18" fillId="0" borderId="11" xfId="0" applyFont="1" applyBorder="1" applyAlignment="1">
      <alignment horizontal="left" vertical="center" wrapText="1"/>
    </xf>
    <xf numFmtId="0" fontId="1" fillId="0" borderId="22" xfId="0" applyFont="1" applyBorder="1" applyAlignment="1">
      <alignment vertical="center" wrapText="1"/>
    </xf>
    <xf numFmtId="0" fontId="18"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6" xfId="0"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 fillId="19" borderId="2"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1" fillId="0" borderId="24" xfId="0" applyFont="1" applyBorder="1" applyAlignment="1">
      <alignment vertical="center" wrapText="1"/>
    </xf>
    <xf numFmtId="0" fontId="18" fillId="0" borderId="26" xfId="0" applyFont="1" applyBorder="1" applyAlignment="1">
      <alignment vertical="center" wrapText="1"/>
    </xf>
    <xf numFmtId="0" fontId="18" fillId="0" borderId="1" xfId="0" applyFont="1" applyBorder="1" applyAlignment="1">
      <alignment horizontal="justify" vertical="center" wrapText="1"/>
    </xf>
    <xf numFmtId="0" fontId="1" fillId="6" borderId="17"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4" fillId="6" borderId="27"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6" borderId="18"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23" fillId="18" borderId="0" xfId="0" applyFont="1" applyFill="1" applyAlignment="1">
      <alignment horizontal="center" vertical="center" wrapText="1"/>
    </xf>
    <xf numFmtId="0" fontId="23" fillId="18" borderId="0" xfId="0" applyFont="1" applyFill="1" applyAlignment="1">
      <alignment horizontal="center"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left" vertical="center"/>
    </xf>
    <xf numFmtId="0" fontId="24" fillId="0" borderId="23" xfId="0" applyFont="1" applyBorder="1" applyAlignment="1">
      <alignment horizontal="left"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Alignment="1">
      <alignment horizontal="justify" vertical="center" wrapText="1"/>
    </xf>
  </cellXfs>
  <cellStyles count="8">
    <cellStyle name="Hipervínculo" xfId="6" builtinId="8"/>
    <cellStyle name="Normal" xfId="0" builtinId="0"/>
    <cellStyle name="Normal - Style1 2" xfId="2" xr:uid="{5D77375B-A032-4254-814B-29D3595F0B21}"/>
    <cellStyle name="Normal 2" xfId="4" xr:uid="{9DB0C65F-0BEB-4414-B127-5131BF75B8CF}"/>
    <cellStyle name="Normal 2 2" xfId="5" xr:uid="{7DABBD6D-76FE-477D-816F-BE5681372D38}"/>
    <cellStyle name="Normal 3" xfId="7" xr:uid="{BB6F3B2A-A347-4A92-B0C0-D3579281AF26}"/>
    <cellStyle name="Normal 3 2" xfId="3" xr:uid="{CC673EE2-1227-478C-B5E3-D70E71184BEE}"/>
    <cellStyle name="Porcentaje" xfId="1" builtinId="5"/>
  </cellStyles>
  <dxfs count="4">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color rgb="FF9C0006"/>
      </font>
      <fill>
        <patternFill>
          <bgColor rgb="FFFFC7CE"/>
        </patternFill>
      </fill>
    </dxf>
  </dxfs>
  <tableStyles count="0" defaultTableStyle="TableStyleMedium2" defaultPivotStyle="PivotStyleLight16"/>
  <colors>
    <mruColors>
      <color rgb="FFEEFFDD"/>
      <color rgb="FFCCFF99"/>
      <color rgb="FFCCCCFF"/>
      <color rgb="FFABE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536864</xdr:colOff>
      <xdr:row>0</xdr:row>
      <xdr:rowOff>161636</xdr:rowOff>
    </xdr:from>
    <xdr:to>
      <xdr:col>1</xdr:col>
      <xdr:colOff>825500</xdr:colOff>
      <xdr:row>1</xdr:row>
      <xdr:rowOff>859348</xdr:rowOff>
    </xdr:to>
    <xdr:pic>
      <xdr:nvPicPr>
        <xdr:cNvPr id="3" name="Imagen 2" descr="http://190.27.245.106:8080/Isolucionsda/MediosSDA/ba5286f21c134f3e8722d11c2b967dea.jpg">
          <a:extLst>
            <a:ext uri="{FF2B5EF4-FFF2-40B4-BE49-F238E27FC236}">
              <a16:creationId xmlns:a16="http://schemas.microsoft.com/office/drawing/2014/main" id="{06016E6C-1B9A-4AA8-BE36-8F8448F4E63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864" y="161636"/>
          <a:ext cx="2903681" cy="8386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61008</xdr:colOff>
      <xdr:row>0</xdr:row>
      <xdr:rowOff>35320</xdr:rowOff>
    </xdr:from>
    <xdr:to>
      <xdr:col>2</xdr:col>
      <xdr:colOff>9525</xdr:colOff>
      <xdr:row>0</xdr:row>
      <xdr:rowOff>677983</xdr:rowOff>
    </xdr:to>
    <xdr:pic>
      <xdr:nvPicPr>
        <xdr:cNvPr id="2" name="Imagen 1">
          <a:extLst>
            <a:ext uri="{FF2B5EF4-FFF2-40B4-BE49-F238E27FC236}">
              <a16:creationId xmlns:a16="http://schemas.microsoft.com/office/drawing/2014/main" id="{2A4B17AC-D045-4D6E-9663-7EA047CDFF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08" y="35320"/>
          <a:ext cx="1386792" cy="642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 val="Tabla Valoración controles"/>
      <sheetName val="Opciones Tratamiento"/>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rive.google.com/drive/u/0/folders/1qMonViju3v-H8sYbW4sLvMPrGzohtqAS" TargetMode="External"/><Relationship Id="rId7" Type="http://schemas.openxmlformats.org/officeDocument/2006/relationships/printerSettings" Target="../printerSettings/printerSettings2.bin"/><Relationship Id="rId2" Type="http://schemas.openxmlformats.org/officeDocument/2006/relationships/hyperlink" Target="https://drive.google.com/drive/u/0/folders/14HL0SgKB0moYM7jbCJa5H3kP8eybFYsS" TargetMode="External"/><Relationship Id="rId1" Type="http://schemas.openxmlformats.org/officeDocument/2006/relationships/hyperlink" Target="https://drive.google.com/drive/folders/1FOkPdaOp2JXcBuWNkh-FzyLmymixVpk9" TargetMode="External"/><Relationship Id="rId6" Type="http://schemas.openxmlformats.org/officeDocument/2006/relationships/hyperlink" Target="https://datosabiertos.bogota.gov.co/Actas%20de%20reuni&#243;n" TargetMode="External"/><Relationship Id="rId5" Type="http://schemas.openxmlformats.org/officeDocument/2006/relationships/hyperlink" Target="https://drive.google.com/drive/u/0/folders/1maBdeZuJKGfwYfSUmo8oUJ7ERDz-RYcZ" TargetMode="External"/><Relationship Id="rId10" Type="http://schemas.openxmlformats.org/officeDocument/2006/relationships/comments" Target="../comments1.xml"/><Relationship Id="rId4" Type="http://schemas.openxmlformats.org/officeDocument/2006/relationships/hyperlink" Target="https://drive.google.com/drive/u/0/folders/1zQNOCEGO-XrdHz6im33c2f2QnflP1wfb" TargetMode="External"/><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E882-D5F1-4388-A26C-F94DCFB6FC60}">
  <dimension ref="A1:A6"/>
  <sheetViews>
    <sheetView workbookViewId="0">
      <selection activeCell="E23" sqref="E23"/>
    </sheetView>
  </sheetViews>
  <sheetFormatPr baseColWidth="10" defaultRowHeight="15"/>
  <cols>
    <col min="1" max="1" width="33.42578125" customWidth="1"/>
  </cols>
  <sheetData>
    <row r="1" spans="1:1">
      <c r="A1" s="25" t="s">
        <v>357</v>
      </c>
    </row>
    <row r="2" spans="1:1">
      <c r="A2" t="s">
        <v>358</v>
      </c>
    </row>
    <row r="3" spans="1:1">
      <c r="A3" t="s">
        <v>359</v>
      </c>
    </row>
    <row r="4" spans="1:1">
      <c r="A4" t="s">
        <v>360</v>
      </c>
    </row>
    <row r="5" spans="1:1">
      <c r="A5" t="s">
        <v>361</v>
      </c>
    </row>
    <row r="6" spans="1:1">
      <c r="A6" t="s">
        <v>375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A77D-097C-4B61-8C29-16A33E59AEE1}">
  <dimension ref="A1:J64"/>
  <sheetViews>
    <sheetView workbookViewId="0">
      <pane xSplit="4" ySplit="1" topLeftCell="E2" activePane="bottomRight" state="frozen"/>
      <selection pane="topRight" activeCell="E1" sqref="E1"/>
      <selection pane="bottomLeft" activeCell="A2" sqref="A2"/>
      <selection pane="bottomRight" sqref="A1:XFD1"/>
    </sheetView>
  </sheetViews>
  <sheetFormatPr baseColWidth="10" defaultRowHeight="15"/>
  <cols>
    <col min="1" max="1" width="14.5703125" customWidth="1"/>
    <col min="2" max="2" width="28.5703125" customWidth="1"/>
    <col min="3" max="3" width="12.28515625" customWidth="1"/>
    <col min="4" max="4" width="13.7109375" customWidth="1"/>
    <col min="5" max="5" width="84.85546875" customWidth="1"/>
    <col min="6" max="6" width="13.42578125" customWidth="1"/>
    <col min="8" max="8" width="49.28515625" style="29" customWidth="1"/>
  </cols>
  <sheetData>
    <row r="1" spans="1:8" ht="25.5">
      <c r="A1" s="12" t="s">
        <v>324</v>
      </c>
      <c r="B1" s="12" t="s">
        <v>325</v>
      </c>
      <c r="C1" s="12" t="s">
        <v>326</v>
      </c>
      <c r="D1" s="12" t="s">
        <v>362</v>
      </c>
      <c r="E1" s="12" t="s">
        <v>366</v>
      </c>
      <c r="F1" s="12" t="s">
        <v>363</v>
      </c>
      <c r="G1" s="12" t="s">
        <v>364</v>
      </c>
      <c r="H1" s="12" t="s">
        <v>365</v>
      </c>
    </row>
    <row r="2" spans="1:8" ht="22.5">
      <c r="A2" s="340" t="s">
        <v>329</v>
      </c>
      <c r="B2" s="342" t="s">
        <v>5</v>
      </c>
      <c r="C2" s="342">
        <v>20</v>
      </c>
      <c r="D2" s="33" t="s">
        <v>35</v>
      </c>
      <c r="E2" s="30" t="s">
        <v>193</v>
      </c>
      <c r="F2" s="34" t="e">
        <f>+PTEP!#REF!</f>
        <v>#REF!</v>
      </c>
      <c r="G2" s="336" t="e">
        <f>+AVERAGE(F2:F21)</f>
        <v>#REF!</v>
      </c>
      <c r="H2" s="58" t="s">
        <v>294</v>
      </c>
    </row>
    <row r="3" spans="1:8">
      <c r="A3" s="341"/>
      <c r="B3" s="343"/>
      <c r="C3" s="343"/>
      <c r="D3" s="33" t="s">
        <v>36</v>
      </c>
      <c r="E3" s="31" t="s">
        <v>233</v>
      </c>
      <c r="F3" s="34" t="e">
        <f>+PTEP!#REF!</f>
        <v>#REF!</v>
      </c>
      <c r="G3" s="344"/>
      <c r="H3" s="58" t="s">
        <v>272</v>
      </c>
    </row>
    <row r="4" spans="1:8" ht="22.5">
      <c r="A4" s="341"/>
      <c r="B4" s="343"/>
      <c r="C4" s="343"/>
      <c r="D4" s="33" t="s">
        <v>213</v>
      </c>
      <c r="E4" s="30" t="s">
        <v>194</v>
      </c>
      <c r="F4" s="34" t="e">
        <f>+PTEP!#REF!</f>
        <v>#REF!</v>
      </c>
      <c r="G4" s="344"/>
      <c r="H4" s="58" t="s">
        <v>195</v>
      </c>
    </row>
    <row r="5" spans="1:8">
      <c r="A5" s="341"/>
      <c r="B5" s="343"/>
      <c r="C5" s="343"/>
      <c r="D5" s="33" t="s">
        <v>214</v>
      </c>
      <c r="E5" s="32" t="s">
        <v>234</v>
      </c>
      <c r="F5" s="34" t="e">
        <f>+PTEP!#REF!</f>
        <v>#REF!</v>
      </c>
      <c r="G5" s="344"/>
      <c r="H5" s="58" t="s">
        <v>239</v>
      </c>
    </row>
    <row r="6" spans="1:8" ht="33.75">
      <c r="A6" s="341"/>
      <c r="B6" s="343"/>
      <c r="C6" s="343"/>
      <c r="D6" s="33" t="s">
        <v>38</v>
      </c>
      <c r="E6" s="32" t="s">
        <v>164</v>
      </c>
      <c r="F6" s="34" t="e">
        <f>+PTEP!#REF!</f>
        <v>#REF!</v>
      </c>
      <c r="G6" s="344"/>
      <c r="H6" s="58" t="s">
        <v>202</v>
      </c>
    </row>
    <row r="7" spans="1:8" ht="22.5">
      <c r="A7" s="341"/>
      <c r="B7" s="343"/>
      <c r="C7" s="343"/>
      <c r="D7" s="33" t="s">
        <v>191</v>
      </c>
      <c r="E7" s="32" t="s">
        <v>171</v>
      </c>
      <c r="F7" s="34" t="e">
        <f>+PTEP!#REF!</f>
        <v>#REF!</v>
      </c>
      <c r="G7" s="344"/>
      <c r="H7" s="58" t="s">
        <v>272</v>
      </c>
    </row>
    <row r="8" spans="1:8" ht="22.5">
      <c r="A8" s="341"/>
      <c r="B8" s="343"/>
      <c r="C8" s="343"/>
      <c r="D8" s="33" t="s">
        <v>39</v>
      </c>
      <c r="E8" s="30" t="s">
        <v>180</v>
      </c>
      <c r="F8" s="34" t="e">
        <f>+PTEP!#REF!</f>
        <v>#REF!</v>
      </c>
      <c r="G8" s="344"/>
      <c r="H8" s="58" t="s">
        <v>202</v>
      </c>
    </row>
    <row r="9" spans="1:8">
      <c r="A9" s="341"/>
      <c r="B9" s="343"/>
      <c r="C9" s="343"/>
      <c r="D9" s="33" t="s">
        <v>40</v>
      </c>
      <c r="E9" s="32" t="s">
        <v>172</v>
      </c>
      <c r="F9" s="34" t="e">
        <f>+PTEP!#REF!</f>
        <v>#REF!</v>
      </c>
      <c r="G9" s="344"/>
      <c r="H9" s="58" t="s">
        <v>201</v>
      </c>
    </row>
    <row r="10" spans="1:8" ht="22.5">
      <c r="A10" s="341"/>
      <c r="B10" s="343"/>
      <c r="C10" s="343"/>
      <c r="D10" s="33" t="s">
        <v>174</v>
      </c>
      <c r="E10" s="32" t="s">
        <v>182</v>
      </c>
      <c r="F10" s="34" t="e">
        <f>+PTEP!#REF!</f>
        <v>#REF!</v>
      </c>
      <c r="G10" s="344"/>
      <c r="H10" s="58" t="s">
        <v>202</v>
      </c>
    </row>
    <row r="11" spans="1:8" ht="22.5">
      <c r="A11" s="341"/>
      <c r="B11" s="343"/>
      <c r="C11" s="343"/>
      <c r="D11" s="33" t="s">
        <v>175</v>
      </c>
      <c r="E11" s="32" t="s">
        <v>173</v>
      </c>
      <c r="F11" s="34" t="e">
        <f>+PTEP!#REF!</f>
        <v>#REF!</v>
      </c>
      <c r="G11" s="344"/>
      <c r="H11" s="58" t="s">
        <v>201</v>
      </c>
    </row>
    <row r="12" spans="1:8">
      <c r="A12" s="341"/>
      <c r="B12" s="343"/>
      <c r="C12" s="343"/>
      <c r="D12" s="33" t="s">
        <v>176</v>
      </c>
      <c r="E12" s="32" t="s">
        <v>177</v>
      </c>
      <c r="F12" s="34" t="e">
        <f>+PTEP!#REF!</f>
        <v>#REF!</v>
      </c>
      <c r="G12" s="344"/>
      <c r="H12" s="58" t="s">
        <v>201</v>
      </c>
    </row>
    <row r="13" spans="1:8" ht="22.5">
      <c r="A13" s="341"/>
      <c r="B13" s="343"/>
      <c r="C13" s="343"/>
      <c r="D13" s="33" t="s">
        <v>41</v>
      </c>
      <c r="E13" s="30" t="s">
        <v>299</v>
      </c>
      <c r="F13" s="34" t="e">
        <f>+PTEP!#REF!</f>
        <v>#REF!</v>
      </c>
      <c r="G13" s="344"/>
      <c r="H13" s="58" t="s">
        <v>202</v>
      </c>
    </row>
    <row r="14" spans="1:8" ht="33.75">
      <c r="A14" s="341"/>
      <c r="B14" s="343"/>
      <c r="C14" s="343"/>
      <c r="D14" s="33" t="s">
        <v>167</v>
      </c>
      <c r="E14" s="32" t="s">
        <v>181</v>
      </c>
      <c r="F14" s="34" t="e">
        <f>+PTEP!#REF!</f>
        <v>#REF!</v>
      </c>
      <c r="G14" s="344"/>
      <c r="H14" s="58" t="s">
        <v>279</v>
      </c>
    </row>
    <row r="15" spans="1:8" ht="22.5">
      <c r="A15" s="341"/>
      <c r="B15" s="343"/>
      <c r="C15" s="343"/>
      <c r="D15" s="33" t="s">
        <v>42</v>
      </c>
      <c r="E15" s="32" t="s">
        <v>196</v>
      </c>
      <c r="F15" s="34" t="e">
        <f>+PTEP!#REF!</f>
        <v>#REF!</v>
      </c>
      <c r="G15" s="344"/>
      <c r="H15" s="58" t="s">
        <v>199</v>
      </c>
    </row>
    <row r="16" spans="1:8" ht="22.5">
      <c r="A16" s="341"/>
      <c r="B16" s="343"/>
      <c r="C16" s="343"/>
      <c r="D16" s="33" t="s">
        <v>43</v>
      </c>
      <c r="E16" s="32" t="s">
        <v>197</v>
      </c>
      <c r="F16" s="34" t="e">
        <f>+PTEP!#REF!</f>
        <v>#REF!</v>
      </c>
      <c r="G16" s="344"/>
      <c r="H16" s="58" t="s">
        <v>199</v>
      </c>
    </row>
    <row r="17" spans="1:8" ht="22.5">
      <c r="A17" s="341"/>
      <c r="B17" s="343"/>
      <c r="C17" s="343"/>
      <c r="D17" s="33" t="s">
        <v>44</v>
      </c>
      <c r="E17" s="32" t="s">
        <v>243</v>
      </c>
      <c r="F17" s="34" t="e">
        <f>+PTEP!#REF!</f>
        <v>#REF!</v>
      </c>
      <c r="G17" s="344"/>
      <c r="H17" s="58" t="s">
        <v>239</v>
      </c>
    </row>
    <row r="18" spans="1:8" ht="22.5">
      <c r="A18" s="341"/>
      <c r="B18" s="343"/>
      <c r="C18" s="343"/>
      <c r="D18" s="33" t="s">
        <v>45</v>
      </c>
      <c r="E18" s="32" t="s">
        <v>246</v>
      </c>
      <c r="F18" s="34" t="e">
        <f>+PTEP!#REF!</f>
        <v>#REF!</v>
      </c>
      <c r="G18" s="344"/>
      <c r="H18" s="58" t="s">
        <v>239</v>
      </c>
    </row>
    <row r="19" spans="1:8" ht="22.5">
      <c r="A19" s="341"/>
      <c r="B19" s="343"/>
      <c r="C19" s="343"/>
      <c r="D19" s="33" t="s">
        <v>198</v>
      </c>
      <c r="E19" s="30" t="s">
        <v>296</v>
      </c>
      <c r="F19" s="34" t="e">
        <f>+PTEP!#REF!</f>
        <v>#REF!</v>
      </c>
      <c r="G19" s="344"/>
      <c r="H19" s="58" t="s">
        <v>279</v>
      </c>
    </row>
    <row r="20" spans="1:8" ht="22.5">
      <c r="A20" s="341"/>
      <c r="B20" s="343"/>
      <c r="C20" s="343"/>
      <c r="D20" s="33" t="s">
        <v>242</v>
      </c>
      <c r="E20" s="32" t="s">
        <v>208</v>
      </c>
      <c r="F20" s="34" t="e">
        <f>+PTEP!#REF!</f>
        <v>#REF!</v>
      </c>
      <c r="G20" s="344"/>
      <c r="H20" s="58" t="s">
        <v>200</v>
      </c>
    </row>
    <row r="21" spans="1:8" ht="33.75">
      <c r="A21" s="341"/>
      <c r="B21" s="343"/>
      <c r="C21" s="343"/>
      <c r="D21" s="33" t="s">
        <v>245</v>
      </c>
      <c r="E21" s="32" t="s">
        <v>21</v>
      </c>
      <c r="F21" s="34" t="e">
        <f>+PTEP!#REF!</f>
        <v>#REF!</v>
      </c>
      <c r="G21" s="344"/>
      <c r="H21" s="58" t="s">
        <v>240</v>
      </c>
    </row>
    <row r="22" spans="1:8" ht="33.75">
      <c r="A22" s="340" t="s">
        <v>330</v>
      </c>
      <c r="B22" s="342" t="s">
        <v>25</v>
      </c>
      <c r="C22" s="342">
        <v>10</v>
      </c>
      <c r="D22" s="35" t="s">
        <v>37</v>
      </c>
      <c r="E22" s="36" t="s">
        <v>168</v>
      </c>
      <c r="F22" s="34" t="e">
        <f>+PTEP!#REF!</f>
        <v>#REF!</v>
      </c>
      <c r="G22" s="336" t="e">
        <f>+AVERAGE(F22:F31)</f>
        <v>#REF!</v>
      </c>
      <c r="H22" s="59" t="s">
        <v>279</v>
      </c>
    </row>
    <row r="23" spans="1:8" ht="22.5">
      <c r="A23" s="341"/>
      <c r="B23" s="343"/>
      <c r="C23" s="343"/>
      <c r="D23" s="35" t="s">
        <v>54</v>
      </c>
      <c r="E23" s="36" t="s">
        <v>32</v>
      </c>
      <c r="F23" s="34" t="e">
        <f>+PTEP!#REF!</f>
        <v>#REF!</v>
      </c>
      <c r="G23" s="344"/>
      <c r="H23" s="59" t="s">
        <v>282</v>
      </c>
    </row>
    <row r="24" spans="1:8" ht="22.5">
      <c r="A24" s="341"/>
      <c r="B24" s="343"/>
      <c r="C24" s="343"/>
      <c r="D24" s="35" t="s">
        <v>56</v>
      </c>
      <c r="E24" s="36" t="s">
        <v>169</v>
      </c>
      <c r="F24" s="34" t="e">
        <f>+PTEP!#REF!</f>
        <v>#REF!</v>
      </c>
      <c r="G24" s="344"/>
      <c r="H24" s="59" t="s">
        <v>282</v>
      </c>
    </row>
    <row r="25" spans="1:8" ht="22.5">
      <c r="A25" s="341"/>
      <c r="B25" s="343"/>
      <c r="C25" s="343"/>
      <c r="D25" s="35" t="s">
        <v>55</v>
      </c>
      <c r="E25" s="36" t="s">
        <v>47</v>
      </c>
      <c r="F25" s="34" t="e">
        <f>+PTEP!#REF!</f>
        <v>#REF!</v>
      </c>
      <c r="G25" s="344"/>
      <c r="H25" s="59" t="s">
        <v>281</v>
      </c>
    </row>
    <row r="26" spans="1:8" ht="22.5">
      <c r="A26" s="341"/>
      <c r="B26" s="343"/>
      <c r="C26" s="343"/>
      <c r="D26" s="35" t="s">
        <v>57</v>
      </c>
      <c r="E26" s="36" t="s">
        <v>63</v>
      </c>
      <c r="F26" s="34" t="e">
        <f>+PTEP!#REF!</f>
        <v>#REF!</v>
      </c>
      <c r="G26" s="344"/>
      <c r="H26" s="59" t="s">
        <v>281</v>
      </c>
    </row>
    <row r="27" spans="1:8" ht="22.5">
      <c r="A27" s="341"/>
      <c r="B27" s="343"/>
      <c r="C27" s="343"/>
      <c r="D27" s="35" t="s">
        <v>58</v>
      </c>
      <c r="E27" s="36" t="s">
        <v>48</v>
      </c>
      <c r="F27" s="34" t="e">
        <f>+PTEP!#REF!</f>
        <v>#REF!</v>
      </c>
      <c r="G27" s="344"/>
      <c r="H27" s="59" t="s">
        <v>281</v>
      </c>
    </row>
    <row r="28" spans="1:8" ht="22.5">
      <c r="A28" s="341"/>
      <c r="B28" s="343"/>
      <c r="C28" s="343"/>
      <c r="D28" s="35" t="s">
        <v>59</v>
      </c>
      <c r="E28" s="36" t="s">
        <v>49</v>
      </c>
      <c r="F28" s="34" t="e">
        <f>+PTEP!#REF!</f>
        <v>#REF!</v>
      </c>
      <c r="G28" s="344"/>
      <c r="H28" s="59" t="s">
        <v>272</v>
      </c>
    </row>
    <row r="29" spans="1:8" ht="33.75">
      <c r="A29" s="341"/>
      <c r="B29" s="343"/>
      <c r="C29" s="343"/>
      <c r="D29" s="35" t="s">
        <v>60</v>
      </c>
      <c r="E29" s="36" t="s">
        <v>52</v>
      </c>
      <c r="F29" s="34" t="e">
        <f>+PTEP!#REF!</f>
        <v>#REF!</v>
      </c>
      <c r="G29" s="344"/>
      <c r="H29" s="59" t="s">
        <v>297</v>
      </c>
    </row>
    <row r="30" spans="1:8" ht="22.5">
      <c r="A30" s="341"/>
      <c r="B30" s="343"/>
      <c r="C30" s="343"/>
      <c r="D30" s="35" t="s">
        <v>61</v>
      </c>
      <c r="E30" s="36" t="s">
        <v>53</v>
      </c>
      <c r="F30" s="34" t="e">
        <f>+PTEP!#REF!</f>
        <v>#REF!</v>
      </c>
      <c r="G30" s="344"/>
      <c r="H30" s="59" t="s">
        <v>287</v>
      </c>
    </row>
    <row r="31" spans="1:8" ht="22.5">
      <c r="A31" s="341"/>
      <c r="B31" s="343"/>
      <c r="C31" s="343"/>
      <c r="D31" s="35" t="s">
        <v>62</v>
      </c>
      <c r="E31" s="36" t="s">
        <v>298</v>
      </c>
      <c r="F31" s="34" t="e">
        <f>+PTEP!#REF!</f>
        <v>#REF!</v>
      </c>
      <c r="G31" s="344"/>
      <c r="H31" s="59" t="s">
        <v>287</v>
      </c>
    </row>
    <row r="32" spans="1:8">
      <c r="A32" s="340" t="s">
        <v>331</v>
      </c>
      <c r="B32" s="342" t="s">
        <v>64</v>
      </c>
      <c r="C32" s="342">
        <v>6</v>
      </c>
      <c r="D32" s="37" t="s">
        <v>89</v>
      </c>
      <c r="E32" s="38" t="s">
        <v>71</v>
      </c>
      <c r="F32" s="34" t="e">
        <f>+PTEP!#REF!</f>
        <v>#REF!</v>
      </c>
      <c r="G32" s="336" t="e">
        <f>+AVERAGE(F32:F37)</f>
        <v>#REF!</v>
      </c>
      <c r="H32" s="60" t="s">
        <v>272</v>
      </c>
    </row>
    <row r="33" spans="1:10" ht="22.5">
      <c r="A33" s="341"/>
      <c r="B33" s="343"/>
      <c r="C33" s="343"/>
      <c r="D33" s="37" t="s">
        <v>90</v>
      </c>
      <c r="E33" s="38" t="s">
        <v>74</v>
      </c>
      <c r="F33" s="34" t="e">
        <f>+PTEP!#REF!</f>
        <v>#REF!</v>
      </c>
      <c r="G33" s="336"/>
      <c r="H33" s="60" t="s">
        <v>272</v>
      </c>
    </row>
    <row r="34" spans="1:10" ht="22.5">
      <c r="A34" s="341"/>
      <c r="B34" s="343"/>
      <c r="C34" s="343"/>
      <c r="D34" s="37" t="s">
        <v>91</v>
      </c>
      <c r="E34" s="38" t="s">
        <v>76</v>
      </c>
      <c r="F34" s="34" t="e">
        <f>+PTEP!#REF!</f>
        <v>#REF!</v>
      </c>
      <c r="G34" s="336"/>
      <c r="H34" s="60" t="s">
        <v>272</v>
      </c>
    </row>
    <row r="35" spans="1:10" ht="33.75">
      <c r="A35" s="341"/>
      <c r="B35" s="343"/>
      <c r="C35" s="343"/>
      <c r="D35" s="37" t="s">
        <v>92</v>
      </c>
      <c r="E35" s="38" t="s">
        <v>79</v>
      </c>
      <c r="F35" s="34" t="e">
        <f>+PTEP!#REF!</f>
        <v>#REF!</v>
      </c>
      <c r="G35" s="336"/>
      <c r="H35" s="60" t="s">
        <v>272</v>
      </c>
    </row>
    <row r="36" spans="1:10" ht="33.75">
      <c r="A36" s="341"/>
      <c r="B36" s="343"/>
      <c r="C36" s="343"/>
      <c r="D36" s="37" t="s">
        <v>93</v>
      </c>
      <c r="E36" s="38" t="s">
        <v>82</v>
      </c>
      <c r="F36" s="34" t="e">
        <f>+PTEP!#REF!</f>
        <v>#REF!</v>
      </c>
      <c r="G36" s="336"/>
      <c r="H36" s="60" t="s">
        <v>272</v>
      </c>
    </row>
    <row r="37" spans="1:10">
      <c r="A37" s="341"/>
      <c r="B37" s="343"/>
      <c r="C37" s="343"/>
      <c r="D37" s="37" t="s">
        <v>94</v>
      </c>
      <c r="E37" s="38" t="s">
        <v>85</v>
      </c>
      <c r="F37" s="34" t="e">
        <f>+PTEP!#REF!</f>
        <v>#REF!</v>
      </c>
      <c r="G37" s="336"/>
      <c r="H37" s="60" t="s">
        <v>272</v>
      </c>
    </row>
    <row r="38" spans="1:10">
      <c r="A38" s="332" t="s">
        <v>334</v>
      </c>
      <c r="B38" s="334" t="s">
        <v>95</v>
      </c>
      <c r="C38" s="334">
        <v>2</v>
      </c>
      <c r="D38" s="39" t="s">
        <v>116</v>
      </c>
      <c r="E38" s="40" t="s">
        <v>178</v>
      </c>
      <c r="F38" s="34" t="e">
        <f>+PTEP!#REF!</f>
        <v>#REF!</v>
      </c>
      <c r="G38" s="336" t="e">
        <f>+AVERAGE(F38:F39)</f>
        <v>#REF!</v>
      </c>
      <c r="H38" s="41" t="s">
        <v>272</v>
      </c>
    </row>
    <row r="39" spans="1:10" ht="22.5">
      <c r="A39" s="333"/>
      <c r="B39" s="335"/>
      <c r="C39" s="335"/>
      <c r="D39" s="39" t="s">
        <v>247</v>
      </c>
      <c r="E39" s="40" t="s">
        <v>248</v>
      </c>
      <c r="F39" s="34" t="e">
        <f>+PTEP!#REF!</f>
        <v>#REF!</v>
      </c>
      <c r="G39" s="344"/>
      <c r="H39" s="41" t="s">
        <v>239</v>
      </c>
    </row>
    <row r="40" spans="1:10" ht="22.5">
      <c r="A40" s="332" t="s">
        <v>337</v>
      </c>
      <c r="B40" s="334" t="s">
        <v>97</v>
      </c>
      <c r="C40" s="334">
        <v>4</v>
      </c>
      <c r="D40" s="42" t="s">
        <v>117</v>
      </c>
      <c r="E40" s="43" t="s">
        <v>166</v>
      </c>
      <c r="F40" s="34" t="e">
        <f>+PTEP!#REF!</f>
        <v>#REF!</v>
      </c>
      <c r="G40" s="336" t="e">
        <f>+AVERAGE(F40:F43)</f>
        <v>#REF!</v>
      </c>
      <c r="H40" s="61" t="s">
        <v>202</v>
      </c>
      <c r="J40" s="26"/>
    </row>
    <row r="41" spans="1:10" ht="33.75">
      <c r="A41" s="333"/>
      <c r="B41" s="335"/>
      <c r="C41" s="335"/>
      <c r="D41" s="42" t="s">
        <v>119</v>
      </c>
      <c r="E41" s="43" t="s">
        <v>318</v>
      </c>
      <c r="F41" s="34" t="e">
        <f>+PTEP!#REF!</f>
        <v>#REF!</v>
      </c>
      <c r="G41" s="336"/>
      <c r="H41" s="61" t="s">
        <v>279</v>
      </c>
    </row>
    <row r="42" spans="1:10" ht="22.5">
      <c r="A42" s="333"/>
      <c r="B42" s="335"/>
      <c r="C42" s="335"/>
      <c r="D42" s="42" t="s">
        <v>319</v>
      </c>
      <c r="E42" s="44" t="s">
        <v>293</v>
      </c>
      <c r="F42" s="34" t="e">
        <f>+PTEP!#REF!</f>
        <v>#REF!</v>
      </c>
      <c r="G42" s="336"/>
      <c r="H42" s="61" t="s">
        <v>202</v>
      </c>
    </row>
    <row r="43" spans="1:10" ht="22.5">
      <c r="A43" s="333"/>
      <c r="B43" s="335"/>
      <c r="C43" s="335"/>
      <c r="D43" s="42" t="s">
        <v>320</v>
      </c>
      <c r="E43" s="44" t="s">
        <v>264</v>
      </c>
      <c r="F43" s="34" t="e">
        <f>+PTEP!#REF!</f>
        <v>#REF!</v>
      </c>
      <c r="G43" s="336"/>
      <c r="H43" s="61" t="s">
        <v>202</v>
      </c>
    </row>
    <row r="44" spans="1:10" ht="33.75">
      <c r="A44" s="332" t="s">
        <v>340</v>
      </c>
      <c r="B44" s="334" t="s">
        <v>98</v>
      </c>
      <c r="C44" s="334">
        <v>3</v>
      </c>
      <c r="D44" s="45" t="s">
        <v>120</v>
      </c>
      <c r="E44" s="46" t="s">
        <v>257</v>
      </c>
      <c r="F44" s="34" t="e">
        <f>+PTEP!#REF!</f>
        <v>#REF!</v>
      </c>
      <c r="G44" s="337" t="e">
        <f>+AVERAGE(F44:F46)</f>
        <v>#REF!</v>
      </c>
      <c r="H44" s="47" t="s">
        <v>232</v>
      </c>
    </row>
    <row r="45" spans="1:10">
      <c r="A45" s="333"/>
      <c r="B45" s="335"/>
      <c r="C45" s="335"/>
      <c r="D45" s="45" t="s">
        <v>121</v>
      </c>
      <c r="E45" s="46" t="s">
        <v>231</v>
      </c>
      <c r="F45" s="34" t="e">
        <f>+PTEP!#REF!</f>
        <v>#REF!</v>
      </c>
      <c r="G45" s="338"/>
      <c r="H45" s="47" t="s">
        <v>263</v>
      </c>
    </row>
    <row r="46" spans="1:10" ht="22.5">
      <c r="A46" s="333"/>
      <c r="B46" s="335"/>
      <c r="C46" s="335"/>
      <c r="D46" s="45" t="s">
        <v>122</v>
      </c>
      <c r="E46" s="46" t="s">
        <v>258</v>
      </c>
      <c r="F46" s="34" t="e">
        <f>+PTEP!#REF!</f>
        <v>#REF!</v>
      </c>
      <c r="G46" s="339"/>
      <c r="H46" s="47" t="s">
        <v>263</v>
      </c>
    </row>
    <row r="47" spans="1:10" ht="22.5">
      <c r="A47" s="332" t="s">
        <v>340</v>
      </c>
      <c r="B47" s="334" t="s">
        <v>102</v>
      </c>
      <c r="C47" s="334">
        <v>8</v>
      </c>
      <c r="D47" s="48" t="s">
        <v>123</v>
      </c>
      <c r="E47" s="49" t="s">
        <v>300</v>
      </c>
      <c r="F47" s="34" t="e">
        <f>+PTEP!#REF!</f>
        <v>#REF!</v>
      </c>
      <c r="G47" s="337" t="e">
        <f>+AVERAGE(F47:F54)</f>
        <v>#REF!</v>
      </c>
      <c r="H47" s="62" t="s">
        <v>301</v>
      </c>
    </row>
    <row r="48" spans="1:10" ht="22.5">
      <c r="A48" s="333"/>
      <c r="B48" s="335"/>
      <c r="C48" s="335"/>
      <c r="D48" s="48" t="s">
        <v>124</v>
      </c>
      <c r="E48" s="49" t="s">
        <v>302</v>
      </c>
      <c r="F48" s="34" t="e">
        <f>+PTEP!#REF!</f>
        <v>#REF!</v>
      </c>
      <c r="G48" s="338"/>
      <c r="H48" s="62" t="s">
        <v>304</v>
      </c>
    </row>
    <row r="49" spans="1:8" ht="22.5">
      <c r="A49" s="333"/>
      <c r="B49" s="335"/>
      <c r="C49" s="335"/>
      <c r="D49" s="48" t="s">
        <v>305</v>
      </c>
      <c r="E49" s="49" t="s">
        <v>110</v>
      </c>
      <c r="F49" s="34" t="e">
        <f>+PTEP!#REF!</f>
        <v>#REF!</v>
      </c>
      <c r="G49" s="338"/>
      <c r="H49" s="62" t="s">
        <v>306</v>
      </c>
    </row>
    <row r="50" spans="1:8" ht="33.75">
      <c r="A50" s="333"/>
      <c r="B50" s="335"/>
      <c r="C50" s="335"/>
      <c r="D50" s="48" t="s">
        <v>125</v>
      </c>
      <c r="E50" s="49" t="s">
        <v>163</v>
      </c>
      <c r="F50" s="34" t="e">
        <f>+PTEP!#REF!</f>
        <v>#REF!</v>
      </c>
      <c r="G50" s="338"/>
      <c r="H50" s="62" t="s">
        <v>307</v>
      </c>
    </row>
    <row r="51" spans="1:8" ht="22.5">
      <c r="A51" s="333"/>
      <c r="B51" s="335"/>
      <c r="C51" s="335"/>
      <c r="D51" s="48" t="s">
        <v>126</v>
      </c>
      <c r="E51" s="50" t="s">
        <v>308</v>
      </c>
      <c r="F51" s="34" t="e">
        <f>+PTEP!#REF!</f>
        <v>#REF!</v>
      </c>
      <c r="G51" s="338"/>
      <c r="H51" s="62" t="s">
        <v>311</v>
      </c>
    </row>
    <row r="52" spans="1:8" ht="33.75">
      <c r="A52" s="333"/>
      <c r="B52" s="335"/>
      <c r="C52" s="335"/>
      <c r="D52" s="48" t="s">
        <v>127</v>
      </c>
      <c r="E52" s="49" t="s">
        <v>322</v>
      </c>
      <c r="F52" s="34" t="e">
        <f>+PTEP!#REF!</f>
        <v>#REF!</v>
      </c>
      <c r="G52" s="338"/>
      <c r="H52" s="62" t="s">
        <v>321</v>
      </c>
    </row>
    <row r="53" spans="1:8" ht="33.75">
      <c r="A53" s="333"/>
      <c r="B53" s="335"/>
      <c r="C53" s="335"/>
      <c r="D53" s="48" t="s">
        <v>157</v>
      </c>
      <c r="E53" s="49" t="s">
        <v>152</v>
      </c>
      <c r="F53" s="34" t="e">
        <f>+PTEP!#REF!</f>
        <v>#REF!</v>
      </c>
      <c r="G53" s="338"/>
      <c r="H53" s="62" t="s">
        <v>201</v>
      </c>
    </row>
    <row r="54" spans="1:8" ht="56.25">
      <c r="A54" s="333"/>
      <c r="B54" s="335"/>
      <c r="C54" s="335"/>
      <c r="D54" s="48" t="s">
        <v>313</v>
      </c>
      <c r="E54" s="49" t="s">
        <v>314</v>
      </c>
      <c r="F54" s="34" t="e">
        <f>+PTEP!#REF!</f>
        <v>#REF!</v>
      </c>
      <c r="G54" s="339"/>
      <c r="H54" s="62" t="s">
        <v>315</v>
      </c>
    </row>
    <row r="55" spans="1:8">
      <c r="A55" s="332" t="s">
        <v>369</v>
      </c>
      <c r="B55" s="334" t="s">
        <v>105</v>
      </c>
      <c r="C55" s="334">
        <v>6</v>
      </c>
      <c r="D55" s="52" t="s">
        <v>128</v>
      </c>
      <c r="E55" s="53" t="s">
        <v>145</v>
      </c>
      <c r="F55" s="51" t="e">
        <f>+PTEP!#REF!</f>
        <v>#REF!</v>
      </c>
      <c r="G55" s="345" t="e">
        <f>+AVERAGE(F55:F60)</f>
        <v>#REF!</v>
      </c>
      <c r="H55" s="53" t="s">
        <v>222</v>
      </c>
    </row>
    <row r="56" spans="1:8" ht="22.5">
      <c r="A56" s="333"/>
      <c r="B56" s="335"/>
      <c r="C56" s="335"/>
      <c r="D56" s="52" t="s">
        <v>156</v>
      </c>
      <c r="E56" s="53" t="s">
        <v>149</v>
      </c>
      <c r="F56" s="51" t="e">
        <f>+PTEP!#REF!</f>
        <v>#REF!</v>
      </c>
      <c r="G56" s="346"/>
      <c r="H56" s="53" t="s">
        <v>222</v>
      </c>
    </row>
    <row r="57" spans="1:8" ht="22.5">
      <c r="A57" s="333"/>
      <c r="B57" s="335"/>
      <c r="C57" s="335"/>
      <c r="D57" s="52" t="s">
        <v>129</v>
      </c>
      <c r="E57" s="53" t="s">
        <v>179</v>
      </c>
      <c r="F57" s="51" t="e">
        <f>+PTEP!#REF!</f>
        <v>#REF!</v>
      </c>
      <c r="G57" s="346"/>
      <c r="H57" s="53" t="s">
        <v>222</v>
      </c>
    </row>
    <row r="58" spans="1:8">
      <c r="A58" s="333"/>
      <c r="B58" s="335"/>
      <c r="C58" s="335"/>
      <c r="D58" s="52" t="s">
        <v>130</v>
      </c>
      <c r="E58" s="53" t="s">
        <v>158</v>
      </c>
      <c r="F58" s="51" t="e">
        <f>+PTEP!#REF!</f>
        <v>#REF!</v>
      </c>
      <c r="G58" s="346"/>
      <c r="H58" s="53" t="s">
        <v>222</v>
      </c>
    </row>
    <row r="59" spans="1:8" ht="22.5">
      <c r="A59" s="333"/>
      <c r="B59" s="335"/>
      <c r="C59" s="335"/>
      <c r="D59" s="52" t="s">
        <v>131</v>
      </c>
      <c r="E59" s="53" t="s">
        <v>161</v>
      </c>
      <c r="F59" s="51" t="e">
        <f>+PTEP!#REF!</f>
        <v>#REF!</v>
      </c>
      <c r="G59" s="346"/>
      <c r="H59" s="53" t="s">
        <v>222</v>
      </c>
    </row>
    <row r="60" spans="1:8" ht="33.75">
      <c r="A60" s="333"/>
      <c r="B60" s="335"/>
      <c r="C60" s="335"/>
      <c r="D60" s="52" t="s">
        <v>132</v>
      </c>
      <c r="E60" s="54" t="s">
        <v>253</v>
      </c>
      <c r="F60" s="51" t="e">
        <f>+PTEP!#REF!</f>
        <v>#REF!</v>
      </c>
      <c r="G60" s="347"/>
      <c r="H60" s="55" t="s">
        <v>239</v>
      </c>
    </row>
    <row r="61" spans="1:8" ht="22.5">
      <c r="A61" s="332" t="s">
        <v>368</v>
      </c>
      <c r="B61" s="334" t="s">
        <v>133</v>
      </c>
      <c r="C61" s="334">
        <v>3</v>
      </c>
      <c r="D61" s="56" t="s">
        <v>137</v>
      </c>
      <c r="E61" s="57" t="s">
        <v>228</v>
      </c>
      <c r="F61" s="51" t="e">
        <f>+PTEP!#REF!</f>
        <v>#REF!</v>
      </c>
      <c r="G61" s="345" t="e">
        <f>+AVERAGE(F61:F63)</f>
        <v>#REF!</v>
      </c>
      <c r="H61" s="57" t="s">
        <v>222</v>
      </c>
    </row>
    <row r="62" spans="1:8" ht="22.5">
      <c r="A62" s="333"/>
      <c r="B62" s="335"/>
      <c r="C62" s="335"/>
      <c r="D62" s="56" t="s">
        <v>138</v>
      </c>
      <c r="E62" s="57" t="s">
        <v>229</v>
      </c>
      <c r="F62" s="51" t="e">
        <f>+PTEP!#REF!</f>
        <v>#REF!</v>
      </c>
      <c r="G62" s="346"/>
      <c r="H62" s="57" t="s">
        <v>222</v>
      </c>
    </row>
    <row r="63" spans="1:8" ht="22.5">
      <c r="A63" s="333"/>
      <c r="B63" s="335"/>
      <c r="C63" s="335"/>
      <c r="D63" s="56" t="s">
        <v>139</v>
      </c>
      <c r="E63" s="57" t="s">
        <v>230</v>
      </c>
      <c r="F63" s="51" t="e">
        <f>+PTEP!#REF!</f>
        <v>#REF!</v>
      </c>
      <c r="G63" s="347"/>
      <c r="H63" s="57" t="s">
        <v>222</v>
      </c>
    </row>
    <row r="64" spans="1:8">
      <c r="A64" s="331" t="s">
        <v>367</v>
      </c>
      <c r="B64" s="331"/>
      <c r="C64" s="13">
        <f>SUM(C2:C63)</f>
        <v>62</v>
      </c>
      <c r="D64" s="13"/>
      <c r="E64" s="13"/>
      <c r="F64" s="27" t="e">
        <f>+AVERAGE(F2:F63)</f>
        <v>#REF!</v>
      </c>
      <c r="G64" s="27" t="e">
        <f>+AVERAGE(G2:G63)</f>
        <v>#REF!</v>
      </c>
      <c r="H64" s="28"/>
    </row>
  </sheetData>
  <mergeCells count="37">
    <mergeCell ref="B61:B63"/>
    <mergeCell ref="G55:G60"/>
    <mergeCell ref="G61:G63"/>
    <mergeCell ref="C55:C60"/>
    <mergeCell ref="C61:C63"/>
    <mergeCell ref="A2:A21"/>
    <mergeCell ref="B2:B21"/>
    <mergeCell ref="C2:C21"/>
    <mergeCell ref="G2:G21"/>
    <mergeCell ref="A22:A31"/>
    <mergeCell ref="B22:B31"/>
    <mergeCell ref="C22:C31"/>
    <mergeCell ref="G22:G31"/>
    <mergeCell ref="A32:A37"/>
    <mergeCell ref="B32:B37"/>
    <mergeCell ref="C32:C37"/>
    <mergeCell ref="G32:G37"/>
    <mergeCell ref="A38:A39"/>
    <mergeCell ref="B38:B39"/>
    <mergeCell ref="C38:C39"/>
    <mergeCell ref="G38:G39"/>
    <mergeCell ref="A64:B64"/>
    <mergeCell ref="A40:A43"/>
    <mergeCell ref="B40:B43"/>
    <mergeCell ref="C40:C43"/>
    <mergeCell ref="G40:G43"/>
    <mergeCell ref="A47:A54"/>
    <mergeCell ref="B47:B54"/>
    <mergeCell ref="A44:A46"/>
    <mergeCell ref="B44:B46"/>
    <mergeCell ref="G44:G46"/>
    <mergeCell ref="C44:C46"/>
    <mergeCell ref="C47:C54"/>
    <mergeCell ref="G47:G54"/>
    <mergeCell ref="A55:A60"/>
    <mergeCell ref="B55:B60"/>
    <mergeCell ref="A61:A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3634-0F07-4825-8511-5F33520DBCDB}">
  <dimension ref="A1:T68"/>
  <sheetViews>
    <sheetView tabSelected="1" zoomScale="70" zoomScaleNormal="70" workbookViewId="0">
      <selection activeCell="C1" sqref="C1:N2"/>
    </sheetView>
  </sheetViews>
  <sheetFormatPr baseColWidth="10" defaultColWidth="11.42578125" defaultRowHeight="14.25"/>
  <cols>
    <col min="1" max="1" width="39.140625" style="4" bestFit="1" customWidth="1"/>
    <col min="2" max="2" width="18.140625" style="4" customWidth="1"/>
    <col min="3" max="3" width="19.28515625" style="2" bestFit="1" customWidth="1"/>
    <col min="4" max="4" width="21.5703125" style="5" bestFit="1" customWidth="1"/>
    <col min="5" max="5" width="7.5703125" style="6" customWidth="1"/>
    <col min="6" max="6" width="24.7109375" style="94" customWidth="1"/>
    <col min="7" max="7" width="21.42578125" style="94" customWidth="1"/>
    <col min="8" max="8" width="15.28515625" style="94" customWidth="1"/>
    <col min="9" max="9" width="20.140625" style="6" customWidth="1"/>
    <col min="10" max="10" width="19.85546875" style="94" customWidth="1"/>
    <col min="11" max="11" width="18.140625" style="94" customWidth="1"/>
    <col min="12" max="14" width="4.5703125" style="6" customWidth="1"/>
    <col min="15" max="15" width="47.140625" style="10" customWidth="1"/>
    <col min="16" max="16" width="22.28515625" style="23" customWidth="1"/>
    <col min="17" max="17" width="22.28515625" style="10" customWidth="1"/>
    <col min="18" max="18" width="36.28515625" style="152" customWidth="1"/>
    <col min="19" max="19" width="22.5703125" style="4" customWidth="1"/>
    <col min="20" max="20" width="25.28515625" style="150" customWidth="1"/>
    <col min="21" max="16384" width="11.42578125" style="5"/>
  </cols>
  <sheetData>
    <row r="1" spans="1:20" ht="12.75">
      <c r="A1" s="382"/>
      <c r="B1" s="382"/>
      <c r="C1" s="376" t="s">
        <v>588</v>
      </c>
      <c r="D1" s="376"/>
      <c r="E1" s="376"/>
      <c r="F1" s="376"/>
      <c r="G1" s="376"/>
      <c r="H1" s="376"/>
      <c r="I1" s="376"/>
      <c r="J1" s="376"/>
      <c r="K1" s="376"/>
      <c r="L1" s="376"/>
      <c r="M1" s="376"/>
      <c r="N1" s="376"/>
    </row>
    <row r="2" spans="1:20" ht="84" customHeight="1">
      <c r="A2" s="382"/>
      <c r="B2" s="382"/>
      <c r="C2" s="376"/>
      <c r="D2" s="376"/>
      <c r="E2" s="376"/>
      <c r="F2" s="376"/>
      <c r="G2" s="376"/>
      <c r="H2" s="376"/>
      <c r="I2" s="376"/>
      <c r="J2" s="376"/>
      <c r="K2" s="376"/>
      <c r="L2" s="376"/>
      <c r="M2" s="376"/>
      <c r="N2" s="376"/>
    </row>
    <row r="3" spans="1:20" s="3" customFormat="1">
      <c r="A3" s="380" t="s">
        <v>323</v>
      </c>
      <c r="B3" s="380"/>
      <c r="C3" s="380"/>
      <c r="D3" s="380"/>
      <c r="E3" s="380"/>
      <c r="F3" s="380"/>
      <c r="G3" s="380"/>
      <c r="H3" s="380"/>
      <c r="I3" s="380"/>
      <c r="J3" s="380"/>
      <c r="K3" s="380"/>
      <c r="L3" s="380"/>
      <c r="M3" s="380"/>
      <c r="N3" s="380"/>
      <c r="P3" s="311"/>
    </row>
    <row r="4" spans="1:20" s="3" customFormat="1" ht="15" thickBot="1">
      <c r="A4" s="381" t="s">
        <v>386</v>
      </c>
      <c r="B4" s="381"/>
      <c r="C4" s="381"/>
      <c r="D4" s="381"/>
      <c r="E4" s="381"/>
      <c r="F4" s="381"/>
      <c r="G4" s="381"/>
      <c r="H4" s="381"/>
      <c r="I4" s="381"/>
      <c r="J4" s="381"/>
      <c r="K4" s="381"/>
      <c r="L4" s="381"/>
      <c r="M4" s="381"/>
      <c r="N4" s="381"/>
      <c r="P4" s="311"/>
    </row>
    <row r="5" spans="1:20" ht="47.25" customHeight="1">
      <c r="A5" s="377"/>
      <c r="B5" s="377"/>
      <c r="C5" s="377"/>
      <c r="D5" s="377"/>
      <c r="E5" s="377"/>
      <c r="F5" s="377"/>
      <c r="G5" s="377"/>
      <c r="H5" s="377"/>
      <c r="I5" s="377"/>
      <c r="J5" s="377"/>
      <c r="K5" s="377"/>
      <c r="L5" s="377"/>
      <c r="M5" s="377"/>
      <c r="N5" s="377"/>
      <c r="O5" s="386" t="s">
        <v>592</v>
      </c>
      <c r="P5" s="387"/>
      <c r="Q5" s="388"/>
      <c r="R5" s="348" t="s">
        <v>638</v>
      </c>
      <c r="S5" s="349"/>
      <c r="T5" s="350"/>
    </row>
    <row r="6" spans="1:20" s="1" customFormat="1" ht="44.25" customHeight="1" thickBot="1">
      <c r="A6" s="161" t="s">
        <v>26</v>
      </c>
      <c r="B6" s="161" t="s">
        <v>27</v>
      </c>
      <c r="C6" s="161" t="s">
        <v>23</v>
      </c>
      <c r="D6" s="161" t="s">
        <v>24</v>
      </c>
      <c r="E6" s="161" t="s">
        <v>6</v>
      </c>
      <c r="F6" s="161" t="s">
        <v>0</v>
      </c>
      <c r="G6" s="161" t="s">
        <v>1</v>
      </c>
      <c r="H6" s="161" t="s">
        <v>2</v>
      </c>
      <c r="I6" s="161" t="s">
        <v>3</v>
      </c>
      <c r="J6" s="161" t="s">
        <v>4</v>
      </c>
      <c r="K6" s="161" t="s">
        <v>484</v>
      </c>
      <c r="L6" s="378" t="s">
        <v>495</v>
      </c>
      <c r="M6" s="378"/>
      <c r="N6" s="379"/>
      <c r="O6" s="272" t="s">
        <v>589</v>
      </c>
      <c r="P6" s="162" t="s">
        <v>590</v>
      </c>
      <c r="Q6" s="273" t="s">
        <v>591</v>
      </c>
      <c r="R6" s="293" t="s">
        <v>636</v>
      </c>
      <c r="S6" s="294" t="s">
        <v>591</v>
      </c>
      <c r="T6" s="295" t="s">
        <v>637</v>
      </c>
    </row>
    <row r="7" spans="1:20" ht="138" customHeight="1">
      <c r="A7" s="372" t="s">
        <v>679</v>
      </c>
      <c r="B7" s="375" t="s">
        <v>680</v>
      </c>
      <c r="C7" s="168" t="s">
        <v>5</v>
      </c>
      <c r="D7" s="169" t="s">
        <v>11</v>
      </c>
      <c r="E7" s="170" t="s">
        <v>35</v>
      </c>
      <c r="F7" s="170" t="s">
        <v>233</v>
      </c>
      <c r="G7" s="170" t="s">
        <v>275</v>
      </c>
      <c r="H7" s="170" t="s">
        <v>276</v>
      </c>
      <c r="I7" s="170" t="s">
        <v>278</v>
      </c>
      <c r="J7" s="170" t="s">
        <v>277</v>
      </c>
      <c r="K7" s="170" t="s">
        <v>272</v>
      </c>
      <c r="L7" s="170" t="s">
        <v>211</v>
      </c>
      <c r="M7" s="170" t="s">
        <v>211</v>
      </c>
      <c r="N7" s="171" t="s">
        <v>211</v>
      </c>
      <c r="O7" s="274" t="s">
        <v>598</v>
      </c>
      <c r="P7" s="172" t="s">
        <v>599</v>
      </c>
      <c r="Q7" s="275" t="s">
        <v>600</v>
      </c>
      <c r="R7" s="296" t="s">
        <v>654</v>
      </c>
      <c r="S7" s="173" t="s">
        <v>641</v>
      </c>
      <c r="T7" s="174" t="s">
        <v>640</v>
      </c>
    </row>
    <row r="8" spans="1:20" ht="140.25">
      <c r="A8" s="373"/>
      <c r="B8" s="363"/>
      <c r="C8" s="98" t="s">
        <v>5</v>
      </c>
      <c r="D8" s="63" t="s">
        <v>11</v>
      </c>
      <c r="E8" s="64" t="s">
        <v>36</v>
      </c>
      <c r="F8" s="64" t="s">
        <v>194</v>
      </c>
      <c r="G8" s="64" t="s">
        <v>451</v>
      </c>
      <c r="H8" s="64" t="s">
        <v>453</v>
      </c>
      <c r="I8" s="64" t="s">
        <v>452</v>
      </c>
      <c r="J8" s="64" t="s">
        <v>212</v>
      </c>
      <c r="K8" s="64" t="s">
        <v>272</v>
      </c>
      <c r="L8" s="64" t="s">
        <v>211</v>
      </c>
      <c r="M8" s="64" t="s">
        <v>211</v>
      </c>
      <c r="N8" s="147" t="s">
        <v>211</v>
      </c>
      <c r="O8" s="276" t="s">
        <v>607</v>
      </c>
      <c r="P8" s="155">
        <v>0.33</v>
      </c>
      <c r="Q8" s="277"/>
      <c r="R8" s="297" t="s">
        <v>644</v>
      </c>
      <c r="S8" s="159" t="s">
        <v>649</v>
      </c>
      <c r="T8" s="175" t="s">
        <v>639</v>
      </c>
    </row>
    <row r="9" spans="1:20" ht="48">
      <c r="A9" s="373"/>
      <c r="B9" s="363"/>
      <c r="C9" s="98" t="s">
        <v>5</v>
      </c>
      <c r="D9" s="63" t="s">
        <v>11</v>
      </c>
      <c r="E9" s="64" t="s">
        <v>213</v>
      </c>
      <c r="F9" s="64" t="s">
        <v>234</v>
      </c>
      <c r="G9" s="64" t="s">
        <v>235</v>
      </c>
      <c r="H9" s="64" t="s">
        <v>236</v>
      </c>
      <c r="I9" s="64" t="s">
        <v>269</v>
      </c>
      <c r="J9" s="64" t="s">
        <v>238</v>
      </c>
      <c r="K9" s="64" t="s">
        <v>239</v>
      </c>
      <c r="L9" s="64"/>
      <c r="M9" s="64"/>
      <c r="N9" s="147" t="s">
        <v>211</v>
      </c>
      <c r="O9" s="278" t="s">
        <v>691</v>
      </c>
      <c r="P9" s="304"/>
      <c r="Q9" s="279"/>
      <c r="R9" s="298" t="s">
        <v>673</v>
      </c>
      <c r="S9" s="187" t="s">
        <v>675</v>
      </c>
      <c r="T9" s="257" t="s">
        <v>674</v>
      </c>
    </row>
    <row r="10" spans="1:20" ht="132">
      <c r="A10" s="373"/>
      <c r="B10" s="363"/>
      <c r="C10" s="98" t="s">
        <v>5</v>
      </c>
      <c r="D10" s="63" t="s">
        <v>12</v>
      </c>
      <c r="E10" s="64" t="s">
        <v>38</v>
      </c>
      <c r="F10" s="64" t="s">
        <v>164</v>
      </c>
      <c r="G10" s="64" t="s">
        <v>185</v>
      </c>
      <c r="H10" s="64" t="s">
        <v>7</v>
      </c>
      <c r="I10" s="64" t="s">
        <v>8</v>
      </c>
      <c r="J10" s="64" t="s">
        <v>274</v>
      </c>
      <c r="K10" s="64" t="s">
        <v>202</v>
      </c>
      <c r="L10" s="64" t="s">
        <v>211</v>
      </c>
      <c r="M10" s="64" t="s">
        <v>211</v>
      </c>
      <c r="N10" s="147" t="s">
        <v>211</v>
      </c>
      <c r="O10" s="276" t="s">
        <v>688</v>
      </c>
      <c r="P10" s="307">
        <v>1</v>
      </c>
      <c r="Q10" s="289" t="s">
        <v>689</v>
      </c>
      <c r="R10" s="300" t="s">
        <v>690</v>
      </c>
      <c r="S10" s="158" t="s">
        <v>692</v>
      </c>
      <c r="T10" s="175" t="s">
        <v>639</v>
      </c>
    </row>
    <row r="11" spans="1:20" ht="140.25">
      <c r="A11" s="373"/>
      <c r="B11" s="363"/>
      <c r="C11" s="98" t="s">
        <v>5</v>
      </c>
      <c r="D11" s="63" t="s">
        <v>165</v>
      </c>
      <c r="E11" s="64" t="s">
        <v>191</v>
      </c>
      <c r="F11" s="64" t="s">
        <v>171</v>
      </c>
      <c r="G11" s="64" t="s">
        <v>454</v>
      </c>
      <c r="H11" s="64" t="s">
        <v>9</v>
      </c>
      <c r="I11" s="64" t="s">
        <v>10</v>
      </c>
      <c r="J11" s="64" t="s">
        <v>273</v>
      </c>
      <c r="K11" s="64" t="s">
        <v>272</v>
      </c>
      <c r="L11" s="64" t="s">
        <v>211</v>
      </c>
      <c r="M11" s="64" t="s">
        <v>211</v>
      </c>
      <c r="N11" s="147" t="s">
        <v>211</v>
      </c>
      <c r="O11" s="276" t="s">
        <v>601</v>
      </c>
      <c r="P11" s="154" t="s">
        <v>602</v>
      </c>
      <c r="Q11" s="277" t="s">
        <v>603</v>
      </c>
      <c r="R11" s="299" t="s">
        <v>642</v>
      </c>
      <c r="S11" s="158" t="s">
        <v>643</v>
      </c>
      <c r="T11" s="175" t="s">
        <v>639</v>
      </c>
    </row>
    <row r="12" spans="1:20" ht="331.5">
      <c r="A12" s="373"/>
      <c r="B12" s="363"/>
      <c r="C12" s="98" t="s">
        <v>5</v>
      </c>
      <c r="D12" s="63" t="s">
        <v>13</v>
      </c>
      <c r="E12" s="64" t="s">
        <v>39</v>
      </c>
      <c r="F12" s="64" t="s">
        <v>172</v>
      </c>
      <c r="G12" s="64" t="s">
        <v>18</v>
      </c>
      <c r="H12" s="64" t="s">
        <v>16</v>
      </c>
      <c r="I12" s="64" t="s">
        <v>17</v>
      </c>
      <c r="J12" s="64" t="s">
        <v>381</v>
      </c>
      <c r="K12" s="64" t="s">
        <v>201</v>
      </c>
      <c r="L12" s="64" t="s">
        <v>211</v>
      </c>
      <c r="M12" s="64" t="s">
        <v>211</v>
      </c>
      <c r="N12" s="147" t="s">
        <v>211</v>
      </c>
      <c r="O12" s="276" t="s">
        <v>693</v>
      </c>
      <c r="P12" s="312">
        <v>0</v>
      </c>
      <c r="Q12" s="277" t="s">
        <v>694</v>
      </c>
      <c r="R12" s="300" t="s">
        <v>696</v>
      </c>
      <c r="S12" s="158" t="s">
        <v>695</v>
      </c>
      <c r="T12" s="175" t="s">
        <v>639</v>
      </c>
    </row>
    <row r="13" spans="1:20" ht="153">
      <c r="A13" s="373"/>
      <c r="B13" s="363"/>
      <c r="C13" s="98" t="s">
        <v>5</v>
      </c>
      <c r="D13" s="63" t="s">
        <v>13</v>
      </c>
      <c r="E13" s="64" t="s">
        <v>40</v>
      </c>
      <c r="F13" s="64" t="s">
        <v>182</v>
      </c>
      <c r="G13" s="64" t="s">
        <v>183</v>
      </c>
      <c r="H13" s="64" t="s">
        <v>184</v>
      </c>
      <c r="I13" s="64" t="s">
        <v>439</v>
      </c>
      <c r="J13" s="64" t="s">
        <v>203</v>
      </c>
      <c r="K13" s="64" t="s">
        <v>202</v>
      </c>
      <c r="L13" s="64" t="s">
        <v>211</v>
      </c>
      <c r="M13" s="64" t="s">
        <v>211</v>
      </c>
      <c r="N13" s="147" t="s">
        <v>211</v>
      </c>
      <c r="O13" s="276" t="s">
        <v>707</v>
      </c>
      <c r="P13" s="315">
        <f>1/3</f>
        <v>0.33333333333333331</v>
      </c>
      <c r="Q13" s="289" t="s">
        <v>738</v>
      </c>
      <c r="R13" s="300" t="s">
        <v>740</v>
      </c>
      <c r="S13" s="158" t="s">
        <v>739</v>
      </c>
      <c r="T13" s="175" t="s">
        <v>639</v>
      </c>
    </row>
    <row r="14" spans="1:20" ht="204">
      <c r="A14" s="373"/>
      <c r="B14" s="363"/>
      <c r="C14" s="98" t="s">
        <v>5</v>
      </c>
      <c r="D14" s="63" t="s">
        <v>13</v>
      </c>
      <c r="E14" s="64" t="s">
        <v>174</v>
      </c>
      <c r="F14" s="64" t="s">
        <v>413</v>
      </c>
      <c r="G14" s="64" t="s">
        <v>267</v>
      </c>
      <c r="H14" s="64" t="s">
        <v>268</v>
      </c>
      <c r="I14" s="64" t="s">
        <v>270</v>
      </c>
      <c r="J14" s="64" t="s">
        <v>266</v>
      </c>
      <c r="K14" s="64" t="s">
        <v>414</v>
      </c>
      <c r="L14" s="64" t="s">
        <v>211</v>
      </c>
      <c r="M14" s="64"/>
      <c r="N14" s="147"/>
      <c r="O14" s="276" t="s">
        <v>730</v>
      </c>
      <c r="P14" s="312">
        <v>1</v>
      </c>
      <c r="Q14" s="277" t="s">
        <v>731</v>
      </c>
      <c r="R14" s="300" t="s">
        <v>732</v>
      </c>
      <c r="S14" s="158" t="s">
        <v>733</v>
      </c>
      <c r="T14" s="175" t="s">
        <v>669</v>
      </c>
    </row>
    <row r="15" spans="1:20" ht="175.5" customHeight="1">
      <c r="A15" s="373"/>
      <c r="B15" s="363"/>
      <c r="C15" s="98" t="s">
        <v>5</v>
      </c>
      <c r="D15" s="63" t="s">
        <v>13</v>
      </c>
      <c r="E15" s="64" t="s">
        <v>175</v>
      </c>
      <c r="F15" s="64" t="s">
        <v>415</v>
      </c>
      <c r="G15" s="64" t="s">
        <v>192</v>
      </c>
      <c r="H15" s="64" t="s">
        <v>416</v>
      </c>
      <c r="I15" s="64" t="s">
        <v>417</v>
      </c>
      <c r="J15" s="64" t="s">
        <v>418</v>
      </c>
      <c r="K15" s="64" t="s">
        <v>201</v>
      </c>
      <c r="L15" s="64"/>
      <c r="M15" s="64" t="s">
        <v>211</v>
      </c>
      <c r="N15" s="147" t="s">
        <v>211</v>
      </c>
      <c r="O15" s="276" t="s">
        <v>697</v>
      </c>
      <c r="P15" s="154" t="s">
        <v>698</v>
      </c>
      <c r="Q15" s="277" t="s">
        <v>699</v>
      </c>
      <c r="R15" s="301" t="s">
        <v>709</v>
      </c>
      <c r="S15" s="187" t="s">
        <v>708</v>
      </c>
      <c r="T15" s="175" t="s">
        <v>639</v>
      </c>
    </row>
    <row r="16" spans="1:20" ht="132">
      <c r="A16" s="373"/>
      <c r="B16" s="363"/>
      <c r="C16" s="98" t="s">
        <v>5</v>
      </c>
      <c r="D16" s="63" t="s">
        <v>14</v>
      </c>
      <c r="E16" s="64" t="s">
        <v>41</v>
      </c>
      <c r="F16" s="64" t="s">
        <v>441</v>
      </c>
      <c r="G16" s="64" t="s">
        <v>455</v>
      </c>
      <c r="H16" s="64" t="s">
        <v>456</v>
      </c>
      <c r="I16" s="64" t="s">
        <v>457</v>
      </c>
      <c r="J16" s="64" t="s">
        <v>265</v>
      </c>
      <c r="K16" s="64" t="s">
        <v>202</v>
      </c>
      <c r="L16" s="64"/>
      <c r="M16" s="64" t="s">
        <v>211</v>
      </c>
      <c r="N16" s="147" t="s">
        <v>211</v>
      </c>
      <c r="O16" s="276" t="s">
        <v>678</v>
      </c>
      <c r="P16" s="304"/>
      <c r="Q16" s="279"/>
      <c r="R16" s="298" t="s">
        <v>678</v>
      </c>
      <c r="S16" s="187" t="s">
        <v>675</v>
      </c>
      <c r="T16" s="257" t="s">
        <v>674</v>
      </c>
    </row>
    <row r="17" spans="1:20" ht="132">
      <c r="A17" s="373"/>
      <c r="B17" s="363"/>
      <c r="C17" s="98" t="s">
        <v>5</v>
      </c>
      <c r="D17" s="63" t="s">
        <v>14</v>
      </c>
      <c r="E17" s="64" t="s">
        <v>167</v>
      </c>
      <c r="F17" s="64" t="s">
        <v>181</v>
      </c>
      <c r="G17" s="64" t="s">
        <v>295</v>
      </c>
      <c r="H17" s="64" t="s">
        <v>19</v>
      </c>
      <c r="I17" s="64" t="s">
        <v>20</v>
      </c>
      <c r="J17" s="64" t="s">
        <v>271</v>
      </c>
      <c r="K17" s="64" t="s">
        <v>279</v>
      </c>
      <c r="L17" s="64"/>
      <c r="M17" s="64" t="s">
        <v>211</v>
      </c>
      <c r="N17" s="147" t="s">
        <v>211</v>
      </c>
      <c r="O17" s="276" t="s">
        <v>678</v>
      </c>
      <c r="P17" s="304"/>
      <c r="Q17" s="279"/>
      <c r="R17" s="298" t="s">
        <v>678</v>
      </c>
      <c r="S17" s="187" t="s">
        <v>675</v>
      </c>
      <c r="T17" s="257" t="s">
        <v>674</v>
      </c>
    </row>
    <row r="18" spans="1:20" ht="191.25">
      <c r="A18" s="373"/>
      <c r="B18" s="363"/>
      <c r="C18" s="98" t="s">
        <v>5</v>
      </c>
      <c r="D18" s="63" t="s">
        <v>458</v>
      </c>
      <c r="E18" s="64" t="s">
        <v>459</v>
      </c>
      <c r="F18" s="64" t="s">
        <v>460</v>
      </c>
      <c r="G18" s="64" t="s">
        <v>461</v>
      </c>
      <c r="H18" s="64" t="s">
        <v>462</v>
      </c>
      <c r="I18" s="64" t="s">
        <v>463</v>
      </c>
      <c r="J18" s="64" t="s">
        <v>464</v>
      </c>
      <c r="K18" s="64" t="s">
        <v>472</v>
      </c>
      <c r="L18" s="64" t="s">
        <v>465</v>
      </c>
      <c r="M18" s="64" t="s">
        <v>465</v>
      </c>
      <c r="N18" s="147" t="s">
        <v>465</v>
      </c>
      <c r="O18" s="276" t="s">
        <v>594</v>
      </c>
      <c r="P18" s="304">
        <f>1/3</f>
        <v>0.33333333333333331</v>
      </c>
      <c r="Q18" s="279"/>
      <c r="R18" s="299" t="s">
        <v>645</v>
      </c>
      <c r="S18" s="158" t="s">
        <v>650</v>
      </c>
      <c r="T18" s="175" t="s">
        <v>639</v>
      </c>
    </row>
    <row r="19" spans="1:20" ht="140.25">
      <c r="A19" s="373"/>
      <c r="B19" s="363"/>
      <c r="C19" s="98" t="s">
        <v>5</v>
      </c>
      <c r="D19" s="63" t="s">
        <v>15</v>
      </c>
      <c r="E19" s="64" t="s">
        <v>42</v>
      </c>
      <c r="F19" s="64" t="s">
        <v>196</v>
      </c>
      <c r="G19" s="64" t="s">
        <v>468</v>
      </c>
      <c r="H19" s="64" t="s">
        <v>204</v>
      </c>
      <c r="I19" s="64" t="s">
        <v>469</v>
      </c>
      <c r="J19" s="64" t="s">
        <v>205</v>
      </c>
      <c r="K19" s="64" t="s">
        <v>472</v>
      </c>
      <c r="L19" s="64" t="s">
        <v>211</v>
      </c>
      <c r="M19" s="64" t="s">
        <v>211</v>
      </c>
      <c r="N19" s="147"/>
      <c r="O19" s="276" t="s">
        <v>595</v>
      </c>
      <c r="P19" s="156">
        <f>1/2</f>
        <v>0.5</v>
      </c>
      <c r="Q19" s="279"/>
      <c r="R19" s="299" t="s">
        <v>646</v>
      </c>
      <c r="S19" s="158" t="s">
        <v>651</v>
      </c>
      <c r="T19" s="175" t="s">
        <v>639</v>
      </c>
    </row>
    <row r="20" spans="1:20" ht="153">
      <c r="A20" s="373"/>
      <c r="B20" s="363"/>
      <c r="C20" s="98" t="s">
        <v>5</v>
      </c>
      <c r="D20" s="63" t="s">
        <v>15</v>
      </c>
      <c r="E20" s="64" t="s">
        <v>43</v>
      </c>
      <c r="F20" s="64" t="s">
        <v>197</v>
      </c>
      <c r="G20" s="64" t="s">
        <v>466</v>
      </c>
      <c r="H20" s="64" t="s">
        <v>467</v>
      </c>
      <c r="I20" s="64" t="s">
        <v>470</v>
      </c>
      <c r="J20" s="64" t="s">
        <v>206</v>
      </c>
      <c r="K20" s="64" t="s">
        <v>472</v>
      </c>
      <c r="L20" s="64" t="s">
        <v>211</v>
      </c>
      <c r="M20" s="64" t="s">
        <v>211</v>
      </c>
      <c r="N20" s="147" t="s">
        <v>211</v>
      </c>
      <c r="O20" s="276" t="s">
        <v>596</v>
      </c>
      <c r="P20" s="157">
        <v>0.33333333333333331</v>
      </c>
      <c r="Q20" s="279"/>
      <c r="R20" s="299" t="s">
        <v>647</v>
      </c>
      <c r="S20" s="158" t="s">
        <v>648</v>
      </c>
      <c r="T20" s="175" t="s">
        <v>639</v>
      </c>
    </row>
    <row r="21" spans="1:20" ht="216.75">
      <c r="A21" s="373"/>
      <c r="B21" s="363"/>
      <c r="C21" s="98" t="s">
        <v>5</v>
      </c>
      <c r="D21" s="63" t="s">
        <v>15</v>
      </c>
      <c r="E21" s="64" t="s">
        <v>44</v>
      </c>
      <c r="F21" s="64" t="s">
        <v>243</v>
      </c>
      <c r="G21" s="64" t="s">
        <v>235</v>
      </c>
      <c r="H21" s="64" t="s">
        <v>236</v>
      </c>
      <c r="I21" s="64" t="s">
        <v>237</v>
      </c>
      <c r="J21" s="64" t="s">
        <v>244</v>
      </c>
      <c r="K21" s="64" t="s">
        <v>471</v>
      </c>
      <c r="L21" s="64" t="s">
        <v>211</v>
      </c>
      <c r="M21" s="64"/>
      <c r="N21" s="147"/>
      <c r="O21" s="306" t="s">
        <v>683</v>
      </c>
      <c r="P21" s="307">
        <v>1</v>
      </c>
      <c r="Q21" s="306" t="s">
        <v>684</v>
      </c>
      <c r="R21" s="300" t="s">
        <v>711</v>
      </c>
      <c r="S21" s="158" t="s">
        <v>710</v>
      </c>
      <c r="T21" s="175" t="s">
        <v>669</v>
      </c>
    </row>
    <row r="22" spans="1:20" ht="72">
      <c r="A22" s="373"/>
      <c r="B22" s="363"/>
      <c r="C22" s="98" t="s">
        <v>5</v>
      </c>
      <c r="D22" s="63" t="s">
        <v>15</v>
      </c>
      <c r="E22" s="64" t="s">
        <v>45</v>
      </c>
      <c r="F22" s="64" t="s">
        <v>246</v>
      </c>
      <c r="G22" s="64" t="s">
        <v>235</v>
      </c>
      <c r="H22" s="64" t="s">
        <v>236</v>
      </c>
      <c r="I22" s="64" t="s">
        <v>237</v>
      </c>
      <c r="J22" s="64" t="s">
        <v>238</v>
      </c>
      <c r="K22" s="64" t="s">
        <v>471</v>
      </c>
      <c r="L22" s="64"/>
      <c r="M22" s="64"/>
      <c r="N22" s="147" t="s">
        <v>211</v>
      </c>
      <c r="O22" s="278" t="s">
        <v>673</v>
      </c>
      <c r="P22" s="304"/>
      <c r="Q22" s="279"/>
      <c r="R22" s="298" t="s">
        <v>673</v>
      </c>
      <c r="S22" s="187" t="s">
        <v>675</v>
      </c>
      <c r="T22" s="257" t="s">
        <v>674</v>
      </c>
    </row>
    <row r="23" spans="1:20" ht="60" customHeight="1">
      <c r="A23" s="373"/>
      <c r="B23" s="363"/>
      <c r="C23" s="98" t="s">
        <v>5</v>
      </c>
      <c r="D23" s="63" t="s">
        <v>15</v>
      </c>
      <c r="E23" s="64" t="s">
        <v>577</v>
      </c>
      <c r="F23" s="64" t="s">
        <v>578</v>
      </c>
      <c r="G23" s="64" t="s">
        <v>579</v>
      </c>
      <c r="H23" s="64" t="s">
        <v>580</v>
      </c>
      <c r="I23" s="64" t="s">
        <v>581</v>
      </c>
      <c r="J23" s="64" t="s">
        <v>582</v>
      </c>
      <c r="K23" s="64" t="s">
        <v>583</v>
      </c>
      <c r="L23" s="357" t="s">
        <v>584</v>
      </c>
      <c r="M23" s="357"/>
      <c r="N23" s="358"/>
      <c r="O23" s="389" t="s">
        <v>593</v>
      </c>
      <c r="P23" s="390"/>
      <c r="Q23" s="391"/>
      <c r="R23" s="351" t="s">
        <v>593</v>
      </c>
      <c r="S23" s="352"/>
      <c r="T23" s="353"/>
    </row>
    <row r="24" spans="1:20" ht="132">
      <c r="A24" s="373"/>
      <c r="B24" s="363"/>
      <c r="C24" s="98" t="s">
        <v>5</v>
      </c>
      <c r="D24" s="63" t="s">
        <v>15</v>
      </c>
      <c r="E24" s="64" t="s">
        <v>242</v>
      </c>
      <c r="F24" s="64" t="s">
        <v>499</v>
      </c>
      <c r="G24" s="64" t="s">
        <v>207</v>
      </c>
      <c r="H24" s="64" t="s">
        <v>209</v>
      </c>
      <c r="I24" s="64" t="s">
        <v>500</v>
      </c>
      <c r="J24" s="64" t="s">
        <v>210</v>
      </c>
      <c r="K24" s="64" t="s">
        <v>472</v>
      </c>
      <c r="L24" s="64" t="s">
        <v>211</v>
      </c>
      <c r="M24" s="64" t="s">
        <v>211</v>
      </c>
      <c r="N24" s="147" t="s">
        <v>211</v>
      </c>
      <c r="O24" s="276" t="s">
        <v>597</v>
      </c>
      <c r="P24" s="304">
        <f>1/3</f>
        <v>0.33333333333333331</v>
      </c>
      <c r="Q24" s="279"/>
      <c r="R24" s="299" t="s">
        <v>652</v>
      </c>
      <c r="S24" s="158" t="s">
        <v>653</v>
      </c>
      <c r="T24" s="175" t="s">
        <v>639</v>
      </c>
    </row>
    <row r="25" spans="1:20" ht="108.75" thickBot="1">
      <c r="A25" s="370"/>
      <c r="B25" s="371"/>
      <c r="C25" s="176" t="s">
        <v>5</v>
      </c>
      <c r="D25" s="177" t="s">
        <v>15</v>
      </c>
      <c r="E25" s="178" t="s">
        <v>245</v>
      </c>
      <c r="F25" s="178" t="s">
        <v>440</v>
      </c>
      <c r="G25" s="178" t="s">
        <v>442</v>
      </c>
      <c r="H25" s="178" t="s">
        <v>443</v>
      </c>
      <c r="I25" s="178" t="s">
        <v>22</v>
      </c>
      <c r="J25" s="178" t="s">
        <v>241</v>
      </c>
      <c r="K25" s="178" t="s">
        <v>202</v>
      </c>
      <c r="L25" s="178"/>
      <c r="M25" s="178" t="s">
        <v>211</v>
      </c>
      <c r="N25" s="179" t="s">
        <v>211</v>
      </c>
      <c r="O25" s="286" t="s">
        <v>678</v>
      </c>
      <c r="P25" s="236"/>
      <c r="Q25" s="281"/>
      <c r="R25" s="298" t="s">
        <v>678</v>
      </c>
      <c r="S25" s="187" t="s">
        <v>675</v>
      </c>
      <c r="T25" s="257" t="s">
        <v>674</v>
      </c>
    </row>
    <row r="26" spans="1:20" ht="409.5">
      <c r="A26" s="369" t="s">
        <v>28</v>
      </c>
      <c r="B26" s="362" t="s">
        <v>29</v>
      </c>
      <c r="C26" s="163" t="s">
        <v>25</v>
      </c>
      <c r="D26" s="164" t="s">
        <v>30</v>
      </c>
      <c r="E26" s="165" t="s">
        <v>37</v>
      </c>
      <c r="F26" s="165" t="s">
        <v>473</v>
      </c>
      <c r="G26" s="165" t="s">
        <v>474</v>
      </c>
      <c r="H26" s="165" t="s">
        <v>31</v>
      </c>
      <c r="I26" s="165" t="s">
        <v>475</v>
      </c>
      <c r="J26" s="165" t="s">
        <v>280</v>
      </c>
      <c r="K26" s="165" t="s">
        <v>279</v>
      </c>
      <c r="L26" s="166" t="s">
        <v>211</v>
      </c>
      <c r="M26" s="166" t="s">
        <v>211</v>
      </c>
      <c r="N26" s="167" t="s">
        <v>211</v>
      </c>
      <c r="O26" s="284" t="s">
        <v>791</v>
      </c>
      <c r="P26" s="318">
        <v>0.25</v>
      </c>
      <c r="Q26" s="285" t="s">
        <v>790</v>
      </c>
      <c r="R26" s="316" t="s">
        <v>792</v>
      </c>
      <c r="S26" s="187" t="s">
        <v>741</v>
      </c>
      <c r="T26" s="257" t="s">
        <v>639</v>
      </c>
    </row>
    <row r="27" spans="1:20" ht="229.5">
      <c r="A27" s="373"/>
      <c r="B27" s="363"/>
      <c r="C27" s="99" t="s">
        <v>25</v>
      </c>
      <c r="D27" s="65" t="s">
        <v>30</v>
      </c>
      <c r="E27" s="66" t="s">
        <v>54</v>
      </c>
      <c r="F27" s="66" t="s">
        <v>448</v>
      </c>
      <c r="G27" s="66" t="s">
        <v>449</v>
      </c>
      <c r="H27" s="66" t="s">
        <v>450</v>
      </c>
      <c r="I27" s="67" t="s">
        <v>33</v>
      </c>
      <c r="J27" s="66" t="s">
        <v>284</v>
      </c>
      <c r="K27" s="66" t="s">
        <v>282</v>
      </c>
      <c r="L27" s="90" t="s">
        <v>211</v>
      </c>
      <c r="M27" s="90" t="s">
        <v>211</v>
      </c>
      <c r="N27" s="106" t="s">
        <v>211</v>
      </c>
      <c r="O27" s="276" t="s">
        <v>746</v>
      </c>
      <c r="P27" s="317">
        <v>0.87239999999999995</v>
      </c>
      <c r="Q27" s="289" t="s">
        <v>742</v>
      </c>
      <c r="R27" s="300" t="s">
        <v>748</v>
      </c>
      <c r="S27" s="158" t="s">
        <v>747</v>
      </c>
      <c r="T27" s="257" t="s">
        <v>639</v>
      </c>
    </row>
    <row r="28" spans="1:20" ht="127.5">
      <c r="A28" s="373"/>
      <c r="B28" s="363"/>
      <c r="C28" s="99" t="s">
        <v>25</v>
      </c>
      <c r="D28" s="65" t="s">
        <v>30</v>
      </c>
      <c r="E28" s="66" t="s">
        <v>56</v>
      </c>
      <c r="F28" s="66" t="s">
        <v>169</v>
      </c>
      <c r="G28" s="66" t="s">
        <v>384</v>
      </c>
      <c r="H28" s="66" t="s">
        <v>34</v>
      </c>
      <c r="I28" s="66" t="s">
        <v>170</v>
      </c>
      <c r="J28" s="66" t="s">
        <v>283</v>
      </c>
      <c r="K28" s="66" t="s">
        <v>282</v>
      </c>
      <c r="L28" s="90" t="s">
        <v>211</v>
      </c>
      <c r="M28" s="90" t="s">
        <v>211</v>
      </c>
      <c r="N28" s="106"/>
      <c r="O28" s="276" t="s">
        <v>743</v>
      </c>
      <c r="P28" s="307">
        <v>1</v>
      </c>
      <c r="Q28" s="289" t="s">
        <v>744</v>
      </c>
      <c r="R28" s="300" t="s">
        <v>749</v>
      </c>
      <c r="S28" s="158" t="s">
        <v>750</v>
      </c>
      <c r="T28" s="257" t="s">
        <v>669</v>
      </c>
    </row>
    <row r="29" spans="1:20" ht="318.75">
      <c r="A29" s="373"/>
      <c r="B29" s="363"/>
      <c r="C29" s="99" t="s">
        <v>25</v>
      </c>
      <c r="D29" s="65" t="s">
        <v>46</v>
      </c>
      <c r="E29" s="66" t="s">
        <v>55</v>
      </c>
      <c r="F29" s="66" t="s">
        <v>49</v>
      </c>
      <c r="G29" s="66" t="s">
        <v>476</v>
      </c>
      <c r="H29" s="66" t="s">
        <v>50</v>
      </c>
      <c r="I29" s="66" t="s">
        <v>51</v>
      </c>
      <c r="J29" s="66" t="s">
        <v>285</v>
      </c>
      <c r="K29" s="66" t="s">
        <v>272</v>
      </c>
      <c r="L29" s="90" t="s">
        <v>211</v>
      </c>
      <c r="M29" s="90" t="s">
        <v>211</v>
      </c>
      <c r="N29" s="106" t="s">
        <v>211</v>
      </c>
      <c r="O29" s="276" t="s">
        <v>604</v>
      </c>
      <c r="P29" s="154" t="s">
        <v>605</v>
      </c>
      <c r="Q29" s="277" t="s">
        <v>606</v>
      </c>
      <c r="R29" s="300" t="s">
        <v>745</v>
      </c>
      <c r="S29" s="158" t="s">
        <v>655</v>
      </c>
      <c r="T29" s="175" t="s">
        <v>639</v>
      </c>
    </row>
    <row r="30" spans="1:20" ht="96.75" thickBot="1">
      <c r="A30" s="370"/>
      <c r="B30" s="371"/>
      <c r="C30" s="188" t="s">
        <v>25</v>
      </c>
      <c r="D30" s="189" t="s">
        <v>46</v>
      </c>
      <c r="E30" s="190" t="s">
        <v>57</v>
      </c>
      <c r="F30" s="190" t="s">
        <v>445</v>
      </c>
      <c r="G30" s="190" t="s">
        <v>444</v>
      </c>
      <c r="H30" s="190" t="s">
        <v>446</v>
      </c>
      <c r="I30" s="190" t="s">
        <v>447</v>
      </c>
      <c r="J30" s="190" t="s">
        <v>286</v>
      </c>
      <c r="K30" s="190" t="s">
        <v>287</v>
      </c>
      <c r="L30" s="191"/>
      <c r="M30" s="191"/>
      <c r="N30" s="192" t="s">
        <v>211</v>
      </c>
      <c r="O30" s="280" t="s">
        <v>673</v>
      </c>
      <c r="P30" s="236"/>
      <c r="Q30" s="281"/>
      <c r="R30" s="298" t="s">
        <v>673</v>
      </c>
      <c r="S30" s="187" t="s">
        <v>675</v>
      </c>
      <c r="T30" s="257" t="s">
        <v>674</v>
      </c>
    </row>
    <row r="31" spans="1:20" ht="216.75">
      <c r="A31" s="369" t="s">
        <v>188</v>
      </c>
      <c r="B31" s="362" t="s">
        <v>70</v>
      </c>
      <c r="C31" s="180" t="s">
        <v>64</v>
      </c>
      <c r="D31" s="181" t="s">
        <v>65</v>
      </c>
      <c r="E31" s="182" t="s">
        <v>89</v>
      </c>
      <c r="F31" s="183" t="s">
        <v>71</v>
      </c>
      <c r="G31" s="183" t="s">
        <v>430</v>
      </c>
      <c r="H31" s="183" t="s">
        <v>72</v>
      </c>
      <c r="I31" s="183" t="s">
        <v>73</v>
      </c>
      <c r="J31" s="183" t="s">
        <v>285</v>
      </c>
      <c r="K31" s="183" t="s">
        <v>272</v>
      </c>
      <c r="L31" s="184" t="s">
        <v>211</v>
      </c>
      <c r="M31" s="184" t="s">
        <v>211</v>
      </c>
      <c r="N31" s="185" t="s">
        <v>211</v>
      </c>
      <c r="O31" s="284" t="s">
        <v>608</v>
      </c>
      <c r="P31" s="186" t="s">
        <v>609</v>
      </c>
      <c r="Q31" s="285" t="s">
        <v>610</v>
      </c>
      <c r="R31" s="301" t="s">
        <v>658</v>
      </c>
      <c r="S31" s="187" t="s">
        <v>656</v>
      </c>
      <c r="T31" s="257" t="s">
        <v>669</v>
      </c>
    </row>
    <row r="32" spans="1:20" ht="395.25">
      <c r="A32" s="373"/>
      <c r="B32" s="363"/>
      <c r="C32" s="100" t="s">
        <v>64</v>
      </c>
      <c r="D32" s="68" t="s">
        <v>66</v>
      </c>
      <c r="E32" s="69" t="s">
        <v>90</v>
      </c>
      <c r="F32" s="70" t="s">
        <v>74</v>
      </c>
      <c r="G32" s="70" t="s">
        <v>431</v>
      </c>
      <c r="H32" s="70" t="s">
        <v>75</v>
      </c>
      <c r="I32" s="70" t="s">
        <v>433</v>
      </c>
      <c r="J32" s="70" t="s">
        <v>288</v>
      </c>
      <c r="K32" s="70" t="s">
        <v>272</v>
      </c>
      <c r="L32" s="91" t="s">
        <v>211</v>
      </c>
      <c r="M32" s="91" t="s">
        <v>211</v>
      </c>
      <c r="N32" s="107" t="s">
        <v>211</v>
      </c>
      <c r="O32" s="276" t="s">
        <v>611</v>
      </c>
      <c r="P32" s="304" t="s">
        <v>612</v>
      </c>
      <c r="Q32" s="277" t="s">
        <v>613</v>
      </c>
      <c r="R32" s="299" t="s">
        <v>659</v>
      </c>
      <c r="S32" s="158" t="s">
        <v>657</v>
      </c>
      <c r="T32" s="175" t="s">
        <v>639</v>
      </c>
    </row>
    <row r="33" spans="1:20" ht="102">
      <c r="A33" s="373"/>
      <c r="B33" s="363"/>
      <c r="C33" s="100" t="s">
        <v>64</v>
      </c>
      <c r="D33" s="71" t="s">
        <v>67</v>
      </c>
      <c r="E33" s="69" t="s">
        <v>91</v>
      </c>
      <c r="F33" s="70" t="s">
        <v>76</v>
      </c>
      <c r="G33" s="70" t="s">
        <v>78</v>
      </c>
      <c r="H33" s="70" t="s">
        <v>77</v>
      </c>
      <c r="I33" s="70" t="s">
        <v>432</v>
      </c>
      <c r="J33" s="70" t="s">
        <v>289</v>
      </c>
      <c r="K33" s="70" t="s">
        <v>272</v>
      </c>
      <c r="L33" s="91" t="s">
        <v>211</v>
      </c>
      <c r="M33" s="91" t="s">
        <v>211</v>
      </c>
      <c r="N33" s="107" t="s">
        <v>211</v>
      </c>
      <c r="O33" s="276" t="s">
        <v>614</v>
      </c>
      <c r="P33" s="154" t="s">
        <v>615</v>
      </c>
      <c r="Q33" s="277" t="s">
        <v>616</v>
      </c>
      <c r="R33" s="297" t="s">
        <v>661</v>
      </c>
      <c r="S33" s="158" t="s">
        <v>660</v>
      </c>
      <c r="T33" s="175" t="s">
        <v>639</v>
      </c>
    </row>
    <row r="34" spans="1:20" ht="357">
      <c r="A34" s="373"/>
      <c r="B34" s="363"/>
      <c r="C34" s="100" t="s">
        <v>64</v>
      </c>
      <c r="D34" s="68" t="s">
        <v>68</v>
      </c>
      <c r="E34" s="69" t="s">
        <v>92</v>
      </c>
      <c r="F34" s="70" t="s">
        <v>79</v>
      </c>
      <c r="G34" s="70" t="s">
        <v>81</v>
      </c>
      <c r="H34" s="70" t="s">
        <v>80</v>
      </c>
      <c r="I34" s="70" t="s">
        <v>434</v>
      </c>
      <c r="J34" s="70" t="s">
        <v>290</v>
      </c>
      <c r="K34" s="70" t="s">
        <v>272</v>
      </c>
      <c r="L34" s="91" t="s">
        <v>211</v>
      </c>
      <c r="M34" s="91" t="s">
        <v>211</v>
      </c>
      <c r="N34" s="107" t="s">
        <v>211</v>
      </c>
      <c r="O34" s="276" t="s">
        <v>617</v>
      </c>
      <c r="P34" s="154" t="s">
        <v>618</v>
      </c>
      <c r="Q34" s="277" t="s">
        <v>619</v>
      </c>
      <c r="R34" s="299" t="s">
        <v>662</v>
      </c>
      <c r="S34" s="158" t="s">
        <v>663</v>
      </c>
      <c r="T34" s="175" t="s">
        <v>639</v>
      </c>
    </row>
    <row r="35" spans="1:20" ht="127.5">
      <c r="A35" s="373"/>
      <c r="B35" s="363"/>
      <c r="C35" s="100" t="s">
        <v>64</v>
      </c>
      <c r="D35" s="68" t="s">
        <v>69</v>
      </c>
      <c r="E35" s="69" t="s">
        <v>93</v>
      </c>
      <c r="F35" s="70" t="s">
        <v>82</v>
      </c>
      <c r="G35" s="70" t="s">
        <v>486</v>
      </c>
      <c r="H35" s="70" t="s">
        <v>83</v>
      </c>
      <c r="I35" s="70" t="s">
        <v>84</v>
      </c>
      <c r="J35" s="70" t="s">
        <v>291</v>
      </c>
      <c r="K35" s="70" t="s">
        <v>272</v>
      </c>
      <c r="L35" s="91" t="s">
        <v>211</v>
      </c>
      <c r="M35" s="91" t="s">
        <v>211</v>
      </c>
      <c r="N35" s="107" t="s">
        <v>211</v>
      </c>
      <c r="O35" s="276" t="s">
        <v>665</v>
      </c>
      <c r="P35" s="154" t="s">
        <v>620</v>
      </c>
      <c r="Q35" s="277" t="s">
        <v>621</v>
      </c>
      <c r="R35" s="297" t="s">
        <v>664</v>
      </c>
      <c r="S35" s="158" t="s">
        <v>666</v>
      </c>
      <c r="T35" s="175" t="s">
        <v>639</v>
      </c>
    </row>
    <row r="36" spans="1:20" ht="128.25" thickBot="1">
      <c r="A36" s="370"/>
      <c r="B36" s="371"/>
      <c r="C36" s="199" t="s">
        <v>64</v>
      </c>
      <c r="D36" s="200" t="s">
        <v>69</v>
      </c>
      <c r="E36" s="201" t="s">
        <v>94</v>
      </c>
      <c r="F36" s="202" t="s">
        <v>85</v>
      </c>
      <c r="G36" s="202" t="s">
        <v>88</v>
      </c>
      <c r="H36" s="202" t="s">
        <v>86</v>
      </c>
      <c r="I36" s="202" t="s">
        <v>87</v>
      </c>
      <c r="J36" s="202" t="s">
        <v>291</v>
      </c>
      <c r="K36" s="202" t="s">
        <v>272</v>
      </c>
      <c r="L36" s="203" t="s">
        <v>211</v>
      </c>
      <c r="M36" s="203" t="s">
        <v>211</v>
      </c>
      <c r="N36" s="204" t="s">
        <v>211</v>
      </c>
      <c r="O36" s="286" t="s">
        <v>622</v>
      </c>
      <c r="P36" s="205" t="s">
        <v>623</v>
      </c>
      <c r="Q36" s="287" t="s">
        <v>624</v>
      </c>
      <c r="R36" s="302" t="s">
        <v>668</v>
      </c>
      <c r="S36" s="206" t="s">
        <v>667</v>
      </c>
      <c r="T36" s="207" t="s">
        <v>639</v>
      </c>
    </row>
    <row r="37" spans="1:20" ht="191.25">
      <c r="A37" s="369" t="s">
        <v>186</v>
      </c>
      <c r="B37" s="362" t="s">
        <v>187</v>
      </c>
      <c r="C37" s="193" t="s">
        <v>95</v>
      </c>
      <c r="D37" s="194" t="s">
        <v>96</v>
      </c>
      <c r="E37" s="195" t="s">
        <v>116</v>
      </c>
      <c r="F37" s="196" t="s">
        <v>435</v>
      </c>
      <c r="G37" s="196" t="s">
        <v>436</v>
      </c>
      <c r="H37" s="196" t="s">
        <v>437</v>
      </c>
      <c r="I37" s="196" t="s">
        <v>496</v>
      </c>
      <c r="J37" s="196" t="s">
        <v>438</v>
      </c>
      <c r="K37" s="196" t="s">
        <v>272</v>
      </c>
      <c r="L37" s="197" t="s">
        <v>211</v>
      </c>
      <c r="M37" s="197" t="s">
        <v>211</v>
      </c>
      <c r="N37" s="198"/>
      <c r="O37" s="284" t="s">
        <v>625</v>
      </c>
      <c r="P37" s="186" t="s">
        <v>626</v>
      </c>
      <c r="Q37" s="285" t="s">
        <v>627</v>
      </c>
      <c r="R37" s="301" t="s">
        <v>671</v>
      </c>
      <c r="S37" s="187" t="s">
        <v>670</v>
      </c>
      <c r="T37" s="257" t="s">
        <v>669</v>
      </c>
    </row>
    <row r="38" spans="1:20" ht="153.75" thickBot="1">
      <c r="A38" s="370"/>
      <c r="B38" s="371"/>
      <c r="C38" s="214" t="s">
        <v>95</v>
      </c>
      <c r="D38" s="256" t="s">
        <v>96</v>
      </c>
      <c r="E38" s="215" t="s">
        <v>247</v>
      </c>
      <c r="F38" s="216" t="s">
        <v>477</v>
      </c>
      <c r="G38" s="217" t="s">
        <v>249</v>
      </c>
      <c r="H38" s="216" t="s">
        <v>250</v>
      </c>
      <c r="I38" s="216" t="s">
        <v>251</v>
      </c>
      <c r="J38" s="216" t="s">
        <v>252</v>
      </c>
      <c r="K38" s="216" t="s">
        <v>471</v>
      </c>
      <c r="L38" s="218"/>
      <c r="M38" s="218" t="s">
        <v>211</v>
      </c>
      <c r="N38" s="219" t="s">
        <v>211</v>
      </c>
      <c r="O38" s="286" t="s">
        <v>628</v>
      </c>
      <c r="P38" s="205" t="s">
        <v>629</v>
      </c>
      <c r="Q38" s="287" t="s">
        <v>630</v>
      </c>
      <c r="R38" s="302" t="s">
        <v>685</v>
      </c>
      <c r="S38" s="206" t="s">
        <v>672</v>
      </c>
      <c r="T38" s="207" t="s">
        <v>639</v>
      </c>
    </row>
    <row r="39" spans="1:20" ht="108">
      <c r="A39" s="383" t="s">
        <v>189</v>
      </c>
      <c r="B39" s="362" t="s">
        <v>190</v>
      </c>
      <c r="C39" s="208" t="s">
        <v>97</v>
      </c>
      <c r="D39" s="209" t="s">
        <v>118</v>
      </c>
      <c r="E39" s="210" t="s">
        <v>117</v>
      </c>
      <c r="F39" s="211" t="s">
        <v>564</v>
      </c>
      <c r="G39" s="211" t="s">
        <v>565</v>
      </c>
      <c r="H39" s="211" t="s">
        <v>566</v>
      </c>
      <c r="I39" s="211" t="s">
        <v>574</v>
      </c>
      <c r="J39" s="211" t="s">
        <v>292</v>
      </c>
      <c r="K39" s="211" t="s">
        <v>202</v>
      </c>
      <c r="L39" s="212"/>
      <c r="M39" s="212" t="s">
        <v>211</v>
      </c>
      <c r="N39" s="213" t="s">
        <v>211</v>
      </c>
      <c r="O39" s="284" t="s">
        <v>753</v>
      </c>
      <c r="P39" s="318">
        <f>7/54</f>
        <v>0.12962962962962962</v>
      </c>
      <c r="Q39" s="319" t="s">
        <v>752</v>
      </c>
      <c r="R39" s="298" t="s">
        <v>754</v>
      </c>
      <c r="S39" s="187" t="s">
        <v>755</v>
      </c>
      <c r="T39" s="257" t="s">
        <v>639</v>
      </c>
    </row>
    <row r="40" spans="1:20" ht="409.5">
      <c r="A40" s="384"/>
      <c r="B40" s="363"/>
      <c r="C40" s="101" t="s">
        <v>97</v>
      </c>
      <c r="D40" s="72" t="s">
        <v>317</v>
      </c>
      <c r="E40" s="73" t="s">
        <v>119</v>
      </c>
      <c r="F40" s="74" t="s">
        <v>478</v>
      </c>
      <c r="G40" s="74" t="s">
        <v>479</v>
      </c>
      <c r="H40" s="74" t="s">
        <v>480</v>
      </c>
      <c r="I40" s="74" t="s">
        <v>481</v>
      </c>
      <c r="J40" s="74" t="s">
        <v>280</v>
      </c>
      <c r="K40" s="74" t="s">
        <v>279</v>
      </c>
      <c r="L40" s="92" t="s">
        <v>211</v>
      </c>
      <c r="M40" s="92" t="s">
        <v>211</v>
      </c>
      <c r="N40" s="108" t="s">
        <v>211</v>
      </c>
      <c r="O40" s="276" t="s">
        <v>793</v>
      </c>
      <c r="P40" s="315">
        <v>0.25</v>
      </c>
      <c r="Q40" s="277" t="s">
        <v>790</v>
      </c>
      <c r="R40" s="316" t="s">
        <v>794</v>
      </c>
      <c r="S40" s="187" t="s">
        <v>741</v>
      </c>
      <c r="T40" s="257" t="s">
        <v>639</v>
      </c>
    </row>
    <row r="41" spans="1:20" ht="114.75">
      <c r="A41" s="384"/>
      <c r="B41" s="363"/>
      <c r="C41" s="101" t="s">
        <v>97</v>
      </c>
      <c r="D41" s="72" t="s">
        <v>317</v>
      </c>
      <c r="E41" s="73" t="s">
        <v>571</v>
      </c>
      <c r="F41" s="74" t="s">
        <v>567</v>
      </c>
      <c r="G41" s="74" t="s">
        <v>568</v>
      </c>
      <c r="H41" s="74" t="s">
        <v>569</v>
      </c>
      <c r="I41" s="74" t="s">
        <v>575</v>
      </c>
      <c r="J41" s="74" t="s">
        <v>570</v>
      </c>
      <c r="K41" s="74" t="s">
        <v>202</v>
      </c>
      <c r="L41" s="92"/>
      <c r="M41" s="92" t="s">
        <v>211</v>
      </c>
      <c r="N41" s="108" t="s">
        <v>211</v>
      </c>
      <c r="O41" s="284" t="s">
        <v>756</v>
      </c>
      <c r="P41" s="318">
        <f>3/8</f>
        <v>0.375</v>
      </c>
      <c r="Q41" s="285" t="s">
        <v>751</v>
      </c>
      <c r="R41" s="298" t="s">
        <v>757</v>
      </c>
      <c r="S41" s="187" t="s">
        <v>755</v>
      </c>
      <c r="T41" s="257" t="s">
        <v>639</v>
      </c>
    </row>
    <row r="42" spans="1:20" ht="144.75" thickBot="1">
      <c r="A42" s="385"/>
      <c r="B42" s="371"/>
      <c r="C42" s="220" t="s">
        <v>97</v>
      </c>
      <c r="D42" s="221" t="s">
        <v>316</v>
      </c>
      <c r="E42" s="222" t="s">
        <v>319</v>
      </c>
      <c r="F42" s="223" t="s">
        <v>572</v>
      </c>
      <c r="G42" s="223" t="s">
        <v>573</v>
      </c>
      <c r="H42" s="223" t="s">
        <v>586</v>
      </c>
      <c r="I42" s="223" t="s">
        <v>585</v>
      </c>
      <c r="J42" s="223" t="s">
        <v>292</v>
      </c>
      <c r="K42" s="223" t="s">
        <v>202</v>
      </c>
      <c r="L42" s="224"/>
      <c r="M42" s="224" t="s">
        <v>211</v>
      </c>
      <c r="N42" s="225" t="s">
        <v>211</v>
      </c>
      <c r="O42" s="320" t="s">
        <v>758</v>
      </c>
      <c r="P42" s="318">
        <f>1/4</f>
        <v>0.25</v>
      </c>
      <c r="Q42" s="285" t="s">
        <v>760</v>
      </c>
      <c r="R42" s="298" t="s">
        <v>759</v>
      </c>
      <c r="S42" s="187" t="s">
        <v>755</v>
      </c>
      <c r="T42" s="257" t="s">
        <v>639</v>
      </c>
    </row>
    <row r="43" spans="1:20" ht="192" thickBot="1">
      <c r="A43" s="372" t="s">
        <v>681</v>
      </c>
      <c r="B43" s="375" t="s">
        <v>682</v>
      </c>
      <c r="C43" s="226" t="s">
        <v>98</v>
      </c>
      <c r="D43" s="227" t="s">
        <v>99</v>
      </c>
      <c r="E43" s="228" t="s">
        <v>120</v>
      </c>
      <c r="F43" s="228" t="s">
        <v>376</v>
      </c>
      <c r="G43" s="228" t="s">
        <v>429</v>
      </c>
      <c r="H43" s="228" t="s">
        <v>377</v>
      </c>
      <c r="I43" s="228" t="s">
        <v>378</v>
      </c>
      <c r="J43" s="228" t="s">
        <v>379</v>
      </c>
      <c r="K43" s="228" t="s">
        <v>380</v>
      </c>
      <c r="L43" s="228" t="s">
        <v>211</v>
      </c>
      <c r="M43" s="228" t="s">
        <v>211</v>
      </c>
      <c r="N43" s="229" t="s">
        <v>211</v>
      </c>
      <c r="O43" s="274" t="s">
        <v>726</v>
      </c>
      <c r="P43" s="313">
        <f>20/20</f>
        <v>1</v>
      </c>
      <c r="Q43" s="275" t="s">
        <v>727</v>
      </c>
      <c r="R43" s="314" t="s">
        <v>728</v>
      </c>
      <c r="S43" s="173" t="s">
        <v>729</v>
      </c>
      <c r="T43" s="257" t="s">
        <v>639</v>
      </c>
    </row>
    <row r="44" spans="1:20" ht="306">
      <c r="A44" s="373"/>
      <c r="B44" s="363"/>
      <c r="C44" s="102" t="s">
        <v>98</v>
      </c>
      <c r="D44" s="75" t="s">
        <v>100</v>
      </c>
      <c r="E44" s="76" t="s">
        <v>121</v>
      </c>
      <c r="F44" s="77" t="s">
        <v>419</v>
      </c>
      <c r="G44" s="77" t="s">
        <v>420</v>
      </c>
      <c r="H44" s="77" t="s">
        <v>421</v>
      </c>
      <c r="I44" s="77" t="s">
        <v>422</v>
      </c>
      <c r="J44" s="77" t="s">
        <v>423</v>
      </c>
      <c r="K44" s="77" t="s">
        <v>424</v>
      </c>
      <c r="L44" s="97"/>
      <c r="M44" s="97" t="s">
        <v>211</v>
      </c>
      <c r="N44" s="109" t="s">
        <v>211</v>
      </c>
      <c r="O44" s="276" t="s">
        <v>700</v>
      </c>
      <c r="P44" s="313">
        <f>1/3</f>
        <v>0.33333333333333331</v>
      </c>
      <c r="Q44" s="277" t="s">
        <v>701</v>
      </c>
      <c r="R44" s="298" t="s">
        <v>712</v>
      </c>
      <c r="S44" s="187" t="s">
        <v>713</v>
      </c>
      <c r="T44" s="257" t="s">
        <v>639</v>
      </c>
    </row>
    <row r="45" spans="1:20" ht="230.25" thickBot="1">
      <c r="A45" s="370"/>
      <c r="B45" s="371"/>
      <c r="C45" s="230" t="s">
        <v>98</v>
      </c>
      <c r="D45" s="231" t="s">
        <v>101</v>
      </c>
      <c r="E45" s="232" t="s">
        <v>122</v>
      </c>
      <c r="F45" s="233" t="s">
        <v>425</v>
      </c>
      <c r="G45" s="233" t="s">
        <v>259</v>
      </c>
      <c r="H45" s="233" t="s">
        <v>260</v>
      </c>
      <c r="I45" s="233" t="s">
        <v>261</v>
      </c>
      <c r="J45" s="233" t="s">
        <v>262</v>
      </c>
      <c r="K45" s="233" t="s">
        <v>263</v>
      </c>
      <c r="L45" s="234" t="s">
        <v>211</v>
      </c>
      <c r="M45" s="234" t="s">
        <v>211</v>
      </c>
      <c r="N45" s="235" t="s">
        <v>211</v>
      </c>
      <c r="O45" s="286" t="s">
        <v>702</v>
      </c>
      <c r="P45" s="205">
        <v>33.33</v>
      </c>
      <c r="Q45" s="287" t="s">
        <v>703</v>
      </c>
      <c r="R45" s="302" t="s">
        <v>715</v>
      </c>
      <c r="S45" s="206" t="s">
        <v>714</v>
      </c>
      <c r="T45" s="257" t="s">
        <v>639</v>
      </c>
    </row>
    <row r="46" spans="1:20" ht="216.75">
      <c r="A46" s="372" t="s">
        <v>106</v>
      </c>
      <c r="B46" s="375" t="s">
        <v>107</v>
      </c>
      <c r="C46" s="243" t="s">
        <v>102</v>
      </c>
      <c r="D46" s="244" t="s">
        <v>108</v>
      </c>
      <c r="E46" s="245" t="s">
        <v>123</v>
      </c>
      <c r="F46" s="246" t="s">
        <v>387</v>
      </c>
      <c r="G46" s="246" t="s">
        <v>388</v>
      </c>
      <c r="H46" s="246" t="s">
        <v>389</v>
      </c>
      <c r="I46" s="246" t="s">
        <v>390</v>
      </c>
      <c r="J46" s="246" t="s">
        <v>391</v>
      </c>
      <c r="K46" s="246" t="s">
        <v>301</v>
      </c>
      <c r="L46" s="247" t="s">
        <v>211</v>
      </c>
      <c r="M46" s="247"/>
      <c r="N46" s="248"/>
      <c r="O46" s="274" t="s">
        <v>785</v>
      </c>
      <c r="P46" s="172" t="s">
        <v>761</v>
      </c>
      <c r="Q46" s="275" t="s">
        <v>762</v>
      </c>
      <c r="R46" s="314" t="s">
        <v>786</v>
      </c>
      <c r="S46" s="173" t="s">
        <v>787</v>
      </c>
      <c r="T46" s="257" t="s">
        <v>669</v>
      </c>
    </row>
    <row r="47" spans="1:20" ht="229.5">
      <c r="A47" s="373"/>
      <c r="B47" s="363"/>
      <c r="C47" s="103" t="s">
        <v>102</v>
      </c>
      <c r="D47" s="78" t="s">
        <v>108</v>
      </c>
      <c r="E47" s="79" t="s">
        <v>124</v>
      </c>
      <c r="F47" s="80" t="s">
        <v>392</v>
      </c>
      <c r="G47" s="80" t="s">
        <v>393</v>
      </c>
      <c r="H47" s="80" t="s">
        <v>109</v>
      </c>
      <c r="I47" s="80" t="s">
        <v>497</v>
      </c>
      <c r="J47" s="80" t="s">
        <v>303</v>
      </c>
      <c r="K47" s="80" t="s">
        <v>412</v>
      </c>
      <c r="L47" s="82" t="s">
        <v>211</v>
      </c>
      <c r="M47" s="82" t="s">
        <v>211</v>
      </c>
      <c r="N47" s="110" t="s">
        <v>211</v>
      </c>
      <c r="O47" s="276" t="s">
        <v>763</v>
      </c>
      <c r="P47" s="154" t="s">
        <v>764</v>
      </c>
      <c r="Q47" s="277" t="s">
        <v>765</v>
      </c>
      <c r="R47" s="300" t="s">
        <v>789</v>
      </c>
      <c r="S47" s="158" t="s">
        <v>788</v>
      </c>
      <c r="T47" s="257" t="s">
        <v>639</v>
      </c>
    </row>
    <row r="48" spans="1:20" ht="96">
      <c r="A48" s="373"/>
      <c r="B48" s="363"/>
      <c r="C48" s="103" t="s">
        <v>102</v>
      </c>
      <c r="D48" s="78" t="s">
        <v>108</v>
      </c>
      <c r="E48" s="79" t="s">
        <v>305</v>
      </c>
      <c r="F48" s="80" t="s">
        <v>394</v>
      </c>
      <c r="G48" s="80" t="s">
        <v>395</v>
      </c>
      <c r="H48" s="80" t="s">
        <v>396</v>
      </c>
      <c r="I48" s="80" t="s">
        <v>397</v>
      </c>
      <c r="J48" s="80" t="s">
        <v>398</v>
      </c>
      <c r="K48" s="80" t="s">
        <v>306</v>
      </c>
      <c r="L48" s="82"/>
      <c r="M48" s="82"/>
      <c r="N48" s="110" t="s">
        <v>211</v>
      </c>
      <c r="O48" s="276" t="s">
        <v>766</v>
      </c>
      <c r="P48" s="154" t="s">
        <v>767</v>
      </c>
      <c r="Q48" s="277" t="s">
        <v>767</v>
      </c>
      <c r="R48" s="298" t="s">
        <v>673</v>
      </c>
      <c r="S48" s="187" t="s">
        <v>675</v>
      </c>
      <c r="T48" s="257" t="s">
        <v>674</v>
      </c>
    </row>
    <row r="49" spans="1:20" ht="144">
      <c r="A49" s="373"/>
      <c r="B49" s="363"/>
      <c r="C49" s="103" t="s">
        <v>102</v>
      </c>
      <c r="D49" s="81" t="s">
        <v>103</v>
      </c>
      <c r="E49" s="79" t="s">
        <v>126</v>
      </c>
      <c r="F49" s="83" t="s">
        <v>399</v>
      </c>
      <c r="G49" s="80" t="s">
        <v>309</v>
      </c>
      <c r="H49" s="80" t="s">
        <v>310</v>
      </c>
      <c r="I49" s="80" t="s">
        <v>400</v>
      </c>
      <c r="J49" s="80" t="s">
        <v>401</v>
      </c>
      <c r="K49" s="83" t="s">
        <v>402</v>
      </c>
      <c r="L49" s="82" t="s">
        <v>211</v>
      </c>
      <c r="M49" s="82" t="s">
        <v>211</v>
      </c>
      <c r="N49" s="110" t="s">
        <v>211</v>
      </c>
      <c r="O49" s="276" t="s">
        <v>768</v>
      </c>
      <c r="P49" s="154">
        <v>0.33</v>
      </c>
      <c r="Q49" s="277"/>
      <c r="R49" s="300" t="s">
        <v>784</v>
      </c>
      <c r="S49" s="160" t="s">
        <v>675</v>
      </c>
      <c r="T49" s="257" t="s">
        <v>639</v>
      </c>
    </row>
    <row r="50" spans="1:20" ht="369.75">
      <c r="A50" s="373"/>
      <c r="B50" s="363"/>
      <c r="C50" s="103" t="s">
        <v>102</v>
      </c>
      <c r="D50" s="81" t="s">
        <v>104</v>
      </c>
      <c r="E50" s="79" t="s">
        <v>127</v>
      </c>
      <c r="F50" s="80" t="s">
        <v>403</v>
      </c>
      <c r="G50" s="83" t="s">
        <v>404</v>
      </c>
      <c r="H50" s="83" t="s">
        <v>405</v>
      </c>
      <c r="I50" s="83" t="s">
        <v>162</v>
      </c>
      <c r="J50" s="80" t="s">
        <v>406</v>
      </c>
      <c r="K50" s="80" t="s">
        <v>412</v>
      </c>
      <c r="L50" s="82"/>
      <c r="M50" s="82" t="s">
        <v>211</v>
      </c>
      <c r="N50" s="110" t="s">
        <v>211</v>
      </c>
      <c r="O50" s="276" t="s">
        <v>769</v>
      </c>
      <c r="P50" s="154">
        <v>33.33</v>
      </c>
      <c r="Q50" s="277" t="s">
        <v>704</v>
      </c>
      <c r="R50" s="298" t="s">
        <v>716</v>
      </c>
      <c r="S50" s="187" t="s">
        <v>717</v>
      </c>
      <c r="T50" s="257" t="s">
        <v>639</v>
      </c>
    </row>
    <row r="51" spans="1:20" ht="178.5">
      <c r="A51" s="373"/>
      <c r="B51" s="363"/>
      <c r="C51" s="103" t="s">
        <v>102</v>
      </c>
      <c r="D51" s="81" t="s">
        <v>104</v>
      </c>
      <c r="E51" s="79" t="s">
        <v>157</v>
      </c>
      <c r="F51" s="80" t="s">
        <v>152</v>
      </c>
      <c r="G51" s="83" t="s">
        <v>155</v>
      </c>
      <c r="H51" s="83" t="s">
        <v>153</v>
      </c>
      <c r="I51" s="83" t="s">
        <v>154</v>
      </c>
      <c r="J51" s="80" t="s">
        <v>482</v>
      </c>
      <c r="K51" s="80" t="s">
        <v>382</v>
      </c>
      <c r="L51" s="82" t="s">
        <v>211</v>
      </c>
      <c r="M51" s="82"/>
      <c r="N51" s="110"/>
      <c r="O51" s="278" t="s">
        <v>795</v>
      </c>
      <c r="P51" s="304"/>
      <c r="Q51" s="279"/>
      <c r="R51" s="300" t="s">
        <v>797</v>
      </c>
      <c r="S51" s="160"/>
      <c r="T51" s="175" t="s">
        <v>796</v>
      </c>
    </row>
    <row r="52" spans="1:20" ht="332.25" thickBot="1">
      <c r="A52" s="370"/>
      <c r="B52" s="371"/>
      <c r="C52" s="249" t="s">
        <v>102</v>
      </c>
      <c r="D52" s="250" t="s">
        <v>312</v>
      </c>
      <c r="E52" s="251" t="s">
        <v>313</v>
      </c>
      <c r="F52" s="252" t="s">
        <v>407</v>
      </c>
      <c r="G52" s="253" t="s">
        <v>408</v>
      </c>
      <c r="H52" s="253" t="s">
        <v>498</v>
      </c>
      <c r="I52" s="253" t="s">
        <v>409</v>
      </c>
      <c r="J52" s="252" t="s">
        <v>410</v>
      </c>
      <c r="K52" s="252" t="s">
        <v>411</v>
      </c>
      <c r="L52" s="254"/>
      <c r="M52" s="254" t="s">
        <v>211</v>
      </c>
      <c r="N52" s="255" t="s">
        <v>211</v>
      </c>
      <c r="O52" s="286" t="s">
        <v>770</v>
      </c>
      <c r="P52" s="205">
        <v>33.33</v>
      </c>
      <c r="Q52" s="287" t="s">
        <v>705</v>
      </c>
      <c r="R52" s="298" t="s">
        <v>719</v>
      </c>
      <c r="S52" s="187" t="s">
        <v>718</v>
      </c>
      <c r="T52" s="257" t="s">
        <v>639</v>
      </c>
    </row>
    <row r="53" spans="1:20" ht="60">
      <c r="A53" s="362" t="s">
        <v>143</v>
      </c>
      <c r="B53" s="362" t="s">
        <v>144</v>
      </c>
      <c r="C53" s="237" t="s">
        <v>105</v>
      </c>
      <c r="D53" s="238" t="s">
        <v>111</v>
      </c>
      <c r="E53" s="239" t="s">
        <v>128</v>
      </c>
      <c r="F53" s="240" t="s">
        <v>145</v>
      </c>
      <c r="G53" s="240" t="s">
        <v>148</v>
      </c>
      <c r="H53" s="240" t="s">
        <v>146</v>
      </c>
      <c r="I53" s="240" t="s">
        <v>147</v>
      </c>
      <c r="J53" s="240" t="s">
        <v>221</v>
      </c>
      <c r="K53" s="240" t="s">
        <v>483</v>
      </c>
      <c r="L53" s="240"/>
      <c r="M53" s="240"/>
      <c r="N53" s="241" t="s">
        <v>211</v>
      </c>
      <c r="O53" s="282" t="s">
        <v>634</v>
      </c>
      <c r="P53" s="242"/>
      <c r="Q53" s="283"/>
      <c r="R53" s="298" t="s">
        <v>673</v>
      </c>
      <c r="S53" s="187" t="s">
        <v>675</v>
      </c>
      <c r="T53" s="257" t="s">
        <v>674</v>
      </c>
    </row>
    <row r="54" spans="1:20" ht="60">
      <c r="A54" s="363"/>
      <c r="B54" s="363"/>
      <c r="C54" s="104" t="s">
        <v>105</v>
      </c>
      <c r="D54" s="84" t="s">
        <v>111</v>
      </c>
      <c r="E54" s="85" t="s">
        <v>156</v>
      </c>
      <c r="F54" s="95" t="s">
        <v>149</v>
      </c>
      <c r="G54" s="95" t="s">
        <v>223</v>
      </c>
      <c r="H54" s="95" t="s">
        <v>150</v>
      </c>
      <c r="I54" s="95" t="s">
        <v>151</v>
      </c>
      <c r="J54" s="95" t="s">
        <v>383</v>
      </c>
      <c r="K54" s="95" t="s">
        <v>483</v>
      </c>
      <c r="L54" s="95"/>
      <c r="M54" s="95"/>
      <c r="N54" s="111" t="s">
        <v>211</v>
      </c>
      <c r="O54" s="278" t="s">
        <v>634</v>
      </c>
      <c r="P54" s="304"/>
      <c r="Q54" s="279"/>
      <c r="R54" s="297" t="s">
        <v>673</v>
      </c>
      <c r="S54" s="158" t="s">
        <v>675</v>
      </c>
      <c r="T54" s="175" t="s">
        <v>674</v>
      </c>
    </row>
    <row r="55" spans="1:20" ht="84">
      <c r="A55" s="367"/>
      <c r="B55" s="363"/>
      <c r="C55" s="104" t="s">
        <v>105</v>
      </c>
      <c r="D55" s="84" t="s">
        <v>112</v>
      </c>
      <c r="E55" s="85" t="s">
        <v>129</v>
      </c>
      <c r="F55" s="95" t="s">
        <v>179</v>
      </c>
      <c r="G55" s="95" t="s">
        <v>225</v>
      </c>
      <c r="H55" s="95" t="s">
        <v>219</v>
      </c>
      <c r="I55" s="95" t="s">
        <v>226</v>
      </c>
      <c r="J55" s="95" t="s">
        <v>220</v>
      </c>
      <c r="K55" s="95" t="s">
        <v>483</v>
      </c>
      <c r="L55" s="95"/>
      <c r="M55" s="95"/>
      <c r="N55" s="111" t="s">
        <v>211</v>
      </c>
      <c r="O55" s="278" t="s">
        <v>634</v>
      </c>
      <c r="P55" s="304"/>
      <c r="Q55" s="279"/>
      <c r="R55" s="297" t="s">
        <v>673</v>
      </c>
      <c r="S55" s="158" t="s">
        <v>675</v>
      </c>
      <c r="T55" s="175" t="s">
        <v>674</v>
      </c>
    </row>
    <row r="56" spans="1:20" ht="280.5">
      <c r="A56" s="367"/>
      <c r="B56" s="363"/>
      <c r="C56" s="104" t="s">
        <v>105</v>
      </c>
      <c r="D56" s="84" t="s">
        <v>113</v>
      </c>
      <c r="E56" s="85" t="s">
        <v>130</v>
      </c>
      <c r="F56" s="95" t="s">
        <v>158</v>
      </c>
      <c r="G56" s="95" t="s">
        <v>227</v>
      </c>
      <c r="H56" s="95" t="s">
        <v>159</v>
      </c>
      <c r="I56" s="95" t="s">
        <v>160</v>
      </c>
      <c r="J56" s="95" t="s">
        <v>224</v>
      </c>
      <c r="K56" s="95" t="s">
        <v>483</v>
      </c>
      <c r="L56" s="95" t="s">
        <v>211</v>
      </c>
      <c r="M56" s="95" t="s">
        <v>211</v>
      </c>
      <c r="N56" s="111" t="s">
        <v>211</v>
      </c>
      <c r="O56" s="276" t="s">
        <v>631</v>
      </c>
      <c r="P56" s="154" t="s">
        <v>632</v>
      </c>
      <c r="Q56" s="289" t="s">
        <v>633</v>
      </c>
      <c r="R56" s="299" t="s">
        <v>676</v>
      </c>
      <c r="S56" s="158" t="s">
        <v>677</v>
      </c>
      <c r="T56" s="175" t="s">
        <v>669</v>
      </c>
    </row>
    <row r="57" spans="1:20" ht="96">
      <c r="A57" s="367"/>
      <c r="B57" s="363"/>
      <c r="C57" s="104" t="s">
        <v>105</v>
      </c>
      <c r="D57" s="84" t="s">
        <v>114</v>
      </c>
      <c r="E57" s="85" t="s">
        <v>131</v>
      </c>
      <c r="F57" s="95" t="s">
        <v>161</v>
      </c>
      <c r="G57" s="95" t="s">
        <v>215</v>
      </c>
      <c r="H57" s="95" t="s">
        <v>218</v>
      </c>
      <c r="I57" s="95" t="s">
        <v>216</v>
      </c>
      <c r="J57" s="95" t="s">
        <v>217</v>
      </c>
      <c r="K57" s="95" t="s">
        <v>483</v>
      </c>
      <c r="L57" s="95"/>
      <c r="M57" s="95" t="s">
        <v>211</v>
      </c>
      <c r="N57" s="111" t="s">
        <v>211</v>
      </c>
      <c r="O57" s="278" t="s">
        <v>635</v>
      </c>
      <c r="P57" s="304"/>
      <c r="Q57" s="279"/>
      <c r="R57" s="297" t="s">
        <v>678</v>
      </c>
      <c r="S57" s="158" t="s">
        <v>675</v>
      </c>
      <c r="T57" s="175" t="s">
        <v>674</v>
      </c>
    </row>
    <row r="58" spans="1:20" ht="268.5" thickBot="1">
      <c r="A58" s="368"/>
      <c r="B58" s="364"/>
      <c r="C58" s="104" t="s">
        <v>105</v>
      </c>
      <c r="D58" s="113" t="s">
        <v>115</v>
      </c>
      <c r="E58" s="114" t="s">
        <v>132</v>
      </c>
      <c r="F58" s="115" t="s">
        <v>253</v>
      </c>
      <c r="G58" s="115" t="s">
        <v>254</v>
      </c>
      <c r="H58" s="115" t="s">
        <v>255</v>
      </c>
      <c r="I58" s="115" t="s">
        <v>256</v>
      </c>
      <c r="J58" s="115" t="s">
        <v>238</v>
      </c>
      <c r="K58" s="115" t="s">
        <v>471</v>
      </c>
      <c r="L58" s="115" t="s">
        <v>211</v>
      </c>
      <c r="M58" s="115" t="s">
        <v>211</v>
      </c>
      <c r="N58" s="116" t="s">
        <v>211</v>
      </c>
      <c r="O58" s="306" t="s">
        <v>686</v>
      </c>
      <c r="P58" s="308">
        <v>0.33300000000000002</v>
      </c>
      <c r="Q58" s="306" t="s">
        <v>687</v>
      </c>
      <c r="R58" s="310" t="s">
        <v>721</v>
      </c>
      <c r="S58" s="309" t="s">
        <v>720</v>
      </c>
      <c r="T58" s="175" t="s">
        <v>639</v>
      </c>
    </row>
    <row r="59" spans="1:20" ht="357.75" thickBot="1">
      <c r="A59" s="372" t="s">
        <v>143</v>
      </c>
      <c r="B59" s="375" t="s">
        <v>144</v>
      </c>
      <c r="C59" s="258" t="s">
        <v>133</v>
      </c>
      <c r="D59" s="259" t="s">
        <v>134</v>
      </c>
      <c r="E59" s="260" t="s">
        <v>137</v>
      </c>
      <c r="F59" s="261" t="s">
        <v>487</v>
      </c>
      <c r="G59" s="261" t="s">
        <v>549</v>
      </c>
      <c r="H59" s="261" t="s">
        <v>550</v>
      </c>
      <c r="I59" s="261" t="s">
        <v>551</v>
      </c>
      <c r="J59" s="261" t="s">
        <v>552</v>
      </c>
      <c r="K59" s="261" t="s">
        <v>494</v>
      </c>
      <c r="L59" s="262"/>
      <c r="M59" s="262"/>
      <c r="N59" s="263" t="s">
        <v>211</v>
      </c>
      <c r="O59" s="274" t="s">
        <v>734</v>
      </c>
      <c r="P59" s="264"/>
      <c r="Q59" s="288"/>
      <c r="R59" s="296" t="s">
        <v>736</v>
      </c>
      <c r="S59" s="173" t="s">
        <v>735</v>
      </c>
      <c r="T59" s="174" t="s">
        <v>674</v>
      </c>
    </row>
    <row r="60" spans="1:20" ht="332.25" thickBot="1">
      <c r="A60" s="373"/>
      <c r="B60" s="363"/>
      <c r="C60" s="105" t="s">
        <v>133</v>
      </c>
      <c r="D60" s="86" t="s">
        <v>135</v>
      </c>
      <c r="E60" s="87" t="s">
        <v>138</v>
      </c>
      <c r="F60" s="122" t="s">
        <v>492</v>
      </c>
      <c r="G60" s="122" t="s">
        <v>553</v>
      </c>
      <c r="H60" s="122" t="s">
        <v>555</v>
      </c>
      <c r="I60" s="122" t="s">
        <v>554</v>
      </c>
      <c r="J60" s="122" t="s">
        <v>556</v>
      </c>
      <c r="K60" s="96" t="s">
        <v>485</v>
      </c>
      <c r="L60" s="93" t="s">
        <v>211</v>
      </c>
      <c r="M60" s="93"/>
      <c r="N60" s="112"/>
      <c r="O60" s="276" t="s">
        <v>734</v>
      </c>
      <c r="P60" s="304"/>
      <c r="Q60" s="279"/>
      <c r="R60" s="296" t="s">
        <v>737</v>
      </c>
      <c r="S60" s="173" t="s">
        <v>735</v>
      </c>
      <c r="T60" s="174" t="s">
        <v>722</v>
      </c>
    </row>
    <row r="61" spans="1:20" ht="192" thickBot="1">
      <c r="A61" s="374"/>
      <c r="B61" s="364"/>
      <c r="C61" s="105" t="s">
        <v>133</v>
      </c>
      <c r="D61" s="121" t="s">
        <v>136</v>
      </c>
      <c r="E61" s="87" t="s">
        <v>139</v>
      </c>
      <c r="F61" s="96" t="s">
        <v>490</v>
      </c>
      <c r="G61" s="96" t="s">
        <v>557</v>
      </c>
      <c r="H61" s="96" t="s">
        <v>558</v>
      </c>
      <c r="I61" s="96" t="s">
        <v>559</v>
      </c>
      <c r="J61" s="96" t="s">
        <v>560</v>
      </c>
      <c r="K61" s="118" t="s">
        <v>491</v>
      </c>
      <c r="L61" s="119" t="s">
        <v>211</v>
      </c>
      <c r="M61" s="119" t="s">
        <v>211</v>
      </c>
      <c r="N61" s="120" t="s">
        <v>211</v>
      </c>
      <c r="O61" s="276" t="s">
        <v>706</v>
      </c>
      <c r="P61" s="304"/>
      <c r="Q61" s="279"/>
      <c r="R61" s="303" t="s">
        <v>725</v>
      </c>
      <c r="S61" s="158" t="s">
        <v>723</v>
      </c>
      <c r="T61" s="174" t="s">
        <v>674</v>
      </c>
    </row>
    <row r="62" spans="1:20" ht="192" thickBot="1">
      <c r="A62" s="370"/>
      <c r="B62" s="371"/>
      <c r="C62" s="265" t="s">
        <v>133</v>
      </c>
      <c r="D62" s="266" t="s">
        <v>136</v>
      </c>
      <c r="E62" s="267" t="s">
        <v>489</v>
      </c>
      <c r="F62" s="268" t="s">
        <v>488</v>
      </c>
      <c r="G62" s="269" t="s">
        <v>561</v>
      </c>
      <c r="H62" s="269" t="s">
        <v>562</v>
      </c>
      <c r="I62" s="269" t="s">
        <v>563</v>
      </c>
      <c r="J62" s="269" t="s">
        <v>560</v>
      </c>
      <c r="K62" s="269" t="s">
        <v>493</v>
      </c>
      <c r="L62" s="270" t="s">
        <v>211</v>
      </c>
      <c r="M62" s="270" t="s">
        <v>211</v>
      </c>
      <c r="N62" s="271" t="s">
        <v>211</v>
      </c>
      <c r="O62" s="286" t="s">
        <v>706</v>
      </c>
      <c r="P62" s="236"/>
      <c r="Q62" s="281"/>
      <c r="R62" s="303" t="s">
        <v>724</v>
      </c>
      <c r="S62" s="158" t="s">
        <v>723</v>
      </c>
      <c r="T62" s="174" t="s">
        <v>674</v>
      </c>
    </row>
    <row r="63" spans="1:20" ht="15.75" thickBot="1">
      <c r="A63" s="290" t="s">
        <v>385</v>
      </c>
      <c r="B63" s="291"/>
      <c r="C63" s="291"/>
      <c r="D63" s="291"/>
      <c r="E63" s="290">
        <f>(COUNTA(F7:F62))-1</f>
        <v>55</v>
      </c>
      <c r="F63" s="292"/>
      <c r="G63" s="5"/>
      <c r="H63" s="5"/>
      <c r="I63" s="5"/>
      <c r="J63" s="5"/>
      <c r="K63" s="5"/>
      <c r="L63" s="5"/>
      <c r="M63" s="5"/>
      <c r="N63" s="5"/>
    </row>
    <row r="65" spans="1:20" s="3" customFormat="1" ht="13.5" thickBot="1">
      <c r="A65" s="365" t="s">
        <v>140</v>
      </c>
      <c r="B65" s="366"/>
      <c r="C65" s="366"/>
      <c r="D65" s="366"/>
      <c r="E65" s="366"/>
      <c r="F65" s="366"/>
      <c r="G65" s="366"/>
      <c r="H65" s="366"/>
      <c r="I65" s="366"/>
      <c r="J65" s="366"/>
      <c r="K65" s="366"/>
      <c r="L65" s="366"/>
      <c r="M65" s="366"/>
      <c r="N65" s="366"/>
      <c r="O65" s="148"/>
      <c r="P65" s="149"/>
      <c r="Q65" s="148"/>
      <c r="R65" s="152"/>
      <c r="S65" s="153"/>
      <c r="T65" s="151"/>
    </row>
    <row r="66" spans="1:20" s="3" customFormat="1" ht="13.5" thickBot="1">
      <c r="A66" s="117" t="s">
        <v>141</v>
      </c>
      <c r="B66" s="359" t="s">
        <v>142</v>
      </c>
      <c r="C66" s="359"/>
      <c r="D66" s="359"/>
      <c r="E66" s="359"/>
      <c r="F66" s="359"/>
      <c r="G66" s="359"/>
      <c r="H66" s="359"/>
      <c r="I66" s="359"/>
      <c r="J66" s="360" t="s">
        <v>427</v>
      </c>
      <c r="K66" s="360"/>
      <c r="L66" s="360"/>
      <c r="M66" s="360"/>
      <c r="N66" s="361"/>
      <c r="O66" s="148"/>
      <c r="P66" s="149"/>
      <c r="Q66" s="148"/>
      <c r="R66" s="152"/>
      <c r="S66" s="153"/>
      <c r="T66" s="151"/>
    </row>
    <row r="67" spans="1:20" s="3" customFormat="1" ht="12.75">
      <c r="A67" s="7">
        <v>1</v>
      </c>
      <c r="B67" s="354" t="s">
        <v>426</v>
      </c>
      <c r="C67" s="354"/>
      <c r="D67" s="354"/>
      <c r="E67" s="354"/>
      <c r="F67" s="354"/>
      <c r="G67" s="354"/>
      <c r="H67" s="354"/>
      <c r="I67" s="355"/>
      <c r="J67" s="355" t="s">
        <v>428</v>
      </c>
      <c r="K67" s="355"/>
      <c r="L67" s="355"/>
      <c r="M67" s="355"/>
      <c r="N67" s="356"/>
      <c r="O67" s="148"/>
      <c r="P67" s="149"/>
      <c r="Q67" s="148"/>
      <c r="R67" s="152"/>
      <c r="S67" s="153"/>
      <c r="T67" s="151"/>
    </row>
    <row r="68" spans="1:20" ht="12.75">
      <c r="A68" s="7">
        <v>2</v>
      </c>
      <c r="B68" s="354" t="s">
        <v>587</v>
      </c>
      <c r="C68" s="354"/>
      <c r="D68" s="354"/>
      <c r="E68" s="354"/>
      <c r="F68" s="354"/>
      <c r="G68" s="354"/>
      <c r="H68" s="354"/>
      <c r="I68" s="355"/>
      <c r="J68" s="355" t="s">
        <v>576</v>
      </c>
      <c r="K68" s="355"/>
      <c r="L68" s="355"/>
      <c r="M68" s="355"/>
      <c r="N68" s="356"/>
    </row>
  </sheetData>
  <autoFilter ref="A6:N63" xr:uid="{FF903634-0F07-4825-8511-5F33520DBCDB}">
    <filterColumn colId="11" showButton="0"/>
    <filterColumn colId="12" showButton="0"/>
  </autoFilter>
  <mergeCells count="36">
    <mergeCell ref="A26:A30"/>
    <mergeCell ref="A31:A36"/>
    <mergeCell ref="B31:B36"/>
    <mergeCell ref="B26:B30"/>
    <mergeCell ref="O5:Q5"/>
    <mergeCell ref="O23:Q23"/>
    <mergeCell ref="A46:A52"/>
    <mergeCell ref="B39:B42"/>
    <mergeCell ref="A39:A42"/>
    <mergeCell ref="B43:B45"/>
    <mergeCell ref="A43:A45"/>
    <mergeCell ref="B46:B52"/>
    <mergeCell ref="C1:N2"/>
    <mergeCell ref="A5:N5"/>
    <mergeCell ref="A7:A25"/>
    <mergeCell ref="B7:B25"/>
    <mergeCell ref="L6:N6"/>
    <mergeCell ref="A3:N3"/>
    <mergeCell ref="A4:N4"/>
    <mergeCell ref="A1:B2"/>
    <mergeCell ref="R5:T5"/>
    <mergeCell ref="R23:T23"/>
    <mergeCell ref="B68:I68"/>
    <mergeCell ref="J68:N68"/>
    <mergeCell ref="L23:N23"/>
    <mergeCell ref="B66:I66"/>
    <mergeCell ref="J66:N66"/>
    <mergeCell ref="B67:I67"/>
    <mergeCell ref="J67:N67"/>
    <mergeCell ref="B53:B58"/>
    <mergeCell ref="A65:N65"/>
    <mergeCell ref="A53:A58"/>
    <mergeCell ref="A37:A38"/>
    <mergeCell ref="B37:B38"/>
    <mergeCell ref="A59:A62"/>
    <mergeCell ref="B59:B62"/>
  </mergeCells>
  <phoneticPr fontId="9" type="noConversion"/>
  <conditionalFormatting sqref="E43:I43">
    <cfRule type="duplicateValues" dxfId="3" priority="1"/>
  </conditionalFormatting>
  <hyperlinks>
    <hyperlink ref="Q56" r:id="rId1" xr:uid="{1C04DA05-CAFC-4D9B-9565-55E1F3D789F5}"/>
    <hyperlink ref="Q10" r:id="rId2" xr:uid="{76DDFF2A-0074-49D8-A05E-EE1505E8BC4C}"/>
    <hyperlink ref="Q13" r:id="rId3" xr:uid="{A3638A7C-AA8B-4CC4-A84F-A7B4E6B94D23}"/>
    <hyperlink ref="Q27" r:id="rId4" xr:uid="{C5BE3D07-56DB-4960-85C4-8D4D3A1CDEE2}"/>
    <hyperlink ref="Q28" r:id="rId5" xr:uid="{700E2565-86D3-49FC-B5EF-AC0C5E7E2FA9}"/>
    <hyperlink ref="Q39" r:id="rId6" xr:uid="{86C0708B-B453-45E2-8466-90F36FD16C5F}"/>
  </hyperlinks>
  <pageMargins left="0.23622047244094491" right="0.23622047244094491" top="0.74803149606299213" bottom="0.74803149606299213" header="0.31496062992125984" footer="0.31496062992125984"/>
  <pageSetup paperSize="14" scale="23" orientation="landscape" horizontalDpi="4294967295" verticalDpi="4294967295" r:id="rId7"/>
  <drawing r:id="rId8"/>
  <legacy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CB032-20A8-49C8-AB02-E8EB83AD30FF}">
  <dimension ref="B1:N25"/>
  <sheetViews>
    <sheetView zoomScale="70" zoomScaleNormal="70" workbookViewId="0">
      <selection activeCell="L15" sqref="L15"/>
    </sheetView>
  </sheetViews>
  <sheetFormatPr baseColWidth="10" defaultColWidth="11.42578125" defaultRowHeight="14.25"/>
  <cols>
    <col min="1" max="1" width="2.28515625" style="123" customWidth="1"/>
    <col min="2" max="2" width="19.28515625" style="123" customWidth="1"/>
    <col min="3" max="3" width="31.7109375" style="123" customWidth="1"/>
    <col min="4" max="4" width="25.5703125" style="123" customWidth="1"/>
    <col min="5" max="5" width="41.140625" style="123" customWidth="1"/>
    <col min="6" max="6" width="7.140625" style="123" customWidth="1"/>
    <col min="7" max="7" width="7.5703125" style="123" customWidth="1"/>
    <col min="8" max="8" width="7.28515625" style="123" customWidth="1"/>
    <col min="9" max="9" width="17.28515625" style="123" customWidth="1"/>
    <col min="10" max="10" width="36.28515625" style="123" customWidth="1"/>
    <col min="11" max="11" width="31" style="321" customWidth="1"/>
    <col min="12" max="12" width="21.42578125" style="321" customWidth="1"/>
    <col min="13" max="13" width="2.28515625" style="123" customWidth="1"/>
    <col min="14" max="16384" width="11.42578125" style="123"/>
  </cols>
  <sheetData>
    <row r="1" spans="2:14" ht="52.5" customHeight="1" thickBot="1">
      <c r="C1" s="425" t="s">
        <v>501</v>
      </c>
      <c r="D1" s="426"/>
      <c r="E1" s="426"/>
      <c r="F1" s="426"/>
      <c r="G1" s="426"/>
      <c r="H1" s="426"/>
      <c r="I1" s="426"/>
      <c r="J1" s="426"/>
    </row>
    <row r="2" spans="2:14">
      <c r="B2" s="427" t="s">
        <v>502</v>
      </c>
      <c r="C2" s="428"/>
      <c r="D2" s="429">
        <v>7699</v>
      </c>
      <c r="E2" s="430"/>
      <c r="F2" s="430"/>
      <c r="G2" s="430"/>
      <c r="H2" s="430"/>
      <c r="I2" s="430"/>
      <c r="J2" s="431"/>
      <c r="K2" s="322"/>
      <c r="L2" s="322"/>
      <c r="M2" s="124"/>
      <c r="N2" s="125"/>
    </row>
    <row r="3" spans="2:14">
      <c r="B3" s="432" t="s">
        <v>503</v>
      </c>
      <c r="C3" s="433"/>
      <c r="D3" s="126" t="s">
        <v>504</v>
      </c>
      <c r="E3" s="127"/>
      <c r="F3" s="127"/>
      <c r="G3" s="127"/>
      <c r="H3" s="127"/>
      <c r="I3" s="127"/>
      <c r="J3" s="127"/>
      <c r="K3" s="323"/>
      <c r="L3" s="323"/>
      <c r="M3" s="128"/>
      <c r="N3" s="129"/>
    </row>
    <row r="4" spans="2:14">
      <c r="B4" s="432" t="s">
        <v>505</v>
      </c>
      <c r="C4" s="433"/>
      <c r="D4" s="126" t="s">
        <v>506</v>
      </c>
      <c r="E4" s="127"/>
      <c r="F4" s="127"/>
      <c r="G4" s="127"/>
      <c r="H4" s="127"/>
      <c r="I4" s="127"/>
      <c r="J4" s="127"/>
      <c r="K4" s="323"/>
      <c r="L4" s="323"/>
      <c r="M4" s="128"/>
      <c r="N4" s="130"/>
    </row>
    <row r="5" spans="2:14" ht="15" thickBot="1">
      <c r="B5" s="423" t="s">
        <v>507</v>
      </c>
      <c r="C5" s="424"/>
      <c r="D5" s="131" t="s">
        <v>508</v>
      </c>
      <c r="E5" s="132"/>
      <c r="F5" s="132"/>
      <c r="G5" s="132"/>
      <c r="H5" s="132"/>
      <c r="I5" s="132"/>
      <c r="J5" s="132"/>
      <c r="K5" s="323"/>
      <c r="L5" s="323"/>
      <c r="M5" s="128"/>
      <c r="N5" s="124"/>
    </row>
    <row r="6" spans="2:14" ht="15" thickBot="1">
      <c r="B6" s="130"/>
      <c r="C6" s="130"/>
      <c r="D6" s="130"/>
      <c r="E6" s="130"/>
      <c r="F6" s="130"/>
      <c r="G6" s="130"/>
      <c r="H6" s="130"/>
      <c r="I6" s="130"/>
      <c r="J6" s="130"/>
      <c r="K6" s="324"/>
      <c r="L6" s="325"/>
      <c r="M6" s="133"/>
    </row>
    <row r="7" spans="2:14" ht="14.25" customHeight="1">
      <c r="B7" s="415" t="s">
        <v>509</v>
      </c>
      <c r="C7" s="416"/>
      <c r="D7" s="419" t="s">
        <v>510</v>
      </c>
      <c r="E7" s="419"/>
      <c r="F7" s="419" t="s">
        <v>511</v>
      </c>
      <c r="G7" s="419"/>
      <c r="H7" s="419"/>
      <c r="I7" s="419" t="s">
        <v>512</v>
      </c>
      <c r="J7" s="421" t="s">
        <v>513</v>
      </c>
      <c r="K7" s="392" t="s">
        <v>782</v>
      </c>
      <c r="L7" s="393"/>
      <c r="M7" s="133"/>
    </row>
    <row r="8" spans="2:14">
      <c r="B8" s="417"/>
      <c r="C8" s="418"/>
      <c r="D8" s="420"/>
      <c r="E8" s="420"/>
      <c r="F8" s="420" t="s">
        <v>514</v>
      </c>
      <c r="G8" s="420"/>
      <c r="H8" s="420"/>
      <c r="I8" s="420"/>
      <c r="J8" s="422"/>
      <c r="K8" s="394"/>
      <c r="L8" s="395"/>
      <c r="M8" s="133"/>
    </row>
    <row r="9" spans="2:14" ht="34.5" customHeight="1">
      <c r="B9" s="134" t="s">
        <v>515</v>
      </c>
      <c r="C9" s="135" t="s">
        <v>516</v>
      </c>
      <c r="D9" s="135" t="s">
        <v>517</v>
      </c>
      <c r="E9" s="135" t="s">
        <v>0</v>
      </c>
      <c r="F9" s="135">
        <v>1</v>
      </c>
      <c r="G9" s="135">
        <v>2</v>
      </c>
      <c r="H9" s="135">
        <v>3</v>
      </c>
      <c r="I9" s="135">
        <v>2024</v>
      </c>
      <c r="J9" s="422"/>
      <c r="K9" s="305" t="s">
        <v>771</v>
      </c>
      <c r="L9" s="305" t="s">
        <v>772</v>
      </c>
      <c r="M9" s="133"/>
    </row>
    <row r="10" spans="2:14" ht="45" customHeight="1">
      <c r="B10" s="402" t="s">
        <v>518</v>
      </c>
      <c r="C10" s="414" t="s">
        <v>519</v>
      </c>
      <c r="D10" s="403" t="s">
        <v>520</v>
      </c>
      <c r="E10" s="136" t="s">
        <v>521</v>
      </c>
      <c r="F10" s="137"/>
      <c r="G10" s="137"/>
      <c r="H10" s="138"/>
      <c r="I10" s="404" t="s">
        <v>522</v>
      </c>
      <c r="J10" s="139" t="s">
        <v>523</v>
      </c>
      <c r="K10" s="326" t="s">
        <v>773</v>
      </c>
      <c r="L10" s="327" t="s">
        <v>774</v>
      </c>
      <c r="M10" s="133"/>
    </row>
    <row r="11" spans="2:14" ht="38.25" customHeight="1">
      <c r="B11" s="402"/>
      <c r="C11" s="414"/>
      <c r="D11" s="403"/>
      <c r="E11" s="136" t="s">
        <v>524</v>
      </c>
      <c r="F11" s="138"/>
      <c r="G11" s="137"/>
      <c r="H11" s="137"/>
      <c r="I11" s="404"/>
      <c r="J11" s="139" t="s">
        <v>523</v>
      </c>
      <c r="K11" s="326" t="s">
        <v>775</v>
      </c>
      <c r="L11" s="327" t="s">
        <v>783</v>
      </c>
      <c r="M11" s="133"/>
    </row>
    <row r="12" spans="2:14">
      <c r="B12" s="402" t="s">
        <v>525</v>
      </c>
      <c r="C12" s="414" t="s">
        <v>526</v>
      </c>
      <c r="D12" s="403" t="s">
        <v>527</v>
      </c>
      <c r="E12" s="406" t="s">
        <v>528</v>
      </c>
      <c r="F12" s="408"/>
      <c r="G12" s="410"/>
      <c r="H12" s="410"/>
      <c r="I12" s="404"/>
      <c r="J12" s="400" t="s">
        <v>306</v>
      </c>
      <c r="K12" s="396" t="s">
        <v>775</v>
      </c>
      <c r="L12" s="398" t="s">
        <v>783</v>
      </c>
      <c r="M12" s="133"/>
    </row>
    <row r="13" spans="2:14">
      <c r="B13" s="402"/>
      <c r="C13" s="414"/>
      <c r="D13" s="403"/>
      <c r="E13" s="407"/>
      <c r="F13" s="409"/>
      <c r="G13" s="411"/>
      <c r="H13" s="411"/>
      <c r="I13" s="404"/>
      <c r="J13" s="401"/>
      <c r="K13" s="397"/>
      <c r="L13" s="399"/>
      <c r="M13" s="133"/>
    </row>
    <row r="14" spans="2:14" ht="94.5" customHeight="1">
      <c r="B14" s="402" t="s">
        <v>529</v>
      </c>
      <c r="C14" s="403" t="s">
        <v>530</v>
      </c>
      <c r="D14" s="403" t="s">
        <v>531</v>
      </c>
      <c r="E14" s="136" t="s">
        <v>532</v>
      </c>
      <c r="F14" s="137"/>
      <c r="G14" s="140"/>
      <c r="H14" s="140"/>
      <c r="I14" s="404"/>
      <c r="J14" s="139" t="s">
        <v>533</v>
      </c>
      <c r="K14" s="326" t="s">
        <v>776</v>
      </c>
      <c r="L14" s="328" t="s">
        <v>777</v>
      </c>
      <c r="M14" s="133"/>
    </row>
    <row r="15" spans="2:14" ht="188.25" customHeight="1">
      <c r="B15" s="402"/>
      <c r="C15" s="403"/>
      <c r="D15" s="403"/>
      <c r="E15" s="136" t="s">
        <v>534</v>
      </c>
      <c r="F15" s="137"/>
      <c r="G15" s="137"/>
      <c r="H15" s="137"/>
      <c r="I15" s="404"/>
      <c r="J15" s="139" t="s">
        <v>306</v>
      </c>
      <c r="K15" s="329" t="s">
        <v>778</v>
      </c>
      <c r="L15" s="330" t="s">
        <v>779</v>
      </c>
      <c r="M15" s="133"/>
    </row>
    <row r="16" spans="2:14" ht="117" customHeight="1">
      <c r="B16" s="402"/>
      <c r="C16" s="403"/>
      <c r="D16" s="403"/>
      <c r="E16" s="136" t="s">
        <v>535</v>
      </c>
      <c r="F16" s="137"/>
      <c r="G16" s="137"/>
      <c r="H16" s="137"/>
      <c r="I16" s="404"/>
      <c r="J16" s="139" t="s">
        <v>536</v>
      </c>
      <c r="K16" s="329" t="s">
        <v>780</v>
      </c>
      <c r="L16" s="330" t="s">
        <v>781</v>
      </c>
      <c r="M16" s="133"/>
    </row>
    <row r="17" spans="2:13" ht="60">
      <c r="B17" s="402"/>
      <c r="C17" s="403"/>
      <c r="D17" s="403"/>
      <c r="E17" s="136" t="s">
        <v>537</v>
      </c>
      <c r="F17" s="138"/>
      <c r="G17" s="137"/>
      <c r="H17" s="137"/>
      <c r="I17" s="404"/>
      <c r="J17" s="139" t="s">
        <v>536</v>
      </c>
      <c r="K17" s="326" t="s">
        <v>775</v>
      </c>
      <c r="L17" s="327" t="s">
        <v>783</v>
      </c>
      <c r="M17" s="133"/>
    </row>
    <row r="18" spans="2:13" ht="36">
      <c r="B18" s="402" t="s">
        <v>538</v>
      </c>
      <c r="C18" s="403" t="s">
        <v>539</v>
      </c>
      <c r="D18" s="403" t="s">
        <v>540</v>
      </c>
      <c r="E18" s="141" t="s">
        <v>541</v>
      </c>
      <c r="F18" s="140"/>
      <c r="G18" s="140"/>
      <c r="H18" s="137"/>
      <c r="I18" s="404"/>
      <c r="J18" s="139" t="s">
        <v>542</v>
      </c>
      <c r="K18" s="326" t="s">
        <v>775</v>
      </c>
      <c r="L18" s="327" t="s">
        <v>783</v>
      </c>
    </row>
    <row r="19" spans="2:13" ht="24">
      <c r="B19" s="402"/>
      <c r="C19" s="403"/>
      <c r="D19" s="403"/>
      <c r="E19" s="141" t="s">
        <v>543</v>
      </c>
      <c r="F19" s="140"/>
      <c r="G19" s="140"/>
      <c r="H19" s="137"/>
      <c r="I19" s="404"/>
      <c r="J19" s="139" t="s">
        <v>306</v>
      </c>
      <c r="K19" s="326" t="s">
        <v>775</v>
      </c>
      <c r="L19" s="327" t="s">
        <v>783</v>
      </c>
    </row>
    <row r="20" spans="2:13" ht="36">
      <c r="B20" s="402"/>
      <c r="C20" s="403"/>
      <c r="D20" s="403"/>
      <c r="E20" s="141" t="s">
        <v>544</v>
      </c>
      <c r="F20" s="140"/>
      <c r="G20" s="138"/>
      <c r="H20" s="137"/>
      <c r="I20" s="404"/>
      <c r="J20" s="139" t="s">
        <v>542</v>
      </c>
      <c r="K20" s="326" t="s">
        <v>775</v>
      </c>
      <c r="L20" s="327" t="s">
        <v>783</v>
      </c>
    </row>
    <row r="21" spans="2:13" ht="72.75" thickBot="1">
      <c r="B21" s="412"/>
      <c r="C21" s="413"/>
      <c r="D21" s="413"/>
      <c r="E21" s="142" t="s">
        <v>545</v>
      </c>
      <c r="F21" s="143"/>
      <c r="G21" s="143"/>
      <c r="H21" s="144"/>
      <c r="I21" s="405"/>
      <c r="J21" s="145" t="s">
        <v>546</v>
      </c>
      <c r="K21" s="326" t="s">
        <v>775</v>
      </c>
      <c r="L21" s="327" t="s">
        <v>783</v>
      </c>
    </row>
    <row r="23" spans="2:13">
      <c r="B23" s="146"/>
    </row>
    <row r="24" spans="2:13">
      <c r="B24" s="146" t="s">
        <v>547</v>
      </c>
      <c r="C24" s="146" t="s">
        <v>548</v>
      </c>
      <c r="D24" s="146"/>
    </row>
    <row r="25" spans="2:13">
      <c r="B25" s="146"/>
    </row>
  </sheetData>
  <mergeCells count="33">
    <mergeCell ref="B5:C5"/>
    <mergeCell ref="C1:J1"/>
    <mergeCell ref="B2:C2"/>
    <mergeCell ref="D2:J2"/>
    <mergeCell ref="B3:C3"/>
    <mergeCell ref="B4:C4"/>
    <mergeCell ref="F7:H7"/>
    <mergeCell ref="H12:H13"/>
    <mergeCell ref="I7:I8"/>
    <mergeCell ref="J7:J9"/>
    <mergeCell ref="F8:H8"/>
    <mergeCell ref="D10:D11"/>
    <mergeCell ref="B12:B13"/>
    <mergeCell ref="C12:C13"/>
    <mergeCell ref="D12:D13"/>
    <mergeCell ref="B7:C8"/>
    <mergeCell ref="D7:E8"/>
    <mergeCell ref="K7:L8"/>
    <mergeCell ref="K12:K13"/>
    <mergeCell ref="L12:L13"/>
    <mergeCell ref="J12:J13"/>
    <mergeCell ref="B14:B17"/>
    <mergeCell ref="C14:C17"/>
    <mergeCell ref="D14:D17"/>
    <mergeCell ref="I10:I21"/>
    <mergeCell ref="E12:E13"/>
    <mergeCell ref="F12:F13"/>
    <mergeCell ref="G12:G13"/>
    <mergeCell ref="B18:B21"/>
    <mergeCell ref="C18:C21"/>
    <mergeCell ref="D18:D21"/>
    <mergeCell ref="B10:B11"/>
    <mergeCell ref="C10:C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34AD-0769-48FE-8BA7-71897CFC5125}">
  <sheetPr>
    <tabColor theme="0"/>
  </sheetPr>
  <dimension ref="A1:I15"/>
  <sheetViews>
    <sheetView zoomScale="170" zoomScaleNormal="170" workbookViewId="0">
      <selection activeCell="C10" sqref="C10"/>
    </sheetView>
  </sheetViews>
  <sheetFormatPr baseColWidth="10" defaultColWidth="11.42578125" defaultRowHeight="12.75"/>
  <cols>
    <col min="1" max="1" width="16" style="10" customWidth="1"/>
    <col min="2" max="2" width="35.85546875" style="10" customWidth="1"/>
    <col min="3" max="3" width="20.140625" style="10" customWidth="1"/>
    <col min="4" max="4" width="16" style="23" customWidth="1"/>
    <col min="5" max="5" width="18.5703125" style="10" customWidth="1"/>
    <col min="6" max="6" width="22.7109375" style="10" customWidth="1"/>
    <col min="7" max="7" width="11.42578125" style="10"/>
    <col min="8" max="8" width="19.42578125" style="10" customWidth="1"/>
    <col min="9" max="9" width="23" style="10" customWidth="1"/>
    <col min="10" max="16384" width="11.42578125" style="10"/>
  </cols>
  <sheetData>
    <row r="1" spans="1:9" ht="36" customHeight="1">
      <c r="A1" s="434" t="s">
        <v>343</v>
      </c>
      <c r="B1" s="435"/>
      <c r="C1" s="435"/>
      <c r="D1" s="435"/>
      <c r="E1" s="435"/>
      <c r="F1" s="436"/>
    </row>
    <row r="2" spans="1:9" ht="37.5" customHeight="1">
      <c r="A2" s="11" t="s">
        <v>324</v>
      </c>
      <c r="B2" s="11" t="s">
        <v>325</v>
      </c>
      <c r="C2" s="12" t="s">
        <v>370</v>
      </c>
      <c r="D2" s="12" t="s">
        <v>326</v>
      </c>
      <c r="E2" s="13" t="s">
        <v>327</v>
      </c>
      <c r="F2" s="13" t="s">
        <v>328</v>
      </c>
    </row>
    <row r="3" spans="1:9" ht="25.5" customHeight="1">
      <c r="A3" s="14" t="s">
        <v>329</v>
      </c>
      <c r="B3" s="24" t="s">
        <v>356</v>
      </c>
      <c r="C3" s="88" t="s">
        <v>373</v>
      </c>
      <c r="D3" s="15">
        <v>20</v>
      </c>
      <c r="E3" s="16" t="e">
        <f>+AVERAGE(PTEP!#REF!)</f>
        <v>#REF!</v>
      </c>
      <c r="F3" s="17" t="e">
        <f t="shared" ref="F3:F12" si="0">+IF(AND(E3&gt;=0,E3&lt;=0.59),"ZONA BAJA",IF(AND(E3&gt;=0.6,E3&lt;=0.79),"ZONA MEDIA","ZONA ALTA"))</f>
        <v>#REF!</v>
      </c>
    </row>
    <row r="4" spans="1:9" ht="25.5" customHeight="1">
      <c r="A4" s="14" t="s">
        <v>330</v>
      </c>
      <c r="B4" s="24" t="s">
        <v>355</v>
      </c>
      <c r="C4" s="88" t="s">
        <v>372</v>
      </c>
      <c r="D4" s="15">
        <v>10</v>
      </c>
      <c r="E4" s="16" t="e">
        <f>+AVERAGE(PTEP!#REF!)</f>
        <v>#REF!</v>
      </c>
      <c r="F4" s="17" t="e">
        <f t="shared" si="0"/>
        <v>#REF!</v>
      </c>
    </row>
    <row r="5" spans="1:9" ht="25.5" customHeight="1">
      <c r="A5" s="14" t="s">
        <v>331</v>
      </c>
      <c r="B5" s="24" t="s">
        <v>354</v>
      </c>
      <c r="C5" s="88" t="s">
        <v>372</v>
      </c>
      <c r="D5" s="15">
        <v>6</v>
      </c>
      <c r="E5" s="16" t="e">
        <f>+AVERAGE(PTEP!#REF!)</f>
        <v>#REF!</v>
      </c>
      <c r="F5" s="17" t="e">
        <f t="shared" si="0"/>
        <v>#REF!</v>
      </c>
      <c r="H5" s="9" t="s">
        <v>332</v>
      </c>
      <c r="I5" s="18" t="s">
        <v>333</v>
      </c>
    </row>
    <row r="6" spans="1:9" ht="25.5" customHeight="1">
      <c r="A6" s="8" t="s">
        <v>334</v>
      </c>
      <c r="B6" s="24" t="s">
        <v>353</v>
      </c>
      <c r="C6" s="88" t="s">
        <v>371</v>
      </c>
      <c r="D6" s="19">
        <v>2</v>
      </c>
      <c r="E6" s="16" t="e">
        <f>+AVERAGE(PTEP!#REF!)</f>
        <v>#REF!</v>
      </c>
      <c r="F6" s="17" t="e">
        <f t="shared" si="0"/>
        <v>#REF!</v>
      </c>
      <c r="H6" s="9" t="s">
        <v>335</v>
      </c>
      <c r="I6" s="20" t="s">
        <v>336</v>
      </c>
    </row>
    <row r="7" spans="1:9" ht="25.5" customHeight="1">
      <c r="A7" s="8" t="s">
        <v>337</v>
      </c>
      <c r="B7" s="89" t="s">
        <v>352</v>
      </c>
      <c r="C7" s="88" t="s">
        <v>374</v>
      </c>
      <c r="D7" s="19">
        <v>4</v>
      </c>
      <c r="E7" s="16" t="e">
        <f>+AVERAGE(PTEP!#REF!)</f>
        <v>#REF!</v>
      </c>
      <c r="F7" s="17" t="e">
        <f t="shared" si="0"/>
        <v>#REF!</v>
      </c>
      <c r="H7" s="9" t="s">
        <v>338</v>
      </c>
      <c r="I7" s="21" t="s">
        <v>339</v>
      </c>
    </row>
    <row r="8" spans="1:9" ht="25.5" customHeight="1">
      <c r="A8" s="8" t="s">
        <v>344</v>
      </c>
      <c r="B8" s="89" t="s">
        <v>351</v>
      </c>
      <c r="C8" s="88" t="s">
        <v>374</v>
      </c>
      <c r="D8" s="19">
        <v>3</v>
      </c>
      <c r="E8" s="16" t="e">
        <f>+AVERAGE(PTEP!#REF!)</f>
        <v>#REF!</v>
      </c>
      <c r="F8" s="17" t="e">
        <f t="shared" si="0"/>
        <v>#REF!</v>
      </c>
      <c r="H8" s="23"/>
      <c r="I8" s="23"/>
    </row>
    <row r="9" spans="1:9" ht="25.5" customHeight="1">
      <c r="A9" s="8" t="s">
        <v>345</v>
      </c>
      <c r="B9" s="89" t="s">
        <v>350</v>
      </c>
      <c r="C9" s="88" t="s">
        <v>373</v>
      </c>
      <c r="D9" s="19">
        <v>8</v>
      </c>
      <c r="E9" s="16" t="e">
        <f>+AVERAGE(PTEP!#REF!)</f>
        <v>#REF!</v>
      </c>
      <c r="F9" s="17" t="e">
        <f t="shared" si="0"/>
        <v>#REF!</v>
      </c>
      <c r="H9" s="23"/>
      <c r="I9" s="23"/>
    </row>
    <row r="10" spans="1:9" ht="25.5" customHeight="1">
      <c r="A10" s="8" t="s">
        <v>346</v>
      </c>
      <c r="B10" s="24" t="s">
        <v>349</v>
      </c>
      <c r="C10" s="88" t="s">
        <v>371</v>
      </c>
      <c r="D10" s="19">
        <v>6</v>
      </c>
      <c r="E10" s="16" t="e">
        <f>+AVERAGE(PTEP!#REF!)</f>
        <v>#REF!</v>
      </c>
      <c r="F10" s="17" t="e">
        <f t="shared" si="0"/>
        <v>#REF!</v>
      </c>
      <c r="H10" s="23"/>
      <c r="I10" s="23"/>
    </row>
    <row r="11" spans="1:9" ht="25.5" customHeight="1">
      <c r="A11" s="8" t="s">
        <v>347</v>
      </c>
      <c r="B11" s="89" t="s">
        <v>348</v>
      </c>
      <c r="C11" s="88" t="s">
        <v>372</v>
      </c>
      <c r="D11" s="19">
        <v>3</v>
      </c>
      <c r="E11" s="16" t="e">
        <f>+AVERAGE(PTEP!#REF!)</f>
        <v>#REF!</v>
      </c>
      <c r="F11" s="17" t="e">
        <f t="shared" si="0"/>
        <v>#REF!</v>
      </c>
    </row>
    <row r="12" spans="1:9" ht="25.5" customHeight="1">
      <c r="A12" s="331" t="s">
        <v>341</v>
      </c>
      <c r="B12" s="331"/>
      <c r="C12" s="13"/>
      <c r="D12" s="13">
        <f>SUM(D3:D11)</f>
        <v>62</v>
      </c>
      <c r="E12" s="22" t="e">
        <f>+AVERAGE(E3:E11)</f>
        <v>#REF!</v>
      </c>
      <c r="F12" s="17" t="e">
        <f t="shared" si="0"/>
        <v>#REF!</v>
      </c>
    </row>
    <row r="13" spans="1:9" ht="7.5" customHeight="1"/>
    <row r="14" spans="1:9" ht="42.75" customHeight="1">
      <c r="A14" s="437" t="s">
        <v>342</v>
      </c>
      <c r="B14" s="437"/>
      <c r="C14" s="437"/>
      <c r="D14" s="437"/>
      <c r="E14" s="437"/>
      <c r="F14" s="437"/>
      <c r="G14" s="437"/>
      <c r="H14" s="437"/>
      <c r="I14" s="437"/>
    </row>
    <row r="15" spans="1:9" ht="20.25" customHeight="1"/>
  </sheetData>
  <autoFilter ref="A2:F12" xr:uid="{A8F234AD-0769-48FE-8BA7-71897CFC5125}"/>
  <mergeCells count="3">
    <mergeCell ref="A1:F1"/>
    <mergeCell ref="A12:B12"/>
    <mergeCell ref="A14:I14"/>
  </mergeCells>
  <conditionalFormatting sqref="F3:F12">
    <cfRule type="containsText" dxfId="2" priority="1" operator="containsText" text="ZONA ALTA">
      <formula>NOT(ISERROR(SEARCH("ZONA ALTA",F3)))</formula>
    </cfRule>
    <cfRule type="containsText" dxfId="1" priority="2" operator="containsText" text="ZONA MEDIA">
      <formula>NOT(ISERROR(SEARCH("ZONA MEDIA",F3)))</formula>
    </cfRule>
    <cfRule type="containsText" dxfId="0" priority="3" operator="containsText" text="ZONA BAJA">
      <formula>NOT(ISERROR(SEARCH("ZONA BAJA",F3)))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Lista</vt:lpstr>
      <vt:lpstr>Desagregado</vt:lpstr>
      <vt:lpstr>PTEP</vt:lpstr>
      <vt:lpstr>PLAN ACCIÓN INTEGRIDAD</vt:lpstr>
      <vt:lpstr>Distribución</vt:lpstr>
      <vt:lpstr>PTEP!Títulos_a_imprimir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537 ALQUILER</cp:lastModifiedBy>
  <cp:lastPrinted>2023-05-10T15:21:05Z</cp:lastPrinted>
  <dcterms:created xsi:type="dcterms:W3CDTF">2023-01-04T19:24:56Z</dcterms:created>
  <dcterms:modified xsi:type="dcterms:W3CDTF">2024-04-24T03:23:47Z</dcterms:modified>
</cp:coreProperties>
</file>