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luz.estupinan\Documents\OCI\2023\"/>
    </mc:Choice>
  </mc:AlternateContent>
  <xr:revisionPtr revIDLastSave="0" documentId="8_{22033547-BC2C-4737-9817-C3B2BBC5ECE3}" xr6:coauthVersionLast="47" xr6:coauthVersionMax="47" xr10:uidLastSave="{00000000-0000-0000-0000-000000000000}"/>
  <bookViews>
    <workbookView xWindow="-120" yWindow="-120" windowWidth="29040" windowHeight="15840" xr2:uid="{1EE4462F-5546-4ED6-ABA9-63F9FB4CE7C2}"/>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 localSheetId="0">Conclusiones!$A$1:$P$38</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O33" i="1" s="1"/>
  <c r="E33" i="1"/>
  <c r="G31" i="1"/>
  <c r="O31" i="1" s="1"/>
  <c r="E31" i="1"/>
  <c r="G29" i="1"/>
  <c r="O29" i="1" s="1"/>
  <c r="E29" i="1"/>
  <c r="G27" i="1"/>
  <c r="O27" i="1" s="1"/>
  <c r="E27" i="1"/>
  <c r="G25" i="1"/>
  <c r="O25" i="1" s="1"/>
  <c r="E25" i="1"/>
  <c r="M7" i="1" l="1"/>
</calcChain>
</file>

<file path=xl/sharedStrings.xml><?xml version="1.0" encoding="utf-8"?>
<sst xmlns="http://schemas.openxmlformats.org/spreadsheetml/2006/main" count="37" uniqueCount="35">
  <si>
    <t>Nombre de la Entidad:</t>
  </si>
  <si>
    <t>SECRETARIA DISTRITAL DE AMBIENTE</t>
  </si>
  <si>
    <t>Periodo Evaluado:</t>
  </si>
  <si>
    <t>SEGUNDO SEMESTRE DE 2022, PERIODO JULIO - DICIEMBRE DE 2022</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</si>
  <si>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</si>
  <si>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</si>
  <si>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</si>
  <si>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</si>
  <si>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</si>
  <si>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El sistema de control interno implementado en la Secretaria Distrital de Ambiente a través del  Modelo Estándar de Control Interno MECI se encuentra implementado, es efectivo dado que han realizado mejoras, se siguiere continuar fortalecimiento los pilares del modelo autocontrol, autoevaluación y autorregulación para que todas las líneas de defensa implementen los controles que permita superar las debilidades observadas con el fin de continuar fortaleciéndolo y asegurar el cumplimiento los objetivos y metas de la entidad minimizando los riesgos en su consecución.</t>
  </si>
  <si>
    <t>La entidad cuenta dentro de su Sistema de Control Interno, con una institucionalidad (Líneas de defensa)  que le permita la toma de decisiones frente al control (Si/No) (Justifique su respuesta):</t>
  </si>
  <si>
    <t>La Secretaria Distrital de Ambiente adoptó e implementó el esquema de líneas de defensa, cuenta con la dinámica en los procesos de documentar el seguimiento por autocontrol en actas donde se incorporan los temas transversales y propios de la dependencia que permiten identificar desviaciones e implementación de las mejoras.</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</si>
  <si>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</si>
  <si>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</si>
  <si>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</si>
  <si>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</si>
  <si>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</si>
  <si>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</si>
  <si>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</si>
  <si>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</si>
  <si>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 xml:space="preserve">i Fortalezas 
a) Presentación de resultados de los monitoreos segunda línea de defensa, b) Presenta-ción de la ejecución del plan anual de auditoria 2022 en sesiones del CICCI y c) Se sus-criben acuerdos de gestión con los gerentes públicos con compromisos de ejecución. 
ii. Debilidades 
a) No se ha considerado en el plan de integridad de la vigencia, actividades relacionadas con: Revisión de desviaciones, convivencia laboral, temas disciplinarios internos, quejas o denuncias sobre los servidores de la entidad o temas relacionados para establecer va-lores del código de integridad vulnerados y acciones para cerrar las brechas, b) No se ha presentado en CICCI el resultado del monitoreo de la evaluación del impacto del PIC, plan de bienestar e incentivos y de las políticas de talento humano para la retención de personal,  c) No se cuenta con lineamientos o procedimiento para identificar y documen-tar la información clasificada y reservada y definir y socializar lineamientos para el uso adecuado de la información privilegiada y d) No se ha presentado en CICCI el resultado del monitoreo de la evaluación de los lineamientos para el manejo del conflicto de inte-rés. 
</t>
  </si>
  <si>
    <t>Incluir en el plan de integridad de la vigencia una actividad de: Revisión de desviaciones, convivencia laboral, temas disciplinarios internos, quejas o denuncias sobre los servidores de la entidad o temas relacionados para establecer valores del código de integridad vulnerados y acciones para cerrar las brechas.
Revisar la información clasificada y reservada y definir y socializar lineamientos para el uso adecuado de la información privilegiada
Presentar a nivel directivo el monitoreo de la evaluación del impacto del PIC, plan de bienestar e incentivos y de las políticas de talento humano para la retención de personal.
No se ha presentado en CICCI el resultado del monitoreo de la evaluación de los lineamientos para el manejo del conflicto de interés</t>
  </si>
  <si>
    <t>Evaluación de riesgos</t>
  </si>
  <si>
    <t>i Fortalezas
La SDA revisa y actualiza periódicamente la Política de Riesgos.
ii. Debilidades
a) No se han presentado en el CICCI: a) los resultados de la evaluación de los objetivos de la entidad de forma periódica, para asegurar que se cumplan y si es necesario modifi-carlos o ajustarlos, b) Los resultados del monitoreo de riesgos, aquello materializados ni el resultado de su seguimiento, c) Los resultados de la revisión de los controles asociados a los riesgos de corrupción identificados por cada uno de los procesos para asegurar la segregación de funciones para reducir el riesgo de acciones fraudulentas y d) Los resul-tados de la evaluar del impacto por los cambios en los diferentes niveles organizaciona-les.</t>
  </si>
  <si>
    <t>No se han presentado en el CICCI los resultados de la evaluación de los objetivos de la entidad de forma periódica, para asegurar que se cumplan y si es necesario modificarlos o ajustarlos
Evaluar el impacto por los cambios en los diferentes niveles organizacionales y presentar los resultados en CICCI.</t>
  </si>
  <si>
    <t>Actividades de control</t>
  </si>
  <si>
    <t>a) La Entidad cuenta con una plataforma informática donde se dispone de los instrumen-tos y repositorio de las actividades de control, como: mapa de procesos, caracterizacio-nes, procedimientos, políticas de operación y controles para reducir la probabilidad de ocurrencia de los riesgos en la operación; a estos controles se les hace seguimiento a través de ejercicios de autocontrol y autoevaluación, b) Los lideres de los procesos reali-zan y documentan reuniones de autocontrol para la revisión de la gestión en temas co-mo: metas proyectos de inversión, indicadores, acciones de los planes de mejoramiento y mapas de riesgos, c) Se cuenta con el directorio activo de la SDA, en el cual se admi-nistran los perfiles de los usuarios con permisos para el acceso de los sistemas de infor-mación.           
ii. Debilidades      
a) La entidad no ha identificado ni documentado las situaciones específicas donde no es posible segregar funciones por ejemplo por: falta de personal, presupuesto y definir acti-vidades de control alternativas para cubrir los riesgos identificados y b) Debilidades en las actividades relevantes de control, sobre las infraestructuras tecnológicas, los proce-sos de gestión de la seguridad y adquisición, desarrollo y mantenimiento de tecnologías.</t>
  </si>
  <si>
    <t>Identificar y documentar las situaciones adicionales específicas donde no es posible segregar funciones por ejemplo por: falta de personal, presupuesto y definir actividades de control alternativas para cubrir los riesgos identificados.
Establecer y documentar las actividades relevantes de control, sobre las infraestructuras tecnológicas, los proceso de gestión de la seguridad y adquisición, desarrollo y mantenimiento de tecnologías.
Aunque se han dado avances en la revisión de las Tablas de Retención Documental (TRD), a la fecha no se cuenta con la totalidad de las TRD de las dependencias revisadas y actualizadas, donde incorpore, entre otros, la política cero papel y el componente digital o electrónico.
No han sido presentados ante el CICCI los resultados del monitoreo por la segunda línea de defensa de las actividades desarrolladas por los proveedores de servicios de tecnología</t>
  </si>
  <si>
    <t>Información y comunicación</t>
  </si>
  <si>
    <t xml:space="preserve">i. Fortalezas           
a) La entidad cuenta con el sistema de correspondencia SIA Forest y el desarrollo de di-ferentes módulos que soportan el registro de la actuación en los procesos, basado en un sistema de gestión de documentos, desarrollado bajo actividades, tareas, responsables, tiempos programados y de ejecución, formularios electrónicos, asociación de procesos, uso de plantillas definidas, registro de documentos, firmas digitales que garantiza la tra-zabilidad en los documentos, la radicación masiva y en línea, las tablas de retención do-cumental, la exposición de formularios electrónicos a los usuarios y realiza la numeración automática de los Conceptos, Resoluciones, entre otras funcionalidades y beneficios, por lo que es un mecanismo de comunicación interno y externo, b) En cada piso de la sede central hay pantallas electrónicas para comunicar actividades y eventos en la sede prin-cipal, c) La Oficina Asesora de Comunicaciones (OAC), en el Plan de Comunicaciones, incluye las políticas y pautas de actuación para la comunicación interna y externa, el ma-nejo de la imagen institucional y las vocerías para la atención de los medios de comuni-cación, d) La Entidad asegura y pone a disposición de las partes interesadas el Sistema Distrital de Quejas y Soluciones – SDQS como herramienta virtual por la se pueden radi-car todas las peticiones, quejas, reclamos, solicitudes de información, consultas, suge-rencias, felicitaciones y denuncias por corrupción, que puedan afectar los intereses de la comunidad.              
ii. Debilidades      
a) No se ha presentado en el CICCI reporte respecto el inventario de información inter-na/externa relevante y establecer una periodicidad para su actualización, b) No se ha presentado en el CICCI los resultados del monitoreo del seguimiento de la aplicaciones de los canales internos para la denuncia anónima o confidencial de posibles situaciones irregulares y mecanismos específicos para su manejo de modo que generen confianza para utilizarlos, c) No se han presentado ante el CICCI los resultados del seguimiento a través de indicadores sobre uso y apropiación de Tecnologías de la Información en la Entidad.   </t>
  </si>
  <si>
    <t>No se ha presentado ante el Comité Institucional de Gestión y Desempeño el reporte respecto al inventario de información interna/externa relevante y establecer una periodicidad para su actualización
Presentar ante el CICCI los resultados del monitores del seguimiento de la aplicaciones de los canales internos para la denuncia anónima o confidencial de posibles situaciones irregulares y mecanismos específicos para su manejo de modo que generen confianza para utilizarlos.
Fortalecer canales de información para la denuncia anónima o confidencial de posibles situaciones irregulares y mecanismos específicos para su manejo de tal manera que generen confianza para utilizarlos, socializarlos en el CICCI.
No se han presentado ante el CICCI los resultados del seguimiento a través de indicadores sobre uso y apropiación de Tecnologías de la Información en la Entidad</t>
  </si>
  <si>
    <t xml:space="preserve">Monitoreo </t>
  </si>
  <si>
    <t xml:space="preserve">i. Fortalezas            
a) La Entidad cuenta con un esquema de líneas de defensa adoptado y socializado, b) Plan Anual de Auditorías (PAA) con un enfoque basado en riesgos y seguimiento en se-siones del CICCI, c) La primera línea de defensa documenta reuniones de autocontrol pa-ra hacer seguimiento a temas como: plan de acción, planes de mejoramiento, metas, in-dicadores, riesgos, respuestas a peticiones, quejas, reclamos y sugerencias -PQRS, en-tre otros, d) La segunda línea de defensa realiza monitoreo en temas como: seguimiento a PQRS, metas proyecto de inversión, estados financieros, saneamiento contable, política de prevención del daño antijurídico, comunicación interna y externa las políticas de de-fensa judicial y prevención del daño antijurídico en el marco del Comité de Conciliación.        
ii. Debilidades            
a) No se ha presentado en el CICCI los resultados del monitoreo y evaluación de los ser-vicios tercerizados  y b) No se ha presentado en el CICCI el monitoreo a planes de mejo-ramiento por la segunda línea de defensa. 
</t>
  </si>
  <si>
    <t>Realizar el monitoreo y evaluación de los servicios tercerizados y presentar los resultados en el CICCI - auditoría IDEAM
Presentar en el CICCI el monitoreo a planes de mejoramiento por la segunda línea de defensa.
La segunda línea de defensa no ha presentado los resultados del seguimiento a la política de gobierno digital y seguridad y el Plan Estratégico de Tecnologías de la Información - PETI</t>
  </si>
  <si>
    <t>La entidad cuenta con todos los componentes operando juntos y de manera integrada (Presentes y funcionando), se observó en general que el Sistema de Control Interno - SCI de la Secretaria Distrital de Ambiente - SDA se fortaleció de acuerdo con los resultados revisados en cada uno de los cinco (5) componentes del MECI y articulados con las dimensiones del MIPG. Así las cosas, el resultado cuantitativo de la evaluación del Sistema de Control Interno fue de 93,51% de cumplimiento de los factores evaluados.
Para la evaluación, se revisaron los temas tratados en tres (3) sesiones del Comité Institucional de Coordinación de Control Interno -CICCI, tres (3) sesiones del Comité Institucional de Gestión y Desempeño -CIGD, la información disponible en los diferentes sistemas de información con que cuenta la Entidad y los resultados de la ejecución del plan anual de auditorias de la vigencia 2022, arrojando las siguientes oportunidades de mejora que al ser adoptados permitan superar las brechas identificadas.
OPORTUNIDADES DE MEJORA POR COMPONENTE DEL MECI
1. AMBIENTE DE CONTROL - Nivel de cumplimiento 90% 
El nivel de cumplimiento aumentó, dado que en la evaluación del primer semestre de 2022 fue del 89%; se reitera considerar la adopción de las siguientes oportunidades de mejora:
- Incluir en el plan de integridad de la vigencia una actividad de: revisión de desviaciones, convivencia laboral, temas disciplinarios internos, quejas o denuncias sobre los servidores de la entidad o temas relacionados para establecer valores del código de integridad vulnerados y acciones para cerrar las brechas.
- Revisar la información clasificada y reservada y definir y socializar lineamientos para el uso adecuado de la información privilegiada
- Presentar en CICCI el monitoreo de la evaluación del impacto del PIC, plan de bienestar e incentivos y de las políticas de talento humano para la retención de personal.
2. EVALUACIÓN DE RIESGOS- Nivel de cumplimiento 100%
El nivel de cumplimiento aumentó, en la evaluación del primer semestre de 2022 fue del 94%. Se insta a continuar con el mantenimiento del componente en estos niveles, adoptando y fortaleciendo las prácticas en materia de gestión de riesgos.
3. ACTIVIDADES DE CONTROL– nivel de cumplimiento 96%
El nivel de cumplimiento aumentó; en la evaluación del primer semestre de 2022 fue del 90%; no obstante, se reitera considerar la adopción de las siguientes oportunidades de mejora:
- Identificar y documentar las situaciones específicas donde no es posible segregar funciones, por ejemplo, por: falta de personal, presupuesto etc, y definir actividades de control alternativas para cubrir los riesgos identificados.
- Establecer y documentar las actividades relevantes de control, sobre las infraestructuras tecnológicas, los proceso de gestión de la seguridad y adquisición, desarrollo y mantenimiento de tecnologías
4. INFORMACIÓN Y COMUNICACIÓN– Nivel de cumplimiento del 89%
El nivel de cumplimiento se redujo, pues en la evaluación del primer semestre de 2022 fue del 93%, no obstante, se reitera considerar la adopción de las siguientes oportunidades de mejora:
-  Presentar en CICCI el inventario de información interna/externa relevante y establecer una periodicidad para su actualización.
- Definir canales internos para la denuncia anónima o confidencial de posibles situaciones irregulares y mecanismos específicos para su manejo, de modo que generen confianza para utilizarlos.
- Presentar ante el CICCI los resultados del monitores del seguimiento de la aplicaciones de los canales internos para la denuncia anónima o confidencial de posibles situaciones irregulares y mecanismos específicos para su manejo, de modo que generen confianza para utilizarlos.
- Fortalecer canales de información para la denuncia anónima o confidencial de posibles situaciones irregulares y mecanismos específicos para su manejo de tal manera que generen confianza para utilizarlos, socializarlos en el CICCI.
5. ACTIVIDADES DE MONITOREO – Nivel de cumplimiento 93%
El nivel de cumplimiento se redujo, en la evaluación del primer semestre de 2022 fue del 96%, no obstante, se reitera considerar la adopción de las siguientes oportunidades de mejora:
- Realizar el monitoreo y evaluación de los servicios tercerizados y presentar los resultados en el CICCI.
- Presentar en el CICCI el monitoreo a planes de mejoramiento por la segunda línea de defensa.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</si>
</sst>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0"/>
      <color theme="1"/>
      <name val="Arial"/>
      <family val="2"/>
    </font>
    <font>
      <b/>
      <sz val="20"/>
      <color theme="0"/>
      <name val="Arial Narrow"/>
      <family val="2"/>
    </font>
    <font>
      <b/>
      <sz val="22"/>
      <color theme="1"/>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8"/>
      <color theme="1"/>
      <name val="Arial Narrow"/>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12"/>
      <name val="Arial Narrow"/>
      <family val="2"/>
    </font>
    <font>
      <sz val="12"/>
      <color theme="1"/>
      <name val="Arial Narrow"/>
      <family val="2"/>
    </font>
    <font>
      <sz val="10"/>
      <color theme="1"/>
      <name val="Arial Narrow"/>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2">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3" fillId="2" borderId="0" xfId="0" applyFont="1" applyFill="1" applyAlignment="1">
      <alignment horizontal="center"/>
    </xf>
    <xf numFmtId="0" fontId="0" fillId="2" borderId="7" xfId="0" applyFill="1" applyBorder="1"/>
    <xf numFmtId="0" fontId="1" fillId="3" borderId="6" xfId="0" applyFont="1" applyFill="1" applyBorder="1" applyAlignment="1">
      <alignment horizontal="center" vertical="center"/>
    </xf>
    <xf numFmtId="164" fontId="3" fillId="2" borderId="0" xfId="0" applyNumberFormat="1" applyFont="1" applyFill="1" applyAlignment="1">
      <alignment horizontal="center"/>
    </xf>
    <xf numFmtId="0" fontId="4" fillId="2" borderId="0" xfId="0" applyFont="1" applyFill="1" applyAlignment="1">
      <alignment vertical="center"/>
    </xf>
    <xf numFmtId="10" fontId="6" fillId="3" borderId="15" xfId="0" applyNumberFormat="1" applyFont="1" applyFill="1" applyBorder="1" applyAlignment="1" applyProtection="1">
      <alignment horizontal="center" vertical="center"/>
      <protection hidden="1"/>
    </xf>
    <xf numFmtId="0" fontId="7" fillId="2" borderId="0" xfId="0" applyFont="1" applyFill="1" applyAlignment="1">
      <alignment horizontal="center" vertical="center"/>
    </xf>
    <xf numFmtId="0" fontId="8" fillId="2" borderId="0" xfId="0" applyFont="1" applyFill="1"/>
    <xf numFmtId="0" fontId="5" fillId="2" borderId="0" xfId="0" applyFont="1" applyFill="1" applyAlignment="1">
      <alignment horizontal="center" vertical="center"/>
    </xf>
    <xf numFmtId="0" fontId="9" fillId="2" borderId="19" xfId="0" applyFont="1" applyFill="1" applyBorder="1" applyAlignment="1">
      <alignment horizontal="center" vertical="center"/>
    </xf>
    <xf numFmtId="0" fontId="9" fillId="2" borderId="0" xfId="0" applyFont="1" applyFill="1" applyAlignment="1">
      <alignment horizontal="center" vertical="center"/>
    </xf>
    <xf numFmtId="49" fontId="11" fillId="2" borderId="22"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3" fillId="2" borderId="0" xfId="0" applyFont="1" applyFill="1" applyAlignment="1">
      <alignment wrapText="1"/>
    </xf>
    <xf numFmtId="0" fontId="5" fillId="4" borderId="28" xfId="0" applyFont="1" applyFill="1" applyBorder="1" applyAlignment="1">
      <alignment horizontal="center" vertical="center" wrapText="1"/>
    </xf>
    <xf numFmtId="0" fontId="9" fillId="0" borderId="0" xfId="0" applyFont="1" applyAlignment="1">
      <alignment horizontal="center" vertical="center" wrapText="1"/>
    </xf>
    <xf numFmtId="0" fontId="14" fillId="4" borderId="28"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8" fillId="2" borderId="0" xfId="0" applyFont="1" applyFill="1" applyAlignment="1">
      <alignment horizontal="center" vertical="center" wrapText="1"/>
    </xf>
    <xf numFmtId="0" fontId="14" fillId="3" borderId="29"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0" xfId="0" applyFont="1" applyFill="1" applyAlignment="1">
      <alignment horizontal="center" vertical="center" wrapText="1"/>
    </xf>
    <xf numFmtId="0" fontId="16" fillId="2" borderId="0" xfId="0" applyFont="1" applyFill="1" applyAlignment="1">
      <alignment wrapText="1"/>
    </xf>
    <xf numFmtId="0" fontId="17" fillId="0" borderId="0" xfId="0" applyFont="1" applyAlignment="1">
      <alignment horizontal="center" wrapText="1"/>
    </xf>
    <xf numFmtId="0" fontId="0" fillId="0" borderId="30" xfId="0" applyBorder="1"/>
    <xf numFmtId="0" fontId="5" fillId="5" borderId="6" xfId="0" applyFont="1" applyFill="1" applyBorder="1" applyAlignment="1">
      <alignment horizontal="center" vertical="center" wrapText="1"/>
    </xf>
    <xf numFmtId="0" fontId="14" fillId="0" borderId="0" xfId="0" applyFont="1" applyAlignment="1">
      <alignment vertical="center"/>
    </xf>
    <xf numFmtId="0" fontId="9" fillId="0" borderId="6" xfId="0" applyFont="1" applyBorder="1" applyAlignment="1" applyProtection="1">
      <alignment horizontal="center" vertical="center"/>
      <protection hidden="1"/>
    </xf>
    <xf numFmtId="9" fontId="9" fillId="0" borderId="0" xfId="0" applyNumberFormat="1" applyFont="1" applyAlignment="1">
      <alignment vertical="center"/>
    </xf>
    <xf numFmtId="9" fontId="18" fillId="6" borderId="6" xfId="0" applyNumberFormat="1" applyFont="1" applyFill="1" applyBorder="1" applyAlignment="1" applyProtection="1">
      <alignment horizontal="center" vertical="center"/>
      <protection hidden="1"/>
    </xf>
    <xf numFmtId="0" fontId="19" fillId="0" borderId="31" xfId="0" applyFont="1" applyBorder="1" applyAlignment="1" applyProtection="1">
      <alignment vertical="center" wrapText="1"/>
      <protection locked="0"/>
    </xf>
    <xf numFmtId="0" fontId="9" fillId="0" borderId="0" xfId="0" applyFont="1" applyAlignment="1">
      <alignment vertical="center"/>
    </xf>
    <xf numFmtId="9" fontId="18" fillId="6" borderId="6" xfId="0" applyNumberFormat="1" applyFont="1" applyFill="1" applyBorder="1" applyAlignment="1" applyProtection="1">
      <alignment horizontal="center" vertical="center"/>
      <protection locked="0"/>
    </xf>
    <xf numFmtId="0" fontId="9" fillId="0" borderId="11" xfId="0" applyFont="1" applyBorder="1" applyAlignment="1">
      <alignment vertical="center"/>
    </xf>
    <xf numFmtId="0" fontId="19" fillId="0" borderId="11" xfId="0" applyFont="1" applyBorder="1" applyAlignment="1" applyProtection="1">
      <alignment horizontal="left" vertical="center" wrapText="1"/>
      <protection locked="0"/>
    </xf>
    <xf numFmtId="0" fontId="9" fillId="0" borderId="0" xfId="0" applyFont="1" applyAlignment="1">
      <alignment horizontal="left" vertical="center"/>
    </xf>
    <xf numFmtId="9" fontId="9" fillId="0" borderId="6" xfId="0" applyNumberFormat="1" applyFont="1" applyBorder="1" applyAlignment="1" applyProtection="1">
      <alignment horizontal="center" vertical="center"/>
      <protection locked="0"/>
    </xf>
    <xf numFmtId="0" fontId="9" fillId="2" borderId="7" xfId="0" applyFont="1" applyFill="1" applyBorder="1" applyAlignment="1">
      <alignment vertical="center"/>
    </xf>
    <xf numFmtId="0" fontId="9" fillId="2" borderId="0" xfId="0" applyFont="1" applyFill="1" applyAlignment="1">
      <alignment vertical="center"/>
    </xf>
    <xf numFmtId="0" fontId="0" fillId="0" borderId="0" xfId="0" applyAlignment="1">
      <alignment horizontal="center"/>
    </xf>
    <xf numFmtId="0" fontId="0" fillId="0" borderId="6" xfId="0" applyBorder="1"/>
    <xf numFmtId="0" fontId="20" fillId="0" borderId="31" xfId="0" applyFont="1" applyBorder="1"/>
    <xf numFmtId="0" fontId="21" fillId="0" borderId="0" xfId="0" applyFont="1" applyAlignment="1">
      <alignment horizontal="left"/>
    </xf>
    <xf numFmtId="0" fontId="0" fillId="0" borderId="0" xfId="0" applyAlignment="1">
      <alignment horizontal="left"/>
    </xf>
    <xf numFmtId="0" fontId="0" fillId="0" borderId="6" xfId="0" applyBorder="1" applyAlignment="1">
      <alignment horizontal="left"/>
    </xf>
    <xf numFmtId="0" fontId="5" fillId="7" borderId="6" xfId="0" applyFont="1" applyFill="1" applyBorder="1" applyAlignment="1">
      <alignment horizontal="center" vertical="center" wrapText="1"/>
    </xf>
    <xf numFmtId="0" fontId="0" fillId="0" borderId="11" xfId="0" applyBorder="1"/>
    <xf numFmtId="0" fontId="5" fillId="3" borderId="6"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14" fillId="2" borderId="0" xfId="0" applyFont="1" applyFill="1" applyAlignment="1">
      <alignment vertical="center"/>
    </xf>
    <xf numFmtId="0" fontId="9" fillId="2" borderId="0" xfId="0" applyFont="1" applyFill="1" applyAlignment="1">
      <alignment horizontal="left" vertical="center"/>
    </xf>
    <xf numFmtId="0" fontId="22" fillId="2" borderId="0" xfId="0" applyFont="1" applyFill="1" applyAlignment="1">
      <alignment vertical="center"/>
    </xf>
    <xf numFmtId="0" fontId="23" fillId="2" borderId="0" xfId="0" applyFont="1" applyFill="1"/>
    <xf numFmtId="0" fontId="0" fillId="2" borderId="32" xfId="0" applyFill="1" applyBorder="1"/>
    <xf numFmtId="0" fontId="0" fillId="2" borderId="33" xfId="0" applyFill="1" applyBorder="1"/>
    <xf numFmtId="0" fontId="0" fillId="2" borderId="34" xfId="0" applyFill="1" applyBorder="1"/>
    <xf numFmtId="49" fontId="10" fillId="2" borderId="20" xfId="0" applyNumberFormat="1" applyFont="1" applyFill="1" applyBorder="1" applyAlignment="1">
      <alignment horizontal="left" vertical="center" wrapText="1"/>
    </xf>
    <xf numFmtId="49" fontId="10" fillId="2" borderId="21" xfId="0" applyNumberFormat="1" applyFont="1" applyFill="1" applyBorder="1" applyAlignment="1">
      <alignment horizontal="left" vertical="center" wrapText="1"/>
    </xf>
    <xf numFmtId="49" fontId="12" fillId="2" borderId="23" xfId="0" applyNumberFormat="1" applyFont="1" applyFill="1" applyBorder="1" applyAlignment="1" applyProtection="1">
      <alignment horizontal="justify" vertical="center" wrapText="1"/>
      <protection locked="0"/>
    </xf>
    <xf numFmtId="49" fontId="12" fillId="2" borderId="24" xfId="0" applyNumberFormat="1" applyFont="1" applyFill="1" applyBorder="1" applyAlignment="1" applyProtection="1">
      <alignment horizontal="justify" vertical="center" wrapText="1"/>
      <protection locked="0"/>
    </xf>
    <xf numFmtId="49" fontId="12" fillId="2" borderId="25" xfId="0" applyNumberFormat="1" applyFont="1" applyFill="1" applyBorder="1" applyAlignment="1" applyProtection="1">
      <alignment horizontal="justify" vertical="center" wrapText="1"/>
      <protection locked="0"/>
    </xf>
    <xf numFmtId="49" fontId="10" fillId="2" borderId="26" xfId="0" applyNumberFormat="1" applyFont="1" applyFill="1" applyBorder="1" applyAlignment="1">
      <alignment horizontal="left" vertical="center" wrapText="1"/>
    </xf>
    <xf numFmtId="49" fontId="10" fillId="2" borderId="27"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2" borderId="6" xfId="0" applyFont="1" applyFill="1" applyBorder="1" applyAlignment="1" applyProtection="1">
      <alignment horizontal="center"/>
      <protection locked="0"/>
    </xf>
    <xf numFmtId="164" fontId="2" fillId="2" borderId="9" xfId="0" applyNumberFormat="1" applyFont="1" applyFill="1" applyBorder="1" applyAlignment="1" applyProtection="1">
      <alignment horizontal="center"/>
      <protection locked="0"/>
    </xf>
    <xf numFmtId="164" fontId="2" fillId="2" borderId="10" xfId="0" applyNumberFormat="1" applyFont="1" applyFill="1" applyBorder="1" applyAlignment="1" applyProtection="1">
      <alignment horizontal="center"/>
      <protection locked="0"/>
    </xf>
    <xf numFmtId="164" fontId="2" fillId="2" borderId="11" xfId="0" applyNumberFormat="1" applyFont="1" applyFill="1" applyBorder="1" applyAlignment="1" applyProtection="1">
      <alignment horizontal="center"/>
      <protection locked="0"/>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14</xdr:row>
      <xdr:rowOff>34633</xdr:rowOff>
    </xdr:to>
    <xdr:pic>
      <xdr:nvPicPr>
        <xdr:cNvPr id="2" name="Imagen 1">
          <a:extLst>
            <a:ext uri="{FF2B5EF4-FFF2-40B4-BE49-F238E27FC236}">
              <a16:creationId xmlns:a16="http://schemas.microsoft.com/office/drawing/2014/main" id="{AEB0D4A5-0806-4C1B-ADD5-22E544A8C83B}"/>
            </a:ext>
          </a:extLst>
        </xdr:cNvPr>
        <xdr:cNvPicPr>
          <a:picLocks noChangeAspect="1"/>
        </xdr:cNvPicPr>
      </xdr:nvPicPr>
      <xdr:blipFill>
        <a:blip xmlns:r="http://schemas.openxmlformats.org/officeDocument/2006/relationships" r:embed="rId1"/>
        <a:stretch>
          <a:fillRect/>
        </a:stretch>
      </xdr:blipFill>
      <xdr:spPr>
        <a:xfrm>
          <a:off x="2615292" y="1702968"/>
          <a:ext cx="4392386"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hector.rodriguez.SDA/Downloads/Formato%20informe-SCI%20II%20sem%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0.89583333333333337</v>
          </cell>
        </row>
        <row r="26">
          <cell r="N26">
            <v>1</v>
          </cell>
        </row>
        <row r="43">
          <cell r="N43">
            <v>0.95833333333333337</v>
          </cell>
        </row>
        <row r="55">
          <cell r="N55">
            <v>0.8928571428571429</v>
          </cell>
        </row>
        <row r="69">
          <cell r="N69">
            <v>0.9285714285714286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2EE2-8722-4326-9532-99F15E31D8D9}">
  <dimension ref="B1:V38"/>
  <sheetViews>
    <sheetView tabSelected="1" view="pageBreakPreview" zoomScale="60" zoomScaleNormal="60" workbookViewId="0"/>
  </sheetViews>
  <sheetFormatPr baseColWidth="10" defaultColWidth="11.42578125" defaultRowHeight="12.75" x14ac:dyDescent="0.2"/>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68.140625" style="1" customWidth="1"/>
    <col min="10" max="10" width="5.85546875" style="1" customWidth="1"/>
    <col min="11" max="11" width="28.140625" style="1" customWidth="1"/>
    <col min="12" max="12" width="4.28515625" style="1" customWidth="1"/>
    <col min="13" max="13" width="78.7109375" style="1"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E3" s="70" t="s">
        <v>0</v>
      </c>
      <c r="F3" s="72" t="s">
        <v>1</v>
      </c>
      <c r="G3" s="72"/>
      <c r="H3" s="72"/>
      <c r="I3" s="72"/>
      <c r="J3" s="72"/>
      <c r="K3" s="72"/>
      <c r="L3" s="72"/>
      <c r="M3" s="72"/>
      <c r="N3" s="6"/>
      <c r="O3" s="6"/>
      <c r="P3" s="7"/>
    </row>
    <row r="4" spans="2:16" ht="18" customHeight="1" x14ac:dyDescent="0.3">
      <c r="B4" s="5"/>
      <c r="E4" s="71"/>
      <c r="F4" s="72"/>
      <c r="G4" s="72"/>
      <c r="H4" s="72"/>
      <c r="I4" s="72"/>
      <c r="J4" s="72"/>
      <c r="K4" s="72"/>
      <c r="L4" s="72"/>
      <c r="M4" s="72"/>
      <c r="N4" s="6"/>
      <c r="O4" s="6"/>
      <c r="P4" s="7"/>
    </row>
    <row r="5" spans="2:16" ht="41.25" customHeight="1" x14ac:dyDescent="0.35">
      <c r="B5" s="5"/>
      <c r="E5" s="8" t="s">
        <v>2</v>
      </c>
      <c r="F5" s="73" t="s">
        <v>3</v>
      </c>
      <c r="G5" s="74"/>
      <c r="H5" s="74"/>
      <c r="I5" s="74"/>
      <c r="J5" s="74"/>
      <c r="K5" s="74"/>
      <c r="L5" s="74"/>
      <c r="M5" s="75"/>
      <c r="N5" s="9"/>
      <c r="O5" s="9"/>
      <c r="P5" s="7"/>
    </row>
    <row r="6" spans="2:16" ht="18" customHeight="1" thickBot="1" x14ac:dyDescent="0.35">
      <c r="B6" s="5"/>
      <c r="E6" s="10"/>
      <c r="F6" s="9"/>
      <c r="G6" s="9"/>
      <c r="H6" s="9"/>
      <c r="I6" s="9"/>
      <c r="J6" s="9"/>
      <c r="K6" s="9"/>
      <c r="L6" s="9"/>
      <c r="P6" s="7"/>
    </row>
    <row r="7" spans="2:16" ht="93" customHeight="1" thickBot="1" x14ac:dyDescent="0.25">
      <c r="B7" s="5"/>
      <c r="I7" s="76" t="s">
        <v>4</v>
      </c>
      <c r="J7" s="77"/>
      <c r="K7" s="78"/>
      <c r="M7" s="11">
        <f>+AVERAGE(G25,G27,G29,G31,G33)</f>
        <v>0.93511904761904763</v>
      </c>
      <c r="N7" s="12"/>
      <c r="O7" s="12"/>
      <c r="P7" s="7"/>
    </row>
    <row r="8" spans="2:16" ht="18" customHeight="1" x14ac:dyDescent="0.25">
      <c r="B8" s="5"/>
      <c r="M8" s="13"/>
      <c r="N8" s="13"/>
      <c r="O8" s="13"/>
      <c r="P8" s="7"/>
    </row>
    <row r="9" spans="2:16" ht="18" customHeight="1" x14ac:dyDescent="0.2">
      <c r="B9" s="5"/>
      <c r="P9" s="7"/>
    </row>
    <row r="10" spans="2:16" x14ac:dyDescent="0.2">
      <c r="B10" s="5"/>
      <c r="P10" s="7"/>
    </row>
    <row r="11" spans="2:16" x14ac:dyDescent="0.2">
      <c r="B11" s="5"/>
      <c r="P11" s="7"/>
    </row>
    <row r="12" spans="2:16" x14ac:dyDescent="0.2">
      <c r="B12" s="5"/>
      <c r="P12" s="7"/>
    </row>
    <row r="13" spans="2:16" x14ac:dyDescent="0.2">
      <c r="B13" s="5"/>
      <c r="P13" s="7"/>
    </row>
    <row r="14" spans="2:16" x14ac:dyDescent="0.2">
      <c r="B14" s="5"/>
      <c r="P14" s="7"/>
    </row>
    <row r="15" spans="2:16" x14ac:dyDescent="0.2">
      <c r="B15" s="5"/>
      <c r="P15" s="7"/>
    </row>
    <row r="16" spans="2:16" x14ac:dyDescent="0.2">
      <c r="B16" s="5"/>
      <c r="P16" s="7"/>
    </row>
    <row r="17" spans="2:22" ht="23.25" x14ac:dyDescent="0.2">
      <c r="B17" s="5"/>
      <c r="C17" s="79" t="s">
        <v>5</v>
      </c>
      <c r="D17" s="80"/>
      <c r="E17" s="80"/>
      <c r="F17" s="80"/>
      <c r="G17" s="80"/>
      <c r="H17" s="80"/>
      <c r="I17" s="80"/>
      <c r="J17" s="80"/>
      <c r="K17" s="80"/>
      <c r="L17" s="80"/>
      <c r="M17" s="81"/>
      <c r="N17" s="14"/>
      <c r="O17" s="14"/>
      <c r="P17" s="7"/>
    </row>
    <row r="18" spans="2:22" ht="15.75" customHeight="1" x14ac:dyDescent="0.2">
      <c r="B18" s="5"/>
      <c r="C18" s="15"/>
      <c r="D18" s="15"/>
      <c r="E18" s="15"/>
      <c r="F18" s="15"/>
      <c r="G18" s="15"/>
      <c r="H18" s="15"/>
      <c r="I18" s="15"/>
      <c r="J18" s="15"/>
      <c r="K18" s="15"/>
      <c r="L18" s="15"/>
      <c r="M18" s="15"/>
      <c r="N18" s="16"/>
      <c r="O18" s="16"/>
      <c r="P18" s="7"/>
    </row>
    <row r="19" spans="2:22" ht="141.75" customHeight="1" x14ac:dyDescent="0.2">
      <c r="B19" s="5"/>
      <c r="C19" s="63" t="s">
        <v>6</v>
      </c>
      <c r="D19" s="64"/>
      <c r="E19" s="17" t="s">
        <v>7</v>
      </c>
      <c r="F19" s="65" t="s">
        <v>34</v>
      </c>
      <c r="G19" s="66"/>
      <c r="H19" s="66"/>
      <c r="I19" s="66"/>
      <c r="J19" s="66"/>
      <c r="K19" s="66"/>
      <c r="L19" s="66"/>
      <c r="M19" s="67"/>
      <c r="N19" s="18"/>
      <c r="O19" s="18"/>
      <c r="P19" s="7"/>
    </row>
    <row r="20" spans="2:22" ht="105.75" customHeight="1" x14ac:dyDescent="0.2">
      <c r="B20" s="5"/>
      <c r="C20" s="63" t="s">
        <v>8</v>
      </c>
      <c r="D20" s="64"/>
      <c r="E20" s="17" t="s">
        <v>7</v>
      </c>
      <c r="F20" s="65" t="s">
        <v>9</v>
      </c>
      <c r="G20" s="66"/>
      <c r="H20" s="66"/>
      <c r="I20" s="66"/>
      <c r="J20" s="66"/>
      <c r="K20" s="66"/>
      <c r="L20" s="66"/>
      <c r="M20" s="67"/>
      <c r="N20" s="18"/>
      <c r="O20" s="18"/>
      <c r="P20" s="7"/>
    </row>
    <row r="21" spans="2:22" ht="143.25" customHeight="1" x14ac:dyDescent="0.2">
      <c r="B21" s="5"/>
      <c r="C21" s="68" t="s">
        <v>10</v>
      </c>
      <c r="D21" s="69"/>
      <c r="E21" s="17" t="s">
        <v>7</v>
      </c>
      <c r="F21" s="65" t="s">
        <v>11</v>
      </c>
      <c r="G21" s="66"/>
      <c r="H21" s="66"/>
      <c r="I21" s="66"/>
      <c r="J21" s="66"/>
      <c r="K21" s="66"/>
      <c r="L21" s="66"/>
      <c r="M21" s="67"/>
      <c r="N21" s="18"/>
      <c r="O21" s="18"/>
      <c r="P21" s="7"/>
    </row>
    <row r="22" spans="2:22" ht="66" customHeight="1" thickBot="1" x14ac:dyDescent="0.25">
      <c r="B22" s="5"/>
      <c r="G22" s="19"/>
      <c r="P22" s="7"/>
    </row>
    <row r="23" spans="2:22" ht="102.75" customHeight="1" thickBot="1" x14ac:dyDescent="0.25">
      <c r="B23" s="5"/>
      <c r="C23" s="20" t="s">
        <v>12</v>
      </c>
      <c r="D23" s="21"/>
      <c r="E23" s="22" t="s">
        <v>13</v>
      </c>
      <c r="F23" s="21"/>
      <c r="G23" s="22" t="s">
        <v>14</v>
      </c>
      <c r="H23" s="21"/>
      <c r="I23" s="23" t="s">
        <v>15</v>
      </c>
      <c r="J23" s="24"/>
      <c r="K23" s="25" t="s">
        <v>16</v>
      </c>
      <c r="L23" s="24"/>
      <c r="M23" s="26" t="s">
        <v>17</v>
      </c>
      <c r="N23" s="24"/>
      <c r="O23" s="27" t="s">
        <v>18</v>
      </c>
      <c r="P23" s="7"/>
      <c r="Q23" s="28"/>
    </row>
    <row r="24" spans="2:22" ht="6.75" customHeight="1" x14ac:dyDescent="0.35">
      <c r="B24" s="5"/>
      <c r="C24" s="29"/>
      <c r="D24"/>
      <c r="E24"/>
      <c r="F24"/>
      <c r="G24"/>
      <c r="H24"/>
      <c r="I24" s="30"/>
      <c r="J24"/>
      <c r="K24" s="30"/>
      <c r="L24"/>
      <c r="M24"/>
      <c r="N24"/>
      <c r="O24"/>
      <c r="P24" s="7"/>
    </row>
    <row r="25" spans="2:22" ht="202.5" customHeight="1" x14ac:dyDescent="0.2">
      <c r="B25" s="5"/>
      <c r="C25" s="31" t="s">
        <v>19</v>
      </c>
      <c r="D25" s="32"/>
      <c r="E25" s="33" t="str">
        <f>+IF([23]Hoja1!$N$2&gt;=0.5,"Si","No")</f>
        <v>Si</v>
      </c>
      <c r="F25" s="34"/>
      <c r="G25" s="35">
        <f>+[23]Hoja1!N2</f>
        <v>0.89583333333333337</v>
      </c>
      <c r="H25" s="34"/>
      <c r="I25" s="36" t="s">
        <v>20</v>
      </c>
      <c r="J25" s="37"/>
      <c r="K25" s="38">
        <v>0.89</v>
      </c>
      <c r="L25" s="39"/>
      <c r="M25" s="40" t="s">
        <v>21</v>
      </c>
      <c r="N25" s="41"/>
      <c r="O25" s="42">
        <f>G25-K25</f>
        <v>5.833333333333357E-3</v>
      </c>
      <c r="P25" s="43"/>
      <c r="Q25" s="44"/>
      <c r="R25" s="44"/>
      <c r="S25" s="44"/>
      <c r="T25" s="44"/>
      <c r="U25" s="44"/>
      <c r="V25" s="44"/>
    </row>
    <row r="26" spans="2:22" ht="6.75" customHeight="1" x14ac:dyDescent="0.35">
      <c r="B26" s="5"/>
      <c r="C26" s="29"/>
      <c r="D26"/>
      <c r="E26" s="45"/>
      <c r="F26"/>
      <c r="G26" s="46"/>
      <c r="H26"/>
      <c r="I26" s="47"/>
      <c r="J26"/>
      <c r="K26" s="30"/>
      <c r="L26"/>
      <c r="M26" s="48"/>
      <c r="N26" s="49"/>
      <c r="O26" s="50"/>
      <c r="P26" s="7"/>
    </row>
    <row r="27" spans="2:22" ht="202.5" customHeight="1" x14ac:dyDescent="0.2">
      <c r="B27" s="5"/>
      <c r="C27" s="51" t="s">
        <v>22</v>
      </c>
      <c r="D27" s="32"/>
      <c r="E27" s="33" t="str">
        <f>+IF([23]Hoja1!$N$26&gt;=0.5,"Si","No")</f>
        <v>Si</v>
      </c>
      <c r="F27"/>
      <c r="G27" s="35">
        <f>+[23]Hoja1!N26</f>
        <v>1</v>
      </c>
      <c r="H27"/>
      <c r="I27" s="36" t="s">
        <v>23</v>
      </c>
      <c r="J27"/>
      <c r="K27" s="38">
        <v>0.94</v>
      </c>
      <c r="L27" s="52"/>
      <c r="M27" s="40" t="s">
        <v>24</v>
      </c>
      <c r="N27" s="41"/>
      <c r="O27" s="42">
        <f>G27-K27</f>
        <v>6.0000000000000053E-2</v>
      </c>
      <c r="P27" s="7"/>
    </row>
    <row r="28" spans="2:22" ht="6.75" customHeight="1" x14ac:dyDescent="0.35">
      <c r="B28" s="5"/>
      <c r="C28" s="29"/>
      <c r="D28"/>
      <c r="E28" s="45"/>
      <c r="F28"/>
      <c r="G28" s="46"/>
      <c r="H28"/>
      <c r="I28" s="47"/>
      <c r="J28"/>
      <c r="K28" s="30"/>
      <c r="L28"/>
      <c r="M28" s="48"/>
      <c r="N28" s="49"/>
      <c r="O28" s="50"/>
      <c r="P28" s="7"/>
    </row>
    <row r="29" spans="2:22" ht="202.5" customHeight="1" x14ac:dyDescent="0.2">
      <c r="B29" s="5"/>
      <c r="C29" s="53" t="s">
        <v>25</v>
      </c>
      <c r="D29" s="32"/>
      <c r="E29" s="33" t="str">
        <f>+IF([23]Hoja1!$N$43&gt;=0.5,"Si","No")</f>
        <v>Si</v>
      </c>
      <c r="F29"/>
      <c r="G29" s="35">
        <f>+[23]Hoja1!N43</f>
        <v>0.95833333333333337</v>
      </c>
      <c r="H29"/>
      <c r="I29" s="36" t="s">
        <v>26</v>
      </c>
      <c r="J29"/>
      <c r="K29" s="38">
        <v>0.9</v>
      </c>
      <c r="L29" s="52"/>
      <c r="M29" s="40" t="s">
        <v>27</v>
      </c>
      <c r="N29" s="41"/>
      <c r="O29" s="42">
        <f>G29-K29</f>
        <v>5.8333333333333348E-2</v>
      </c>
      <c r="P29" s="7"/>
    </row>
    <row r="30" spans="2:22" ht="6.75" customHeight="1" x14ac:dyDescent="0.35">
      <c r="B30" s="5"/>
      <c r="C30" s="29"/>
      <c r="D30"/>
      <c r="E30" s="45"/>
      <c r="F30"/>
      <c r="G30" s="46"/>
      <c r="H30"/>
      <c r="I30" s="47"/>
      <c r="J30"/>
      <c r="K30" s="30"/>
      <c r="L30"/>
      <c r="M30" s="48"/>
      <c r="N30" s="49"/>
      <c r="O30" s="50"/>
      <c r="P30" s="7"/>
    </row>
    <row r="31" spans="2:22" ht="202.5" customHeight="1" x14ac:dyDescent="0.2">
      <c r="B31" s="5"/>
      <c r="C31" s="54" t="s">
        <v>28</v>
      </c>
      <c r="D31" s="32"/>
      <c r="E31" s="33" t="str">
        <f>+IF([23]Hoja1!$N$55&gt;=0.5,"Si","No")</f>
        <v>Si</v>
      </c>
      <c r="F31"/>
      <c r="G31" s="35">
        <f>+[23]Hoja1!N55</f>
        <v>0.8928571428571429</v>
      </c>
      <c r="H31"/>
      <c r="I31" s="36" t="s">
        <v>29</v>
      </c>
      <c r="J31"/>
      <c r="K31" s="38">
        <v>0.93</v>
      </c>
      <c r="L31" s="52"/>
      <c r="M31" s="40" t="s">
        <v>30</v>
      </c>
      <c r="N31" s="41"/>
      <c r="O31" s="42">
        <f>G31-K31</f>
        <v>-3.7142857142857144E-2</v>
      </c>
      <c r="P31" s="7"/>
    </row>
    <row r="32" spans="2:22" ht="6.75" customHeight="1" x14ac:dyDescent="0.35">
      <c r="B32" s="5"/>
      <c r="C32" s="29"/>
      <c r="D32"/>
      <c r="E32" s="45"/>
      <c r="F32"/>
      <c r="G32" s="46"/>
      <c r="H32"/>
      <c r="I32" s="47"/>
      <c r="J32"/>
      <c r="K32" s="30"/>
      <c r="L32"/>
      <c r="M32" s="48"/>
      <c r="N32" s="49"/>
      <c r="O32" s="50"/>
      <c r="P32" s="7"/>
    </row>
    <row r="33" spans="2:16" ht="202.5" customHeight="1" x14ac:dyDescent="0.2">
      <c r="B33" s="5"/>
      <c r="C33" s="55" t="s">
        <v>31</v>
      </c>
      <c r="D33" s="32"/>
      <c r="E33" s="33" t="str">
        <f>+IF([23]Hoja1!$N$69&gt;=0.5,"Si","No")</f>
        <v>Si</v>
      </c>
      <c r="F33"/>
      <c r="G33" s="35">
        <f>+[23]Hoja1!N69</f>
        <v>0.9285714285714286</v>
      </c>
      <c r="H33"/>
      <c r="I33" s="36" t="s">
        <v>32</v>
      </c>
      <c r="J33"/>
      <c r="K33" s="38">
        <v>0.96</v>
      </c>
      <c r="L33" s="52"/>
      <c r="M33" s="40" t="s">
        <v>33</v>
      </c>
      <c r="N33" s="41"/>
      <c r="O33" s="42">
        <f>G33-K33</f>
        <v>-3.1428571428571361E-2</v>
      </c>
      <c r="P33" s="7"/>
    </row>
    <row r="34" spans="2:16" ht="15.75" x14ac:dyDescent="0.2">
      <c r="B34" s="5"/>
      <c r="C34" s="56"/>
      <c r="D34" s="56"/>
      <c r="E34" s="16"/>
      <c r="M34" s="57"/>
      <c r="N34" s="57"/>
      <c r="O34" s="57"/>
      <c r="P34" s="7"/>
    </row>
    <row r="35" spans="2:16" ht="15.75" x14ac:dyDescent="0.2">
      <c r="B35" s="5"/>
      <c r="C35" s="58"/>
      <c r="D35" s="56"/>
      <c r="E35" s="16"/>
      <c r="M35" s="57"/>
      <c r="N35" s="57"/>
      <c r="O35" s="57"/>
      <c r="P35" s="7"/>
    </row>
    <row r="36" spans="2:16" x14ac:dyDescent="0.2">
      <c r="B36" s="5"/>
      <c r="C36" s="59"/>
      <c r="P36" s="7"/>
    </row>
    <row r="37" spans="2:16" ht="13.5" thickBot="1" x14ac:dyDescent="0.25">
      <c r="B37" s="60"/>
      <c r="C37" s="61"/>
      <c r="D37" s="61"/>
      <c r="E37" s="61"/>
      <c r="F37" s="61"/>
      <c r="G37" s="61"/>
      <c r="H37" s="61"/>
      <c r="I37" s="61"/>
      <c r="J37" s="61"/>
      <c r="K37" s="61"/>
      <c r="L37" s="61"/>
      <c r="M37" s="61"/>
      <c r="N37" s="61"/>
      <c r="O37" s="61"/>
      <c r="P37" s="62"/>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xr:uid="{14B85BA5-41DE-4D45-8801-15B1C5DDE1CC}">
      <formula1>"Si,No,En proceso"</formula1>
    </dataValidation>
    <dataValidation type="list" allowBlank="1" showInputMessage="1" showErrorMessage="1" sqref="N20:O20 E20:E21" xr:uid="{DCC2B338-50A4-41D3-8843-41B77B1F0B0C}">
      <formula1>"Si, No"</formula1>
    </dataValidation>
    <dataValidation type="list" allowBlank="1" showInputMessage="1" showErrorMessage="1" sqref="N19:O19" xr:uid="{CD76A97C-BB34-4188-BDD7-F28568490265}">
      <formula1>"Si,No"</formula1>
    </dataValidation>
    <dataValidation allowBlank="1" showInputMessage="1" showErrorMessage="1" prompt="Celda formulada, información proveniente de la pestaña de deficiencias." sqref="E23" xr:uid="{4ABF4C99-95A0-4A2D-9C13-5D6CDC72A4C5}"/>
  </dataValidations>
  <pageMargins left="0.70866141732283472" right="0.70866141732283472" top="0.55118110236220474" bottom="0.55118110236220474" header="0.31496062992125984" footer="0.31496062992125984"/>
  <pageSetup scale="35" orientation="landscape" verticalDpi="300"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E2983383-748A-4A6E-9698-CA24EC04DF4D}">
            <xm:f>0</xm:f>
            <xm:f>'\Users\hector.rodriguez.SDA\Downloads\[Formato informe-SCI II sem 2022.xlsx]Analisis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509C0833-472F-4FDC-B01A-5C286EB2AA8F}">
            <xm:f>0</xm:f>
            <xm:f>'\Users\hector.rodriguez.SDA\Downloads\[Formato informe-SCI II sem 2022.xlsx]Analisis de Resultados'!#REF!</xm:f>
            <x14:dxf>
              <fill>
                <patternFill>
                  <bgColor rgb="FFFF0000"/>
                </patternFill>
              </fill>
            </x14:dxf>
          </x14:cfRule>
          <xm:sqref>K25</xm:sqref>
        </x14:conditionalFormatting>
        <x14:conditionalFormatting xmlns:xm="http://schemas.microsoft.com/office/excel/2006/main">
          <x14:cfRule type="cellIs" priority="16" operator="between" id="{BF258C59-B5F0-4E70-A4BA-8AD07A2E3DCD}">
            <xm:f>0</xm:f>
            <xm:f>'\Users\hector.rodriguez.SDA\Downloads\[Formato informe-SCI II sem 2022.xlsx]Analisis de Resultados'!#REF!</xm:f>
            <x14:dxf>
              <fill>
                <patternFill>
                  <bgColor rgb="FFFF0000"/>
                </patternFill>
              </fill>
            </x14:dxf>
          </x14:cfRule>
          <xm:sqref>K27</xm:sqref>
        </x14:conditionalFormatting>
        <x14:conditionalFormatting xmlns:xm="http://schemas.microsoft.com/office/excel/2006/main">
          <x14:cfRule type="cellIs" priority="12" operator="between" id="{B8F92967-98CF-4925-ADC6-B0F139048680}">
            <xm:f>0</xm:f>
            <xm:f>'\Users\hector.rodriguez.SDA\Downloads\[Formato informe-SCI II sem 2022.xlsx]Analisis de Resultados'!#REF!</xm:f>
            <x14:dxf>
              <fill>
                <patternFill>
                  <bgColor rgb="FFFF0000"/>
                </patternFill>
              </fill>
            </x14:dxf>
          </x14:cfRule>
          <xm:sqref>K29</xm:sqref>
        </x14:conditionalFormatting>
        <x14:conditionalFormatting xmlns:xm="http://schemas.microsoft.com/office/excel/2006/main">
          <x14:cfRule type="cellIs" priority="8" operator="between" id="{9C2A1D27-E23D-4C48-9029-5359397A5322}">
            <xm:f>0</xm:f>
            <xm:f>'\Users\hector.rodriguez.SDA\Downloads\[Formato informe-SCI II sem 2022.xlsx]Analisis de Resultados'!#REF!</xm:f>
            <x14:dxf>
              <fill>
                <patternFill>
                  <bgColor rgb="FFFF0000"/>
                </patternFill>
              </fill>
            </x14:dxf>
          </x14:cfRule>
          <xm:sqref>K31</xm:sqref>
        </x14:conditionalFormatting>
        <x14:conditionalFormatting xmlns:xm="http://schemas.microsoft.com/office/excel/2006/main">
          <x14:cfRule type="cellIs" priority="4" operator="between" id="{9FDC2A31-9187-4C1D-94CA-8B04C97F6DE0}">
            <xm:f>0</xm:f>
            <xm:f>'\Users\hector.rodriguez.SDA\Downloads\[Formato informe-SCI II sem 2022.xlsx]Analisis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Conclusiones</vt:lpstr>
      <vt:lpstr>Conclusiones!Área_de_impresión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Eduardo Buitrago Cano</dc:creator>
  <cp:lastModifiedBy>LUZ.ESTUPINAN</cp:lastModifiedBy>
  <cp:lastPrinted>2023-01-27T15:35:02Z</cp:lastPrinted>
  <dcterms:created xsi:type="dcterms:W3CDTF">2023-01-14T07:04:44Z</dcterms:created>
  <dcterms:modified xsi:type="dcterms:W3CDTF">2023-01-31T15:48:24Z</dcterms:modified>
</cp:coreProperties>
</file>